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comments4.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G:\DESPERDICIO ALIMENTARIO\0 INFOCOM\DESPERDICIO ALIMENTARIO\5 WEB MAPA 2022\Plantillas Nueva Web\3. Documentación - Datos del despercicio alimentario fuera del hogar\"/>
    </mc:Choice>
  </mc:AlternateContent>
  <xr:revisionPtr revIDLastSave="0" documentId="8_{1481A8B8-C997-4679-A685-4855F52D2BC3}" xr6:coauthVersionLast="47" xr6:coauthVersionMax="47" xr10:uidLastSave="{00000000-0000-0000-0000-000000000000}"/>
  <bookViews>
    <workbookView showSheetTabs="0" xWindow="-108" yWindow="-108" windowWidth="23256" windowHeight="12576" tabRatio="917" xr2:uid="{00000000-000D-0000-FFFF-FFFF00000000}"/>
  </bookViews>
  <sheets>
    <sheet name="PORTADA" sheetId="21" r:id="rId1"/>
    <sheet name="METODOLOGÍA" sheetId="22" r:id="rId2"/>
    <sheet name="Conclusiones" sheetId="25" r:id="rId3"/>
    <sheet name="kpi Alimentacion" sheetId="11" r:id="rId4"/>
    <sheet name="Perfil Alimentacion" sheetId="9" r:id="rId5"/>
    <sheet name="Motivos Alimentacion" sheetId="12" r:id="rId6"/>
    <sheet name="KPI Aperitivos" sheetId="13" r:id="rId7"/>
    <sheet name="Perfil Aperitivos" sheetId="14" r:id="rId8"/>
    <sheet name="KPI bebidas" sheetId="15" r:id="rId9"/>
    <sheet name="perfil bebidas" sheetId="16" r:id="rId10"/>
    <sheet name="KPI ALIMENTOS" sheetId="19" r:id="rId11"/>
    <sheet name="perfil alimentos" sheetId="20" r:id="rId12"/>
    <sheet name="desplegables" sheetId="10" state="hidden" r:id="rId13"/>
    <sheet name="ALIMENTACION KPI" sheetId="1" state="hidden" r:id="rId14"/>
    <sheet name="ALIMENTACION PERFIL" sheetId="2" state="hidden" r:id="rId15"/>
    <sheet name="MOTIVOS" sheetId="3" state="hidden" r:id="rId16"/>
    <sheet name="APERITIVOS KPI" sheetId="4" state="hidden" r:id="rId17"/>
    <sheet name="APERITIVOS PERFIL" sheetId="5" state="hidden" r:id="rId18"/>
    <sheet name="BEBIDAS KPI" sheetId="6" state="hidden" r:id="rId19"/>
    <sheet name="BEBIDAS PERFIL" sheetId="7" state="hidden" r:id="rId20"/>
    <sheet name="ALIMENTOS KPI" sheetId="17" state="hidden" r:id="rId21"/>
    <sheet name="ALIMENTOS PERFIL" sheetId="18" state="hidden" r:id="rId22"/>
    <sheet name="TASA DESPERDICIO ALIMENTACION" sheetId="23" state="hidden" r:id="rId23"/>
  </sheets>
  <externalReferences>
    <externalReference r:id="rId24"/>
  </externalReferences>
  <definedNames>
    <definedName name="_xlnm._FilterDatabase" localSheetId="3" hidden="1">'kpi Alimentacion'!$A$3:$G$14</definedName>
    <definedName name="_xlnm._FilterDatabase" localSheetId="10" hidden="1">'KPI ALIMENTOS'!$A$3:$G$14</definedName>
    <definedName name="_xlnm._FilterDatabase" localSheetId="6" hidden="1">'KPI Aperitivos'!$A$3:$G$14</definedName>
    <definedName name="_xlnm._FilterDatabase" localSheetId="8" hidden="1">'KPI bebidas'!$A$3:$G$14</definedName>
    <definedName name="_xlnm._FilterDatabase" localSheetId="5" hidden="1">'Motivos Alimentacion'!$A$3:$G$35</definedName>
    <definedName name="_xlnm._FilterDatabase" localSheetId="4" hidden="1">'Perfil Alimentacion'!$A$3:$G$35</definedName>
    <definedName name="_xlnm._FilterDatabase" localSheetId="11" hidden="1">'perfil alimentos'!$A$3:$G$35</definedName>
    <definedName name="_xlnm._FilterDatabase" localSheetId="7" hidden="1">'Perfil Aperitivos'!$A$3:$G$35</definedName>
    <definedName name="_xlnm._FilterDatabase" localSheetId="9" hidden="1">'perfil bebidas'!$A$3:$G$35</definedName>
    <definedName name="_xlnm.Print_Area" localSheetId="2">Conclusiones!$A$1:$J$25</definedName>
    <definedName name="_xlnm.Print_Area" localSheetId="1">METODOLOGÍA!$A$1:$J$27</definedName>
    <definedName name="Categorias" localSheetId="2">[1]MAESTROS!$B$2:$B$21</definedName>
    <definedName name="Categorias">[1]MAESTROS!$B$2:$B$21</definedName>
    <definedName name="Segmentos" localSheetId="2">[1]MAESTROS!$A$2:$A$34</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11" l="1"/>
  <c r="D8" i="11"/>
  <c r="E8" i="9"/>
  <c r="D8" i="9"/>
  <c r="K8" i="11" l="1"/>
  <c r="K8" i="9"/>
  <c r="H28" i="23"/>
  <c r="H29" i="23"/>
  <c r="H30" i="23"/>
  <c r="H26" i="23"/>
  <c r="G30" i="23"/>
  <c r="H25" i="23"/>
  <c r="G29" i="23"/>
  <c r="G25" i="23"/>
  <c r="G26" i="23"/>
  <c r="H27" i="23"/>
  <c r="G27" i="23"/>
  <c r="G28" i="23"/>
  <c r="A17" i="23" l="1"/>
  <c r="A18" i="23"/>
  <c r="A19" i="23"/>
  <c r="A20" i="23"/>
  <c r="A21" i="23"/>
  <c r="A22" i="23"/>
  <c r="B7" i="20"/>
  <c r="E7" i="20"/>
  <c r="F7" i="20" s="1"/>
  <c r="G7" i="20" s="1"/>
  <c r="H7" i="20" s="1"/>
  <c r="I7" i="20" s="1"/>
  <c r="B5" i="20"/>
  <c r="E7" i="19"/>
  <c r="F7" i="19" s="1"/>
  <c r="G7" i="19" s="1"/>
  <c r="H7" i="19" s="1"/>
  <c r="I7" i="19" s="1"/>
  <c r="B5" i="19"/>
  <c r="F25" i="23" l="1"/>
  <c r="F27" i="23"/>
  <c r="F30" i="23"/>
  <c r="F28" i="23"/>
  <c r="F29" i="23"/>
  <c r="F26" i="23"/>
  <c r="D29" i="23"/>
  <c r="D28" i="23"/>
  <c r="C25" i="23"/>
  <c r="C27" i="23"/>
  <c r="E29" i="23"/>
  <c r="C29" i="23"/>
  <c r="C28" i="23"/>
  <c r="C26" i="23"/>
  <c r="E30" i="23"/>
  <c r="E25" i="23"/>
  <c r="E26" i="23"/>
  <c r="E27" i="23"/>
  <c r="D27" i="23"/>
  <c r="D30" i="23"/>
  <c r="D26" i="23"/>
  <c r="C30" i="23"/>
  <c r="E28" i="23"/>
  <c r="D25" i="23"/>
  <c r="B7" i="16"/>
  <c r="E7" i="16"/>
  <c r="F7" i="16" s="1"/>
  <c r="G7" i="16" s="1"/>
  <c r="H7" i="16" s="1"/>
  <c r="I7" i="16" s="1"/>
  <c r="B5" i="16"/>
  <c r="E7" i="15"/>
  <c r="F7" i="15" s="1"/>
  <c r="G7" i="15" s="1"/>
  <c r="H7" i="15" s="1"/>
  <c r="I7" i="15" s="1"/>
  <c r="B5" i="15"/>
  <c r="B7" i="14"/>
  <c r="E7" i="14"/>
  <c r="F7" i="14" s="1"/>
  <c r="G7" i="14" s="1"/>
  <c r="H7" i="14" s="1"/>
  <c r="I7" i="14" s="1"/>
  <c r="B5" i="14"/>
  <c r="E7" i="13"/>
  <c r="F7" i="13" s="1"/>
  <c r="G7" i="13" s="1"/>
  <c r="H7" i="13" s="1"/>
  <c r="I7" i="13" s="1"/>
  <c r="B5" i="13"/>
  <c r="E7" i="12" l="1"/>
  <c r="F7" i="12" s="1"/>
  <c r="G7" i="12" s="1"/>
  <c r="H7" i="12" s="1"/>
  <c r="I7" i="12" s="1"/>
  <c r="B7" i="12"/>
  <c r="B5" i="12"/>
  <c r="B5" i="11" l="1"/>
  <c r="E7" i="11"/>
  <c r="F7" i="11" s="1"/>
  <c r="G7" i="11" s="1"/>
  <c r="H7" i="11" s="1"/>
  <c r="I7" i="11" s="1"/>
  <c r="E7" i="9"/>
  <c r="F7" i="9" s="1"/>
  <c r="G7" i="9" s="1"/>
  <c r="H7" i="9" s="1"/>
  <c r="I7" i="9" s="1"/>
  <c r="B7" i="9"/>
  <c r="B5" i="9"/>
  <c r="B27" i="23" l="1"/>
  <c r="A7" i="23"/>
  <c r="B26" i="23"/>
  <c r="A6" i="23"/>
  <c r="B25" i="23"/>
  <c r="A5" i="23"/>
  <c r="B29" i="23"/>
  <c r="A9" i="23"/>
  <c r="B28" i="23"/>
  <c r="A8" i="23"/>
  <c r="B30" i="23"/>
  <c r="A10" i="23"/>
  <c r="A22" i="6"/>
  <c r="A26" i="6"/>
  <c r="A29" i="6"/>
  <c r="A17" i="6"/>
  <c r="A21" i="6"/>
  <c r="A23" i="6"/>
  <c r="A30" i="6"/>
  <c r="A18" i="6"/>
  <c r="A19" i="6"/>
  <c r="A25" i="6"/>
  <c r="A28" i="6"/>
  <c r="A20" i="6"/>
  <c r="A27" i="6"/>
  <c r="A24" i="6"/>
  <c r="A376" i="3"/>
  <c r="A407" i="3"/>
  <c r="A318" i="3"/>
  <c r="A279" i="3"/>
  <c r="A252" i="3"/>
  <c r="A303" i="3"/>
  <c r="A380" i="3"/>
  <c r="A276" i="3"/>
  <c r="A243" i="3"/>
  <c r="A408" i="3"/>
  <c r="A366" i="3"/>
  <c r="A282" i="3"/>
  <c r="A390" i="3"/>
  <c r="A220" i="3"/>
  <c r="A393" i="3"/>
  <c r="A306" i="3"/>
  <c r="A388" i="3"/>
  <c r="A401" i="3"/>
  <c r="A342" i="3"/>
  <c r="A327" i="3"/>
  <c r="A304" i="3"/>
  <c r="A397" i="3"/>
  <c r="A285" i="3"/>
  <c r="A223" i="3"/>
  <c r="A328" i="3"/>
  <c r="A212" i="3"/>
  <c r="A404" i="3"/>
  <c r="A313" i="3"/>
  <c r="A300" i="3"/>
  <c r="A369" i="3"/>
  <c r="A315" i="3"/>
  <c r="A319" i="3"/>
  <c r="A367" i="3"/>
  <c r="A257" i="3"/>
  <c r="A346" i="3"/>
  <c r="A338" i="3"/>
  <c r="A244" i="3"/>
  <c r="A275" i="3"/>
  <c r="A292" i="3"/>
  <c r="A332" i="3"/>
  <c r="A386" i="3"/>
  <c r="A289" i="3"/>
  <c r="A224" i="3"/>
  <c r="A364" i="3"/>
  <c r="A268" i="3"/>
  <c r="A331" i="3"/>
  <c r="A213" i="3"/>
  <c r="A236" i="3"/>
  <c r="A214" i="3"/>
  <c r="A373" i="3"/>
  <c r="A385" i="3"/>
  <c r="A241" i="3"/>
  <c r="A349" i="3"/>
  <c r="A253" i="3"/>
  <c r="A218" i="3"/>
  <c r="A312" i="3"/>
  <c r="A287" i="3"/>
  <c r="A286" i="3"/>
  <c r="A249" i="3"/>
  <c r="A355" i="3"/>
  <c r="A247" i="3"/>
  <c r="A395" i="3"/>
  <c r="A232" i="3"/>
  <c r="A209" i="3"/>
  <c r="A290" i="3"/>
  <c r="A281" i="3"/>
  <c r="A351" i="3"/>
  <c r="A308" i="3"/>
  <c r="A291" i="3"/>
  <c r="A263" i="3"/>
  <c r="A270" i="3"/>
  <c r="A255" i="3"/>
  <c r="A320" i="3"/>
  <c r="A389" i="3"/>
  <c r="A345" i="3"/>
  <c r="A207" i="3"/>
  <c r="A272" i="3"/>
  <c r="A357" i="3"/>
  <c r="A307" i="3"/>
  <c r="A278" i="3"/>
  <c r="A344" i="3"/>
  <c r="A392" i="3"/>
  <c r="A375" i="3"/>
  <c r="A245" i="3"/>
  <c r="A230" i="3"/>
  <c r="A231" i="3"/>
  <c r="A322" i="3"/>
  <c r="A379" i="3"/>
  <c r="A215" i="3"/>
  <c r="A383" i="3"/>
  <c r="A350" i="3"/>
  <c r="A325" i="3"/>
  <c r="A222" i="3"/>
  <c r="A267" i="3"/>
  <c r="A264" i="3"/>
  <c r="A359" i="3"/>
  <c r="A262" i="3"/>
  <c r="A310" i="3"/>
  <c r="A277" i="3"/>
  <c r="A237" i="3"/>
  <c r="A336" i="3"/>
  <c r="A333" i="3"/>
  <c r="A208" i="3"/>
  <c r="A273" i="3"/>
  <c r="A274" i="3"/>
  <c r="A217" i="3"/>
  <c r="A271" i="3"/>
  <c r="A372" i="3"/>
  <c r="A239" i="3"/>
  <c r="A219" i="3"/>
  <c r="A398" i="3"/>
  <c r="A348" i="3"/>
  <c r="A399" i="3"/>
  <c r="A334" i="3"/>
  <c r="A269" i="3"/>
  <c r="A374" i="3"/>
  <c r="A343" i="3"/>
  <c r="A361" i="3"/>
  <c r="A302" i="3"/>
  <c r="A394" i="3"/>
  <c r="A251" i="3"/>
  <c r="A284" i="3"/>
  <c r="A299" i="3"/>
  <c r="A259" i="3"/>
  <c r="A226" i="3"/>
  <c r="A353" i="3"/>
  <c r="A211" i="3"/>
  <c r="A265" i="3"/>
  <c r="A339" i="3"/>
  <c r="A362" i="3"/>
  <c r="A406" i="3"/>
  <c r="A341" i="3"/>
  <c r="A297" i="3"/>
  <c r="A400" i="3"/>
  <c r="A250" i="3"/>
  <c r="A280" i="3"/>
  <c r="A358" i="3"/>
  <c r="A301" i="3"/>
  <c r="A254" i="3"/>
  <c r="A293" i="3"/>
  <c r="A240" i="3"/>
  <c r="A305" i="3"/>
  <c r="A228" i="3"/>
  <c r="A405" i="3"/>
  <c r="A396" i="3"/>
  <c r="A352" i="3"/>
  <c r="A324" i="3"/>
  <c r="A326" i="3"/>
  <c r="A309" i="3"/>
  <c r="A260" i="3"/>
  <c r="A363" i="3"/>
  <c r="A311" i="3"/>
  <c r="A317" i="3"/>
  <c r="A261" i="3"/>
  <c r="A233" i="3"/>
  <c r="A371" i="3"/>
  <c r="A340" i="3"/>
  <c r="A221" i="3"/>
  <c r="A238" i="3"/>
  <c r="A298" i="3"/>
  <c r="A409" i="3"/>
  <c r="A377" i="3"/>
  <c r="A246" i="3"/>
  <c r="A295" i="3"/>
  <c r="A402" i="3"/>
  <c r="A381" i="3"/>
  <c r="A335" i="3"/>
  <c r="A384" i="3"/>
  <c r="A370" i="3"/>
  <c r="A242" i="3"/>
  <c r="A234" i="3"/>
  <c r="A354" i="3"/>
  <c r="A227" i="3"/>
  <c r="A330" i="3"/>
  <c r="A288" i="3"/>
  <c r="A296" i="3"/>
  <c r="A403" i="3"/>
  <c r="A283" i="3"/>
  <c r="A294" i="3"/>
  <c r="A368" i="3"/>
  <c r="A347" i="3"/>
  <c r="A258" i="3"/>
  <c r="A329" i="3"/>
  <c r="A206" i="3"/>
  <c r="A337" i="3"/>
  <c r="A210" i="3"/>
  <c r="A365" i="3"/>
  <c r="A382" i="3"/>
  <c r="A356" i="3"/>
  <c r="A360" i="3"/>
  <c r="A378" i="3"/>
  <c r="A225" i="3"/>
  <c r="A229" i="3"/>
  <c r="A266" i="3"/>
  <c r="A391" i="3"/>
  <c r="A314" i="3"/>
  <c r="A235" i="3"/>
  <c r="A323" i="3"/>
  <c r="A256" i="3"/>
  <c r="A316" i="3"/>
  <c r="A387" i="3"/>
  <c r="A321" i="3"/>
  <c r="A216" i="3"/>
  <c r="A248" i="3"/>
  <c r="A20" i="1"/>
  <c r="A19" i="1"/>
  <c r="A18" i="1"/>
  <c r="A15" i="1"/>
  <c r="A17" i="1"/>
  <c r="A16" i="1"/>
  <c r="A22" i="17"/>
  <c r="A24" i="17"/>
  <c r="A35" i="17"/>
  <c r="A29" i="17"/>
  <c r="A36" i="17"/>
  <c r="A32" i="17"/>
  <c r="A31" i="17"/>
  <c r="A21" i="17"/>
  <c r="A28" i="17"/>
  <c r="A34" i="17"/>
  <c r="A20" i="17"/>
  <c r="A30" i="17"/>
  <c r="A33" i="17"/>
  <c r="A25" i="17"/>
  <c r="A23" i="17"/>
  <c r="A26" i="17"/>
  <c r="A27" i="17"/>
  <c r="A27" i="16"/>
  <c r="A27" i="14"/>
  <c r="A27" i="9"/>
  <c r="A27" i="20"/>
  <c r="E8" i="12"/>
  <c r="E8" i="14"/>
  <c r="E8" i="20"/>
  <c r="E8" i="16"/>
  <c r="E8" i="19"/>
  <c r="E8" i="13"/>
  <c r="E8" i="15"/>
  <c r="A12" i="14"/>
  <c r="A12" i="9"/>
  <c r="A12" i="16"/>
  <c r="A12" i="20"/>
  <c r="A35" i="16"/>
  <c r="A35" i="20"/>
  <c r="A35" i="14"/>
  <c r="A35" i="9"/>
  <c r="A15" i="20"/>
  <c r="A15" i="9"/>
  <c r="A15" i="14"/>
  <c r="A15" i="16"/>
  <c r="A9" i="4"/>
  <c r="A4" i="4"/>
  <c r="A5" i="4"/>
  <c r="A6" i="4"/>
  <c r="A8" i="4"/>
  <c r="A3" i="4"/>
  <c r="A7" i="4"/>
  <c r="A58" i="6"/>
  <c r="A56" i="6"/>
  <c r="A48" i="6"/>
  <c r="A51" i="6"/>
  <c r="A45" i="6"/>
  <c r="A57" i="6"/>
  <c r="A55" i="6"/>
  <c r="A50" i="6"/>
  <c r="A52" i="6"/>
  <c r="A47" i="6"/>
  <c r="A46" i="6"/>
  <c r="A49" i="6"/>
  <c r="A53" i="6"/>
  <c r="A54" i="6"/>
  <c r="A73" i="3"/>
  <c r="A114" i="3"/>
  <c r="A83" i="3"/>
  <c r="A65" i="3"/>
  <c r="A178" i="3"/>
  <c r="A79" i="3"/>
  <c r="A148" i="3"/>
  <c r="A54" i="3"/>
  <c r="A74" i="3"/>
  <c r="A162" i="3"/>
  <c r="A128" i="3"/>
  <c r="A11" i="3"/>
  <c r="A197" i="3"/>
  <c r="A145" i="3"/>
  <c r="A88" i="3"/>
  <c r="A80" i="3"/>
  <c r="A48" i="3"/>
  <c r="A199" i="3"/>
  <c r="A190" i="3"/>
  <c r="A90" i="3"/>
  <c r="A96" i="3"/>
  <c r="A179" i="3"/>
  <c r="A7" i="3"/>
  <c r="A52" i="3"/>
  <c r="A31" i="3"/>
  <c r="A185" i="3"/>
  <c r="A149" i="3"/>
  <c r="A175" i="3"/>
  <c r="A133" i="3"/>
  <c r="A95" i="3"/>
  <c r="A61" i="3"/>
  <c r="A103" i="3"/>
  <c r="A131" i="3"/>
  <c r="A23" i="3"/>
  <c r="A59" i="3"/>
  <c r="A13" i="3"/>
  <c r="A6" i="3"/>
  <c r="A82" i="3"/>
  <c r="A134" i="3"/>
  <c r="A130" i="3"/>
  <c r="A60" i="3"/>
  <c r="A38" i="3"/>
  <c r="A41" i="3"/>
  <c r="A18" i="3"/>
  <c r="A63" i="3"/>
  <c r="A70" i="3"/>
  <c r="A144" i="3"/>
  <c r="A137" i="3"/>
  <c r="A152" i="3"/>
  <c r="A116" i="3"/>
  <c r="A151" i="3"/>
  <c r="A194" i="3"/>
  <c r="A84" i="3"/>
  <c r="A172" i="3"/>
  <c r="A136" i="3"/>
  <c r="A158" i="3"/>
  <c r="A8" i="3"/>
  <c r="A113" i="3"/>
  <c r="A203" i="3"/>
  <c r="A44" i="3"/>
  <c r="A164" i="3"/>
  <c r="A30" i="3"/>
  <c r="A161" i="3"/>
  <c r="A150" i="3"/>
  <c r="A86" i="3"/>
  <c r="A76" i="3"/>
  <c r="A160" i="3"/>
  <c r="A27" i="3"/>
  <c r="A101" i="3"/>
  <c r="A71" i="3"/>
  <c r="A153" i="3"/>
  <c r="A67" i="3"/>
  <c r="A168" i="3"/>
  <c r="A189" i="3"/>
  <c r="A106" i="3"/>
  <c r="A195" i="3"/>
  <c r="A21" i="3"/>
  <c r="A146" i="3"/>
  <c r="A100" i="3"/>
  <c r="A202" i="3"/>
  <c r="A180" i="3"/>
  <c r="A165" i="3"/>
  <c r="A57" i="3"/>
  <c r="A39" i="3"/>
  <c r="A40" i="3"/>
  <c r="A4" i="3"/>
  <c r="A109" i="3"/>
  <c r="A200" i="3"/>
  <c r="A49" i="3"/>
  <c r="A112" i="3"/>
  <c r="A69" i="3"/>
  <c r="A17" i="3"/>
  <c r="A92" i="3"/>
  <c r="A93" i="3"/>
  <c r="A117" i="3"/>
  <c r="A135" i="3"/>
  <c r="A173" i="3"/>
  <c r="A124" i="3"/>
  <c r="A43" i="3"/>
  <c r="A53" i="3"/>
  <c r="A119" i="3"/>
  <c r="A35" i="3"/>
  <c r="A183" i="3"/>
  <c r="A102" i="3"/>
  <c r="A66" i="3"/>
  <c r="A3" i="3"/>
  <c r="A107" i="3"/>
  <c r="A22" i="3"/>
  <c r="A201" i="3"/>
  <c r="A24" i="3"/>
  <c r="A126" i="3"/>
  <c r="A176" i="3"/>
  <c r="A46" i="3"/>
  <c r="A198" i="3"/>
  <c r="A166" i="3"/>
  <c r="A99" i="3"/>
  <c r="A33" i="3"/>
  <c r="A142" i="3"/>
  <c r="A156" i="3"/>
  <c r="A64" i="3"/>
  <c r="A51" i="3"/>
  <c r="A120" i="3"/>
  <c r="A5" i="3"/>
  <c r="A108" i="3"/>
  <c r="A47" i="3"/>
  <c r="A205" i="3"/>
  <c r="A98" i="3"/>
  <c r="A111" i="3"/>
  <c r="A171" i="3"/>
  <c r="A188" i="3"/>
  <c r="A34" i="3"/>
  <c r="A196" i="3"/>
  <c r="A2" i="3"/>
  <c r="A157" i="3"/>
  <c r="A139" i="3"/>
  <c r="A163" i="3"/>
  <c r="A62" i="3"/>
  <c r="A115" i="3"/>
  <c r="A16" i="3"/>
  <c r="A110" i="3"/>
  <c r="A182" i="3"/>
  <c r="A104" i="3"/>
  <c r="A138" i="3"/>
  <c r="A77" i="3"/>
  <c r="A191" i="3"/>
  <c r="A169" i="3"/>
  <c r="A187" i="3"/>
  <c r="A105" i="3"/>
  <c r="A12" i="3"/>
  <c r="A177" i="3"/>
  <c r="A132" i="3"/>
  <c r="A129" i="3"/>
  <c r="A143" i="3"/>
  <c r="A193" i="3"/>
  <c r="A85" i="3"/>
  <c r="A186" i="3"/>
  <c r="A75" i="3"/>
  <c r="A28" i="3"/>
  <c r="A159" i="3"/>
  <c r="A89" i="3"/>
  <c r="A10" i="3"/>
  <c r="A123" i="3"/>
  <c r="A56" i="3"/>
  <c r="A29" i="3"/>
  <c r="A26" i="3"/>
  <c r="A32" i="3"/>
  <c r="A141" i="3"/>
  <c r="A36" i="3"/>
  <c r="A14" i="3"/>
  <c r="A20" i="3"/>
  <c r="A37" i="3"/>
  <c r="A204" i="3"/>
  <c r="A50" i="3"/>
  <c r="A147" i="3"/>
  <c r="A122" i="3"/>
  <c r="A170" i="3"/>
  <c r="A154" i="3"/>
  <c r="A78" i="3"/>
  <c r="A118" i="3"/>
  <c r="A25" i="3"/>
  <c r="A15" i="3"/>
  <c r="A68" i="3"/>
  <c r="A94" i="3"/>
  <c r="A97" i="3"/>
  <c r="A192" i="3"/>
  <c r="A91" i="3"/>
  <c r="A42" i="3"/>
  <c r="A140" i="3"/>
  <c r="A87" i="3"/>
  <c r="A184" i="3"/>
  <c r="A55" i="3"/>
  <c r="A167" i="3"/>
  <c r="A127" i="3"/>
  <c r="A174" i="3"/>
  <c r="A72" i="3"/>
  <c r="A155" i="3"/>
  <c r="A58" i="3"/>
  <c r="A125" i="3"/>
  <c r="A45" i="3"/>
  <c r="A81" i="3"/>
  <c r="A181" i="3"/>
  <c r="A9" i="3"/>
  <c r="A19" i="3"/>
  <c r="A121" i="3"/>
  <c r="A33" i="14"/>
  <c r="A33" i="9"/>
  <c r="A33" i="20"/>
  <c r="A33" i="16"/>
  <c r="A31" i="9"/>
  <c r="A31" i="16"/>
  <c r="A31" i="14"/>
  <c r="A31" i="20"/>
  <c r="A23" i="1"/>
  <c r="A21" i="1"/>
  <c r="A24" i="1"/>
  <c r="A26" i="1"/>
  <c r="A22" i="1"/>
  <c r="A25" i="1"/>
  <c r="A64" i="17"/>
  <c r="A55" i="17"/>
  <c r="A68" i="17"/>
  <c r="A61" i="17"/>
  <c r="A70" i="17"/>
  <c r="A62" i="17"/>
  <c r="A54" i="17"/>
  <c r="A56" i="17"/>
  <c r="A59" i="17"/>
  <c r="A66" i="17"/>
  <c r="A67" i="17"/>
  <c r="A65" i="17"/>
  <c r="A69" i="17"/>
  <c r="A57" i="17"/>
  <c r="A60" i="17"/>
  <c r="A63" i="17"/>
  <c r="A58" i="17"/>
  <c r="A27" i="4"/>
  <c r="A25" i="4"/>
  <c r="A26" i="4"/>
  <c r="A30" i="4"/>
  <c r="A28" i="4"/>
  <c r="A29" i="4"/>
  <c r="A24" i="4"/>
  <c r="A73" i="5"/>
  <c r="A85" i="5"/>
  <c r="A38" i="5"/>
  <c r="A53" i="5"/>
  <c r="A160" i="5"/>
  <c r="A20" i="5"/>
  <c r="A149" i="5"/>
  <c r="A95" i="5"/>
  <c r="A143" i="5"/>
  <c r="A2" i="5"/>
  <c r="A63" i="5"/>
  <c r="A22" i="5"/>
  <c r="A89" i="5"/>
  <c r="A74" i="5"/>
  <c r="A35" i="5"/>
  <c r="A134" i="5"/>
  <c r="A86" i="5"/>
  <c r="A176" i="5"/>
  <c r="A49" i="5"/>
  <c r="A8" i="5"/>
  <c r="A168" i="5"/>
  <c r="A64" i="5"/>
  <c r="A57" i="5"/>
  <c r="A146" i="5"/>
  <c r="A96" i="5"/>
  <c r="A132" i="5"/>
  <c r="A120" i="5"/>
  <c r="A182" i="5"/>
  <c r="A80" i="5"/>
  <c r="A88" i="5"/>
  <c r="A90" i="5"/>
  <c r="A187" i="5"/>
  <c r="A27" i="5"/>
  <c r="A119" i="5"/>
  <c r="A39" i="5"/>
  <c r="A40" i="5"/>
  <c r="A83" i="5"/>
  <c r="A108" i="5"/>
  <c r="A189" i="5"/>
  <c r="A24" i="5"/>
  <c r="A81" i="5"/>
  <c r="A142" i="5"/>
  <c r="A140" i="5"/>
  <c r="A94" i="5"/>
  <c r="A173" i="5"/>
  <c r="A6" i="5"/>
  <c r="A99" i="5"/>
  <c r="A116" i="5"/>
  <c r="A30" i="5"/>
  <c r="A52" i="5"/>
  <c r="A75" i="5"/>
  <c r="A117" i="5"/>
  <c r="A110" i="5"/>
  <c r="A46" i="5"/>
  <c r="A55" i="5"/>
  <c r="A70" i="5"/>
  <c r="A147" i="5"/>
  <c r="A124" i="5"/>
  <c r="A155" i="5"/>
  <c r="A131" i="5"/>
  <c r="A17" i="5"/>
  <c r="A153" i="5"/>
  <c r="A148" i="5"/>
  <c r="A121" i="5"/>
  <c r="A170" i="5"/>
  <c r="A61" i="5"/>
  <c r="A154" i="5"/>
  <c r="A186" i="5"/>
  <c r="A7" i="5"/>
  <c r="A50" i="5"/>
  <c r="A14" i="5"/>
  <c r="A123" i="5"/>
  <c r="A118" i="5"/>
  <c r="A67" i="5"/>
  <c r="A111" i="5"/>
  <c r="A136" i="5"/>
  <c r="A109" i="5"/>
  <c r="A144" i="5"/>
  <c r="A16" i="5"/>
  <c r="A115" i="5"/>
  <c r="A9" i="5"/>
  <c r="A169" i="5"/>
  <c r="A56" i="5"/>
  <c r="A45" i="5"/>
  <c r="A127" i="5"/>
  <c r="A175" i="5"/>
  <c r="A12" i="5"/>
  <c r="A41" i="5"/>
  <c r="A19" i="5"/>
  <c r="A82" i="5"/>
  <c r="A54" i="5"/>
  <c r="A122" i="5"/>
  <c r="A47" i="5"/>
  <c r="A60" i="5"/>
  <c r="A18" i="5"/>
  <c r="A106" i="5"/>
  <c r="A141" i="5"/>
  <c r="A77" i="5"/>
  <c r="A98" i="5"/>
  <c r="A125" i="5"/>
  <c r="A183" i="5"/>
  <c r="A31" i="5"/>
  <c r="A188" i="5"/>
  <c r="A104" i="5"/>
  <c r="A10" i="5"/>
  <c r="A42" i="5"/>
  <c r="A71" i="5"/>
  <c r="A13" i="5"/>
  <c r="A69" i="5"/>
  <c r="A76" i="5"/>
  <c r="A25" i="5"/>
  <c r="A171" i="5"/>
  <c r="A93" i="5"/>
  <c r="A26" i="5"/>
  <c r="A100" i="5"/>
  <c r="A28" i="5"/>
  <c r="A166" i="5"/>
  <c r="A66" i="5"/>
  <c r="A84" i="5"/>
  <c r="A165" i="5"/>
  <c r="A179" i="5"/>
  <c r="A137" i="5"/>
  <c r="A185" i="5"/>
  <c r="A107" i="5"/>
  <c r="A177" i="5"/>
  <c r="A164" i="5"/>
  <c r="A62" i="5"/>
  <c r="A91" i="5"/>
  <c r="A101" i="5"/>
  <c r="A172" i="5"/>
  <c r="A112" i="5"/>
  <c r="A5" i="5"/>
  <c r="A158" i="5"/>
  <c r="A23" i="5"/>
  <c r="A33" i="5"/>
  <c r="A167" i="5"/>
  <c r="A51" i="5"/>
  <c r="A138" i="5"/>
  <c r="A190" i="5"/>
  <c r="A156" i="5"/>
  <c r="A37" i="5"/>
  <c r="A78" i="5"/>
  <c r="A157" i="5"/>
  <c r="A44" i="5"/>
  <c r="A162" i="5"/>
  <c r="A159" i="5"/>
  <c r="A79" i="5"/>
  <c r="A130" i="5"/>
  <c r="A178" i="5"/>
  <c r="A72" i="5"/>
  <c r="A151" i="5"/>
  <c r="A58" i="5"/>
  <c r="A3" i="5"/>
  <c r="A11" i="5"/>
  <c r="A32" i="5"/>
  <c r="A59" i="5"/>
  <c r="A4" i="5"/>
  <c r="A180" i="5"/>
  <c r="A68" i="5"/>
  <c r="A128" i="5"/>
  <c r="A163" i="5"/>
  <c r="A34" i="5"/>
  <c r="A97" i="5"/>
  <c r="A126" i="5"/>
  <c r="A145" i="5"/>
  <c r="A87" i="5"/>
  <c r="A184" i="5"/>
  <c r="A113" i="5"/>
  <c r="A161" i="5"/>
  <c r="A29" i="5"/>
  <c r="A114" i="5"/>
  <c r="A150" i="5"/>
  <c r="A133" i="5"/>
  <c r="A36" i="5"/>
  <c r="A129" i="5"/>
  <c r="A139" i="5"/>
  <c r="A103" i="5"/>
  <c r="A174" i="5"/>
  <c r="A105" i="5"/>
  <c r="A15" i="5"/>
  <c r="A65" i="5"/>
  <c r="A48" i="5"/>
  <c r="A92" i="5"/>
  <c r="A181" i="5"/>
  <c r="A43" i="5"/>
  <c r="A152" i="5"/>
  <c r="A21" i="5"/>
  <c r="A102" i="5"/>
  <c r="A135" i="5"/>
  <c r="A29" i="16"/>
  <c r="A29" i="14"/>
  <c r="A29" i="9"/>
  <c r="A29" i="20"/>
  <c r="A34" i="9"/>
  <c r="A34" i="16"/>
  <c r="A34" i="20"/>
  <c r="A34" i="14"/>
  <c r="A17" i="16"/>
  <c r="A17" i="9"/>
  <c r="A17" i="20"/>
  <c r="A17" i="14"/>
  <c r="A18" i="4"/>
  <c r="A23" i="4"/>
  <c r="A22" i="4"/>
  <c r="A21" i="4"/>
  <c r="A19" i="4"/>
  <c r="A20" i="4"/>
  <c r="A17" i="4"/>
  <c r="A7" i="6"/>
  <c r="A13" i="6"/>
  <c r="A11" i="6"/>
  <c r="A12" i="6"/>
  <c r="A6" i="6"/>
  <c r="A14" i="6"/>
  <c r="A8" i="6"/>
  <c r="A15" i="6"/>
  <c r="A4" i="6"/>
  <c r="A16" i="6"/>
  <c r="A10" i="6"/>
  <c r="A5" i="6"/>
  <c r="A3" i="6"/>
  <c r="A9" i="6"/>
  <c r="A9" i="9"/>
  <c r="A9" i="20"/>
  <c r="A9" i="16"/>
  <c r="A9" i="14"/>
  <c r="A174" i="2"/>
  <c r="A168" i="2"/>
  <c r="A258" i="2"/>
  <c r="A311" i="2"/>
  <c r="A296" i="2"/>
  <c r="A218" i="2"/>
  <c r="A260" i="2"/>
  <c r="A299" i="2"/>
  <c r="A295" i="2"/>
  <c r="A281" i="2"/>
  <c r="A224" i="2"/>
  <c r="A290" i="2"/>
  <c r="A264" i="2"/>
  <c r="A227" i="2"/>
  <c r="A302" i="2"/>
  <c r="A292" i="2"/>
  <c r="A219" i="2"/>
  <c r="A234" i="2"/>
  <c r="A312" i="2"/>
  <c r="A183" i="2"/>
  <c r="A291" i="2"/>
  <c r="A194" i="2"/>
  <c r="A244" i="2"/>
  <c r="A232" i="2"/>
  <c r="A266" i="2"/>
  <c r="A277" i="2"/>
  <c r="A248" i="2"/>
  <c r="A275" i="2"/>
  <c r="A315" i="2"/>
  <c r="A249" i="2"/>
  <c r="A280" i="2"/>
  <c r="A250" i="2"/>
  <c r="A301" i="2"/>
  <c r="A319" i="2"/>
  <c r="A323" i="2"/>
  <c r="A313" i="2"/>
  <c r="A185" i="2"/>
  <c r="A253" i="2"/>
  <c r="A237" i="2"/>
  <c r="A273" i="2"/>
  <c r="A283" i="2"/>
  <c r="A322" i="2"/>
  <c r="A236" i="2"/>
  <c r="A278" i="2"/>
  <c r="A268" i="2"/>
  <c r="A317" i="2"/>
  <c r="A164" i="2"/>
  <c r="A199" i="2"/>
  <c r="A308" i="2"/>
  <c r="A226" i="2"/>
  <c r="A208" i="2"/>
  <c r="A300" i="2"/>
  <c r="A284" i="2"/>
  <c r="A257" i="2"/>
  <c r="A193" i="2"/>
  <c r="A324" i="2"/>
  <c r="A246" i="2"/>
  <c r="A180" i="2"/>
  <c r="A214" i="2"/>
  <c r="A200" i="2"/>
  <c r="A230" i="2"/>
  <c r="A287" i="2"/>
  <c r="A188" i="2"/>
  <c r="A254" i="2"/>
  <c r="A247" i="2"/>
  <c r="A221" i="2"/>
  <c r="A201" i="2"/>
  <c r="A316" i="2"/>
  <c r="A202" i="2"/>
  <c r="A170" i="2"/>
  <c r="A169" i="2"/>
  <c r="A195" i="2"/>
  <c r="A212" i="2"/>
  <c r="A173" i="2"/>
  <c r="A186" i="2"/>
  <c r="A229" i="2"/>
  <c r="A182" i="2"/>
  <c r="A205" i="2"/>
  <c r="A297" i="2"/>
  <c r="A187" i="2"/>
  <c r="A286" i="2"/>
  <c r="A310" i="2"/>
  <c r="A215" i="2"/>
  <c r="A318" i="2"/>
  <c r="A304" i="2"/>
  <c r="A223" i="2"/>
  <c r="A203" i="2"/>
  <c r="A166" i="2"/>
  <c r="A179" i="2"/>
  <c r="A204" i="2"/>
  <c r="A274" i="2"/>
  <c r="A325" i="2"/>
  <c r="A289" i="2"/>
  <c r="A177" i="2"/>
  <c r="A191" i="2"/>
  <c r="A216" i="2"/>
  <c r="A189" i="2"/>
  <c r="A307" i="2"/>
  <c r="A197" i="2"/>
  <c r="A261" i="2"/>
  <c r="A209" i="2"/>
  <c r="A238" i="2"/>
  <c r="A270" i="2"/>
  <c r="A176" i="2"/>
  <c r="A190" i="2"/>
  <c r="A175" i="2"/>
  <c r="A282" i="2"/>
  <c r="A303" i="2"/>
  <c r="A184" i="2"/>
  <c r="A259" i="2"/>
  <c r="A198" i="2"/>
  <c r="A178" i="2"/>
  <c r="A196" i="2"/>
  <c r="A314" i="2"/>
  <c r="A320" i="2"/>
  <c r="A235" i="2"/>
  <c r="A165" i="2"/>
  <c r="A262" i="2"/>
  <c r="A251" i="2"/>
  <c r="A294" i="2"/>
  <c r="A272" i="2"/>
  <c r="A233" i="2"/>
  <c r="A256" i="2"/>
  <c r="A269" i="2"/>
  <c r="A171" i="2"/>
  <c r="A210" i="2"/>
  <c r="A293" i="2"/>
  <c r="A276" i="2"/>
  <c r="A225" i="2"/>
  <c r="A288" i="2"/>
  <c r="A222" i="2"/>
  <c r="A306" i="2"/>
  <c r="A228" i="2"/>
  <c r="A265" i="2"/>
  <c r="A181" i="2"/>
  <c r="A239" i="2"/>
  <c r="A192" i="2"/>
  <c r="A220" i="2"/>
  <c r="A309" i="2"/>
  <c r="A271" i="2"/>
  <c r="A207" i="2"/>
  <c r="A243" i="2"/>
  <c r="A241" i="2"/>
  <c r="A245" i="2"/>
  <c r="A242" i="2"/>
  <c r="A231" i="2"/>
  <c r="A263" i="2"/>
  <c r="A267" i="2"/>
  <c r="A298" i="2"/>
  <c r="A252" i="2"/>
  <c r="A255" i="2"/>
  <c r="A211" i="2"/>
  <c r="A172" i="2"/>
  <c r="A167" i="2"/>
  <c r="A213" i="2"/>
  <c r="A279" i="2"/>
  <c r="A217" i="2"/>
  <c r="A206" i="2"/>
  <c r="A305" i="2"/>
  <c r="A321" i="2"/>
  <c r="A240" i="2"/>
  <c r="A285" i="2"/>
  <c r="A16" i="20"/>
  <c r="A16" i="14"/>
  <c r="A16" i="9"/>
  <c r="A16" i="16"/>
  <c r="A32" i="20"/>
  <c r="A32" i="16"/>
  <c r="A32" i="14"/>
  <c r="A32" i="9"/>
  <c r="A6" i="17"/>
  <c r="A19" i="17"/>
  <c r="A8" i="17"/>
  <c r="A14" i="17"/>
  <c r="A13" i="17"/>
  <c r="A16" i="17"/>
  <c r="A12" i="17"/>
  <c r="A11" i="17"/>
  <c r="A17" i="17"/>
  <c r="A4" i="17"/>
  <c r="A18" i="17"/>
  <c r="A5" i="17"/>
  <c r="A7" i="17"/>
  <c r="A15" i="17"/>
  <c r="A3" i="17"/>
  <c r="A9" i="17"/>
  <c r="A10" i="17"/>
  <c r="A329" i="5"/>
  <c r="A363" i="5"/>
  <c r="A340" i="5"/>
  <c r="A269" i="5"/>
  <c r="A227" i="5"/>
  <c r="A262" i="5"/>
  <c r="A357" i="5"/>
  <c r="A275" i="5"/>
  <c r="A239" i="5"/>
  <c r="A281" i="5"/>
  <c r="A213" i="5"/>
  <c r="A238" i="5"/>
  <c r="A205" i="5"/>
  <c r="A359" i="5"/>
  <c r="A375" i="5"/>
  <c r="A293" i="5"/>
  <c r="A373" i="5"/>
  <c r="A327" i="5"/>
  <c r="A268" i="5"/>
  <c r="A278" i="5"/>
  <c r="A201" i="5"/>
  <c r="A353" i="5"/>
  <c r="A232" i="5"/>
  <c r="A330" i="5"/>
  <c r="A257" i="5"/>
  <c r="A231" i="5"/>
  <c r="A200" i="5"/>
  <c r="A328" i="5"/>
  <c r="A236" i="5"/>
  <c r="A319" i="5"/>
  <c r="A266" i="5"/>
  <c r="A317" i="5"/>
  <c r="A377" i="5"/>
  <c r="A354" i="5"/>
  <c r="A249" i="5"/>
  <c r="A365" i="5"/>
  <c r="A366" i="5"/>
  <c r="A259" i="5"/>
  <c r="A253" i="5"/>
  <c r="A202" i="5"/>
  <c r="A338" i="5"/>
  <c r="A274" i="5"/>
  <c r="A292" i="5"/>
  <c r="A234" i="5"/>
  <c r="A367" i="5"/>
  <c r="A271" i="5"/>
  <c r="A304" i="5"/>
  <c r="A222" i="5"/>
  <c r="A229" i="5"/>
  <c r="A267" i="5"/>
  <c r="A320" i="5"/>
  <c r="A302" i="5"/>
  <c r="A291" i="5"/>
  <c r="A313" i="5"/>
  <c r="A294" i="5"/>
  <c r="A208" i="5"/>
  <c r="A243" i="5"/>
  <c r="A219" i="5"/>
  <c r="A371" i="5"/>
  <c r="A203" i="5"/>
  <c r="A218" i="5"/>
  <c r="A315" i="5"/>
  <c r="A286" i="5"/>
  <c r="A199" i="5"/>
  <c r="A356" i="5"/>
  <c r="A350" i="5"/>
  <c r="A310" i="5"/>
  <c r="A303" i="5"/>
  <c r="A323" i="5"/>
  <c r="A372" i="5"/>
  <c r="A370" i="5"/>
  <c r="A273" i="5"/>
  <c r="A194" i="5"/>
  <c r="A345" i="5"/>
  <c r="A341" i="5"/>
  <c r="A325" i="5"/>
  <c r="A285" i="5"/>
  <c r="A211" i="5"/>
  <c r="A225" i="5"/>
  <c r="A217" i="5"/>
  <c r="A248" i="5"/>
  <c r="A206" i="5"/>
  <c r="A196" i="5"/>
  <c r="A270" i="5"/>
  <c r="A261" i="5"/>
  <c r="A297" i="5"/>
  <c r="A283" i="5"/>
  <c r="A332" i="5"/>
  <c r="A233" i="5"/>
  <c r="A235" i="5"/>
  <c r="A252" i="5"/>
  <c r="A300" i="5"/>
  <c r="A272" i="5"/>
  <c r="A307" i="5"/>
  <c r="A289" i="5"/>
  <c r="A331" i="5"/>
  <c r="A312" i="5"/>
  <c r="A369" i="5"/>
  <c r="A361" i="5"/>
  <c r="A221" i="5"/>
  <c r="A309" i="5"/>
  <c r="A220" i="5"/>
  <c r="A322" i="5"/>
  <c r="A223" i="5"/>
  <c r="A282" i="5"/>
  <c r="A316" i="5"/>
  <c r="A295" i="5"/>
  <c r="A244" i="5"/>
  <c r="A250" i="5"/>
  <c r="A245" i="5"/>
  <c r="A207" i="5"/>
  <c r="A258" i="5"/>
  <c r="A336" i="5"/>
  <c r="A346" i="5"/>
  <c r="A374" i="5"/>
  <c r="A204" i="5"/>
  <c r="A277" i="5"/>
  <c r="A214" i="5"/>
  <c r="A337" i="5"/>
  <c r="A230" i="5"/>
  <c r="A276" i="5"/>
  <c r="A296" i="5"/>
  <c r="A192" i="5"/>
  <c r="A349" i="5"/>
  <c r="A301" i="5"/>
  <c r="A318" i="5"/>
  <c r="A306" i="5"/>
  <c r="A212" i="5"/>
  <c r="A355" i="5"/>
  <c r="A334" i="5"/>
  <c r="A240" i="5"/>
  <c r="A209" i="5"/>
  <c r="A378" i="5"/>
  <c r="A237" i="5"/>
  <c r="A333" i="5"/>
  <c r="A242" i="5"/>
  <c r="A351" i="5"/>
  <c r="A241" i="5"/>
  <c r="A314" i="5"/>
  <c r="A321" i="5"/>
  <c r="A305" i="5"/>
  <c r="A324" i="5"/>
  <c r="A335" i="5"/>
  <c r="A287" i="5"/>
  <c r="A339" i="5"/>
  <c r="A347" i="5"/>
  <c r="A311" i="5"/>
  <c r="A342" i="5"/>
  <c r="A226" i="5"/>
  <c r="A264" i="5"/>
  <c r="A288" i="5"/>
  <c r="A246" i="5"/>
  <c r="A210" i="5"/>
  <c r="A197" i="5"/>
  <c r="A193" i="5"/>
  <c r="A343" i="5"/>
  <c r="A299" i="5"/>
  <c r="A360" i="5"/>
  <c r="A256" i="5"/>
  <c r="A362" i="5"/>
  <c r="A284" i="5"/>
  <c r="A344" i="5"/>
  <c r="A379" i="5"/>
  <c r="A352" i="5"/>
  <c r="A308" i="5"/>
  <c r="A251" i="5"/>
  <c r="A198" i="5"/>
  <c r="A298" i="5"/>
  <c r="A280" i="5"/>
  <c r="A376" i="5"/>
  <c r="A368" i="5"/>
  <c r="A224" i="5"/>
  <c r="A265" i="5"/>
  <c r="A195" i="5"/>
  <c r="A358" i="5"/>
  <c r="A254" i="5"/>
  <c r="A247" i="5"/>
  <c r="A191" i="5"/>
  <c r="A228" i="5"/>
  <c r="A326" i="5"/>
  <c r="A255" i="5"/>
  <c r="A364" i="5"/>
  <c r="A279" i="5"/>
  <c r="A216" i="5"/>
  <c r="A348" i="5"/>
  <c r="A263" i="5"/>
  <c r="A290" i="5"/>
  <c r="A215" i="5"/>
  <c r="A260" i="5"/>
  <c r="A26" i="20"/>
  <c r="A26" i="16"/>
  <c r="A26" i="14"/>
  <c r="A26" i="9"/>
  <c r="A40" i="6"/>
  <c r="A34" i="6"/>
  <c r="A32" i="6"/>
  <c r="A38" i="6"/>
  <c r="A44" i="6"/>
  <c r="A42" i="6"/>
  <c r="A33" i="6"/>
  <c r="A35" i="6"/>
  <c r="A36" i="6"/>
  <c r="A43" i="6"/>
  <c r="A41" i="6"/>
  <c r="A39" i="6"/>
  <c r="A31" i="6"/>
  <c r="A37" i="6"/>
  <c r="A856" i="18"/>
  <c r="A555" i="18"/>
  <c r="A877" i="18"/>
  <c r="A774" i="18"/>
  <c r="A830" i="18"/>
  <c r="A693" i="18"/>
  <c r="A649" i="18"/>
  <c r="A603" i="18"/>
  <c r="A799" i="18"/>
  <c r="A828" i="18"/>
  <c r="A725" i="18"/>
  <c r="A818" i="18"/>
  <c r="A644" i="18"/>
  <c r="A678" i="18"/>
  <c r="A747" i="18"/>
  <c r="A815" i="18"/>
  <c r="A486" i="18"/>
  <c r="A575" i="18"/>
  <c r="A461" i="18"/>
  <c r="A893" i="18"/>
  <c r="A642" i="18"/>
  <c r="A616" i="18"/>
  <c r="A578" i="18"/>
  <c r="A900" i="18"/>
  <c r="A526" i="18"/>
  <c r="A909" i="18"/>
  <c r="A844" i="18"/>
  <c r="A518" i="18"/>
  <c r="A633" i="18"/>
  <c r="A664" i="18"/>
  <c r="A682" i="18"/>
  <c r="A477" i="18"/>
  <c r="A743" i="18"/>
  <c r="A794" i="18"/>
  <c r="A901" i="18"/>
  <c r="A504" i="18"/>
  <c r="A523" i="18"/>
  <c r="A866" i="18"/>
  <c r="A474" i="18"/>
  <c r="A843" i="18"/>
  <c r="A579" i="18"/>
  <c r="A785" i="18"/>
  <c r="A814" i="18"/>
  <c r="A850" i="18"/>
  <c r="A892" i="18"/>
  <c r="A600" i="18"/>
  <c r="A550" i="18"/>
  <c r="A481" i="18"/>
  <c r="A896" i="18"/>
  <c r="A880" i="18"/>
  <c r="A849" i="18"/>
  <c r="A496" i="18"/>
  <c r="A617" i="18"/>
  <c r="A501" i="18"/>
  <c r="A499" i="18"/>
  <c r="A640" i="18"/>
  <c r="A864" i="18"/>
  <c r="A867" i="18"/>
  <c r="A777" i="18"/>
  <c r="A761" i="18"/>
  <c r="A750" i="18"/>
  <c r="A826" i="18"/>
  <c r="A676" i="18"/>
  <c r="A615" i="18"/>
  <c r="A833" i="18"/>
  <c r="A508" i="18"/>
  <c r="A720" i="18"/>
  <c r="A701" i="18"/>
  <c r="A882" i="18"/>
  <c r="A513" i="18"/>
  <c r="A673" i="18"/>
  <c r="A851" i="18"/>
  <c r="A831" i="18"/>
  <c r="A601" i="18"/>
  <c r="A652" i="18"/>
  <c r="A903" i="18"/>
  <c r="A659" i="18"/>
  <c r="A717" i="18"/>
  <c r="A719" i="18"/>
  <c r="A469" i="18"/>
  <c r="A648" i="18"/>
  <c r="A817" i="18"/>
  <c r="A854" i="18"/>
  <c r="A845" i="18"/>
  <c r="A825" i="18"/>
  <c r="A670" i="18"/>
  <c r="A630" i="18"/>
  <c r="A674" i="18"/>
  <c r="A653" i="18"/>
  <c r="A816" i="18"/>
  <c r="A507" i="18"/>
  <c r="A716" i="18"/>
  <c r="A698" i="18"/>
  <c r="A838" i="18"/>
  <c r="A510" i="18"/>
  <c r="A806" i="18"/>
  <c r="A846" i="18"/>
  <c r="A563" i="18"/>
  <c r="A689" i="18"/>
  <c r="A754" i="18"/>
  <c r="A789" i="18"/>
  <c r="A729" i="18"/>
  <c r="A757" i="18"/>
  <c r="A797" i="18"/>
  <c r="A811" i="18"/>
  <c r="A824" i="18"/>
  <c r="A554" i="18"/>
  <c r="A639" i="18"/>
  <c r="A532" i="18"/>
  <c r="A543" i="18"/>
  <c r="A647" i="18"/>
  <c r="A827" i="18"/>
  <c r="A891" i="18"/>
  <c r="A738" i="18"/>
  <c r="A590" i="18"/>
  <c r="A709" i="18"/>
  <c r="A494" i="18"/>
  <c r="A598" i="18"/>
  <c r="A907" i="18"/>
  <c r="A569" i="18"/>
  <c r="A521" i="18"/>
  <c r="A541" i="18"/>
  <c r="A623" i="18"/>
  <c r="A908" i="18"/>
  <c r="A549" i="18"/>
  <c r="A629" i="18"/>
  <c r="A863" i="18"/>
  <c r="A527" i="18"/>
  <c r="A492" i="18"/>
  <c r="A657" i="18"/>
  <c r="A666" i="18"/>
  <c r="A500" i="18"/>
  <c r="A498" i="18"/>
  <c r="A478" i="18"/>
  <c r="A514" i="18"/>
  <c r="A887" i="18"/>
  <c r="A624" i="18"/>
  <c r="A857" i="18"/>
  <c r="A703" i="18"/>
  <c r="A755" i="18"/>
  <c r="A558" i="18"/>
  <c r="A636" i="18"/>
  <c r="A484" i="18"/>
  <c r="A878" i="18"/>
  <c r="A591" i="18"/>
  <c r="A654" i="18"/>
  <c r="A522" i="18"/>
  <c r="A509" i="18"/>
  <c r="A721" i="18"/>
  <c r="A897" i="18"/>
  <c r="A580" i="18"/>
  <c r="A835" i="18"/>
  <c r="A585" i="18"/>
  <c r="A740" i="18"/>
  <c r="A665" i="18"/>
  <c r="A708" i="18"/>
  <c r="A748" i="18"/>
  <c r="A480" i="18"/>
  <c r="A663" i="18"/>
  <c r="A918" i="18"/>
  <c r="A874" i="18"/>
  <c r="A699" i="18"/>
  <c r="A705" i="18"/>
  <c r="A858" i="18"/>
  <c r="A520" i="18"/>
  <c r="A614" i="18"/>
  <c r="A869" i="18"/>
  <c r="A531" i="18"/>
  <c r="A512" i="18"/>
  <c r="A723" i="18"/>
  <c r="A914" i="18"/>
  <c r="A489" i="18"/>
  <c r="A565" i="18"/>
  <c r="A820" i="18"/>
  <c r="A638" i="18"/>
  <c r="A745" i="18"/>
  <c r="A783" i="18"/>
  <c r="A631" i="18"/>
  <c r="A795" i="18"/>
  <c r="A559" i="18"/>
  <c r="A619" i="18"/>
  <c r="A862" i="18"/>
  <c r="A728" i="18"/>
  <c r="A470" i="18"/>
  <c r="A804" i="18"/>
  <c r="A766" i="18"/>
  <c r="A577" i="18"/>
  <c r="A681" i="18"/>
  <c r="A706" i="18"/>
  <c r="A656" i="18"/>
  <c r="A884" i="18"/>
  <c r="A746" i="18"/>
  <c r="A768" i="18"/>
  <c r="A595" i="18"/>
  <c r="A910" i="18"/>
  <c r="A691" i="18"/>
  <c r="A544" i="18"/>
  <c r="A542" i="18"/>
  <c r="A605" i="18"/>
  <c r="A788" i="18"/>
  <c r="A538" i="18"/>
  <c r="A739" i="18"/>
  <c r="A576" i="18"/>
  <c r="A571" i="18"/>
  <c r="A493" i="18"/>
  <c r="A556" i="18"/>
  <c r="A758" i="18"/>
  <c r="A722" i="18"/>
  <c r="A711" i="18"/>
  <c r="A540" i="18"/>
  <c r="A733" i="18"/>
  <c r="A570" i="18"/>
  <c r="A753" i="18"/>
  <c r="A879" i="18"/>
  <c r="A919" i="18"/>
  <c r="A662" i="18"/>
  <c r="A551" i="18"/>
  <c r="A546" i="18"/>
  <c r="A626" i="18"/>
  <c r="A840" i="18"/>
  <c r="A762" i="18"/>
  <c r="A870" i="18"/>
  <c r="A613" i="18"/>
  <c r="A860" i="18"/>
  <c r="A562" i="18"/>
  <c r="A881" i="18"/>
  <c r="A782" i="18"/>
  <c r="A778" i="18"/>
  <c r="A736" i="18"/>
  <c r="A905" i="18"/>
  <c r="A912" i="18"/>
  <c r="A726" i="18"/>
  <c r="A557" i="18"/>
  <c r="A793" i="18"/>
  <c r="A861" i="18"/>
  <c r="A634" i="18"/>
  <c r="A836" i="18"/>
  <c r="A883" i="18"/>
  <c r="A837" i="18"/>
  <c r="A737" i="18"/>
  <c r="A873" i="18"/>
  <c r="A637" i="18"/>
  <c r="A675" i="18"/>
  <c r="A911" i="18"/>
  <c r="A487" i="18"/>
  <c r="A771" i="18"/>
  <c r="A834" i="18"/>
  <c r="A466" i="18"/>
  <c r="A713" i="18"/>
  <c r="A688" i="18"/>
  <c r="A889" i="18"/>
  <c r="A593" i="18"/>
  <c r="A587" i="18"/>
  <c r="A875" i="18"/>
  <c r="A680" i="18"/>
  <c r="A620" i="18"/>
  <c r="A802" i="18"/>
  <c r="A888" i="18"/>
  <c r="A552" i="18"/>
  <c r="A715" i="18"/>
  <c r="A813" i="18"/>
  <c r="A655" i="18"/>
  <c r="A517" i="18"/>
  <c r="A602" i="18"/>
  <c r="A683" i="18"/>
  <c r="A651" i="18"/>
  <c r="A769" i="18"/>
  <c r="A770" i="18"/>
  <c r="A483" i="18"/>
  <c r="A906" i="18"/>
  <c r="A690" i="18"/>
  <c r="A710" i="18"/>
  <c r="A473" i="18"/>
  <c r="A573" i="18"/>
  <c r="A822" i="18"/>
  <c r="A871" i="18"/>
  <c r="A895" i="18"/>
  <c r="A842" i="18"/>
  <c r="A582" i="18"/>
  <c r="A495" i="18"/>
  <c r="A592" i="18"/>
  <c r="A530" i="18"/>
  <c r="A632" i="18"/>
  <c r="A608" i="18"/>
  <c r="A491" i="18"/>
  <c r="A596" i="18"/>
  <c r="A519" i="18"/>
  <c r="A594" i="18"/>
  <c r="A727" i="18"/>
  <c r="A490" i="18"/>
  <c r="A731" i="18"/>
  <c r="A621" i="18"/>
  <c r="A865" i="18"/>
  <c r="A848" i="18"/>
  <c r="A525" i="18"/>
  <c r="A749" i="18"/>
  <c r="A516" i="18"/>
  <c r="A752" i="18"/>
  <c r="A742" i="18"/>
  <c r="A625" i="18"/>
  <c r="A609" i="18"/>
  <c r="A606" i="18"/>
  <c r="A807" i="18"/>
  <c r="A589" i="18"/>
  <c r="A497" i="18"/>
  <c r="A696" i="18"/>
  <c r="A801" i="18"/>
  <c r="A917" i="18"/>
  <c r="A798" i="18"/>
  <c r="A604" i="18"/>
  <c r="A645" i="18"/>
  <c r="A730" i="18"/>
  <c r="A502" i="18"/>
  <c r="A467" i="18"/>
  <c r="A643" i="18"/>
  <c r="A511" i="18"/>
  <c r="A707" i="18"/>
  <c r="A588" i="18"/>
  <c r="A744" i="18"/>
  <c r="A692" i="18"/>
  <c r="A553" i="18"/>
  <c r="A821" i="18"/>
  <c r="A669" i="18"/>
  <c r="A695" i="18"/>
  <c r="A853" i="18"/>
  <c r="A611" i="18"/>
  <c r="A468" i="18"/>
  <c r="A646" i="18"/>
  <c r="A775" i="18"/>
  <c r="A547" i="18"/>
  <c r="A650" i="18"/>
  <c r="A772" i="18"/>
  <c r="A583" i="18"/>
  <c r="A529" i="18"/>
  <c r="A505" i="18"/>
  <c r="A548" i="18"/>
  <c r="A539" i="18"/>
  <c r="A885" i="18"/>
  <c r="A781" i="18"/>
  <c r="A852" i="18"/>
  <c r="A628" i="18"/>
  <c r="A488" i="18"/>
  <c r="A686" i="18"/>
  <c r="A796" i="18"/>
  <c r="A718" i="18"/>
  <c r="A790" i="18"/>
  <c r="A776" i="18"/>
  <c r="A568" i="18"/>
  <c r="A584" i="18"/>
  <c r="A607" i="18"/>
  <c r="A475" i="18"/>
  <c r="A561" i="18"/>
  <c r="A586" i="18"/>
  <c r="A786" i="18"/>
  <c r="A803" i="18"/>
  <c r="A916" i="18"/>
  <c r="A876" i="18"/>
  <c r="A684" i="18"/>
  <c r="A535" i="18"/>
  <c r="A545" i="18"/>
  <c r="A714" i="18"/>
  <c r="A465" i="18"/>
  <c r="A515" i="18"/>
  <c r="A894" i="18"/>
  <c r="A759" i="18"/>
  <c r="A560" i="18"/>
  <c r="A622" i="18"/>
  <c r="A627" i="18"/>
  <c r="A618" i="18"/>
  <c r="A700" i="18"/>
  <c r="A697" i="18"/>
  <c r="A765" i="18"/>
  <c r="A808" i="18"/>
  <c r="A741" i="18"/>
  <c r="A780" i="18"/>
  <c r="A641" i="18"/>
  <c r="A841" i="18"/>
  <c r="A564" i="18"/>
  <c r="A913" i="18"/>
  <c r="A890" i="18"/>
  <c r="A886" i="18"/>
  <c r="A904" i="18"/>
  <c r="A472" i="18"/>
  <c r="A792" i="18"/>
  <c r="A809" i="18"/>
  <c r="A574" i="18"/>
  <c r="A724" i="18"/>
  <c r="A898" i="18"/>
  <c r="A672" i="18"/>
  <c r="A581" i="18"/>
  <c r="A787" i="18"/>
  <c r="A537" i="18"/>
  <c r="A471" i="18"/>
  <c r="A479" i="18"/>
  <c r="A503" i="18"/>
  <c r="A847" i="18"/>
  <c r="A567" i="18"/>
  <c r="A476" i="18"/>
  <c r="A812" i="18"/>
  <c r="A872" i="18"/>
  <c r="A810" i="18"/>
  <c r="A566" i="18"/>
  <c r="A819" i="18"/>
  <c r="A800" i="18"/>
  <c r="A829" i="18"/>
  <c r="A687" i="18"/>
  <c r="A712" i="18"/>
  <c r="A536" i="18"/>
  <c r="A610" i="18"/>
  <c r="A685" i="18"/>
  <c r="A464" i="18"/>
  <c r="A791" i="18"/>
  <c r="A805" i="18"/>
  <c r="A528" i="18"/>
  <c r="A756" i="18"/>
  <c r="A463" i="18"/>
  <c r="A704" i="18"/>
  <c r="A599" i="18"/>
  <c r="A635" i="18"/>
  <c r="A671" i="18"/>
  <c r="A899" i="18"/>
  <c r="A734" i="18"/>
  <c r="A760" i="18"/>
  <c r="A572" i="18"/>
  <c r="A667" i="18"/>
  <c r="A597" i="18"/>
  <c r="A534" i="18"/>
  <c r="A764" i="18"/>
  <c r="A485" i="18"/>
  <c r="A506" i="18"/>
  <c r="A677" i="18"/>
  <c r="A832" i="18"/>
  <c r="A735" i="18"/>
  <c r="A915" i="18"/>
  <c r="A767" i="18"/>
  <c r="A839" i="18"/>
  <c r="A773" i="18"/>
  <c r="A751" i="18"/>
  <c r="A661" i="18"/>
  <c r="A763" i="18"/>
  <c r="A462" i="18"/>
  <c r="A859" i="18"/>
  <c r="A612" i="18"/>
  <c r="A732" i="18"/>
  <c r="A668" i="18"/>
  <c r="A902" i="18"/>
  <c r="A694" i="18"/>
  <c r="A524" i="18"/>
  <c r="A482" i="18"/>
  <c r="A784" i="18"/>
  <c r="A660" i="18"/>
  <c r="A823" i="18"/>
  <c r="A702" i="18"/>
  <c r="A679" i="18"/>
  <c r="A658" i="18"/>
  <c r="A868" i="18"/>
  <c r="A855" i="18"/>
  <c r="A533" i="18"/>
  <c r="A779" i="18"/>
  <c r="A14" i="20"/>
  <c r="A14" i="16"/>
  <c r="A14" i="9"/>
  <c r="A14" i="14"/>
  <c r="A48" i="17"/>
  <c r="A43" i="17"/>
  <c r="A52" i="17"/>
  <c r="A47" i="17"/>
  <c r="A37" i="17"/>
  <c r="A50" i="17"/>
  <c r="A41" i="17"/>
  <c r="A40" i="17"/>
  <c r="A51" i="17"/>
  <c r="A45" i="17"/>
  <c r="A44" i="17"/>
  <c r="A53" i="17"/>
  <c r="A49" i="17"/>
  <c r="A39" i="17"/>
  <c r="A42" i="17"/>
  <c r="A46" i="17"/>
  <c r="A38" i="17"/>
  <c r="A748" i="7"/>
  <c r="A627" i="7"/>
  <c r="A531" i="7"/>
  <c r="A499" i="7"/>
  <c r="A434" i="7"/>
  <c r="A487" i="7"/>
  <c r="A560" i="7"/>
  <c r="A752" i="7"/>
  <c r="A599" i="7"/>
  <c r="A483" i="7"/>
  <c r="A518" i="7"/>
  <c r="A447" i="7"/>
  <c r="A706" i="7"/>
  <c r="A421" i="7"/>
  <c r="A435" i="7"/>
  <c r="A514" i="7"/>
  <c r="A411" i="7"/>
  <c r="A693" i="7"/>
  <c r="A574" i="7"/>
  <c r="A716" i="7"/>
  <c r="A549" i="7"/>
  <c r="A547" i="7"/>
  <c r="A566" i="7"/>
  <c r="A546" i="7"/>
  <c r="A607" i="7"/>
  <c r="A524" i="7"/>
  <c r="A479" i="7"/>
  <c r="A565" i="7"/>
  <c r="A637" i="7"/>
  <c r="A537" i="7"/>
  <c r="A704" i="7"/>
  <c r="A454" i="7"/>
  <c r="A471" i="7"/>
  <c r="A593" i="7"/>
  <c r="A423" i="7"/>
  <c r="A504" i="7"/>
  <c r="A555" i="7"/>
  <c r="A490" i="7"/>
  <c r="A403" i="7"/>
  <c r="A387" i="7"/>
  <c r="A509" i="7"/>
  <c r="A621" i="7"/>
  <c r="A664" i="7"/>
  <c r="A544" i="7"/>
  <c r="A698" i="7"/>
  <c r="A724" i="7"/>
  <c r="A468" i="7"/>
  <c r="A457" i="7"/>
  <c r="A401" i="7"/>
  <c r="A741" i="7"/>
  <c r="A567" i="7"/>
  <c r="A443" i="7"/>
  <c r="A559" i="7"/>
  <c r="A381" i="7"/>
  <c r="A530" i="7"/>
  <c r="A615" i="7"/>
  <c r="A666" i="7"/>
  <c r="A385" i="7"/>
  <c r="A425" i="7"/>
  <c r="A446" i="7"/>
  <c r="A553" i="7"/>
  <c r="A474" i="7"/>
  <c r="A481" i="7"/>
  <c r="A507" i="7"/>
  <c r="A750" i="7"/>
  <c r="A691" i="7"/>
  <c r="A690" i="7"/>
  <c r="A478" i="7"/>
  <c r="A538" i="7"/>
  <c r="A624" i="7"/>
  <c r="A663" i="7"/>
  <c r="A452" i="7"/>
  <c r="A433" i="7"/>
  <c r="A557" i="7"/>
  <c r="A472" i="7"/>
  <c r="A551" i="7"/>
  <c r="A407" i="7"/>
  <c r="A465" i="7"/>
  <c r="A735" i="7"/>
  <c r="A461" i="7"/>
  <c r="A535" i="7"/>
  <c r="A712" i="7"/>
  <c r="A485" i="7"/>
  <c r="A469" i="7"/>
  <c r="A660" i="7"/>
  <c r="A650" i="7"/>
  <c r="A558" i="7"/>
  <c r="A739" i="7"/>
  <c r="A658" i="7"/>
  <c r="A633" i="7"/>
  <c r="A571" i="7"/>
  <c r="A503" i="7"/>
  <c r="A453" i="7"/>
  <c r="A422" i="7"/>
  <c r="A396" i="7"/>
  <c r="A416" i="7"/>
  <c r="A620" i="7"/>
  <c r="A542" i="7"/>
  <c r="A545" i="7"/>
  <c r="A488" i="7"/>
  <c r="A498" i="7"/>
  <c r="A730" i="7"/>
  <c r="A497" i="7"/>
  <c r="A686" i="7"/>
  <c r="A655" i="7"/>
  <c r="A653" i="7"/>
  <c r="A506" i="7"/>
  <c r="A689" i="7"/>
  <c r="A642" i="7"/>
  <c r="A523" i="7"/>
  <c r="A463" i="7"/>
  <c r="A636" i="7"/>
  <c r="A569" i="7"/>
  <c r="A608" i="7"/>
  <c r="A415" i="7"/>
  <c r="A413" i="7"/>
  <c r="A550" i="7"/>
  <c r="A437" i="7"/>
  <c r="A662" i="7"/>
  <c r="A383" i="7"/>
  <c r="A673" i="7"/>
  <c r="A528" i="7"/>
  <c r="A495" i="7"/>
  <c r="A493" i="7"/>
  <c r="A612" i="7"/>
  <c r="A388" i="7"/>
  <c r="A511" i="7"/>
  <c r="A613" i="7"/>
  <c r="A738" i="7"/>
  <c r="A482" i="7"/>
  <c r="A604" i="7"/>
  <c r="A428" i="7"/>
  <c r="A430" i="7"/>
  <c r="A525" i="7"/>
  <c r="A644" i="7"/>
  <c r="A450" i="7"/>
  <c r="A699" i="7"/>
  <c r="A591" i="7"/>
  <c r="A622" i="7"/>
  <c r="A709" i="7"/>
  <c r="A399" i="7"/>
  <c r="A521" i="7"/>
  <c r="A744" i="7"/>
  <c r="A552" i="7"/>
  <c r="A755" i="7"/>
  <c r="A696" i="7"/>
  <c r="A520" i="7"/>
  <c r="A669" i="7"/>
  <c r="A564" i="7"/>
  <c r="A677" i="7"/>
  <c r="A522" i="7"/>
  <c r="A404" i="7"/>
  <c r="A489" i="7"/>
  <c r="A675" i="7"/>
  <c r="A721" i="7"/>
  <c r="A618" i="7"/>
  <c r="A659" i="7"/>
  <c r="A534" i="7"/>
  <c r="A726" i="7"/>
  <c r="A597" i="7"/>
  <c r="A408" i="7"/>
  <c r="A432" i="7"/>
  <c r="A464" i="7"/>
  <c r="A656" i="7"/>
  <c r="A467" i="7"/>
  <c r="A743" i="7"/>
  <c r="A556" i="7"/>
  <c r="A609" i="7"/>
  <c r="A711" i="7"/>
  <c r="A400" i="7"/>
  <c r="A526" i="7"/>
  <c r="A508" i="7"/>
  <c r="A510" i="7"/>
  <c r="A626" i="7"/>
  <c r="A460" i="7"/>
  <c r="A605" i="7"/>
  <c r="A734" i="7"/>
  <c r="A674" i="7"/>
  <c r="A603" i="7"/>
  <c r="A630" i="7"/>
  <c r="A683" i="7"/>
  <c r="A480" i="7"/>
  <c r="A391" i="7"/>
  <c r="A720" i="7"/>
  <c r="A751" i="7"/>
  <c r="A516" i="7"/>
  <c r="A688" i="7"/>
  <c r="A614" i="7"/>
  <c r="A473" i="7"/>
  <c r="A753" i="7"/>
  <c r="A578" i="7"/>
  <c r="A643" i="7"/>
  <c r="A418" i="7"/>
  <c r="A491" i="7"/>
  <c r="A756" i="7"/>
  <c r="A543" i="7"/>
  <c r="A616" i="7"/>
  <c r="A417" i="7"/>
  <c r="A602" i="7"/>
  <c r="A420" i="7"/>
  <c r="A749" i="7"/>
  <c r="A451" i="7"/>
  <c r="A398" i="7"/>
  <c r="A492" i="7"/>
  <c r="A648" i="7"/>
  <c r="A575" i="7"/>
  <c r="A678" i="7"/>
  <c r="A703" i="7"/>
  <c r="A459" i="7"/>
  <c r="A687" i="7"/>
  <c r="A505" i="7"/>
  <c r="A502" i="7"/>
  <c r="A444" i="7"/>
  <c r="A540" i="7"/>
  <c r="A466" i="7"/>
  <c r="A632" i="7"/>
  <c r="A715" i="7"/>
  <c r="A681" i="7"/>
  <c r="A533" i="7"/>
  <c r="A577" i="7"/>
  <c r="A595" i="7"/>
  <c r="A733" i="7"/>
  <c r="A580" i="7"/>
  <c r="A563" i="7"/>
  <c r="A583" i="7"/>
  <c r="A412" i="7"/>
  <c r="A539" i="7"/>
  <c r="A409" i="7"/>
  <c r="A426" i="7"/>
  <c r="A439" i="7"/>
  <c r="A573" i="7"/>
  <c r="A617" i="7"/>
  <c r="A705" i="7"/>
  <c r="A732" i="7"/>
  <c r="A429" i="7"/>
  <c r="A718" i="7"/>
  <c r="A570" i="7"/>
  <c r="A671" i="7"/>
  <c r="A458" i="7"/>
  <c r="A649" i="7"/>
  <c r="A590" i="7"/>
  <c r="A701" i="7"/>
  <c r="A692" i="7"/>
  <c r="A652" i="7"/>
  <c r="A579" i="7"/>
  <c r="A410" i="7"/>
  <c r="A389" i="7"/>
  <c r="A697" i="7"/>
  <c r="A562" i="7"/>
  <c r="A647" i="7"/>
  <c r="A714" i="7"/>
  <c r="A582" i="7"/>
  <c r="A414" i="7"/>
  <c r="A700" i="7"/>
  <c r="A585" i="7"/>
  <c r="A695" i="7"/>
  <c r="A610" i="7"/>
  <c r="A494" i="7"/>
  <c r="A517" i="7"/>
  <c r="A455" i="7"/>
  <c r="A746" i="7"/>
  <c r="A475" i="7"/>
  <c r="A713" i="7"/>
  <c r="A519" i="7"/>
  <c r="A501" i="7"/>
  <c r="A682" i="7"/>
  <c r="A754" i="7"/>
  <c r="A625" i="7"/>
  <c r="A668" i="7"/>
  <c r="A548" i="7"/>
  <c r="A654" i="7"/>
  <c r="A431" i="7"/>
  <c r="A676" i="7"/>
  <c r="A707" i="7"/>
  <c r="A598" i="7"/>
  <c r="A645" i="7"/>
  <c r="A470" i="7"/>
  <c r="A448" i="7"/>
  <c r="A729" i="7"/>
  <c r="A436" i="7"/>
  <c r="A667" i="7"/>
  <c r="A651" i="7"/>
  <c r="A568" i="7"/>
  <c r="A635" i="7"/>
  <c r="A380" i="7"/>
  <c r="A638" i="7"/>
  <c r="A419" i="7"/>
  <c r="A641" i="7"/>
  <c r="A708" i="7"/>
  <c r="A606" i="7"/>
  <c r="A527" i="7"/>
  <c r="A680" i="7"/>
  <c r="A717" i="7"/>
  <c r="A592" i="7"/>
  <c r="A402" i="7"/>
  <c r="A685" i="7"/>
  <c r="A601" i="7"/>
  <c r="A395" i="7"/>
  <c r="A719" i="7"/>
  <c r="A384" i="7"/>
  <c r="A442" i="7"/>
  <c r="A710" i="7"/>
  <c r="A496" i="7"/>
  <c r="A382" i="7"/>
  <c r="A722" i="7"/>
  <c r="A631" i="7"/>
  <c r="A665" i="7"/>
  <c r="A427" i="7"/>
  <c r="A554" i="7"/>
  <c r="A727" i="7"/>
  <c r="A576" i="7"/>
  <c r="A449" i="7"/>
  <c r="A572" i="7"/>
  <c r="A657" i="7"/>
  <c r="A670" i="7"/>
  <c r="A456" i="7"/>
  <c r="A728" i="7"/>
  <c r="A406" i="7"/>
  <c r="A561" i="7"/>
  <c r="A386" i="7"/>
  <c r="A702" i="7"/>
  <c r="A611" i="7"/>
  <c r="A393" i="7"/>
  <c r="A445" i="7"/>
  <c r="A731" i="7"/>
  <c r="A600" i="7"/>
  <c r="A634" i="7"/>
  <c r="A723" i="7"/>
  <c r="A513" i="7"/>
  <c r="A536" i="7"/>
  <c r="A438" i="7"/>
  <c r="A486" i="7"/>
  <c r="A441" i="7"/>
  <c r="A684" i="7"/>
  <c r="A639" i="7"/>
  <c r="A500" i="7"/>
  <c r="A405" i="7"/>
  <c r="A541" i="7"/>
  <c r="A742" i="7"/>
  <c r="A587" i="7"/>
  <c r="A757" i="7"/>
  <c r="A392" i="7"/>
  <c r="A440" i="7"/>
  <c r="A484" i="7"/>
  <c r="A737" i="7"/>
  <c r="A390" i="7"/>
  <c r="A584" i="7"/>
  <c r="A515" i="7"/>
  <c r="A661" i="7"/>
  <c r="A640" i="7"/>
  <c r="A477" i="7"/>
  <c r="A476" i="7"/>
  <c r="A529" i="7"/>
  <c r="A512" i="7"/>
  <c r="A629" i="7"/>
  <c r="A646" i="7"/>
  <c r="A397" i="7"/>
  <c r="A596" i="7"/>
  <c r="A623" i="7"/>
  <c r="A532" i="7"/>
  <c r="A740" i="7"/>
  <c r="A594" i="7"/>
  <c r="A725" i="7"/>
  <c r="A586" i="7"/>
  <c r="A736" i="7"/>
  <c r="A628" i="7"/>
  <c r="A589" i="7"/>
  <c r="A462" i="7"/>
  <c r="A747" i="7"/>
  <c r="A394" i="7"/>
  <c r="A619" i="7"/>
  <c r="A581" i="7"/>
  <c r="A424" i="7"/>
  <c r="A694" i="7"/>
  <c r="A672" i="7"/>
  <c r="A588" i="7"/>
  <c r="A679" i="7"/>
  <c r="A745" i="7"/>
  <c r="A30" i="20"/>
  <c r="A30" i="16"/>
  <c r="A30" i="9"/>
  <c r="A30" i="14"/>
  <c r="A13" i="9"/>
  <c r="A13" i="20"/>
  <c r="A13" i="14"/>
  <c r="A13" i="16"/>
  <c r="A10" i="9"/>
  <c r="A10" i="20"/>
  <c r="A10" i="16"/>
  <c r="A10" i="14"/>
  <c r="A136" i="18"/>
  <c r="A167" i="18"/>
  <c r="A112" i="18"/>
  <c r="A148" i="18"/>
  <c r="A125" i="18"/>
  <c r="A408" i="18"/>
  <c r="A357" i="18"/>
  <c r="A247" i="18"/>
  <c r="A385" i="18"/>
  <c r="A348" i="18"/>
  <c r="A131" i="18"/>
  <c r="A65" i="18"/>
  <c r="A271" i="18"/>
  <c r="A122" i="18"/>
  <c r="A330" i="18"/>
  <c r="A215" i="18"/>
  <c r="A316" i="18"/>
  <c r="A455" i="18"/>
  <c r="A435" i="18"/>
  <c r="A85" i="18"/>
  <c r="A440" i="18"/>
  <c r="A77" i="18"/>
  <c r="A459" i="18"/>
  <c r="A328" i="18"/>
  <c r="A156" i="18"/>
  <c r="A399" i="18"/>
  <c r="A16" i="18"/>
  <c r="A390" i="18"/>
  <c r="A448" i="18"/>
  <c r="A415" i="18"/>
  <c r="A292" i="18"/>
  <c r="A46" i="18"/>
  <c r="A96" i="18"/>
  <c r="A208" i="18"/>
  <c r="A246" i="18"/>
  <c r="A452" i="18"/>
  <c r="A228" i="18"/>
  <c r="A162" i="18"/>
  <c r="A396" i="18"/>
  <c r="A261" i="18"/>
  <c r="A356" i="18"/>
  <c r="A191" i="18"/>
  <c r="A138" i="18"/>
  <c r="A323" i="18"/>
  <c r="A27" i="18"/>
  <c r="A161" i="18"/>
  <c r="A177" i="18"/>
  <c r="A444" i="18"/>
  <c r="A171" i="18"/>
  <c r="A234" i="18"/>
  <c r="A374" i="18"/>
  <c r="A176" i="18"/>
  <c r="A210" i="18"/>
  <c r="A433" i="18"/>
  <c r="A332" i="18"/>
  <c r="A195" i="18"/>
  <c r="A363" i="18"/>
  <c r="A335" i="18"/>
  <c r="A297" i="18"/>
  <c r="A79" i="18"/>
  <c r="A47" i="18"/>
  <c r="A231" i="18"/>
  <c r="A204" i="18"/>
  <c r="A281" i="18"/>
  <c r="A149" i="18"/>
  <c r="A34" i="18"/>
  <c r="A233" i="18"/>
  <c r="A266" i="18"/>
  <c r="A202" i="18"/>
  <c r="A166" i="18"/>
  <c r="A366" i="18"/>
  <c r="A123" i="18"/>
  <c r="A95" i="18"/>
  <c r="A45" i="18"/>
  <c r="A51" i="18"/>
  <c r="A325" i="18"/>
  <c r="A315" i="18"/>
  <c r="A353" i="18"/>
  <c r="A267" i="18"/>
  <c r="A301" i="18"/>
  <c r="A14" i="18"/>
  <c r="A395" i="18"/>
  <c r="A322" i="18"/>
  <c r="A417" i="18"/>
  <c r="A251" i="18"/>
  <c r="A342" i="18"/>
  <c r="A121" i="18"/>
  <c r="A62" i="18"/>
  <c r="A350" i="18"/>
  <c r="A456" i="18"/>
  <c r="A268" i="18"/>
  <c r="A118" i="18"/>
  <c r="A50" i="18"/>
  <c r="A432" i="18"/>
  <c r="A454" i="18"/>
  <c r="A217" i="18"/>
  <c r="A306" i="18"/>
  <c r="A265" i="18"/>
  <c r="A391" i="18"/>
  <c r="A90" i="18"/>
  <c r="A331" i="18"/>
  <c r="A262" i="18"/>
  <c r="A83" i="18"/>
  <c r="A450" i="18"/>
  <c r="A221" i="18"/>
  <c r="A140" i="18"/>
  <c r="A321" i="18"/>
  <c r="A257" i="18"/>
  <c r="A279" i="18"/>
  <c r="A439" i="18"/>
  <c r="A9" i="18"/>
  <c r="A249" i="18"/>
  <c r="A82" i="18"/>
  <c r="A397" i="18"/>
  <c r="A13" i="18"/>
  <c r="A133" i="18"/>
  <c r="A72" i="18"/>
  <c r="A411" i="18"/>
  <c r="A127" i="18"/>
  <c r="A84" i="18"/>
  <c r="A383" i="18"/>
  <c r="A91" i="18"/>
  <c r="A419" i="18"/>
  <c r="A405" i="18"/>
  <c r="A355" i="18"/>
  <c r="A201" i="18"/>
  <c r="A418" i="18"/>
  <c r="A185" i="18"/>
  <c r="A126" i="18"/>
  <c r="A52" i="18"/>
  <c r="A252" i="18"/>
  <c r="A333" i="18"/>
  <c r="A59" i="18"/>
  <c r="A443" i="18"/>
  <c r="A318" i="18"/>
  <c r="A424" i="18"/>
  <c r="A89" i="18"/>
  <c r="A114" i="18"/>
  <c r="A406" i="18"/>
  <c r="A188" i="18"/>
  <c r="A339" i="18"/>
  <c r="A338" i="18"/>
  <c r="A214" i="18"/>
  <c r="A26" i="18"/>
  <c r="A259" i="18"/>
  <c r="A212" i="18"/>
  <c r="A8" i="18"/>
  <c r="A343" i="18"/>
  <c r="A389" i="18"/>
  <c r="A209" i="18"/>
  <c r="A159" i="18"/>
  <c r="A61" i="18"/>
  <c r="A6" i="18"/>
  <c r="A66" i="18"/>
  <c r="A270" i="18"/>
  <c r="A286" i="18"/>
  <c r="A120" i="18"/>
  <c r="A451" i="18"/>
  <c r="A99" i="18"/>
  <c r="A20" i="18"/>
  <c r="A141" i="18"/>
  <c r="A311" i="18"/>
  <c r="A341" i="18"/>
  <c r="A244" i="18"/>
  <c r="A412" i="18"/>
  <c r="A402" i="18"/>
  <c r="A367" i="18"/>
  <c r="A154" i="18"/>
  <c r="A37" i="18"/>
  <c r="A236" i="18"/>
  <c r="A269" i="18"/>
  <c r="A44" i="18"/>
  <c r="A128" i="18"/>
  <c r="A116" i="18"/>
  <c r="A111" i="18"/>
  <c r="A64" i="18"/>
  <c r="A124" i="18"/>
  <c r="A172" i="18"/>
  <c r="A400" i="18"/>
  <c r="A93" i="18"/>
  <c r="A413" i="18"/>
  <c r="A179" i="18"/>
  <c r="A113" i="18"/>
  <c r="A300" i="18"/>
  <c r="A163" i="18"/>
  <c r="A401" i="18"/>
  <c r="A38" i="18"/>
  <c r="A174" i="18"/>
  <c r="A313" i="18"/>
  <c r="A86" i="18"/>
  <c r="A445" i="18"/>
  <c r="A104" i="18"/>
  <c r="A101" i="18"/>
  <c r="A305" i="18"/>
  <c r="A198" i="18"/>
  <c r="A103" i="18"/>
  <c r="A240" i="18"/>
  <c r="A150" i="18"/>
  <c r="A376" i="18"/>
  <c r="A280" i="18"/>
  <c r="A326" i="18"/>
  <c r="A382" i="18"/>
  <c r="A254" i="18"/>
  <c r="A235" i="18"/>
  <c r="A436" i="18"/>
  <c r="A442" i="18"/>
  <c r="A242" i="18"/>
  <c r="A213" i="18"/>
  <c r="A245" i="18"/>
  <c r="A264" i="18"/>
  <c r="A426" i="18"/>
  <c r="A324" i="18"/>
  <c r="A30" i="18"/>
  <c r="A287" i="18"/>
  <c r="A258" i="18"/>
  <c r="A232" i="18"/>
  <c r="A380" i="18"/>
  <c r="A63" i="18"/>
  <c r="A3" i="18"/>
  <c r="A263" i="18"/>
  <c r="A137" i="18"/>
  <c r="A441" i="18"/>
  <c r="A337" i="18"/>
  <c r="A54" i="18"/>
  <c r="A186" i="18"/>
  <c r="A193" i="18"/>
  <c r="A2" i="18"/>
  <c r="A354" i="18"/>
  <c r="A273" i="18"/>
  <c r="A129" i="18"/>
  <c r="A158" i="18"/>
  <c r="A60" i="18"/>
  <c r="A164" i="18"/>
  <c r="A283" i="18"/>
  <c r="A76" i="18"/>
  <c r="A165" i="18"/>
  <c r="A5" i="18"/>
  <c r="A15" i="18"/>
  <c r="A70" i="18"/>
  <c r="A420" i="18"/>
  <c r="A437" i="18"/>
  <c r="A307" i="18"/>
  <c r="A97" i="18"/>
  <c r="A225" i="18"/>
  <c r="A42" i="18"/>
  <c r="A295" i="18"/>
  <c r="A429" i="18"/>
  <c r="A398" i="18"/>
  <c r="A58" i="18"/>
  <c r="A277" i="18"/>
  <c r="A368" i="18"/>
  <c r="A56" i="18"/>
  <c r="A106" i="18"/>
  <c r="A460" i="18"/>
  <c r="A304" i="18"/>
  <c r="A219" i="18"/>
  <c r="A336" i="18"/>
  <c r="A447" i="18"/>
  <c r="A73" i="18"/>
  <c r="A238" i="18"/>
  <c r="A49" i="18"/>
  <c r="A364" i="18"/>
  <c r="A369" i="18"/>
  <c r="A365" i="18"/>
  <c r="A434" i="18"/>
  <c r="A39" i="18"/>
  <c r="A362" i="18"/>
  <c r="A347" i="18"/>
  <c r="A53" i="18"/>
  <c r="A181" i="18"/>
  <c r="A194" i="18"/>
  <c r="A358" i="18"/>
  <c r="A453" i="18"/>
  <c r="A379" i="18"/>
  <c r="A375" i="18"/>
  <c r="A78" i="18"/>
  <c r="A340" i="18"/>
  <c r="A278" i="18"/>
  <c r="A178" i="18"/>
  <c r="A74" i="18"/>
  <c r="A377" i="18"/>
  <c r="A410" i="18"/>
  <c r="A105" i="18"/>
  <c r="A291" i="18"/>
  <c r="A81" i="18"/>
  <c r="A285" i="18"/>
  <c r="A414" i="18"/>
  <c r="A10" i="18"/>
  <c r="A80" i="18"/>
  <c r="A192" i="18"/>
  <c r="A69" i="18"/>
  <c r="A296" i="18"/>
  <c r="A183" i="18"/>
  <c r="A421" i="18"/>
  <c r="A319" i="18"/>
  <c r="A260" i="18"/>
  <c r="A203" i="18"/>
  <c r="A372" i="18"/>
  <c r="A197" i="18"/>
  <c r="A387" i="18"/>
  <c r="A416" i="18"/>
  <c r="A438" i="18"/>
  <c r="A110" i="18"/>
  <c r="A299" i="18"/>
  <c r="A36" i="18"/>
  <c r="A430" i="18"/>
  <c r="A241" i="18"/>
  <c r="A152" i="18"/>
  <c r="A223" i="18"/>
  <c r="A239" i="18"/>
  <c r="A153" i="18"/>
  <c r="A160" i="18"/>
  <c r="A182" i="18"/>
  <c r="A393" i="18"/>
  <c r="A216" i="18"/>
  <c r="A35" i="18"/>
  <c r="A218" i="18"/>
  <c r="A394" i="18"/>
  <c r="A404" i="18"/>
  <c r="A381" i="18"/>
  <c r="A409" i="18"/>
  <c r="A250" i="18"/>
  <c r="A206" i="18"/>
  <c r="A351" i="18"/>
  <c r="A98" i="18"/>
  <c r="A117" i="18"/>
  <c r="A155" i="18"/>
  <c r="A422" i="18"/>
  <c r="A211" i="18"/>
  <c r="A294" i="18"/>
  <c r="A344" i="18"/>
  <c r="A427" i="18"/>
  <c r="A102" i="18"/>
  <c r="A428" i="18"/>
  <c r="A275" i="18"/>
  <c r="A146" i="18"/>
  <c r="A169" i="18"/>
  <c r="A227" i="18"/>
  <c r="A289" i="18"/>
  <c r="A310" i="18"/>
  <c r="A352" i="18"/>
  <c r="A378" i="18"/>
  <c r="A107" i="18"/>
  <c r="A314" i="18"/>
  <c r="A284" i="18"/>
  <c r="A312" i="18"/>
  <c r="A151" i="18"/>
  <c r="A134" i="18"/>
  <c r="A317" i="18"/>
  <c r="A21" i="18"/>
  <c r="A282" i="18"/>
  <c r="A329" i="18"/>
  <c r="A392" i="18"/>
  <c r="A67" i="18"/>
  <c r="A17" i="18"/>
  <c r="A144" i="18"/>
  <c r="A11" i="18"/>
  <c r="A256" i="18"/>
  <c r="A28" i="18"/>
  <c r="A168" i="18"/>
  <c r="A449" i="18"/>
  <c r="A41" i="18"/>
  <c r="A205" i="18"/>
  <c r="A346" i="18"/>
  <c r="A170" i="18"/>
  <c r="A32" i="18"/>
  <c r="A371" i="18"/>
  <c r="A222" i="18"/>
  <c r="A224" i="18"/>
  <c r="A143" i="18"/>
  <c r="A276" i="18"/>
  <c r="A157" i="18"/>
  <c r="A33" i="18"/>
  <c r="A87" i="18"/>
  <c r="A68" i="18"/>
  <c r="A22" i="18"/>
  <c r="A458" i="18"/>
  <c r="A309" i="18"/>
  <c r="A386" i="18"/>
  <c r="A361" i="18"/>
  <c r="A12" i="18"/>
  <c r="A184" i="18"/>
  <c r="A298" i="18"/>
  <c r="A349" i="18"/>
  <c r="A24" i="18"/>
  <c r="A4" i="18"/>
  <c r="A384" i="18"/>
  <c r="A75" i="18"/>
  <c r="A71" i="18"/>
  <c r="A220" i="18"/>
  <c r="A187" i="18"/>
  <c r="A272" i="18"/>
  <c r="A253" i="18"/>
  <c r="A388" i="18"/>
  <c r="A226" i="18"/>
  <c r="A359" i="18"/>
  <c r="A293" i="18"/>
  <c r="A115" i="18"/>
  <c r="A248" i="18"/>
  <c r="A23" i="18"/>
  <c r="A180" i="18"/>
  <c r="A302" i="18"/>
  <c r="A175" i="18"/>
  <c r="A31" i="18"/>
  <c r="A373" i="18"/>
  <c r="A25" i="18"/>
  <c r="A29" i="18"/>
  <c r="A370" i="18"/>
  <c r="A196" i="18"/>
  <c r="A132" i="18"/>
  <c r="A108" i="18"/>
  <c r="A403" i="18"/>
  <c r="A229" i="18"/>
  <c r="A40" i="18"/>
  <c r="A334" i="18"/>
  <c r="A55" i="18"/>
  <c r="A135" i="18"/>
  <c r="A18" i="18"/>
  <c r="A360" i="18"/>
  <c r="A255" i="18"/>
  <c r="A423" i="18"/>
  <c r="A189" i="18"/>
  <c r="A288" i="18"/>
  <c r="A130" i="18"/>
  <c r="A109" i="18"/>
  <c r="A200" i="18"/>
  <c r="A425" i="18"/>
  <c r="A43" i="18"/>
  <c r="A145" i="18"/>
  <c r="A119" i="18"/>
  <c r="A237" i="18"/>
  <c r="A243" i="18"/>
  <c r="A199" i="18"/>
  <c r="A230" i="18"/>
  <c r="A320" i="18"/>
  <c r="A7" i="18"/>
  <c r="A207" i="18"/>
  <c r="A308" i="18"/>
  <c r="A147" i="18"/>
  <c r="A48" i="18"/>
  <c r="A407" i="18"/>
  <c r="A173" i="18"/>
  <c r="A345" i="18"/>
  <c r="A94" i="18"/>
  <c r="A190" i="18"/>
  <c r="A431" i="18"/>
  <c r="A92" i="18"/>
  <c r="A139" i="18"/>
  <c r="A446" i="18"/>
  <c r="A457" i="18"/>
  <c r="A303" i="18"/>
  <c r="A57" i="18"/>
  <c r="A290" i="18"/>
  <c r="A327" i="18"/>
  <c r="A19" i="18"/>
  <c r="A88" i="18"/>
  <c r="A274" i="18"/>
  <c r="A142" i="18"/>
  <c r="A100" i="18"/>
  <c r="A15" i="4"/>
  <c r="A14" i="4"/>
  <c r="A13" i="4"/>
  <c r="A11" i="4"/>
  <c r="A10" i="4"/>
  <c r="A16" i="4"/>
  <c r="A12" i="4"/>
  <c r="A20" i="7"/>
  <c r="A163" i="7"/>
  <c r="A133" i="7"/>
  <c r="A40" i="7"/>
  <c r="A69" i="7"/>
  <c r="A315" i="7"/>
  <c r="A196" i="7"/>
  <c r="A325" i="7"/>
  <c r="A15" i="7"/>
  <c r="A187" i="7"/>
  <c r="A301" i="7"/>
  <c r="A324" i="7"/>
  <c r="A257" i="7"/>
  <c r="A322" i="7"/>
  <c r="A266" i="7"/>
  <c r="A321" i="7"/>
  <c r="A56" i="7"/>
  <c r="A353" i="7"/>
  <c r="A179" i="7"/>
  <c r="A112" i="7"/>
  <c r="A349" i="7"/>
  <c r="A270" i="7"/>
  <c r="A42" i="7"/>
  <c r="A229" i="7"/>
  <c r="A308" i="7"/>
  <c r="A331" i="7"/>
  <c r="A311" i="7"/>
  <c r="A269" i="7"/>
  <c r="A151" i="7"/>
  <c r="A21" i="7"/>
  <c r="A192" i="7"/>
  <c r="A316" i="7"/>
  <c r="A338" i="7"/>
  <c r="A144" i="7"/>
  <c r="A149" i="7"/>
  <c r="A155" i="7"/>
  <c r="A22" i="7"/>
  <c r="A239" i="7"/>
  <c r="A148" i="7"/>
  <c r="A361" i="7"/>
  <c r="A235" i="7"/>
  <c r="A194" i="7"/>
  <c r="A136" i="7"/>
  <c r="A71" i="7"/>
  <c r="A236" i="7"/>
  <c r="A340" i="7"/>
  <c r="A23" i="7"/>
  <c r="A98" i="7"/>
  <c r="A127" i="7"/>
  <c r="A37" i="7"/>
  <c r="A102" i="7"/>
  <c r="A156" i="7"/>
  <c r="A253" i="7"/>
  <c r="A125" i="7"/>
  <c r="A62" i="7"/>
  <c r="A63" i="7"/>
  <c r="A135" i="7"/>
  <c r="A303" i="7"/>
  <c r="A231" i="7"/>
  <c r="A200" i="7"/>
  <c r="A227" i="7"/>
  <c r="A128" i="7"/>
  <c r="A152" i="7"/>
  <c r="A195" i="7"/>
  <c r="A248" i="7"/>
  <c r="A39" i="7"/>
  <c r="A379" i="7"/>
  <c r="A268" i="7"/>
  <c r="A86" i="7"/>
  <c r="A25" i="7"/>
  <c r="A247" i="7"/>
  <c r="A330" i="7"/>
  <c r="A173" i="7"/>
  <c r="A49" i="7"/>
  <c r="A366" i="7"/>
  <c r="A230" i="7"/>
  <c r="A159" i="7"/>
  <c r="A95" i="7"/>
  <c r="A241" i="7"/>
  <c r="A172" i="7"/>
  <c r="A115" i="7"/>
  <c r="A143" i="7"/>
  <c r="A50" i="7"/>
  <c r="A347" i="7"/>
  <c r="A279" i="7"/>
  <c r="A67" i="7"/>
  <c r="A285" i="7"/>
  <c r="A355" i="7"/>
  <c r="A154" i="7"/>
  <c r="A89" i="7"/>
  <c r="A309" i="7"/>
  <c r="A295" i="7"/>
  <c r="A175" i="7"/>
  <c r="A332" i="7"/>
  <c r="A277" i="7"/>
  <c r="A199" i="7"/>
  <c r="A55" i="7"/>
  <c r="A320" i="7"/>
  <c r="A215" i="7"/>
  <c r="A298" i="7"/>
  <c r="A287" i="7"/>
  <c r="A210" i="7"/>
  <c r="A83" i="7"/>
  <c r="A30" i="7"/>
  <c r="A117" i="7"/>
  <c r="A60" i="7"/>
  <c r="A74" i="7"/>
  <c r="A278" i="7"/>
  <c r="A107" i="7"/>
  <c r="A28" i="7"/>
  <c r="A185" i="7"/>
  <c r="A204" i="7"/>
  <c r="A263" i="7"/>
  <c r="A10" i="7"/>
  <c r="A225" i="7"/>
  <c r="A208" i="7"/>
  <c r="A162" i="7"/>
  <c r="A356" i="7"/>
  <c r="A158" i="7"/>
  <c r="A58" i="7"/>
  <c r="A129" i="7"/>
  <c r="A376" i="7"/>
  <c r="A177" i="7"/>
  <c r="A283" i="7"/>
  <c r="A374" i="7"/>
  <c r="A108" i="7"/>
  <c r="A313" i="7"/>
  <c r="A45" i="7"/>
  <c r="A48" i="7"/>
  <c r="A329" i="7"/>
  <c r="A188" i="7"/>
  <c r="A36" i="7"/>
  <c r="A193" i="7"/>
  <c r="A371" i="7"/>
  <c r="A352" i="7"/>
  <c r="A284" i="7"/>
  <c r="A53" i="7"/>
  <c r="A276" i="7"/>
  <c r="A242" i="7"/>
  <c r="A138" i="7"/>
  <c r="A367" i="7"/>
  <c r="A202" i="7"/>
  <c r="A357" i="7"/>
  <c r="A81" i="7"/>
  <c r="A294" i="7"/>
  <c r="A232" i="7"/>
  <c r="A275" i="7"/>
  <c r="A306" i="7"/>
  <c r="A305" i="7"/>
  <c r="A259" i="7"/>
  <c r="A271" i="7"/>
  <c r="A165" i="7"/>
  <c r="A181" i="7"/>
  <c r="A191" i="7"/>
  <c r="A351" i="7"/>
  <c r="A19" i="7"/>
  <c r="A254" i="7"/>
  <c r="A170" i="7"/>
  <c r="A164" i="7"/>
  <c r="A64" i="7"/>
  <c r="A346" i="7"/>
  <c r="A14" i="7"/>
  <c r="A333" i="7"/>
  <c r="A3" i="7"/>
  <c r="A13" i="7"/>
  <c r="A147" i="7"/>
  <c r="A2" i="7"/>
  <c r="A256" i="7"/>
  <c r="A168" i="7"/>
  <c r="A267" i="7"/>
  <c r="A223" i="7"/>
  <c r="A293" i="7"/>
  <c r="A307" i="7"/>
  <c r="A255" i="7"/>
  <c r="A377" i="7"/>
  <c r="A328" i="7"/>
  <c r="A312" i="7"/>
  <c r="A100" i="7"/>
  <c r="A79" i="7"/>
  <c r="A362" i="7"/>
  <c r="A184" i="7"/>
  <c r="A101" i="7"/>
  <c r="A190" i="7"/>
  <c r="A43" i="7"/>
  <c r="A182" i="7"/>
  <c r="A27" i="7"/>
  <c r="A226" i="7"/>
  <c r="A9" i="7"/>
  <c r="A281" i="7"/>
  <c r="A85" i="7"/>
  <c r="A280" i="7"/>
  <c r="A126" i="7"/>
  <c r="A145" i="7"/>
  <c r="A166" i="7"/>
  <c r="A212" i="7"/>
  <c r="A137" i="7"/>
  <c r="A91" i="7"/>
  <c r="A51" i="7"/>
  <c r="A365" i="7"/>
  <c r="A189" i="7"/>
  <c r="A218" i="7"/>
  <c r="A109" i="7"/>
  <c r="A206" i="7"/>
  <c r="A94" i="7"/>
  <c r="A34" i="7"/>
  <c r="A318" i="7"/>
  <c r="A93" i="7"/>
  <c r="A216" i="7"/>
  <c r="A140" i="7"/>
  <c r="A262" i="7"/>
  <c r="A72" i="7"/>
  <c r="A17" i="7"/>
  <c r="A11" i="7"/>
  <c r="A336" i="7"/>
  <c r="A211" i="7"/>
  <c r="A150" i="7"/>
  <c r="A124" i="7"/>
  <c r="A220" i="7"/>
  <c r="A264" i="7"/>
  <c r="A78" i="7"/>
  <c r="A169" i="7"/>
  <c r="A70" i="7"/>
  <c r="A203" i="7"/>
  <c r="A251" i="7"/>
  <c r="A246" i="7"/>
  <c r="A46" i="7"/>
  <c r="A370" i="7"/>
  <c r="A261" i="7"/>
  <c r="A44" i="7"/>
  <c r="A348" i="7"/>
  <c r="A41" i="7"/>
  <c r="A31" i="7"/>
  <c r="A90" i="7"/>
  <c r="A238" i="7"/>
  <c r="A273" i="7"/>
  <c r="A123" i="7"/>
  <c r="A38" i="7"/>
  <c r="A68" i="7"/>
  <c r="A213" i="7"/>
  <c r="A33" i="7"/>
  <c r="A234" i="7"/>
  <c r="A82" i="7"/>
  <c r="A198" i="7"/>
  <c r="A92" i="7"/>
  <c r="A341" i="7"/>
  <c r="A141" i="7"/>
  <c r="A317" i="7"/>
  <c r="A96" i="7"/>
  <c r="A29" i="7"/>
  <c r="A314" i="7"/>
  <c r="A131" i="7"/>
  <c r="A292" i="7"/>
  <c r="A372" i="7"/>
  <c r="A157" i="7"/>
  <c r="A54" i="7"/>
  <c r="A7" i="7"/>
  <c r="A337" i="7"/>
  <c r="A153" i="7"/>
  <c r="A368" i="7"/>
  <c r="A286" i="7"/>
  <c r="A302" i="7"/>
  <c r="A32" i="7"/>
  <c r="A288" i="7"/>
  <c r="A363" i="7"/>
  <c r="A167" i="7"/>
  <c r="A323" i="7"/>
  <c r="A297" i="7"/>
  <c r="A87" i="7"/>
  <c r="A299" i="7"/>
  <c r="A97" i="7"/>
  <c r="A290" i="7"/>
  <c r="A61" i="7"/>
  <c r="A52" i="7"/>
  <c r="A106" i="7"/>
  <c r="A105" i="7"/>
  <c r="A120" i="7"/>
  <c r="A47" i="7"/>
  <c r="A214" i="7"/>
  <c r="A310" i="7"/>
  <c r="A73" i="7"/>
  <c r="A319" i="7"/>
  <c r="A6" i="7"/>
  <c r="A243" i="7"/>
  <c r="A122" i="7"/>
  <c r="A222" i="7"/>
  <c r="A110" i="7"/>
  <c r="A249" i="7"/>
  <c r="A113" i="7"/>
  <c r="A240" i="7"/>
  <c r="A186" i="7"/>
  <c r="A304" i="7"/>
  <c r="A18" i="7"/>
  <c r="A354" i="7"/>
  <c r="A327" i="7"/>
  <c r="A291" i="7"/>
  <c r="A252" i="7"/>
  <c r="A335" i="7"/>
  <c r="A245" i="7"/>
  <c r="A358" i="7"/>
  <c r="A16" i="7"/>
  <c r="A360" i="7"/>
  <c r="A364" i="7"/>
  <c r="A274" i="7"/>
  <c r="A344" i="7"/>
  <c r="A65" i="7"/>
  <c r="A224" i="7"/>
  <c r="A111" i="7"/>
  <c r="A118" i="7"/>
  <c r="A296" i="7"/>
  <c r="A244" i="7"/>
  <c r="A142" i="7"/>
  <c r="A146" i="7"/>
  <c r="A326" i="7"/>
  <c r="A75" i="7"/>
  <c r="A76" i="7"/>
  <c r="A57" i="7"/>
  <c r="A26" i="7"/>
  <c r="A373" i="7"/>
  <c r="A130" i="7"/>
  <c r="A369" i="7"/>
  <c r="A171" i="7"/>
  <c r="A80" i="7"/>
  <c r="A221" i="7"/>
  <c r="A342" i="7"/>
  <c r="A134" i="7"/>
  <c r="A8" i="7"/>
  <c r="A114" i="7"/>
  <c r="A24" i="7"/>
  <c r="A201" i="7"/>
  <c r="A35" i="7"/>
  <c r="A289" i="7"/>
  <c r="A343" i="7"/>
  <c r="A66" i="7"/>
  <c r="A272" i="7"/>
  <c r="A104" i="7"/>
  <c r="A12" i="7"/>
  <c r="A139" i="7"/>
  <c r="A350" i="7"/>
  <c r="A265" i="7"/>
  <c r="A282" i="7"/>
  <c r="A237" i="7"/>
  <c r="A176" i="7"/>
  <c r="A219" i="7"/>
  <c r="A132" i="7"/>
  <c r="A160" i="7"/>
  <c r="A228" i="7"/>
  <c r="A378" i="7"/>
  <c r="A178" i="7"/>
  <c r="A258" i="7"/>
  <c r="A121" i="7"/>
  <c r="A233" i="7"/>
  <c r="A4" i="7"/>
  <c r="A217" i="7"/>
  <c r="A205" i="7"/>
  <c r="A174" i="7"/>
  <c r="A103" i="7"/>
  <c r="A207" i="7"/>
  <c r="A359" i="7"/>
  <c r="A260" i="7"/>
  <c r="A116" i="7"/>
  <c r="A334" i="7"/>
  <c r="A345" i="7"/>
  <c r="A119" i="7"/>
  <c r="A161" i="7"/>
  <c r="A77" i="7"/>
  <c r="A84" i="7"/>
  <c r="A183" i="7"/>
  <c r="A300" i="7"/>
  <c r="A197" i="7"/>
  <c r="A5" i="7"/>
  <c r="A180" i="7"/>
  <c r="A59" i="7"/>
  <c r="A99" i="7"/>
  <c r="A339" i="7"/>
  <c r="A375" i="7"/>
  <c r="A209" i="7"/>
  <c r="A250" i="7"/>
  <c r="A88" i="7"/>
  <c r="A28" i="20"/>
  <c r="A28" i="14"/>
  <c r="A28" i="16"/>
  <c r="A28" i="9"/>
  <c r="A74" i="2"/>
  <c r="A19" i="2"/>
  <c r="A58" i="2"/>
  <c r="A117" i="2"/>
  <c r="A155" i="2"/>
  <c r="A149" i="2"/>
  <c r="A51" i="2"/>
  <c r="A40" i="2"/>
  <c r="A133" i="2"/>
  <c r="A3" i="2"/>
  <c r="A36" i="2"/>
  <c r="A152" i="2"/>
  <c r="A120" i="2"/>
  <c r="A4" i="2"/>
  <c r="A106" i="2"/>
  <c r="A60" i="2"/>
  <c r="A6" i="2"/>
  <c r="A84" i="2"/>
  <c r="A10" i="2"/>
  <c r="A25" i="2"/>
  <c r="A22" i="2"/>
  <c r="A160" i="2"/>
  <c r="A119" i="2"/>
  <c r="A116" i="2"/>
  <c r="A63" i="2"/>
  <c r="A20" i="2"/>
  <c r="A128" i="2"/>
  <c r="A131" i="2"/>
  <c r="A67" i="2"/>
  <c r="A158" i="2"/>
  <c r="A118" i="2"/>
  <c r="A62" i="2"/>
  <c r="A130" i="2"/>
  <c r="A107" i="2"/>
  <c r="A87" i="2"/>
  <c r="A13" i="2"/>
  <c r="A56" i="2"/>
  <c r="A78" i="2"/>
  <c r="A114" i="2"/>
  <c r="A35" i="2"/>
  <c r="A79" i="2"/>
  <c r="A109" i="2"/>
  <c r="A144" i="2"/>
  <c r="A24" i="2"/>
  <c r="A135" i="2"/>
  <c r="A16" i="2"/>
  <c r="A97" i="2"/>
  <c r="A72" i="2"/>
  <c r="A157" i="2"/>
  <c r="A32" i="2"/>
  <c r="A57" i="2"/>
  <c r="A151" i="2"/>
  <c r="A7" i="2"/>
  <c r="A50" i="2"/>
  <c r="A30" i="2"/>
  <c r="A46" i="2"/>
  <c r="A77" i="2"/>
  <c r="A108" i="2"/>
  <c r="A9" i="2"/>
  <c r="A111" i="2"/>
  <c r="A70" i="2"/>
  <c r="A104" i="2"/>
  <c r="A129" i="2"/>
  <c r="A28" i="2"/>
  <c r="A8" i="2"/>
  <c r="A69" i="2"/>
  <c r="A115" i="2"/>
  <c r="A103" i="2"/>
  <c r="A12" i="2"/>
  <c r="A154" i="2"/>
  <c r="A34" i="2"/>
  <c r="A41" i="2"/>
  <c r="A76" i="2"/>
  <c r="A122" i="2"/>
  <c r="A66" i="2"/>
  <c r="A91" i="2"/>
  <c r="A162" i="2"/>
  <c r="A59" i="2"/>
  <c r="A11" i="2"/>
  <c r="A98" i="2"/>
  <c r="A89" i="2"/>
  <c r="A47" i="2"/>
  <c r="A17" i="2"/>
  <c r="A100" i="2"/>
  <c r="A132" i="2"/>
  <c r="A163" i="2"/>
  <c r="A33" i="2"/>
  <c r="A44" i="2"/>
  <c r="A38" i="2"/>
  <c r="A99" i="2"/>
  <c r="A148" i="2"/>
  <c r="A54" i="2"/>
  <c r="A145" i="2"/>
  <c r="A53" i="2"/>
  <c r="A150" i="2"/>
  <c r="A29" i="2"/>
  <c r="A110" i="2"/>
  <c r="A14" i="2"/>
  <c r="A39" i="2"/>
  <c r="A43" i="2"/>
  <c r="A71" i="2"/>
  <c r="A127" i="2"/>
  <c r="A23" i="2"/>
  <c r="A141" i="2"/>
  <c r="A90" i="2"/>
  <c r="A156" i="2"/>
  <c r="A92" i="2"/>
  <c r="A93" i="2"/>
  <c r="A21" i="2"/>
  <c r="A95" i="2"/>
  <c r="A113" i="2"/>
  <c r="A137" i="2"/>
  <c r="A136" i="2"/>
  <c r="A42" i="2"/>
  <c r="A52" i="2"/>
  <c r="A143" i="2"/>
  <c r="A140" i="2"/>
  <c r="A61" i="2"/>
  <c r="A49" i="2"/>
  <c r="A48" i="2"/>
  <c r="A31" i="2"/>
  <c r="A96" i="2"/>
  <c r="A68" i="2"/>
  <c r="A161" i="2"/>
  <c r="A75" i="2"/>
  <c r="A37" i="2"/>
  <c r="A94" i="2"/>
  <c r="A15" i="2"/>
  <c r="A134" i="2"/>
  <c r="A64" i="2"/>
  <c r="A2" i="2"/>
  <c r="A27" i="2"/>
  <c r="A147" i="2"/>
  <c r="A82" i="2"/>
  <c r="A18" i="2"/>
  <c r="A80" i="2"/>
  <c r="A121" i="2"/>
  <c r="A153" i="2"/>
  <c r="A83" i="2"/>
  <c r="A159" i="2"/>
  <c r="A55" i="2"/>
  <c r="A102" i="2"/>
  <c r="A85" i="2"/>
  <c r="A124" i="2"/>
  <c r="A81" i="2"/>
  <c r="A146" i="2"/>
  <c r="A105" i="2"/>
  <c r="A142" i="2"/>
  <c r="A101" i="2"/>
  <c r="A126" i="2"/>
  <c r="A26" i="2"/>
  <c r="A86" i="2"/>
  <c r="A139" i="2"/>
  <c r="A123" i="2"/>
  <c r="A45" i="2"/>
  <c r="A125" i="2"/>
  <c r="A88" i="2"/>
  <c r="A138" i="2"/>
  <c r="A65" i="2"/>
  <c r="A5" i="2"/>
  <c r="A73" i="2"/>
  <c r="A112" i="2"/>
  <c r="A4" i="1"/>
  <c r="A8" i="1"/>
  <c r="A6" i="1"/>
  <c r="A5" i="1"/>
  <c r="A3" i="1"/>
  <c r="A7" i="1"/>
  <c r="D8" i="12"/>
  <c r="D8" i="14"/>
  <c r="D8" i="19"/>
  <c r="D8" i="15"/>
  <c r="D8" i="20"/>
  <c r="D8" i="13"/>
  <c r="D8" i="16"/>
  <c r="A11" i="16"/>
  <c r="A11" i="14"/>
  <c r="A11" i="20"/>
  <c r="A11" i="9"/>
  <c r="A13" i="1"/>
  <c r="A14" i="1"/>
  <c r="A12" i="1"/>
  <c r="A9" i="1"/>
  <c r="A10" i="1"/>
  <c r="A11" i="1"/>
  <c r="E10" i="11" l="1"/>
  <c r="E11" i="11"/>
  <c r="E12" i="11"/>
  <c r="E13" i="11"/>
  <c r="E14" i="11"/>
  <c r="K8" i="15"/>
  <c r="K8" i="13"/>
  <c r="K8" i="16"/>
  <c r="K8" i="14"/>
  <c r="K8" i="12"/>
  <c r="D10" i="19"/>
  <c r="E27" i="9"/>
  <c r="E32" i="9"/>
  <c r="E33" i="9"/>
  <c r="E13" i="9"/>
  <c r="E28" i="9"/>
  <c r="E14" i="9"/>
  <c r="E34" i="9"/>
  <c r="E9" i="11"/>
  <c r="E30" i="9"/>
  <c r="E21" i="9"/>
  <c r="E24" i="9"/>
  <c r="E25" i="9"/>
  <c r="E18" i="9"/>
  <c r="E19" i="9"/>
  <c r="E20" i="9"/>
  <c r="E22" i="9"/>
  <c r="E23" i="9"/>
  <c r="E29" i="9"/>
  <c r="E10" i="9"/>
  <c r="E16" i="9"/>
  <c r="E9" i="9"/>
  <c r="E17" i="9"/>
  <c r="E31" i="9"/>
  <c r="E15" i="9"/>
  <c r="E12" i="9"/>
  <c r="E35" i="9"/>
  <c r="E11" i="9"/>
  <c r="E26" i="9"/>
  <c r="E11" i="14"/>
  <c r="D11" i="14"/>
  <c r="D19" i="9"/>
  <c r="D22" i="9"/>
  <c r="D25" i="9"/>
  <c r="D18" i="9"/>
  <c r="D24" i="9"/>
  <c r="D21" i="9"/>
  <c r="D20" i="9"/>
  <c r="D23" i="9"/>
  <c r="E18" i="20"/>
  <c r="E23" i="20"/>
  <c r="E22" i="20"/>
  <c r="E21" i="20"/>
  <c r="E25" i="20"/>
  <c r="D20" i="20"/>
  <c r="D18" i="20"/>
  <c r="D19" i="20"/>
  <c r="D24" i="20"/>
  <c r="D25" i="20"/>
  <c r="D22" i="20"/>
  <c r="E20" i="20"/>
  <c r="D21" i="20"/>
  <c r="D23" i="20"/>
  <c r="E19" i="20"/>
  <c r="E24" i="20"/>
  <c r="E13" i="14"/>
  <c r="D13" i="14"/>
  <c r="E26" i="14"/>
  <c r="D26" i="14"/>
  <c r="E16" i="20"/>
  <c r="D16" i="20"/>
  <c r="E15" i="15"/>
  <c r="E22" i="15"/>
  <c r="E13" i="15"/>
  <c r="E10" i="15"/>
  <c r="E11" i="15"/>
  <c r="D18" i="15"/>
  <c r="D15" i="15"/>
  <c r="E17" i="15"/>
  <c r="D9" i="15"/>
  <c r="E20" i="15"/>
  <c r="E16" i="15"/>
  <c r="D19" i="15"/>
  <c r="E21" i="15"/>
  <c r="E19" i="15"/>
  <c r="D16" i="15"/>
  <c r="D17" i="15"/>
  <c r="D12" i="15"/>
  <c r="E14" i="15"/>
  <c r="E18" i="15"/>
  <c r="D20" i="15"/>
  <c r="D13" i="15"/>
  <c r="D14" i="15"/>
  <c r="E9" i="15"/>
  <c r="D21" i="15"/>
  <c r="D22" i="15"/>
  <c r="E12" i="15"/>
  <c r="D11" i="15"/>
  <c r="D10" i="15"/>
  <c r="D34" i="14"/>
  <c r="E34" i="14"/>
  <c r="E33" i="20"/>
  <c r="D33" i="20"/>
  <c r="D35" i="9"/>
  <c r="D11" i="16"/>
  <c r="E11" i="16"/>
  <c r="D13" i="20"/>
  <c r="E13" i="20"/>
  <c r="D26" i="16"/>
  <c r="E26" i="16"/>
  <c r="D32" i="9"/>
  <c r="D34" i="20"/>
  <c r="E34" i="20"/>
  <c r="D33" i="9"/>
  <c r="E35" i="14"/>
  <c r="D35" i="14"/>
  <c r="E27" i="20"/>
  <c r="D27" i="20"/>
  <c r="E19" i="16"/>
  <c r="D23" i="16"/>
  <c r="E24" i="16"/>
  <c r="D21" i="16"/>
  <c r="E18" i="16"/>
  <c r="D20" i="16"/>
  <c r="E21" i="16"/>
  <c r="D19" i="16"/>
  <c r="D18" i="16"/>
  <c r="E20" i="16"/>
  <c r="E23" i="16"/>
  <c r="D25" i="16"/>
  <c r="D24" i="16"/>
  <c r="E22" i="16"/>
  <c r="E25" i="16"/>
  <c r="D22" i="16"/>
  <c r="D13" i="9"/>
  <c r="E14" i="14"/>
  <c r="D14" i="14"/>
  <c r="E26" i="20"/>
  <c r="D26" i="20"/>
  <c r="E11" i="19"/>
  <c r="E9" i="19"/>
  <c r="D23" i="19"/>
  <c r="D16" i="19"/>
  <c r="E14" i="19"/>
  <c r="E24" i="19"/>
  <c r="E12" i="19"/>
  <c r="D25" i="19"/>
  <c r="D18" i="19"/>
  <c r="D11" i="19"/>
  <c r="D12" i="19"/>
  <c r="E19" i="19"/>
  <c r="E17" i="19"/>
  <c r="E10" i="19"/>
  <c r="K10" i="19" s="1"/>
  <c r="D9" i="19"/>
  <c r="D19" i="19"/>
  <c r="D20" i="19"/>
  <c r="E20" i="19"/>
  <c r="E16" i="19"/>
  <c r="E22" i="19"/>
  <c r="E15" i="19"/>
  <c r="E13" i="19"/>
  <c r="D17" i="19"/>
  <c r="D13" i="19"/>
  <c r="D14" i="19"/>
  <c r="E25" i="19"/>
  <c r="E18" i="19"/>
  <c r="D24" i="19"/>
  <c r="D21" i="19"/>
  <c r="D22" i="19"/>
  <c r="D15" i="19"/>
  <c r="E23" i="19"/>
  <c r="E21" i="19"/>
  <c r="D32" i="14"/>
  <c r="E32" i="14"/>
  <c r="D34" i="16"/>
  <c r="E34" i="16"/>
  <c r="D33" i="14"/>
  <c r="E33" i="14"/>
  <c r="E28" i="12"/>
  <c r="D29" i="12"/>
  <c r="D24" i="12"/>
  <c r="E35" i="12"/>
  <c r="E17" i="12"/>
  <c r="D37" i="12"/>
  <c r="E23" i="12"/>
  <c r="D14" i="12"/>
  <c r="D10" i="12"/>
  <c r="E29" i="12"/>
  <c r="D32" i="12"/>
  <c r="E40" i="12"/>
  <c r="D9" i="12"/>
  <c r="E41" i="12"/>
  <c r="E12" i="12"/>
  <c r="E27" i="12"/>
  <c r="D22" i="12"/>
  <c r="E18" i="12"/>
  <c r="D40" i="12"/>
  <c r="E14" i="12"/>
  <c r="E19" i="12"/>
  <c r="D12" i="12"/>
  <c r="D25" i="12"/>
  <c r="E36" i="12"/>
  <c r="D26" i="12"/>
  <c r="D30" i="12"/>
  <c r="E42" i="12"/>
  <c r="E13" i="12"/>
  <c r="E24" i="12"/>
  <c r="D17" i="12"/>
  <c r="K17" i="12" s="1"/>
  <c r="E38" i="12"/>
  <c r="E25" i="12"/>
  <c r="D20" i="12"/>
  <c r="E31" i="12"/>
  <c r="D28" i="12"/>
  <c r="K28" i="12" s="1"/>
  <c r="D38" i="12"/>
  <c r="D15" i="12"/>
  <c r="E37" i="12"/>
  <c r="D42" i="12"/>
  <c r="E20" i="12"/>
  <c r="E11" i="12"/>
  <c r="E26" i="12"/>
  <c r="D23" i="12"/>
  <c r="D18" i="12"/>
  <c r="D33" i="12"/>
  <c r="E22" i="12"/>
  <c r="D11" i="12"/>
  <c r="E9" i="12"/>
  <c r="D36" i="12"/>
  <c r="D13" i="12"/>
  <c r="E15" i="12"/>
  <c r="D31" i="12"/>
  <c r="E21" i="12"/>
  <c r="E32" i="12"/>
  <c r="D41" i="12"/>
  <c r="D19" i="12"/>
  <c r="E33" i="12"/>
  <c r="E30" i="12"/>
  <c r="D34" i="12"/>
  <c r="D21" i="12"/>
  <c r="E39" i="12"/>
  <c r="E10" i="12"/>
  <c r="D39" i="12"/>
  <c r="D16" i="12"/>
  <c r="D27" i="12"/>
  <c r="E34" i="12"/>
  <c r="E16" i="12"/>
  <c r="D35" i="12"/>
  <c r="K35" i="12" s="1"/>
  <c r="D35" i="20"/>
  <c r="E35" i="20"/>
  <c r="D27" i="9"/>
  <c r="D11" i="9"/>
  <c r="D28" i="9"/>
  <c r="E10" i="14"/>
  <c r="D10" i="14"/>
  <c r="E30" i="14"/>
  <c r="D30" i="14"/>
  <c r="D14" i="9"/>
  <c r="E32" i="16"/>
  <c r="D32" i="16"/>
  <c r="D9" i="14"/>
  <c r="E9" i="14"/>
  <c r="D34" i="9"/>
  <c r="D18" i="14"/>
  <c r="D19" i="14"/>
  <c r="E18" i="14"/>
  <c r="D20" i="14"/>
  <c r="E20" i="14"/>
  <c r="D21" i="14"/>
  <c r="D24" i="14"/>
  <c r="D25" i="14"/>
  <c r="E23" i="14"/>
  <c r="E21" i="14"/>
  <c r="D23" i="14"/>
  <c r="E22" i="14"/>
  <c r="D22" i="14"/>
  <c r="E19" i="14"/>
  <c r="E24" i="14"/>
  <c r="E25" i="14"/>
  <c r="D31" i="20"/>
  <c r="E31" i="20"/>
  <c r="D35" i="16"/>
  <c r="E35" i="16"/>
  <c r="D27" i="14"/>
  <c r="E27" i="14"/>
  <c r="D9" i="11"/>
  <c r="D12" i="11"/>
  <c r="D13" i="11"/>
  <c r="D11" i="11"/>
  <c r="D10" i="11"/>
  <c r="D14" i="11"/>
  <c r="D28" i="16"/>
  <c r="E28" i="16"/>
  <c r="D10" i="16"/>
  <c r="E10" i="16"/>
  <c r="D30" i="9"/>
  <c r="E14" i="16"/>
  <c r="D14" i="16"/>
  <c r="E32" i="20"/>
  <c r="D32" i="20"/>
  <c r="E9" i="16"/>
  <c r="D9" i="16"/>
  <c r="D17" i="14"/>
  <c r="E17" i="14"/>
  <c r="D29" i="20"/>
  <c r="E29" i="20"/>
  <c r="E31" i="14"/>
  <c r="D31" i="14"/>
  <c r="E15" i="16"/>
  <c r="D15" i="16"/>
  <c r="D12" i="20"/>
  <c r="E12" i="20"/>
  <c r="E27" i="16"/>
  <c r="D27" i="16"/>
  <c r="D28" i="14"/>
  <c r="E28" i="14"/>
  <c r="D10" i="20"/>
  <c r="E10" i="20"/>
  <c r="D30" i="16"/>
  <c r="E30" i="16"/>
  <c r="D14" i="20"/>
  <c r="E14" i="20"/>
  <c r="E16" i="16"/>
  <c r="D16" i="16"/>
  <c r="E9" i="20"/>
  <c r="D9" i="20"/>
  <c r="D17" i="20"/>
  <c r="E17" i="20"/>
  <c r="D29" i="9"/>
  <c r="D31" i="16"/>
  <c r="E31" i="16"/>
  <c r="E15" i="14"/>
  <c r="D15" i="14"/>
  <c r="D12" i="16"/>
  <c r="E12" i="16"/>
  <c r="D28" i="20"/>
  <c r="E28" i="20"/>
  <c r="D10" i="9"/>
  <c r="E30" i="20"/>
  <c r="D30" i="20"/>
  <c r="D16" i="9"/>
  <c r="D9" i="9"/>
  <c r="D17" i="9"/>
  <c r="D29" i="14"/>
  <c r="E29" i="14"/>
  <c r="D31" i="9"/>
  <c r="E9" i="13"/>
  <c r="E10" i="13"/>
  <c r="E11" i="13"/>
  <c r="D11" i="13"/>
  <c r="D13" i="13"/>
  <c r="D9" i="13"/>
  <c r="E13" i="13"/>
  <c r="E15" i="13"/>
  <c r="E12" i="13"/>
  <c r="D15" i="13"/>
  <c r="E14" i="13"/>
  <c r="D12" i="13"/>
  <c r="D14" i="13"/>
  <c r="D10" i="13"/>
  <c r="D15" i="9"/>
  <c r="D12" i="9"/>
  <c r="D11" i="20"/>
  <c r="E11" i="20"/>
  <c r="E13" i="16"/>
  <c r="D13" i="16"/>
  <c r="D26" i="9"/>
  <c r="D16" i="14"/>
  <c r="E16" i="14"/>
  <c r="E17" i="16"/>
  <c r="D17" i="16"/>
  <c r="D29" i="16"/>
  <c r="E29" i="16"/>
  <c r="E33" i="16"/>
  <c r="D33" i="16"/>
  <c r="D15" i="20"/>
  <c r="E15" i="20"/>
  <c r="E12" i="14"/>
  <c r="D12" i="14"/>
  <c r="K8" i="20"/>
  <c r="K8" i="19"/>
  <c r="K27" i="12" l="1"/>
  <c r="K12" i="12"/>
  <c r="K23" i="12"/>
  <c r="K18" i="12"/>
  <c r="K36" i="12"/>
  <c r="K11" i="16"/>
  <c r="K11" i="12"/>
  <c r="K31" i="12"/>
  <c r="K11" i="14"/>
  <c r="K40" i="12"/>
  <c r="K13" i="12"/>
  <c r="K19" i="12"/>
  <c r="K9" i="13"/>
  <c r="K12" i="20"/>
  <c r="K21" i="12"/>
  <c r="K34" i="12"/>
  <c r="K20" i="12"/>
  <c r="K9" i="11"/>
  <c r="K41" i="12"/>
  <c r="K32" i="12"/>
  <c r="K24" i="12"/>
  <c r="K39" i="12"/>
  <c r="K9" i="9"/>
  <c r="K10" i="9"/>
  <c r="K19" i="15"/>
  <c r="K30" i="12"/>
  <c r="K29" i="12"/>
  <c r="K26" i="12"/>
  <c r="K22" i="12"/>
  <c r="K10" i="12"/>
  <c r="K14" i="12"/>
  <c r="K42" i="12"/>
  <c r="K25" i="12"/>
  <c r="K37" i="12"/>
  <c r="K16" i="12"/>
  <c r="K33" i="12"/>
  <c r="K15" i="12"/>
  <c r="K9" i="12"/>
  <c r="K38" i="12"/>
  <c r="K25" i="19"/>
  <c r="K20" i="20"/>
  <c r="K24" i="20"/>
  <c r="K24" i="14"/>
  <c r="K20" i="19"/>
  <c r="K23" i="16"/>
  <c r="K20" i="15"/>
  <c r="K19" i="19"/>
  <c r="K18" i="19"/>
  <c r="K21" i="14"/>
  <c r="K16" i="19"/>
  <c r="K29" i="16"/>
  <c r="K12" i="16"/>
  <c r="K34" i="14"/>
  <c r="K33" i="20"/>
  <c r="K16" i="20"/>
  <c r="K28" i="16"/>
  <c r="K27" i="14"/>
  <c r="K15" i="19"/>
  <c r="K17" i="19"/>
  <c r="K25" i="14"/>
  <c r="K25" i="20"/>
  <c r="K9" i="19"/>
  <c r="K25" i="16"/>
  <c r="K21" i="16"/>
  <c r="K28" i="14"/>
  <c r="K20" i="14"/>
  <c r="K19" i="20"/>
  <c r="K23" i="14"/>
  <c r="K9" i="15"/>
  <c r="K19" i="14"/>
  <c r="K27" i="16"/>
  <c r="K14" i="16"/>
  <c r="K13" i="16"/>
  <c r="K11" i="13"/>
  <c r="K9" i="20"/>
  <c r="K15" i="16"/>
  <c r="K9" i="16"/>
  <c r="K21" i="19"/>
  <c r="K13" i="20"/>
  <c r="K30" i="20"/>
  <c r="K13" i="14"/>
  <c r="K18" i="20"/>
  <c r="K12" i="14"/>
  <c r="K17" i="16"/>
  <c r="K15" i="13"/>
  <c r="K35" i="20"/>
  <c r="K24" i="16"/>
  <c r="K34" i="20"/>
  <c r="K12" i="15"/>
  <c r="K22" i="15"/>
  <c r="K30" i="14"/>
  <c r="K22" i="19"/>
  <c r="K10" i="16"/>
  <c r="K32" i="14"/>
  <c r="K26" i="16"/>
  <c r="K11" i="9"/>
  <c r="K33" i="16"/>
  <c r="K10" i="20"/>
  <c r="K9" i="14"/>
  <c r="K10" i="14"/>
  <c r="K27" i="20"/>
  <c r="K21" i="20"/>
  <c r="K11" i="19"/>
  <c r="K22" i="16"/>
  <c r="K21" i="15"/>
  <c r="K11" i="15"/>
  <c r="K26" i="14"/>
  <c r="K22" i="20"/>
  <c r="K12" i="9"/>
  <c r="K14" i="9"/>
  <c r="K14" i="13"/>
  <c r="K11" i="20"/>
  <c r="K10" i="13"/>
  <c r="K15" i="14"/>
  <c r="K23" i="19"/>
  <c r="K18" i="16"/>
  <c r="K35" i="14"/>
  <c r="K10" i="15"/>
  <c r="K23" i="20"/>
  <c r="K15" i="9"/>
  <c r="K14" i="11"/>
  <c r="K31" i="16"/>
  <c r="K16" i="16"/>
  <c r="K31" i="14"/>
  <c r="K32" i="20"/>
  <c r="K35" i="16"/>
  <c r="K22" i="14"/>
  <c r="K32" i="16"/>
  <c r="K33" i="14"/>
  <c r="K12" i="19"/>
  <c r="K26" i="20"/>
  <c r="K18" i="15"/>
  <c r="K16" i="15"/>
  <c r="K13" i="15"/>
  <c r="K13" i="11"/>
  <c r="K13" i="9"/>
  <c r="K14" i="20"/>
  <c r="K29" i="20"/>
  <c r="K18" i="14"/>
  <c r="K13" i="19"/>
  <c r="K24" i="19"/>
  <c r="K14" i="15"/>
  <c r="K17" i="9"/>
  <c r="K12" i="11"/>
  <c r="K15" i="20"/>
  <c r="K16" i="14"/>
  <c r="K13" i="13"/>
  <c r="K29" i="14"/>
  <c r="K28" i="20"/>
  <c r="K31" i="20"/>
  <c r="K34" i="16"/>
  <c r="K14" i="19"/>
  <c r="K14" i="14"/>
  <c r="K20" i="16"/>
  <c r="K15" i="15"/>
  <c r="K11" i="11"/>
  <c r="K17" i="20"/>
  <c r="K30" i="16"/>
  <c r="K17" i="14"/>
  <c r="K19" i="16"/>
  <c r="K17" i="15"/>
  <c r="K16" i="9"/>
  <c r="K10" i="11"/>
  <c r="K12" i="13"/>
  <c r="K26" i="9"/>
  <c r="K33" i="9"/>
  <c r="K29" i="9"/>
  <c r="K24" i="9"/>
  <c r="K30" i="9"/>
  <c r="K23" i="9"/>
  <c r="K27" i="9"/>
  <c r="K31" i="9"/>
  <c r="K28" i="9"/>
  <c r="K21" i="9"/>
  <c r="K34" i="9"/>
  <c r="K19" i="9"/>
  <c r="K20" i="9"/>
  <c r="K25" i="9"/>
  <c r="K18" i="9"/>
  <c r="K32" i="9"/>
  <c r="K35" i="9"/>
  <c r="K2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tc={43844126-4219-4B64-B665-947CFA6AA6E8}</author>
  </authors>
  <commentList>
    <comment ref="K8"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tc={C305509A-8B6F-494E-BFA7-B4921BC21BA2}</author>
  </authors>
  <commentList>
    <comment ref="K8" authorId="0" shapeId="0" xr:uid="{00000000-0006-0000-06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tc={0DA5F5D4-69F9-4250-B06F-73AEEA1CB327}</author>
  </authors>
  <commentList>
    <comment ref="K8" authorId="0" shapeId="0" xr:uid="{00000000-0006-0000-08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tc={A02D1448-DF9D-4E2B-9E0F-6CD8C84C21F8}</author>
  </authors>
  <commentList>
    <comment ref="K8" authorId="0" shapeId="0" xr:uid="{00000000-0006-0000-0A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<sst xmlns="http://schemas.openxmlformats.org/spreadsheetml/2006/main" count="3731" uniqueCount="175">
  <si>
    <t>Panel de cuantificación 
del desperdicio alimentario fuera del hogar</t>
  </si>
  <si>
    <t>Metodología</t>
  </si>
  <si>
    <t>Conclusiones</t>
  </si>
  <si>
    <t>Alimentacion</t>
  </si>
  <si>
    <t>Principales variables</t>
  </si>
  <si>
    <t>Perfil sociodemografico</t>
  </si>
  <si>
    <t>Motivos de consumo</t>
  </si>
  <si>
    <t>Tasa de desperdicio</t>
  </si>
  <si>
    <t>Alimentos</t>
  </si>
  <si>
    <t>Bebidas</t>
  </si>
  <si>
    <t>Aperitivos</t>
  </si>
  <si>
    <t>Metodología del panel de desperdicio alimentario fuera del hogar</t>
  </si>
  <si>
    <r>
      <t xml:space="preserve">El panel de cuantificación del desperdicio alimentario fuera de los hogares,  estudio del Ministerio de Agricultura, Pesca y Alimentación puesto en marcha en 2020 en el marco del eje de actuación 1 (Realizar estudios para conocer el cuánto, cómo, dónde y porqué de las pérdidas y desperdicio de alimentos) de la Estrategia “Más alimento, menos desperdicio”, tiene por objeto cuantificar el desperdicio de alimentos que se realiza fuera del ámbito doméstico, entendido éste como los alimentos que se tiran a la basura y que no son consumidos en el momento de la compra. 
Para la obtención de datos, se parte de la metodología del panel de consumo extradoméstico.  
</t>
    </r>
    <r>
      <rPr>
        <b/>
        <sz val="11"/>
        <color theme="1"/>
        <rFont val="Calibri"/>
        <family val="2"/>
        <scheme val="minor"/>
      </rPr>
      <t>Universo:</t>
    </r>
    <r>
      <rPr>
        <sz val="11"/>
        <color theme="1"/>
        <rFont val="Calibri"/>
        <family val="2"/>
        <scheme val="minor"/>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residentes en España. Asimismo, no recoge el consumo realizado en las Islas Canarias ni en las ciudades autónomas de Ceuta y Melilla.
</t>
    </r>
    <r>
      <rPr>
        <b/>
        <sz val="11"/>
        <color theme="1"/>
        <rFont val="Calibri"/>
        <family val="2"/>
        <scheme val="minor"/>
      </rPr>
      <t>Muestra:</t>
    </r>
    <r>
      <rPr>
        <sz val="11"/>
        <color theme="1"/>
        <rFont val="Calibri"/>
        <family val="2"/>
        <scheme val="minor"/>
      </rPr>
      <t xml:space="preserve"> 1.000 panelistas de entre 15 y 75 años que colaboran en continúo y declaran cada día el consumo que realizan fuera del hogar y por tanto el desperdicio generado de ese consumo. La información se recoge mediante una aplicación de smartphone, con una declaración manual guiada por categorías consumidas.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metodología empleada en el Panel de cuantificación del desperdicio alimentario fuera de hogares permite obtener datos fiables y representativos, dado que:
   • Los individuos que participan tienen amplia experiencia en la participación en paneles.
   • Las encuestas están diseñadas para permitir una rápida cumplimentación.
   • Las posibilidades de respuesta están adaptadas a la realidad del individuo, al componerse de los productos que esos mismos han comprado y las recetas que esos mismos han declarado consumir.
   • Asimismo, permite que los panelistas cuantifiquen el desperdicio en unidades de medida diferentes según el producto a elección del panelista.</t>
    </r>
  </si>
  <si>
    <t>Conclusiones del panel de desperdicio alimentario fuera del hogar</t>
  </si>
  <si>
    <t>TotalAlimentacion</t>
  </si>
  <si>
    <t>.T.Alimentos TOTAL ING</t>
  </si>
  <si>
    <t>Total Bebidas</t>
  </si>
  <si>
    <t>Total Bebidas Frias</t>
  </si>
  <si>
    <t>Total Bebidas Calientes</t>
  </si>
  <si>
    <t>Total Aperitivos</t>
  </si>
  <si>
    <t>Regiones</t>
  </si>
  <si>
    <t>Total España</t>
  </si>
  <si>
    <t>Barcelona metropolitana</t>
  </si>
  <si>
    <t>Resto catalano- aragonesa</t>
  </si>
  <si>
    <t>Levante</t>
  </si>
  <si>
    <t>Andalucía</t>
  </si>
  <si>
    <t>Madrid metropolitana</t>
  </si>
  <si>
    <t>Resto centro</t>
  </si>
  <si>
    <t>Nortecentro</t>
  </si>
  <si>
    <t>Noroeste</t>
  </si>
  <si>
    <t>&lt;2MIL</t>
  </si>
  <si>
    <t>Habitat</t>
  </si>
  <si>
    <t>&lt;2 Mil</t>
  </si>
  <si>
    <t>2-5MIL</t>
  </si>
  <si>
    <t>2-5 Mil</t>
  </si>
  <si>
    <t>5-10MIL</t>
  </si>
  <si>
    <t>5-10 Mil</t>
  </si>
  <si>
    <t>10-30MIL</t>
  </si>
  <si>
    <t>10-30 Mil</t>
  </si>
  <si>
    <t>30-100MIL</t>
  </si>
  <si>
    <t>30-100 Mil</t>
  </si>
  <si>
    <t>100-200MIL</t>
  </si>
  <si>
    <t>100-200 Mil</t>
  </si>
  <si>
    <t>200-500MIL</t>
  </si>
  <si>
    <t>200-500 Mil</t>
  </si>
  <si>
    <t>&gt;500MIL</t>
  </si>
  <si>
    <t>&gt;500 Mil</t>
  </si>
  <si>
    <t>Edad Comprador</t>
  </si>
  <si>
    <t>De 15 a 19 años</t>
  </si>
  <si>
    <t>De 20 a 24 años</t>
  </si>
  <si>
    <t>De 25 a 34 años</t>
  </si>
  <si>
    <t>De 35 a 49 años</t>
  </si>
  <si>
    <t>De 50 a 59 años</t>
  </si>
  <si>
    <t>De 60 a 75 años</t>
  </si>
  <si>
    <t>Clase Socioeconomica</t>
  </si>
  <si>
    <t>Alta y media alta</t>
  </si>
  <si>
    <t>Media</t>
  </si>
  <si>
    <t>Media baja</t>
  </si>
  <si>
    <t>Baja</t>
  </si>
  <si>
    <t>Lugar de consumo</t>
  </si>
  <si>
    <t>T.ESPAÑA</t>
  </si>
  <si>
    <t>EN LA CALLE</t>
  </si>
  <si>
    <t>EN CASA DE OTROS</t>
  </si>
  <si>
    <t>EN EL ESTABLECIMIENTO</t>
  </si>
  <si>
    <t>EN EL TRABAJO</t>
  </si>
  <si>
    <t>EN COLEGIO/INSTITUTO/UNIV.</t>
  </si>
  <si>
    <t>EN MI CASA</t>
  </si>
  <si>
    <t>EN M.TRANSP.(AVION,TREN,AUTOC,E</t>
  </si>
  <si>
    <t>EN OTRO LUGAR</t>
  </si>
  <si>
    <t>Momento de consumo</t>
  </si>
  <si>
    <t>DESAYUNO</t>
  </si>
  <si>
    <t>APERITIVO/ANTES DE COMER</t>
  </si>
  <si>
    <t>COMIDA</t>
  </si>
  <si>
    <t>TARDE/MERIENDA</t>
  </si>
  <si>
    <t>ANTES DE CENAR</t>
  </si>
  <si>
    <t>CENA</t>
  </si>
  <si>
    <t>DESPUES DE LA CENA</t>
  </si>
  <si>
    <t>DURANTE EL DIA</t>
  </si>
  <si>
    <t>Entorno de consumo</t>
  </si>
  <si>
    <t>CON AMIGOS</t>
  </si>
  <si>
    <t>CON CLIENTES</t>
  </si>
  <si>
    <t>CON COMPAÑEROS DE TRABAJO</t>
  </si>
  <si>
    <t>CON COMPAÑEROS DE CLASE</t>
  </si>
  <si>
    <t>CON FAMILIA</t>
  </si>
  <si>
    <t>CON LA PAREJA</t>
  </si>
  <si>
    <t>ESTABA SOLO/A</t>
  </si>
  <si>
    <t>OTROS</t>
  </si>
  <si>
    <t>Motivo de consumo</t>
  </si>
  <si>
    <t>ESTAR TRABAJANDO</t>
  </si>
  <si>
    <t>COMIDA DE NEGOCIOS</t>
  </si>
  <si>
    <t>POR PLACER/RELAX</t>
  </si>
  <si>
    <t>TENER HAMBRE/SIN PLANIFICAR</t>
  </si>
  <si>
    <t>ESTAR DE COMPRAS</t>
  </si>
  <si>
    <t>NO COCINAR EN CASA</t>
  </si>
  <si>
    <t>CELEBRACION/FIESTA/SALIR TOMAR</t>
  </si>
  <si>
    <t>VIENDO DEPORTES</t>
  </si>
  <si>
    <t>OTROS MOTIVOS</t>
  </si>
  <si>
    <t>Patatas Fritas + Otros Aperitivos Salados</t>
  </si>
  <si>
    <t>Frutos Secos</t>
  </si>
  <si>
    <t>Chocolatinas/Chocolate/Bombones</t>
  </si>
  <si>
    <t>Chicles</t>
  </si>
  <si>
    <t>Caramelos</t>
  </si>
  <si>
    <t>Golosinas</t>
  </si>
  <si>
    <t>TOTAL BEBIDAS</t>
  </si>
  <si>
    <t>.Total Bebidas Frias</t>
  </si>
  <si>
    <t>Total bebidas de vino</t>
  </si>
  <si>
    <t>Sidra</t>
  </si>
  <si>
    <t>Cerveza</t>
  </si>
  <si>
    <t>Espirituosas</t>
  </si>
  <si>
    <t>T.Zumo+Horchata+Mosto</t>
  </si>
  <si>
    <t>Agua Envasada</t>
  </si>
  <si>
    <t>Bebidas Refrescantes</t>
  </si>
  <si>
    <t>.Total Bebidas Caliente</t>
  </si>
  <si>
    <t>Cafe</t>
  </si>
  <si>
    <t>Leche+bebidas vegetales</t>
  </si>
  <si>
    <t>Infusiones</t>
  </si>
  <si>
    <t>Resto Bebidas Caliente</t>
  </si>
  <si>
    <t>.T.Carne Ing.</t>
  </si>
  <si>
    <t>.T.Pescados/Marisc.Ing</t>
  </si>
  <si>
    <t>.Derivados lacteos Ing</t>
  </si>
  <si>
    <t>.Fruta Ing.</t>
  </si>
  <si>
    <t>.Hortalizas/Verdur.Ing</t>
  </si>
  <si>
    <t>.Aceite alino Ing.</t>
  </si>
  <si>
    <t>.Pan Ing.</t>
  </si>
  <si>
    <t>.Pastas Ing.</t>
  </si>
  <si>
    <t>.Arroz Ing.</t>
  </si>
  <si>
    <t>.Legumbres Ing.</t>
  </si>
  <si>
    <t>Batidos</t>
  </si>
  <si>
    <t>Helados</t>
  </si>
  <si>
    <t>Galletas</t>
  </si>
  <si>
    <t>Bollería</t>
  </si>
  <si>
    <t>Pal.pan+barrit+tortit</t>
  </si>
  <si>
    <t>.Resto productos Ing.</t>
  </si>
  <si>
    <t>Desperdicio</t>
  </si>
  <si>
    <t>Compra</t>
  </si>
  <si>
    <t>NOMENCLATURA</t>
  </si>
  <si>
    <t>VARIABLES KPI</t>
  </si>
  <si>
    <t>VARIABLES PERFIL</t>
  </si>
  <si>
    <t>VOLUMEN (Miles kg ó litros)</t>
  </si>
  <si>
    <t>DISTRIBUCION VOLUMEN X CRITERIO (kg ó litros)</t>
  </si>
  <si>
    <t>PENETRACION (%)</t>
  </si>
  <si>
    <t>FRECUENCIA DESPERDICIO (Actos)</t>
  </si>
  <si>
    <t>DESPERDICIO PER CAPITA (kg ó litros por individuo)</t>
  </si>
  <si>
    <t>DEMO</t>
  </si>
  <si>
    <t>Año 2020</t>
  </si>
  <si>
    <t>Año 2021</t>
  </si>
  <si>
    <t>BCN AM</t>
  </si>
  <si>
    <t>REST.CAT ARAGON</t>
  </si>
  <si>
    <t>LEVANTE</t>
  </si>
  <si>
    <t>ANDALUCIA</t>
  </si>
  <si>
    <t>MDD AM</t>
  </si>
  <si>
    <t>RTO CENTRO</t>
  </si>
  <si>
    <t>NORTE-CENTRO</t>
  </si>
  <si>
    <t>NOROESTE</t>
  </si>
  <si>
    <t>DE 15 A 19 AÑOS</t>
  </si>
  <si>
    <t>DE 20 A 24 AÑOS</t>
  </si>
  <si>
    <t>DE 25 A 34 AÑOS</t>
  </si>
  <si>
    <t>DE 35 A 49 AÑOS</t>
  </si>
  <si>
    <t>DE 50 A 59 AÑOS</t>
  </si>
  <si>
    <t>DE 60 A 75 AÑOS</t>
  </si>
  <si>
    <t>ALTA Y MEDIA ALTA</t>
  </si>
  <si>
    <t>MEDIA</t>
  </si>
  <si>
    <t>MEDIA BAJA</t>
  </si>
  <si>
    <t>BAJA</t>
  </si>
  <si>
    <t/>
  </si>
  <si>
    <t>BATIDOS</t>
  </si>
  <si>
    <t>HELADOS</t>
  </si>
  <si>
    <t>GALLETAS</t>
  </si>
  <si>
    <t>BOLLERÍA</t>
  </si>
  <si>
    <t>PAL.PAN+BARRIT+TORTIT</t>
  </si>
  <si>
    <t xml:space="preserve">Solo el 0,8 % del volumen consumido fuera de casa acaba desperdiciado, incluso fuera de casa aumenta la conciencia sobre el desperdicio. </t>
  </si>
  <si>
    <t xml:space="preserve">Durante el año 2021 el desperdicio generado de productos de alimentación por parte de los residentes en España en sus compras extra domésticas asciende a 25,18 millones de kilos/litros, supone un 1,8 % menos que en 2020. 
En líneas, generales, durante el año 2021 el 44,26 % de los individuos han desperdiciado productos de alimentación en sus consumos fuera del ámbito doméstico, una cifra ligeramente superior al año anterior (43,76 %).  La frecuencia de desperdicio es de 4,3 actos; estable con respecto al año anterior y que implica que se arrojan al cubo productos de alimentación en 4,3 actos de consumo.
La tasa de desperdicio, es decir la ratio entre el volumen comprado fuera del hogar y el volumen desperdiciado, es del 0,8 % y se reduce ligeramente con respecto al año anterior (0,9 %). Si lo comparamos con la tasa de desperdicio doméstica, la diferencia es muy significativa, ya que cierra el año 2021 con un 4,2 %, por lo que la gestión del desperdicio es más eficiente fuera que dentro de los hogares. </t>
  </si>
  <si>
    <t xml:space="preserve">Si tenemos en cuenta la tasa de desperdicios por segmento de alimentación, la tasa es ligeramente superior para alimentos con un 1,1 %, mientras que alcanza un 0,6 % para bebidas, por lo que podemos asumir que las bebidas se aprovechan mejor fuera de casa que los alimentos. 
Este fenómeno puede estar relacionado con los momentos de consumo, puesto que la comidas es responsable del 42,1 % del volumen desperdiciado durante el año 2021 y en un momento de reducción del desperdicio, la comida produce un 19,4 % más de desperdicio que en 2020. Hay que mencionar que este momento del día, que mejor ha evolucionado en el consumo extra doméstico a cierre de año. Es importante destacar que este momento concentra un mayor número de individuos desechando productos (22,53 % penetración 2020 vs 25,05 % penetración 2021). 		
Si tenemos en cuenta la clase socioeconómica, son tanto la clase alta-media alta y la clase media aquellos que tienen mayor proporción de individuos contribuyendo al desperdicio (50,2 % y 44,4 % respectivamente) y quienes contribuyen en positivo a desperdicio, es decir desecharon más que en 2020 fuera de casa, si bien su peso con respecto al total es del 42,3 %. </t>
  </si>
  <si>
    <t xml:space="preserve">Las zonas geográficas con el porcentaje de penetración de desperdicios más alto las encontramos en el área metropolitana de Barcelona, en Levante, y en la región de Andalucía. De hecho, estas tres áreas suponen el 45,6 % del volumen desperdiciado. De hecho, salvo por Andalucía, las dos primeras regiones, aumentan el nivel del desperdicio, un 41,0 % en el caso de Barcelona AM, y un 26,0 % en el caso de Levante. 
Los colectivos más jóvenes, son quienes alcanzan una penetración más elevada destacan los de 15 a 19 años, de ellos el 57,5 % desperdician productos de alimentación frente al 44,3 % de la media nacional. Los adultos de 25 a 34 años, tambien superan este promedio nacional, de ellos el 50,9 % han desperdiciado. Ahora bien, más del 33,0 % del volumen desperdiciado procede de adultos entre 35 y 49 años, especialmente por su gestión del desperdicio de bebidas, pues hoy desperdician un 11,4 % más de litros que hace un año. 
El avance de la vacunación y la confianza del consumidor en el consumo extradoméstico, se nota en relación con el desperdicio. El consumo "en el establecimiento" representa el 47,9 % del volumen desperdiciado en este año, 1 de cada 4 individuos ha desperdiciado aquí (24,8 %). Se reduce el desperdicio en “mi casa”, síntoma de la incorporación gradual al consumo habitual fuera de las casas, si bien sigue manteniendo una proporción importante de desperdicio (22,2 %), con un porcentaje alto de individuos 15,5 %. Como hecho destacado, aumenta la proporción de personas que desperdicia comida en casa de otros 7,1 % y así tambien de volumen, representando un 10,3 % sobre el total. </t>
  </si>
  <si>
    <t xml:space="preserve">El consumo extradoméstico, es especialmente social y va ligado a un contexto donde se está presente la familia y los amigos, por su parte el desperdicio está íntimamente relacionado con este entorno. Mas del 36 % del desperdicio está asociado a momentos familiares con un 23 % de individuos desechando en esas ocasiones. Por su parte, son los momentos en solitario, aquellos que reducen el volumen desperdiciado a cierre de año 2021 siendo actualmente su proporción del 24,7 % y el número de individuos que desechan alimentos del 12,4 %.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</si>
</sst>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0.0%"/>
    <numFmt numFmtId="167" formatCode="0.0"/>
    <numFmt numFmtId="168" formatCode="_-* #,##0.0\ _€_-;\-* #,##0.0\ _€_-;_-* &quot;-&quot;?\ _€_-;_-@_-"/>
    <numFmt numFmtId="169" formatCode="#,##0.0_ ;\-#,##0.0\ "/>
  </numFmts>
  <fonts count="39"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font>
    <font>
      <b/>
      <sz val="12"/>
      <color theme="1"/>
      <name val="Calibri"/>
      <family val="2"/>
    </font>
    <font>
      <sz val="10"/>
      <color theme="1"/>
      <name val="Calibri"/>
      <family val="2"/>
    </font>
    <font>
      <b/>
      <sz val="10"/>
      <color theme="1"/>
      <name val="Calibri"/>
      <family val="2"/>
    </font>
    <font>
      <sz val="12"/>
      <color rgb="FFFF0000"/>
      <name val="Calibri"/>
      <family val="2"/>
    </font>
    <font>
      <sz val="12"/>
      <color theme="0"/>
      <name val="Calibri"/>
      <family val="2"/>
    </font>
    <font>
      <sz val="11"/>
      <color theme="0"/>
      <name val="Calibri"/>
      <family val="2"/>
    </font>
    <font>
      <sz val="11"/>
      <color theme="0"/>
      <name val="Arial"/>
      <family val="2"/>
    </font>
    <font>
      <sz val="10"/>
      <color theme="0"/>
      <name val="Calibri"/>
      <family val="2"/>
    </font>
    <font>
      <sz val="14"/>
      <color theme="0"/>
      <name val="Calibri"/>
      <family val="2"/>
    </font>
    <font>
      <sz val="8"/>
      <color theme="0"/>
      <name val="Calibri"/>
      <family val="2"/>
    </font>
    <font>
      <u/>
      <sz val="11"/>
      <color theme="10"/>
      <name val="Arial"/>
      <family val="2"/>
    </font>
    <font>
      <b/>
      <i/>
      <sz val="11"/>
      <color rgb="FF92AE29"/>
      <name val="Arial"/>
      <family val="2"/>
    </font>
    <font>
      <sz val="10"/>
      <color rgb="FFFF0000"/>
      <name val="Arial"/>
      <family val="2"/>
    </font>
    <font>
      <sz val="9"/>
      <color rgb="FFFF0000"/>
      <name val="Calibri"/>
      <family val="2"/>
    </font>
    <font>
      <sz val="10"/>
      <color theme="1"/>
      <name val="Calibri"/>
      <family val="2"/>
      <scheme val="minor"/>
    </font>
    <font>
      <sz val="11"/>
      <color theme="0"/>
      <name val="Calibri"/>
      <family val="2"/>
      <scheme val="minor"/>
    </font>
    <font>
      <sz val="9"/>
      <color theme="1"/>
      <name val="Calibri"/>
      <family val="2"/>
      <scheme val="minor"/>
    </font>
    <font>
      <sz val="10"/>
      <color theme="0"/>
      <name val="Arial"/>
      <family val="2"/>
    </font>
    <font>
      <u/>
      <sz val="11"/>
      <color theme="10"/>
      <name val="Calibri"/>
      <family val="2"/>
      <scheme val="minor"/>
    </font>
    <font>
      <sz val="20"/>
      <color rgb="FF92D050"/>
      <name val="Calibri"/>
      <family val="2"/>
      <scheme val="minor"/>
    </font>
    <font>
      <sz val="20"/>
      <color rgb="FF92D400"/>
      <name val="Calibri"/>
      <family val="2"/>
      <scheme val="minor"/>
    </font>
    <font>
      <b/>
      <sz val="14"/>
      <color theme="1"/>
      <name val="Calibri"/>
      <family val="2"/>
    </font>
    <font>
      <sz val="20"/>
      <color theme="1" tint="0.499984740745262"/>
      <name val="Calibri"/>
      <family val="2"/>
      <scheme val="minor"/>
    </font>
    <font>
      <b/>
      <sz val="20"/>
      <color theme="1" tint="0.499984740745262"/>
      <name val="Calibri"/>
      <family val="2"/>
      <scheme val="minor"/>
    </font>
    <font>
      <sz val="12"/>
      <color rgb="FFFF0000"/>
      <name val="Arial"/>
      <family val="2"/>
    </font>
    <font>
      <b/>
      <sz val="11"/>
      <color theme="1"/>
      <name val="Calibri"/>
      <family val="2"/>
      <scheme val="minor"/>
    </font>
    <font>
      <sz val="11"/>
      <color rgb="FFFF0000"/>
      <name val="Calibri"/>
      <family val="2"/>
      <scheme val="minor"/>
    </font>
    <font>
      <sz val="10"/>
      <color rgb="FFFF0000"/>
      <name val="Calibri"/>
      <family val="2"/>
    </font>
    <font>
      <b/>
      <sz val="10"/>
      <name val="Calibri"/>
      <family val="2"/>
      <scheme val="minor"/>
    </font>
    <font>
      <sz val="11"/>
      <name val="Calibri"/>
      <family val="2"/>
      <scheme val="minor"/>
    </font>
    <font>
      <sz val="8"/>
      <color rgb="FFFF0000"/>
      <name val="Calibri"/>
      <family val="2"/>
    </font>
    <font>
      <sz val="20"/>
      <color theme="1" tint="4.9989318521683403E-2"/>
      <name val="Calibri"/>
      <family val="2"/>
      <scheme val="minor"/>
    </font>
    <font>
      <b/>
      <sz val="11"/>
      <name val="Calibri"/>
      <family val="2"/>
      <scheme val="minor"/>
    </font>
    <font>
      <sz val="12"/>
      <color rgb="FF000000"/>
      <name val="Arial"/>
      <family val="2"/>
    </font>
    <font>
      <sz val="11"/>
      <color rgb="FF000000"/>
      <name val="Calibri"/>
      <family val="2"/>
      <scheme val="minor"/>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s>
  <borders count="25">
    <border>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2" tint="-0.499984740745262"/>
      </left>
      <right style="thin">
        <color theme="2" tint="-0.499984740745262"/>
      </right>
      <top style="thin">
        <color theme="2" tint="-0.499984740745262"/>
      </top>
      <bottom style="hair">
        <color theme="0" tint="-0.24994659260841701"/>
      </bottom>
      <diagonal/>
    </border>
    <border>
      <left style="thin">
        <color theme="2" tint="-0.499984740745262"/>
      </left>
      <right style="thin">
        <color theme="2" tint="-0.499984740745262"/>
      </right>
      <top style="hair">
        <color theme="0" tint="-0.24994659260841701"/>
      </top>
      <bottom style="hair">
        <color theme="0" tint="-0.24994659260841701"/>
      </bottom>
      <diagonal/>
    </border>
    <border>
      <left style="thin">
        <color theme="2" tint="-0.499984740745262"/>
      </left>
      <right style="thin">
        <color theme="2" tint="-0.499984740745262"/>
      </right>
      <top style="hair">
        <color theme="0" tint="-0.24994659260841701"/>
      </top>
      <bottom style="thin">
        <color theme="2" tint="-0.499984740745262"/>
      </bottom>
      <diagonal/>
    </border>
    <border>
      <left style="thin">
        <color theme="2" tint="-0.499984740745262"/>
      </left>
      <right style="thin">
        <color theme="2" tint="-0.499984740745262"/>
      </right>
      <top/>
      <bottom style="hair">
        <color theme="0" tint="-0.24994659260841701"/>
      </bottom>
      <diagonal/>
    </border>
    <border>
      <left style="thin">
        <color theme="2" tint="-0.499984740745262"/>
      </left>
      <right style="thin">
        <color theme="2" tint="-0.499984740745262"/>
      </right>
      <top style="hair">
        <color theme="0" tint="-0.24994659260841701"/>
      </top>
      <bottom/>
      <diagonal/>
    </border>
    <border>
      <left/>
      <right/>
      <top style="thin">
        <color theme="2" tint="-0.499984740745262"/>
      </top>
      <bottom/>
      <diagonal/>
    </border>
    <border>
      <left style="thick">
        <color theme="0" tint="-0.14996795556505021"/>
      </left>
      <right/>
      <top style="thick">
        <color theme="0" tint="-0.14996795556505021"/>
      </top>
      <bottom style="thick">
        <color theme="0" tint="-0.14996795556505021"/>
      </bottom>
      <diagonal/>
    </border>
    <border>
      <left/>
      <right/>
      <top style="thick">
        <color theme="0" tint="-0.14996795556505021"/>
      </top>
      <bottom style="thick">
        <color theme="0" tint="-0.14996795556505021"/>
      </bottom>
      <diagonal/>
    </border>
    <border>
      <left/>
      <right/>
      <top/>
      <bottom style="medium">
        <color indexed="64"/>
      </bottom>
      <diagonal/>
    </border>
    <border>
      <left style="thick">
        <color rgb="FF92AE29"/>
      </left>
      <right/>
      <top/>
      <bottom style="medium">
        <color indexed="64"/>
      </bottom>
      <diagonal/>
    </border>
  </borders>
  <cellStyleXfs count="10">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4" fillId="0" borderId="0" applyNumberFormat="0" applyFill="0" applyBorder="0" applyAlignment="0" applyProtection="0"/>
    <xf numFmtId="0" fontId="22" fillId="0" borderId="0" applyNumberFormat="0" applyFill="0" applyBorder="0" applyAlignment="0" applyProtection="0"/>
    <xf numFmtId="0" fontId="2" fillId="0" borderId="0"/>
    <xf numFmtId="9" fontId="1" fillId="0" borderId="0" applyFont="0" applyFill="0" applyBorder="0" applyAlignment="0" applyProtection="0"/>
  </cellStyleXfs>
  <cellXfs count="102">
    <xf numFmtId="0" fontId="0" fillId="0" borderId="0" xfId="0"/>
    <xf numFmtId="164" fontId="0" fillId="0" borderId="0" xfId="1" applyFont="1"/>
    <xf numFmtId="164" fontId="0" fillId="0" borderId="0" xfId="1" applyFont="1" applyAlignment="1">
      <alignment horizontal="center"/>
    </xf>
    <xf numFmtId="0" fontId="3" fillId="0" borderId="0" xfId="2" applyFont="1" applyProtection="1">
      <protection hidden="1"/>
    </xf>
    <xf numFmtId="165" fontId="3" fillId="0" borderId="1" xfId="3" applyNumberFormat="1" applyFont="1" applyFill="1" applyBorder="1" applyAlignment="1" applyProtection="1">
      <alignment horizontal="center"/>
      <protection hidden="1"/>
    </xf>
    <xf numFmtId="0" fontId="4" fillId="2" borderId="2" xfId="4" applyFont="1" applyFill="1" applyBorder="1" applyAlignment="1" applyProtection="1">
      <alignment horizontal="center" vertical="center" wrapText="1"/>
      <protection hidden="1"/>
    </xf>
    <xf numFmtId="0" fontId="7" fillId="3" borderId="0" xfId="2" applyFont="1" applyFill="1" applyAlignment="1" applyProtection="1">
      <alignment horizontal="right" wrapText="1"/>
      <protection locked="0"/>
    </xf>
    <xf numFmtId="0" fontId="11" fillId="0" borderId="0" xfId="2" applyFont="1" applyAlignment="1" applyProtection="1">
      <alignment horizontal="center" vertical="center" wrapText="1"/>
      <protection locked="0"/>
    </xf>
    <xf numFmtId="0" fontId="13" fillId="0" borderId="0" xfId="2" applyFont="1" applyAlignment="1" applyProtection="1">
      <alignment horizontal="center" vertical="center" wrapText="1"/>
      <protection locked="0"/>
    </xf>
    <xf numFmtId="0" fontId="0" fillId="4" borderId="0" xfId="0" applyFill="1"/>
    <xf numFmtId="0" fontId="7" fillId="0" borderId="0" xfId="2" applyFont="1" applyProtection="1">
      <protection locked="0"/>
    </xf>
    <xf numFmtId="0" fontId="16" fillId="0" borderId="0" xfId="2" applyFont="1" applyProtection="1">
      <protection locked="0"/>
    </xf>
    <xf numFmtId="165" fontId="3" fillId="0" borderId="1" xfId="3" applyNumberFormat="1" applyFont="1" applyFill="1" applyBorder="1" applyAlignment="1" applyProtection="1">
      <alignment horizontal="center" vertical="center"/>
      <protection hidden="1"/>
    </xf>
    <xf numFmtId="0" fontId="4" fillId="2" borderId="3" xfId="4" applyFont="1" applyFill="1" applyBorder="1" applyAlignment="1" applyProtection="1">
      <alignment horizontal="center" vertical="center" wrapText="1"/>
      <protection hidden="1"/>
    </xf>
    <xf numFmtId="165" fontId="3" fillId="0" borderId="5" xfId="3" applyNumberFormat="1" applyFont="1" applyFill="1" applyBorder="1" applyAlignment="1" applyProtection="1">
      <alignment horizontal="center"/>
      <protection hidden="1"/>
    </xf>
    <xf numFmtId="165" fontId="3" fillId="0" borderId="6" xfId="3" applyNumberFormat="1" applyFont="1" applyFill="1" applyBorder="1" applyAlignment="1" applyProtection="1">
      <alignment horizontal="center"/>
      <protection hidden="1"/>
    </xf>
    <xf numFmtId="165" fontId="3" fillId="0" borderId="8" xfId="3" applyNumberFormat="1" applyFont="1" applyFill="1" applyBorder="1" applyAlignment="1" applyProtection="1">
      <alignment horizontal="center"/>
      <protection hidden="1"/>
    </xf>
    <xf numFmtId="165" fontId="3" fillId="0" borderId="10" xfId="3" applyNumberFormat="1" applyFont="1" applyFill="1" applyBorder="1" applyAlignment="1" applyProtection="1">
      <alignment horizontal="center"/>
      <protection hidden="1"/>
    </xf>
    <xf numFmtId="165" fontId="3" fillId="0" borderId="11" xfId="3" applyNumberFormat="1" applyFont="1" applyFill="1" applyBorder="1" applyAlignment="1" applyProtection="1">
      <alignment horizontal="center"/>
      <protection hidden="1"/>
    </xf>
    <xf numFmtId="0" fontId="18" fillId="0" borderId="0" xfId="0" applyFont="1"/>
    <xf numFmtId="164" fontId="18" fillId="0" borderId="0" xfId="1" applyFont="1"/>
    <xf numFmtId="0" fontId="20" fillId="0" borderId="0" xfId="0" applyFont="1"/>
    <xf numFmtId="0" fontId="8" fillId="3" borderId="0" xfId="2" applyFont="1" applyFill="1" applyAlignment="1" applyProtection="1">
      <alignment horizontal="center" vertical="center" wrapText="1"/>
      <protection locked="0"/>
    </xf>
    <xf numFmtId="0" fontId="8" fillId="0" borderId="0" xfId="2" applyFont="1" applyProtection="1">
      <protection locked="0"/>
    </xf>
    <xf numFmtId="0" fontId="21" fillId="0" borderId="0" xfId="2" applyFont="1" applyProtection="1">
      <protection locked="0"/>
    </xf>
    <xf numFmtId="0" fontId="8" fillId="3" borderId="0" xfId="2" applyFont="1" applyFill="1" applyAlignment="1" applyProtection="1">
      <alignment horizontal="right" wrapText="1"/>
      <protection locked="0"/>
    </xf>
    <xf numFmtId="0" fontId="23" fillId="0" borderId="0" xfId="7" applyFont="1" applyAlignment="1">
      <alignment horizontal="left" vertical="center"/>
    </xf>
    <xf numFmtId="0" fontId="24" fillId="0" borderId="0" xfId="0" applyFont="1" applyAlignment="1">
      <alignment vertical="center" wrapText="1"/>
    </xf>
    <xf numFmtId="0" fontId="25" fillId="0" borderId="0" xfId="0" applyFont="1" applyAlignment="1">
      <alignment vertical="center"/>
    </xf>
    <xf numFmtId="0" fontId="27" fillId="0" borderId="0" xfId="7" applyFont="1" applyAlignment="1">
      <alignment horizontal="left" vertical="center"/>
    </xf>
    <xf numFmtId="0" fontId="28" fillId="0" borderId="0" xfId="8" applyFont="1" applyAlignment="1">
      <alignment vertical="center" wrapText="1"/>
    </xf>
    <xf numFmtId="0" fontId="32" fillId="5" borderId="12" xfId="0" applyFont="1" applyFill="1" applyBorder="1" applyAlignment="1" applyProtection="1">
      <alignment horizontal="center" vertical="center" wrapText="1"/>
      <protection hidden="1"/>
    </xf>
    <xf numFmtId="167" fontId="33" fillId="0" borderId="13" xfId="1" applyNumberFormat="1" applyFont="1" applyFill="1" applyBorder="1" applyAlignment="1" applyProtection="1">
      <alignment horizontal="center"/>
      <protection hidden="1"/>
    </xf>
    <xf numFmtId="0" fontId="31" fillId="0" borderId="0" xfId="2" applyFont="1" applyAlignment="1" applyProtection="1">
      <alignment horizontal="center" vertical="center" wrapText="1"/>
      <protection locked="0"/>
    </xf>
    <xf numFmtId="0" fontId="34" fillId="0" borderId="0" xfId="2" applyFont="1" applyAlignment="1" applyProtection="1">
      <alignment horizontal="center" vertical="center" wrapText="1"/>
      <protection locked="0"/>
    </xf>
    <xf numFmtId="0" fontId="32" fillId="5" borderId="14" xfId="0" applyFont="1" applyFill="1" applyBorder="1" applyAlignment="1" applyProtection="1">
      <alignment horizontal="center" vertical="center" wrapText="1"/>
      <protection hidden="1"/>
    </xf>
    <xf numFmtId="167" fontId="33" fillId="0" borderId="15" xfId="1" applyNumberFormat="1" applyFont="1" applyFill="1" applyBorder="1" applyAlignment="1" applyProtection="1">
      <alignment horizontal="center"/>
      <protection hidden="1"/>
    </xf>
    <xf numFmtId="167" fontId="33" fillId="0" borderId="16" xfId="1" applyNumberFormat="1" applyFont="1" applyFill="1" applyBorder="1" applyAlignment="1" applyProtection="1">
      <alignment horizontal="center"/>
      <protection hidden="1"/>
    </xf>
    <xf numFmtId="167" fontId="33" fillId="0" borderId="17" xfId="1" applyNumberFormat="1" applyFont="1" applyFill="1" applyBorder="1" applyAlignment="1" applyProtection="1">
      <alignment horizontal="center"/>
      <protection hidden="1"/>
    </xf>
    <xf numFmtId="167" fontId="33" fillId="0" borderId="18" xfId="1" applyNumberFormat="1" applyFont="1" applyFill="1" applyBorder="1" applyAlignment="1" applyProtection="1">
      <alignment horizontal="center"/>
      <protection hidden="1"/>
    </xf>
    <xf numFmtId="167" fontId="33" fillId="0" borderId="19" xfId="1" applyNumberFormat="1" applyFont="1" applyFill="1" applyBorder="1" applyAlignment="1" applyProtection="1">
      <alignment horizontal="center"/>
      <protection hidden="1"/>
    </xf>
    <xf numFmtId="0" fontId="32" fillId="6" borderId="14" xfId="0" applyFont="1" applyFill="1" applyBorder="1" applyAlignment="1" applyProtection="1">
      <alignment horizontal="center" vertical="center" wrapText="1"/>
      <protection hidden="1"/>
    </xf>
    <xf numFmtId="0" fontId="32" fillId="6" borderId="12" xfId="0" applyFont="1" applyFill="1" applyBorder="1" applyAlignment="1" applyProtection="1">
      <alignment horizontal="center" vertical="center" wrapText="1"/>
      <protection hidden="1"/>
    </xf>
    <xf numFmtId="0" fontId="35" fillId="0" borderId="0" xfId="7" applyFont="1" applyAlignment="1">
      <alignment horizontal="left" vertical="center"/>
    </xf>
    <xf numFmtId="167" fontId="0" fillId="0" borderId="0" xfId="0" applyNumberFormat="1"/>
    <xf numFmtId="0" fontId="7" fillId="3" borderId="0" xfId="2" applyFont="1" applyFill="1" applyAlignment="1" applyProtection="1">
      <alignment horizontal="center" vertical="center" wrapText="1"/>
      <protection locked="0"/>
    </xf>
    <xf numFmtId="0" fontId="11" fillId="0" borderId="0" xfId="2" applyFont="1" applyAlignment="1" applyProtection="1">
      <alignment horizontal="center" vertical="center"/>
      <protection locked="0"/>
    </xf>
    <xf numFmtId="169" fontId="3" fillId="0" borderId="5" xfId="1" applyNumberFormat="1" applyFont="1" applyFill="1" applyBorder="1" applyAlignment="1" applyProtection="1">
      <alignment horizontal="center"/>
      <protection hidden="1"/>
    </xf>
    <xf numFmtId="169" fontId="3" fillId="0" borderId="1" xfId="1" applyNumberFormat="1" applyFont="1" applyFill="1" applyBorder="1" applyAlignment="1" applyProtection="1">
      <alignment horizontal="center"/>
      <protection hidden="1"/>
    </xf>
    <xf numFmtId="169" fontId="3" fillId="0" borderId="10" xfId="1" applyNumberFormat="1" applyFont="1" applyFill="1" applyBorder="1" applyAlignment="1" applyProtection="1">
      <alignment horizontal="center"/>
      <protection hidden="1"/>
    </xf>
    <xf numFmtId="0" fontId="0" fillId="0" borderId="23" xfId="0" applyBorder="1"/>
    <xf numFmtId="0" fontId="0" fillId="0" borderId="0" xfId="0" applyAlignment="1">
      <alignment horizontal="left" vertical="top" wrapText="1"/>
    </xf>
    <xf numFmtId="0" fontId="37" fillId="0" borderId="0" xfId="0" applyFont="1" applyAlignment="1">
      <alignment horizontal="justify" vertical="center" wrapText="1"/>
    </xf>
    <xf numFmtId="0" fontId="37" fillId="0" borderId="0" xfId="0" applyFont="1" applyAlignment="1">
      <alignment horizontal="left" vertical="center" wrapText="1"/>
    </xf>
    <xf numFmtId="0" fontId="26" fillId="0" borderId="0" xfId="0" applyFont="1" applyAlignment="1">
      <alignment vertical="center" wrapText="1"/>
    </xf>
    <xf numFmtId="0" fontId="3" fillId="0" borderId="0" xfId="2" applyFont="1" applyProtection="1">
      <protection locked="0"/>
    </xf>
    <xf numFmtId="0" fontId="15" fillId="0" borderId="0" xfId="6" applyFont="1" applyAlignment="1" applyProtection="1">
      <protection locked="0"/>
    </xf>
    <xf numFmtId="0" fontId="15" fillId="0" borderId="0" xfId="6" applyFont="1" applyProtection="1">
      <protection locked="0"/>
    </xf>
    <xf numFmtId="0" fontId="2" fillId="0" borderId="0" xfId="2" applyProtection="1">
      <protection locked="0"/>
    </xf>
    <xf numFmtId="0" fontId="30" fillId="0" borderId="0" xfId="0" applyFont="1" applyProtection="1">
      <protection locked="0"/>
    </xf>
    <xf numFmtId="0" fontId="19" fillId="0" borderId="0" xfId="0" applyFont="1" applyProtection="1">
      <protection locked="0"/>
    </xf>
    <xf numFmtId="0" fontId="0" fillId="0" borderId="0" xfId="0" applyProtection="1">
      <protection locked="0"/>
    </xf>
    <xf numFmtId="0" fontId="11" fillId="0" borderId="0" xfId="2" applyFont="1" applyProtection="1">
      <protection locked="0"/>
    </xf>
    <xf numFmtId="0" fontId="10" fillId="0" borderId="0" xfId="2" applyFont="1" applyProtection="1">
      <protection locked="0"/>
    </xf>
    <xf numFmtId="0" fontId="12" fillId="0" borderId="0" xfId="2" applyFont="1" applyAlignment="1" applyProtection="1">
      <alignment vertical="center" wrapText="1"/>
      <protection locked="0"/>
    </xf>
    <xf numFmtId="166" fontId="10" fillId="0" borderId="0" xfId="5" applyNumberFormat="1" applyFont="1" applyProtection="1">
      <protection locked="0"/>
    </xf>
    <xf numFmtId="0" fontId="7" fillId="0" borderId="0" xfId="2" applyFont="1" applyAlignment="1" applyProtection="1">
      <alignment horizontal="center" vertical="center" wrapText="1"/>
      <protection locked="0"/>
    </xf>
    <xf numFmtId="164" fontId="9" fillId="3" borderId="0" xfId="3" applyFont="1" applyFill="1" applyBorder="1" applyAlignment="1" applyProtection="1">
      <alignment horizontal="center" vertical="top" wrapText="1"/>
      <protection locked="0"/>
    </xf>
    <xf numFmtId="0" fontId="5" fillId="0" borderId="1" xfId="4" applyFont="1" applyBorder="1" applyAlignment="1" applyProtection="1">
      <alignment horizontal="left" vertical="center" indent="1"/>
      <protection locked="0"/>
    </xf>
    <xf numFmtId="0" fontId="5" fillId="0" borderId="1" xfId="4" applyFont="1" applyBorder="1" applyAlignment="1" applyProtection="1">
      <alignment horizontal="left" vertical="center" indent="3"/>
      <protection locked="0"/>
    </xf>
    <xf numFmtId="0" fontId="5" fillId="0" borderId="1" xfId="4" applyFont="1" applyBorder="1" applyAlignment="1" applyProtection="1">
      <alignment horizontal="left" vertical="center" indent="6"/>
      <protection locked="0"/>
    </xf>
    <xf numFmtId="166" fontId="3" fillId="0" borderId="0" xfId="9" applyNumberFormat="1" applyFont="1" applyProtection="1">
      <protection locked="0"/>
    </xf>
    <xf numFmtId="168" fontId="3" fillId="0" borderId="0" xfId="2" applyNumberFormat="1" applyFont="1" applyProtection="1">
      <protection locked="0"/>
    </xf>
    <xf numFmtId="0" fontId="19" fillId="0" borderId="0" xfId="0" applyFont="1" applyProtection="1">
      <protection hidden="1"/>
    </xf>
    <xf numFmtId="0" fontId="0" fillId="0" borderId="0" xfId="0" applyProtection="1">
      <protection hidden="1"/>
    </xf>
    <xf numFmtId="0" fontId="8" fillId="0" borderId="0" xfId="2" applyFont="1" applyAlignment="1" applyProtection="1">
      <alignment horizontal="center" vertical="center" wrapText="1"/>
      <protection locked="0"/>
    </xf>
    <xf numFmtId="0" fontId="5" fillId="0" borderId="5" xfId="4" applyFont="1" applyBorder="1" applyAlignment="1" applyProtection="1">
      <alignment horizontal="left"/>
      <protection locked="0"/>
    </xf>
    <xf numFmtId="0" fontId="5" fillId="0" borderId="1" xfId="4" applyFont="1" applyBorder="1" applyAlignment="1" applyProtection="1">
      <alignment horizontal="left" indent="1"/>
      <protection locked="0"/>
    </xf>
    <xf numFmtId="0" fontId="5" fillId="0" borderId="10" xfId="4" applyFont="1" applyBorder="1" applyAlignment="1" applyProtection="1">
      <alignment horizontal="left" indent="1"/>
      <protection locked="0"/>
    </xf>
    <xf numFmtId="0" fontId="5" fillId="0" borderId="5" xfId="4" applyFont="1" applyBorder="1" applyAlignment="1" applyProtection="1">
      <alignment horizontal="left" indent="1"/>
      <protection locked="0"/>
    </xf>
    <xf numFmtId="0" fontId="8" fillId="0" borderId="0" xfId="2" applyFont="1" applyProtection="1">
      <protection hidden="1"/>
    </xf>
    <xf numFmtId="0" fontId="5" fillId="0" borderId="1" xfId="4" applyFont="1" applyBorder="1" applyAlignment="1" applyProtection="1">
      <alignment horizontal="left" vertical="center"/>
      <protection locked="0"/>
    </xf>
    <xf numFmtId="0" fontId="5" fillId="0" borderId="1" xfId="4" applyFont="1" applyBorder="1" applyAlignment="1" applyProtection="1">
      <alignment horizontal="left" vertical="center" indent="2"/>
      <protection locked="0"/>
    </xf>
    <xf numFmtId="0" fontId="17" fillId="0" borderId="0" xfId="2" applyFont="1" applyAlignment="1" applyProtection="1">
      <alignment vertical="center"/>
      <protection locked="0"/>
    </xf>
    <xf numFmtId="0" fontId="3" fillId="0" borderId="20" xfId="2" applyFont="1" applyBorder="1" applyProtection="1">
      <protection locked="0"/>
    </xf>
    <xf numFmtId="0" fontId="27" fillId="0" borderId="0" xfId="0" applyFont="1" applyAlignment="1">
      <alignment horizontal="center" vertical="center" wrapText="1"/>
    </xf>
    <xf numFmtId="0" fontId="26" fillId="0" borderId="0" xfId="0" applyFont="1" applyAlignment="1">
      <alignment horizontal="center" vertical="center" wrapText="1"/>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center" wrapText="1"/>
    </xf>
    <xf numFmtId="0" fontId="37" fillId="0" borderId="0" xfId="0" applyFont="1" applyAlignment="1">
      <alignment horizontal="justify"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25" fillId="0" borderId="24" xfId="0" applyFont="1" applyBorder="1" applyAlignment="1">
      <alignment horizontal="center" vertical="center"/>
    </xf>
    <xf numFmtId="0" fontId="25" fillId="0" borderId="23" xfId="0" applyFont="1" applyBorder="1" applyAlignment="1">
      <alignment horizontal="center" vertical="center"/>
    </xf>
    <xf numFmtId="0" fontId="7" fillId="0" borderId="0" xfId="2" applyFont="1" applyAlignment="1" applyProtection="1">
      <alignment horizontal="right" vertical="top" wrapText="1"/>
      <protection locked="0"/>
    </xf>
    <xf numFmtId="0" fontId="26" fillId="0" borderId="0" xfId="0" applyFont="1" applyAlignment="1" applyProtection="1">
      <alignment horizontal="center" vertical="center" wrapText="1"/>
      <protection locked="0"/>
    </xf>
    <xf numFmtId="0" fontId="6" fillId="0" borderId="4" xfId="4" applyFont="1" applyBorder="1" applyAlignment="1" applyProtection="1">
      <alignment horizontal="center" vertical="center" wrapText="1"/>
      <protection locked="0"/>
    </xf>
    <xf numFmtId="0" fontId="6" fillId="0" borderId="7" xfId="4" applyFont="1" applyBorder="1" applyAlignment="1" applyProtection="1">
      <alignment horizontal="center" vertical="center" wrapText="1"/>
      <protection locked="0"/>
    </xf>
    <xf numFmtId="0" fontId="6" fillId="0" borderId="9" xfId="4" applyFont="1" applyBorder="1" applyAlignment="1" applyProtection="1">
      <alignment horizontal="center" vertical="center" wrapText="1"/>
      <protection locked="0"/>
    </xf>
    <xf numFmtId="0" fontId="8" fillId="0" borderId="0" xfId="2" applyFont="1" applyAlignment="1" applyProtection="1">
      <alignment horizontal="right" vertical="top" wrapText="1"/>
      <protection locked="0"/>
    </xf>
  </cellXfs>
  <cellStyles count="10">
    <cellStyle name="Hipervínculo" xfId="6" builtinId="8"/>
    <cellStyle name="Hipervínculo 2" xfId="7" xr:uid="{00000000-0005-0000-0000-000001000000}"/>
    <cellStyle name="Millares" xfId="1" builtinId="3"/>
    <cellStyle name="Millares 2" xfId="3" xr:uid="{00000000-0005-0000-0000-000003000000}"/>
    <cellStyle name="Normal" xfId="0" builtinId="0"/>
    <cellStyle name="Normal 2" xfId="2" xr:uid="{00000000-0005-0000-0000-000005000000}"/>
    <cellStyle name="Normal 2 2" xfId="8" xr:uid="{00000000-0005-0000-0000-000006000000}"/>
    <cellStyle name="Normal 3" xfId="4" xr:uid="{00000000-0005-0000-0000-000007000000}"/>
    <cellStyle name="Porcentaje" xfId="9" builtinId="5"/>
    <cellStyle name="Porcentaje 2" xfId="5" xr:uid="{00000000-0005-0000-0000-00000900000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Style="combo" dx="31" fmlaLink="$A$5" fmlaRange="desplegables!$D$2:$D$5" noThreeD="1" sel="1" val="0"/>
</file>

<file path=xl/ctrlProps/ctrlProp10.xml><?xml version="1.0" encoding="utf-8"?>
<formControlPr xmlns="http://schemas.microsoft.com/office/spreadsheetml/2009/9/main" objectType="Drop" dropStyle="combo" dx="31" fmlaLink="$A$5" fmlaRange="desplegables!$F$2:$F$3" noThreeD="1" sel="1" val="0"/>
</file>

<file path=xl/ctrlProps/ctrlProp11.xml><?xml version="1.0" encoding="utf-8"?>
<formControlPr xmlns="http://schemas.microsoft.com/office/spreadsheetml/2009/9/main" objectType="Drop" dropStyle="combo" dx="31" fmlaLink="$A$7" fmlaRange="desplegables!$B$17:$B$30" noThreeD="1" sel="1" val="0"/>
</file>

<file path=xl/ctrlProps/ctrlProp12.xml><?xml version="1.0" encoding="utf-8"?>
<formControlPr xmlns="http://schemas.microsoft.com/office/spreadsheetml/2009/9/main" objectType="Drop" dropStyle="combo" dx="31" fmlaLink="$A$5" fmlaRange="desplegables!$D$2:$D$5" noThreeD="1" sel="1" val="0"/>
</file>

<file path=xl/ctrlProps/ctrlProp13.xml><?xml version="1.0" encoding="utf-8"?>
<formControlPr xmlns="http://schemas.microsoft.com/office/spreadsheetml/2009/9/main" objectType="Drop" dropStyle="combo" dx="31" fmlaLink="$A$5" fmlaRange="desplegables!$F$2:$F$3" noThreeD="1" sel="1" val="0"/>
</file>

<file path=xl/ctrlProps/ctrlProp14.xml><?xml version="1.0" encoding="utf-8"?>
<formControlPr xmlns="http://schemas.microsoft.com/office/spreadsheetml/2009/9/main" objectType="Drop" dropStyle="combo" dx="31" fmlaLink="$A$7" fmlaRange="desplegables!$B$33:$B$49" noThreeD="1" sel="1" val="0"/>
</file>

<file path=xl/ctrlProps/ctrlProp2.xml><?xml version="1.0" encoding="utf-8"?>
<formControlPr xmlns="http://schemas.microsoft.com/office/spreadsheetml/2009/9/main" objectType="Drop" dropStyle="combo" dx="31" fmlaLink="$A$5" fmlaRange="desplegables!$F$2:$F$3" noThreeD="1" sel="1" val="0"/>
</file>

<file path=xl/ctrlProps/ctrlProp3.xml><?xml version="1.0" encoding="utf-8"?>
<formControlPr xmlns="http://schemas.microsoft.com/office/spreadsheetml/2009/9/main" objectType="Drop" dropStyle="combo" dx="31" fmlaLink="$A$7" fmlaRange="desplegables!$B$2:$B$7" noThreeD="1" sel="1" val="0"/>
</file>

<file path=xl/ctrlProps/ctrlProp4.xml><?xml version="1.0" encoding="utf-8"?>
<formControlPr xmlns="http://schemas.microsoft.com/office/spreadsheetml/2009/9/main" objectType="Drop" dropStyle="combo" dx="31" fmlaLink="$A$5" fmlaRange="desplegables!$F$2:$F$3" noThreeD="1" sel="2" val="0"/>
</file>

<file path=xl/ctrlProps/ctrlProp5.xml><?xml version="1.0" encoding="utf-8"?>
<formControlPr xmlns="http://schemas.microsoft.com/office/spreadsheetml/2009/9/main" objectType="Drop" dropStyle="combo" dx="31" fmlaLink="$A$7" fmlaRange="desplegables!$B$2:$B$7" noThreeD="1" sel="1" val="0"/>
</file>

<file path=xl/ctrlProps/ctrlProp6.xml><?xml version="1.0" encoding="utf-8"?>
<formControlPr xmlns="http://schemas.microsoft.com/office/spreadsheetml/2009/9/main" objectType="Drop" dropStyle="combo" dx="31" fmlaLink="$A$5" fmlaRange="desplegables!$D$2:$D$5" noThreeD="1" sel="1" val="0"/>
</file>

<file path=xl/ctrlProps/ctrlProp7.xml><?xml version="1.0" encoding="utf-8"?>
<formControlPr xmlns="http://schemas.microsoft.com/office/spreadsheetml/2009/9/main" objectType="Drop" dropStyle="combo" dx="31" fmlaLink="$A$5" fmlaRange="desplegables!$F$2:$F$3" noThreeD="1" sel="1" val="0"/>
</file>

<file path=xl/ctrlProps/ctrlProp8.xml><?xml version="1.0" encoding="utf-8"?>
<formControlPr xmlns="http://schemas.microsoft.com/office/spreadsheetml/2009/9/main" objectType="Drop" dropStyle="combo" dx="31" fmlaLink="$A$7" fmlaRange="desplegables!$B$9:$B$15" noThreeD="1" sel="1" val="0"/>
</file>

<file path=xl/ctrlProps/ctrlProp9.xml><?xml version="1.0" encoding="utf-8"?>
<formControlPr xmlns="http://schemas.microsoft.com/office/spreadsheetml/2009/9/main" objectType="Drop" dropStyle="combo" dx="31" fmlaLink="$A$5" fmlaRange="desplegables!$D$2:$D$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266699</xdr:colOff>
      <xdr:row>0</xdr:row>
      <xdr:rowOff>35833</xdr:rowOff>
    </xdr:from>
    <xdr:to>
      <xdr:col>15</xdr:col>
      <xdr:colOff>160509</xdr:colOff>
      <xdr:row>0</xdr:row>
      <xdr:rowOff>625929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038770" y="35833"/>
          <a:ext cx="2176635" cy="590096"/>
        </a:xfrm>
        <a:prstGeom prst="rect">
          <a:avLst/>
        </a:prstGeom>
      </xdr:spPr>
    </xdr:pic>
    <xdr:clientData/>
  </xdr:twoCellAnchor>
  <xdr:twoCellAnchor editAs="oneCell">
    <xdr:from>
      <xdr:col>9</xdr:col>
      <xdr:colOff>8049</xdr:colOff>
      <xdr:row>2</xdr:row>
      <xdr:rowOff>28132</xdr:rowOff>
    </xdr:from>
    <xdr:to>
      <xdr:col>15</xdr:col>
      <xdr:colOff>21316</xdr:colOff>
      <xdr:row>20</xdr:row>
      <xdr:rowOff>295911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5318434" y="2106425"/>
          <a:ext cx="6945711" cy="4585267"/>
        </a:xfrm>
        <a:prstGeom prst="rect">
          <a:avLst/>
        </a:prstGeom>
      </xdr:spPr>
    </xdr:pic>
    <xdr:clientData/>
  </xdr:twoCellAnchor>
  <xdr:oneCellAnchor>
    <xdr:from>
      <xdr:col>0</xdr:col>
      <xdr:colOff>154214</xdr:colOff>
      <xdr:row>0</xdr:row>
      <xdr:rowOff>43893</xdr:rowOff>
    </xdr:from>
    <xdr:ext cx="2821214" cy="627393"/>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54214" y="43893"/>
          <a:ext cx="2821214" cy="62739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884672</xdr:colOff>
      <xdr:row>0</xdr:row>
      <xdr:rowOff>97453</xdr:rowOff>
    </xdr:from>
    <xdr:ext cx="1651169" cy="470776"/>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a:stretch>
          <a:fillRect/>
        </a:stretch>
      </xdr:blipFill>
      <xdr:spPr>
        <a:xfrm>
          <a:off x="9922839" y="9745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2</xdr:col>
          <xdr:colOff>1920240</xdr:colOff>
          <xdr:row>5</xdr:row>
          <xdr:rowOff>106680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xdr:row>
          <xdr:rowOff>190500</xdr:rowOff>
        </xdr:from>
        <xdr:to>
          <xdr:col>2</xdr:col>
          <xdr:colOff>1912620</xdr:colOff>
          <xdr:row>7</xdr:row>
          <xdr:rowOff>30480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9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95250</xdr:rowOff>
    </xdr:from>
    <xdr:ext cx="2024749" cy="450272"/>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1280583" y="95250"/>
          <a:ext cx="2024749" cy="45027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729954</xdr:colOff>
      <xdr:row>0</xdr:row>
      <xdr:rowOff>148051</xdr:rowOff>
    </xdr:from>
    <xdr:ext cx="1651169" cy="47077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9751490" y="148051"/>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3</xdr:col>
          <xdr:colOff>99060</xdr:colOff>
          <xdr:row>6</xdr:row>
          <xdr:rowOff>15240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A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760343</xdr:colOff>
      <xdr:row>0</xdr:row>
      <xdr:rowOff>117662</xdr:rowOff>
    </xdr:from>
    <xdr:ext cx="2024749" cy="450272"/>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a:stretch>
          <a:fillRect/>
        </a:stretch>
      </xdr:blipFill>
      <xdr:spPr>
        <a:xfrm>
          <a:off x="1195772" y="117662"/>
          <a:ext cx="2024749" cy="45027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810588</xdr:colOff>
      <xdr:row>0</xdr:row>
      <xdr:rowOff>97452</xdr:rowOff>
    </xdr:from>
    <xdr:ext cx="1651169" cy="470776"/>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stretch>
          <a:fillRect/>
        </a:stretch>
      </xdr:blipFill>
      <xdr:spPr>
        <a:xfrm>
          <a:off x="9891088" y="9745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2</xdr:col>
          <xdr:colOff>1874520</xdr:colOff>
          <xdr:row>5</xdr:row>
          <xdr:rowOff>106680</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0B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xdr:row>
          <xdr:rowOff>190500</xdr:rowOff>
        </xdr:from>
        <xdr:to>
          <xdr:col>2</xdr:col>
          <xdr:colOff>1866900</xdr:colOff>
          <xdr:row>7</xdr:row>
          <xdr:rowOff>38100</xdr:rowOff>
        </xdr:to>
        <xdr:sp macro="" textlink="">
          <xdr:nvSpPr>
            <xdr:cNvPr id="45058" name="Drop Down 2" hidden="1">
              <a:extLst>
                <a:ext uri="{63B3BB69-23CF-44E3-9099-C40C66FF867C}">
                  <a14:compatExt spid="_x0000_s45058"/>
                </a:ext>
                <a:ext uri="{FF2B5EF4-FFF2-40B4-BE49-F238E27FC236}">
                  <a16:creationId xmlns:a16="http://schemas.microsoft.com/office/drawing/2014/main" id="{00000000-0008-0000-0B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45412</xdr:colOff>
      <xdr:row>0</xdr:row>
      <xdr:rowOff>150369</xdr:rowOff>
    </xdr:from>
    <xdr:ext cx="2024749" cy="450272"/>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1368329" y="150369"/>
          <a:ext cx="2024749" cy="4502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51932" cy="325530"/>
        </a:xfrm>
        <a:prstGeom prst="rect">
          <a:avLst/>
        </a:prstGeom>
      </xdr:spPr>
    </xdr:pic>
    <xdr:clientData/>
  </xdr:twoCellAnchor>
  <xdr:twoCellAnchor editAs="oneCell">
    <xdr:from>
      <xdr:col>8</xdr:col>
      <xdr:colOff>1714500</xdr:colOff>
      <xdr:row>0</xdr:row>
      <xdr:rowOff>40822</xdr:rowOff>
    </xdr:from>
    <xdr:to>
      <xdr:col>10</xdr:col>
      <xdr:colOff>15500</xdr:colOff>
      <xdr:row>0</xdr:row>
      <xdr:rowOff>540737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7480300" y="40822"/>
          <a:ext cx="1876050"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437250</xdr:colOff>
      <xdr:row>0</xdr:row>
      <xdr:rowOff>349539</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551551" cy="279688"/>
        </a:xfrm>
        <a:prstGeom prst="rect">
          <a:avLst/>
        </a:prstGeom>
      </xdr:spPr>
    </xdr:pic>
    <xdr:clientData/>
  </xdr:twoCellAnchor>
  <xdr:twoCellAnchor editAs="oneCell">
    <xdr:from>
      <xdr:col>8</xdr:col>
      <xdr:colOff>2060863</xdr:colOff>
      <xdr:row>0</xdr:row>
      <xdr:rowOff>35050</xdr:rowOff>
    </xdr:from>
    <xdr:to>
      <xdr:col>9</xdr:col>
      <xdr:colOff>759604</xdr:colOff>
      <xdr:row>0</xdr:row>
      <xdr:rowOff>427793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7868227" y="35050"/>
          <a:ext cx="1516409" cy="395918"/>
        </a:xfrm>
        <a:prstGeom prst="rect">
          <a:avLst/>
        </a:prstGeom>
      </xdr:spPr>
    </xdr:pic>
    <xdr:clientData/>
  </xdr:twoCellAnchor>
  <xdr:oneCellAnchor>
    <xdr:from>
      <xdr:col>1</xdr:col>
      <xdr:colOff>539999</xdr:colOff>
      <xdr:row>0</xdr:row>
      <xdr:rowOff>0</xdr:rowOff>
    </xdr:from>
    <xdr:ext cx="2024749" cy="450272"/>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730499" y="0"/>
          <a:ext cx="2024749" cy="45027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754144</xdr:colOff>
      <xdr:row>0</xdr:row>
      <xdr:rowOff>129908</xdr:rowOff>
    </xdr:from>
    <xdr:ext cx="1651169" cy="470776"/>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8945644" y="1299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22860</xdr:colOff>
          <xdr:row>4</xdr:row>
          <xdr:rowOff>38100</xdr:rowOff>
        </xdr:from>
        <xdr:to>
          <xdr:col>3</xdr:col>
          <xdr:colOff>327660</xdr:colOff>
          <xdr:row>5</xdr:row>
          <xdr:rowOff>175260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600075</xdr:colOff>
      <xdr:row>0</xdr:row>
      <xdr:rowOff>158750</xdr:rowOff>
    </xdr:from>
    <xdr:ext cx="2024749" cy="450272"/>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33992" y="158750"/>
          <a:ext cx="2024749" cy="45027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4" name="Imagen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218722" y="98778"/>
          <a:ext cx="833437" cy="433221"/>
        </a:xfrm>
        <a:prstGeom prst="rect">
          <a:avLst/>
        </a:prstGeom>
      </xdr:spPr>
    </xdr:pic>
    <xdr:clientData/>
  </xdr:oneCellAnchor>
  <xdr:oneCellAnchor>
    <xdr:from>
      <xdr:col>10</xdr:col>
      <xdr:colOff>611</xdr:colOff>
      <xdr:row>0</xdr:row>
      <xdr:rowOff>161658</xdr:rowOff>
    </xdr:from>
    <xdr:ext cx="1651169" cy="470776"/>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0459061" y="16165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22860</xdr:colOff>
          <xdr:row>2</xdr:row>
          <xdr:rowOff>114300</xdr:rowOff>
        </xdr:from>
        <xdr:to>
          <xdr:col>2</xdr:col>
          <xdr:colOff>1866900</xdr:colOff>
          <xdr:row>3</xdr:row>
          <xdr:rowOff>99060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4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xdr:row>
          <xdr:rowOff>106680</xdr:rowOff>
        </xdr:from>
        <xdr:to>
          <xdr:col>2</xdr:col>
          <xdr:colOff>1859280</xdr:colOff>
          <xdr:row>5</xdr:row>
          <xdr:rowOff>182880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4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152400</xdr:rowOff>
    </xdr:from>
    <xdr:ext cx="2024749" cy="450272"/>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295400" y="152400"/>
          <a:ext cx="2024749" cy="45027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1076936</xdr:colOff>
      <xdr:row>0</xdr:row>
      <xdr:rowOff>218808</xdr:rowOff>
    </xdr:from>
    <xdr:ext cx="1651169" cy="47077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10916261" y="2188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2</xdr:col>
          <xdr:colOff>1920240</xdr:colOff>
          <xdr:row>5</xdr:row>
          <xdr:rowOff>106680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xdr:row>
          <xdr:rowOff>182880</xdr:rowOff>
        </xdr:from>
        <xdr:to>
          <xdr:col>2</xdr:col>
          <xdr:colOff>1912620</xdr:colOff>
          <xdr:row>7</xdr:row>
          <xdr:rowOff>22860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142875</xdr:rowOff>
    </xdr:from>
    <xdr:ext cx="2024749" cy="428625"/>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270000" y="142875"/>
          <a:ext cx="2024749" cy="4286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680062</xdr:colOff>
      <xdr:row>0</xdr:row>
      <xdr:rowOff>87575</xdr:rowOff>
    </xdr:from>
    <xdr:ext cx="1651169" cy="470776"/>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stretch>
          <a:fillRect/>
        </a:stretch>
      </xdr:blipFill>
      <xdr:spPr>
        <a:xfrm>
          <a:off x="9675895" y="87575"/>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3</xdr:col>
          <xdr:colOff>45720</xdr:colOff>
          <xdr:row>5</xdr:row>
          <xdr:rowOff>106680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669925</xdr:colOff>
      <xdr:row>0</xdr:row>
      <xdr:rowOff>92075</xdr:rowOff>
    </xdr:from>
    <xdr:ext cx="2024749" cy="450272"/>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103842" y="92075"/>
          <a:ext cx="2024749" cy="45027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902311</xdr:colOff>
      <xdr:row>0</xdr:row>
      <xdr:rowOff>145783</xdr:rowOff>
    </xdr:from>
    <xdr:ext cx="1651169" cy="470776"/>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stretch>
          <a:fillRect/>
        </a:stretch>
      </xdr:blipFill>
      <xdr:spPr>
        <a:xfrm>
          <a:off x="9935186" y="1457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2</xdr:col>
          <xdr:colOff>1920240</xdr:colOff>
          <xdr:row>5</xdr:row>
          <xdr:rowOff>106680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7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xdr:row>
          <xdr:rowOff>182880</xdr:rowOff>
        </xdr:from>
        <xdr:to>
          <xdr:col>2</xdr:col>
          <xdr:colOff>1912620</xdr:colOff>
          <xdr:row>7</xdr:row>
          <xdr:rowOff>22860</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07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19050</xdr:colOff>
      <xdr:row>0</xdr:row>
      <xdr:rowOff>34925</xdr:rowOff>
    </xdr:from>
    <xdr:ext cx="2024749" cy="450272"/>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289050" y="34925"/>
          <a:ext cx="2024749" cy="45027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825203</xdr:colOff>
      <xdr:row>0</xdr:row>
      <xdr:rowOff>93622</xdr:rowOff>
    </xdr:from>
    <xdr:ext cx="1651169" cy="47077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stretch>
          <a:fillRect/>
        </a:stretch>
      </xdr:blipFill>
      <xdr:spPr>
        <a:xfrm>
          <a:off x="9846739" y="9362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68580</xdr:colOff>
          <xdr:row>3</xdr:row>
          <xdr:rowOff>121920</xdr:rowOff>
        </xdr:from>
        <xdr:to>
          <xdr:col>3</xdr:col>
          <xdr:colOff>99060</xdr:colOff>
          <xdr:row>5</xdr:row>
          <xdr:rowOff>106680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8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653143</xdr:colOff>
      <xdr:row>0</xdr:row>
      <xdr:rowOff>122464</xdr:rowOff>
    </xdr:from>
    <xdr:ext cx="2024749" cy="450272"/>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088572" y="122464"/>
          <a:ext cx="2024749" cy="45027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persons/person.xml><?xml version="1.0" encoding="utf-8"?>
<personList xmlns="http://schemas.microsoft.com/office/spreadsheetml/2018/threadedcomments" xmlns:x="http://schemas.openxmlformats.org/spreadsheetml/2006/main">
  <person displayName="Cubillo, Gema (KWMAT)" id="{79F112D4-4064-405A-B692-DFD0E3692BCE}"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20-11-12T13:39:13.04" personId="{79F112D4-4064-405A-B692-DFD0E3692BCE}" id="{43844126-4219-4B64-B665-947CFA6AA6E8}">
    <text>Dato expresado en % a excepción de cuando se selecciona la variable penetracion que está expresado en puntos.</text>
  </threadedComment>
</ThreadedComments>
</file>

<file path=xl/threadedComments/threadedComment2.xml><?xml version="1.0" encoding="utf-8"?>
<ThreadedComments xmlns="http://schemas.microsoft.com/office/spreadsheetml/2018/threadedcomments" xmlns:x="http://schemas.openxmlformats.org/spreadsheetml/2006/main">
  <threadedComment ref="K8" dT="2020-11-12T13:39:13.04" personId="{79F112D4-4064-405A-B692-DFD0E3692BCE}" id="{C305509A-8B6F-494E-BFA7-B4921BC21BA2}">
    <text>Dato expresado en % a excepción de cuando se selecciona la variable penetracion que está expresado en puntos.</text>
  </threadedComment>
</ThreadedComments>
</file>

<file path=xl/threadedComments/threadedComment3.xml><?xml version="1.0" encoding="utf-8"?>
<ThreadedComments xmlns="http://schemas.microsoft.com/office/spreadsheetml/2018/threadedcomments" xmlns:x="http://schemas.openxmlformats.org/spreadsheetml/2006/main">
  <threadedComment ref="K8" dT="2020-11-12T13:39:13.04" personId="{79F112D4-4064-405A-B692-DFD0E3692BCE}" id="{0DA5F5D4-69F9-4250-B06F-73AEEA1CB327}">
    <text>Dato expresado en % a excepción de cuando se selecciona la variable penetracion que está expresado en puntos.</text>
  </threadedComment>
</ThreadedComments>
</file>

<file path=xl/threadedComments/threadedComment4.xml><?xml version="1.0" encoding="utf-8"?>
<ThreadedComments xmlns="http://schemas.microsoft.com/office/spreadsheetml/2018/threadedcomments" xmlns:x="http://schemas.openxmlformats.org/spreadsheetml/2006/main">
  <threadedComment ref="K8" dT="2020-11-12T13:39:13.04" personId="{79F112D4-4064-405A-B692-DFD0E3692BCE}" id="{A02D1448-DF9D-4E2B-9E0F-6CD8C84C21F8}">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0"/>
  <dimension ref="A1:P45"/>
  <sheetViews>
    <sheetView showGridLines="0" showRowColHeaders="0" tabSelected="1" zoomScale="70" zoomScaleNormal="70" workbookViewId="0">
      <selection sqref="A1:P1"/>
    </sheetView>
  </sheetViews>
  <sheetFormatPr baseColWidth="10" defaultColWidth="11.44140625" defaultRowHeight="14.4" x14ac:dyDescent="0.3"/>
  <cols>
    <col min="2" max="2" width="5.5546875" customWidth="1"/>
  </cols>
  <sheetData>
    <row r="1" spans="1:16" ht="57" customHeight="1" x14ac:dyDescent="0.3">
      <c r="A1" s="85" t="s">
        <v>0</v>
      </c>
      <c r="B1" s="85"/>
      <c r="C1" s="85"/>
      <c r="D1" s="85"/>
      <c r="E1" s="85"/>
      <c r="F1" s="85"/>
      <c r="G1" s="85"/>
      <c r="H1" s="85"/>
      <c r="I1" s="85"/>
      <c r="J1" s="85"/>
      <c r="K1" s="85"/>
      <c r="L1" s="85"/>
      <c r="M1" s="85"/>
      <c r="N1" s="85"/>
      <c r="O1" s="85"/>
      <c r="P1" s="85"/>
    </row>
    <row r="3" spans="1:16" ht="22.95" customHeight="1" x14ac:dyDescent="0.3"/>
    <row r="5" spans="1:16" ht="31.95" customHeight="1" x14ac:dyDescent="0.3">
      <c r="B5" s="29" t="s">
        <v>1</v>
      </c>
    </row>
    <row r="6" spans="1:16" ht="31.95" customHeight="1" x14ac:dyDescent="0.3">
      <c r="B6" s="29" t="s">
        <v>2</v>
      </c>
    </row>
    <row r="7" spans="1:16" ht="30.45" customHeight="1" x14ac:dyDescent="0.3">
      <c r="B7" s="29" t="s">
        <v>3</v>
      </c>
    </row>
    <row r="8" spans="1:16" ht="30.45" customHeight="1" x14ac:dyDescent="0.3">
      <c r="B8" s="29"/>
      <c r="C8" s="43" t="s">
        <v>4</v>
      </c>
    </row>
    <row r="9" spans="1:16" ht="30.45" customHeight="1" x14ac:dyDescent="0.3">
      <c r="B9" s="29"/>
      <c r="C9" s="43" t="s">
        <v>5</v>
      </c>
    </row>
    <row r="10" spans="1:16" ht="30.45" customHeight="1" x14ac:dyDescent="0.3">
      <c r="B10" s="29"/>
      <c r="C10" s="43" t="s">
        <v>6</v>
      </c>
    </row>
    <row r="11" spans="1:16" ht="30.45" customHeight="1" x14ac:dyDescent="0.3">
      <c r="B11" s="29" t="s">
        <v>8</v>
      </c>
      <c r="C11" s="26"/>
    </row>
    <row r="12" spans="1:16" ht="30.45" customHeight="1" x14ac:dyDescent="0.3">
      <c r="B12" s="29"/>
      <c r="C12" s="43" t="s">
        <v>4</v>
      </c>
    </row>
    <row r="13" spans="1:16" ht="30.45" customHeight="1" x14ac:dyDescent="0.3">
      <c r="B13" s="29"/>
      <c r="C13" s="43" t="s">
        <v>5</v>
      </c>
    </row>
    <row r="14" spans="1:16" ht="30.45" customHeight="1" x14ac:dyDescent="0.3">
      <c r="B14" s="29" t="s">
        <v>9</v>
      </c>
      <c r="C14" s="26"/>
    </row>
    <row r="15" spans="1:16" ht="30.45" customHeight="1" x14ac:dyDescent="0.3">
      <c r="B15" s="29"/>
      <c r="C15" s="43" t="s">
        <v>4</v>
      </c>
    </row>
    <row r="16" spans="1:16" ht="30.45" customHeight="1" x14ac:dyDescent="0.3">
      <c r="B16" s="29"/>
      <c r="C16" s="43" t="s">
        <v>5</v>
      </c>
    </row>
    <row r="17" spans="2:3" ht="30.45" customHeight="1" x14ac:dyDescent="0.3">
      <c r="B17" s="29" t="s">
        <v>10</v>
      </c>
      <c r="C17" s="26"/>
    </row>
    <row r="18" spans="2:3" ht="30.45" customHeight="1" x14ac:dyDescent="0.3">
      <c r="B18" s="26"/>
      <c r="C18" s="43" t="s">
        <v>4</v>
      </c>
    </row>
    <row r="19" spans="2:3" ht="30.45" customHeight="1" x14ac:dyDescent="0.3">
      <c r="C19" s="43" t="s">
        <v>5</v>
      </c>
    </row>
    <row r="20" spans="2:3" ht="19.95" customHeight="1" x14ac:dyDescent="0.3"/>
    <row r="21" spans="2:3" ht="25.8" x14ac:dyDescent="0.3">
      <c r="B21" s="26"/>
    </row>
    <row r="45" ht="57" customHeight="1" x14ac:dyDescent="0.3"/>
  </sheetData>
  <mergeCells count="1">
    <mergeCell ref="A1:P1"/>
  </mergeCells>
  <hyperlinks>
    <hyperlink ref="B5" location="METODOLOGÍA!A1" display="Metodología" xr:uid="{00000000-0004-0000-0000-000000000000}"/>
    <hyperlink ref="C8" location="'kpi Alimentacion'!A1" display="Principales variables" xr:uid="{00000000-0004-0000-0000-000001000000}"/>
    <hyperlink ref="C9" location="'Perfil Alimentacion'!A1" display="Perfil sociodemografico" xr:uid="{00000000-0004-0000-0000-000002000000}"/>
    <hyperlink ref="C10" location="'Motivos Alimentacion'!A1" display="Motivos de consumo" xr:uid="{00000000-0004-0000-0000-000003000000}"/>
    <hyperlink ref="C12" location="'KPI ALIMENTOS'!A1" display="Principales variables" xr:uid="{00000000-0004-0000-0000-000004000000}"/>
    <hyperlink ref="C13" location="'perfil alimentos'!A1" display="Perfil sociodemografico" xr:uid="{00000000-0004-0000-0000-000005000000}"/>
    <hyperlink ref="C15" location="'KPI bebidas'!A1" display="Principales variables" xr:uid="{00000000-0004-0000-0000-000006000000}"/>
    <hyperlink ref="C16" location="'perfil bebidas'!A1" display="Perfil sociodemografico" xr:uid="{00000000-0004-0000-0000-000007000000}"/>
    <hyperlink ref="C18" location="'KPI Aperitivos'!A1" display="Principales variables" xr:uid="{00000000-0004-0000-0000-000008000000}"/>
    <hyperlink ref="C19" location="'Perfil Aperitivos'!A1" display="Perfil sociodemografico" xr:uid="{00000000-0004-0000-0000-000009000000}"/>
    <hyperlink ref="B6" location="Conclusiones!A1" display="Conclusiones" xr:uid="{00000000-0004-0000-0000-00000A000000}"/>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pageSetUpPr fitToPage="1"/>
  </sheetPr>
  <dimension ref="A1:K35"/>
  <sheetViews>
    <sheetView showGridLines="0" showRowColHeaders="0" zoomScale="80" zoomScaleNormal="80" zoomScaleSheetLayoutView="90" workbookViewId="0"/>
  </sheetViews>
  <sheetFormatPr baseColWidth="10" defaultColWidth="12" defaultRowHeight="15.6" x14ac:dyDescent="0.3"/>
  <cols>
    <col min="1" max="1" width="2.21875" style="55" customWidth="1"/>
    <col min="2" max="2" width="16.21875" style="55" customWidth="1"/>
    <col min="3" max="3" width="29.77734375" style="55" bestFit="1" customWidth="1"/>
    <col min="4" max="7" width="16.21875" style="55" customWidth="1"/>
    <col min="8" max="8" width="16.77734375" style="55" bestFit="1" customWidth="1"/>
    <col min="9" max="9" width="16.21875" style="58" customWidth="1"/>
    <col min="10" max="10" width="2" style="55" customWidth="1"/>
    <col min="11" max="11" width="18.44140625" style="55" customWidth="1"/>
    <col min="12" max="16384" width="12" style="55"/>
  </cols>
  <sheetData>
    <row r="1" spans="1:11" ht="72" customHeight="1" x14ac:dyDescent="0.3">
      <c r="B1" s="56"/>
      <c r="C1" s="97" t="s">
        <v>0</v>
      </c>
      <c r="D1" s="97"/>
      <c r="E1" s="97"/>
      <c r="F1" s="97"/>
      <c r="G1" s="97"/>
      <c r="H1" s="97"/>
      <c r="I1" s="97"/>
      <c r="J1" s="97"/>
      <c r="K1" s="97"/>
    </row>
    <row r="2" spans="1:11" ht="7.5" customHeight="1" x14ac:dyDescent="0.3">
      <c r="B2" s="57"/>
    </row>
    <row r="3" spans="1:11" ht="25.2"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1</v>
      </c>
      <c r="B5" s="7" t="str">
        <f>VLOOKUP(A5,desplegables!E2:F3,2,0)</f>
        <v>DISTRIBUCION VOLUMEN X CRITERIO (kg ó litros)</v>
      </c>
      <c r="C5" s="22"/>
      <c r="D5" s="64"/>
      <c r="E5" s="64"/>
      <c r="F5" s="64"/>
      <c r="G5" s="64"/>
      <c r="I5" s="65"/>
    </row>
    <row r="6" spans="1:11" s="23" customFormat="1" ht="18" customHeight="1" x14ac:dyDescent="0.3">
      <c r="A6" s="75"/>
      <c r="B6" s="101"/>
      <c r="C6" s="101"/>
      <c r="D6" s="67">
        <v>32073135.108767997</v>
      </c>
      <c r="E6" s="67">
        <v>31796651.899999999</v>
      </c>
      <c r="F6" s="67">
        <v>28579560.528701</v>
      </c>
      <c r="G6" s="67">
        <v>26312260.197521999</v>
      </c>
      <c r="H6" s="67">
        <v>26207729.846116003</v>
      </c>
      <c r="I6" s="67">
        <v>24181234.546657495</v>
      </c>
    </row>
    <row r="7" spans="1:11" x14ac:dyDescent="0.3">
      <c r="A7" s="23">
        <v>1</v>
      </c>
      <c r="B7" s="23" t="str">
        <f>VLOOKUP(A7,desplegables!A17:B30,2,0)</f>
        <v>TOTAL BEBIDAS</v>
      </c>
      <c r="C7" s="23"/>
      <c r="D7" s="73">
        <v>5</v>
      </c>
      <c r="E7" s="73">
        <f>D7+1</f>
        <v>6</v>
      </c>
      <c r="F7" s="73">
        <f t="shared" ref="F7:I7" si="0">E7+1</f>
        <v>7</v>
      </c>
      <c r="G7" s="73">
        <f t="shared" si="0"/>
        <v>8</v>
      </c>
      <c r="H7" s="73">
        <f t="shared" si="0"/>
        <v>9</v>
      </c>
      <c r="I7" s="73">
        <f t="shared" si="0"/>
        <v>10</v>
      </c>
      <c r="J7" s="74"/>
      <c r="K7" s="3"/>
    </row>
    <row r="8" spans="1:11" ht="50.1" customHeight="1" x14ac:dyDescent="0.3">
      <c r="A8" s="23"/>
      <c r="B8" s="11"/>
      <c r="C8" s="6"/>
      <c r="D8" s="13" t="str">
        <f>'ALIMENTACION PERFIL'!$E$1</f>
        <v>Año 2020</v>
      </c>
      <c r="E8" s="13" t="str">
        <f>'ALIMENTACION PERFIL'!$F$1</f>
        <v>Año 2021</v>
      </c>
      <c r="F8" s="13"/>
      <c r="G8" s="13"/>
      <c r="H8" s="13"/>
      <c r="I8" s="13"/>
      <c r="J8" s="3"/>
      <c r="K8" s="41" t="str">
        <f>"Dif. puntos "&amp;E8&amp;" vs "&amp;D8</f>
        <v>Dif. puntos Año 2021 vs Año 2020</v>
      </c>
    </row>
    <row r="9" spans="1:11" x14ac:dyDescent="0.3">
      <c r="A9" s="80" t="str">
        <f>'ALIMENTACION PERFIL'!D2</f>
        <v>T.ESPAÑA</v>
      </c>
      <c r="B9" s="98" t="s">
        <v>20</v>
      </c>
      <c r="C9" s="76" t="s">
        <v>21</v>
      </c>
      <c r="D9" s="14">
        <f>VLOOKUP($B$5&amp;$B$7&amp;$A9,'BEBIDAS PERFIL'!$A:$M,D$7,0)</f>
        <v>100</v>
      </c>
      <c r="E9" s="14">
        <f>VLOOKUP($B$5&amp;$B$7&amp;$A9,'BEBIDAS PERFIL'!$A:$M,E$7,0)</f>
        <v>100</v>
      </c>
      <c r="F9" s="14"/>
      <c r="G9" s="14"/>
      <c r="H9" s="14"/>
      <c r="I9" s="15"/>
      <c r="J9" s="3"/>
      <c r="K9" s="36">
        <f>IFERROR((E9-D9),"-")</f>
        <v>0</v>
      </c>
    </row>
    <row r="10" spans="1:11" x14ac:dyDescent="0.3">
      <c r="A10" s="80" t="str">
        <f>'ALIMENTACION PERFIL'!D3</f>
        <v>BCN AM</v>
      </c>
      <c r="B10" s="99"/>
      <c r="C10" s="77" t="s">
        <v>22</v>
      </c>
      <c r="D10" s="4">
        <f>VLOOKUP($B$5&amp;$B$7&amp;$A10,'BEBIDAS PERFIL'!$A:$M,D$7,0)</f>
        <v>7.187506987900373</v>
      </c>
      <c r="E10" s="4">
        <f>VLOOKUP($B$5&amp;$B$7&amp;$A10,'BEBIDAS PERFIL'!$A:$M,E$7,0)</f>
        <v>12.273847816426505</v>
      </c>
      <c r="F10" s="4"/>
      <c r="G10" s="4"/>
      <c r="H10" s="4"/>
      <c r="I10" s="16"/>
      <c r="J10" s="3"/>
      <c r="K10" s="37">
        <f t="shared" ref="K10:K35" si="1">IFERROR((E10-D10),"-")</f>
        <v>5.086340828526132</v>
      </c>
    </row>
    <row r="11" spans="1:11" x14ac:dyDescent="0.3">
      <c r="A11" s="80" t="str">
        <f>'ALIMENTACION PERFIL'!D4</f>
        <v>REST.CAT ARAGON</v>
      </c>
      <c r="B11" s="99"/>
      <c r="C11" s="77" t="s">
        <v>23</v>
      </c>
      <c r="D11" s="4">
        <f>VLOOKUP($B$5&amp;$B$7&amp;$A11,'BEBIDAS PERFIL'!$A:$M,D$7,0)</f>
        <v>19.289713203714928</v>
      </c>
      <c r="E11" s="4">
        <f>VLOOKUP($B$5&amp;$B$7&amp;$A11,'BEBIDAS PERFIL'!$A:$M,E$7,0)</f>
        <v>20.980480120184559</v>
      </c>
      <c r="F11" s="4"/>
      <c r="G11" s="4"/>
      <c r="H11" s="4"/>
      <c r="I11" s="16"/>
      <c r="J11" s="3"/>
      <c r="K11" s="37">
        <f>IFERROR((E11-D11),"-")</f>
        <v>1.6907669164696308</v>
      </c>
    </row>
    <row r="12" spans="1:11" x14ac:dyDescent="0.3">
      <c r="A12" s="80" t="str">
        <f>'ALIMENTACION PERFIL'!D5</f>
        <v>LEVANTE</v>
      </c>
      <c r="B12" s="99"/>
      <c r="C12" s="77" t="s">
        <v>24</v>
      </c>
      <c r="D12" s="4">
        <f>VLOOKUP($B$5&amp;$B$7&amp;$A12,'BEBIDAS PERFIL'!$A:$M,D$7,0)</f>
        <v>12.318145362260809</v>
      </c>
      <c r="E12" s="4">
        <f>VLOOKUP($B$5&amp;$B$7&amp;$A12,'BEBIDAS PERFIL'!$A:$M,E$7,0)</f>
        <v>16.35199317803762</v>
      </c>
      <c r="F12" s="4"/>
      <c r="G12" s="4"/>
      <c r="H12" s="4"/>
      <c r="I12" s="16"/>
      <c r="J12" s="3"/>
      <c r="K12" s="37">
        <f t="shared" si="1"/>
        <v>4.0338478157768112</v>
      </c>
    </row>
    <row r="13" spans="1:11" x14ac:dyDescent="0.3">
      <c r="A13" s="80" t="str">
        <f>'ALIMENTACION PERFIL'!D6</f>
        <v>ANDALUCIA</v>
      </c>
      <c r="B13" s="99"/>
      <c r="C13" s="77" t="s">
        <v>25</v>
      </c>
      <c r="D13" s="4">
        <f>VLOOKUP($B$5&amp;$B$7&amp;$A13,'BEBIDAS PERFIL'!$A:$M,D$7,0)</f>
        <v>20.638730485578527</v>
      </c>
      <c r="E13" s="4">
        <f>VLOOKUP($B$5&amp;$B$7&amp;$A13,'BEBIDAS PERFIL'!$A:$M,E$7,0)</f>
        <v>17.132533734558962</v>
      </c>
      <c r="F13" s="4"/>
      <c r="G13" s="4"/>
      <c r="H13" s="4"/>
      <c r="I13" s="16"/>
      <c r="J13" s="3"/>
      <c r="K13" s="37">
        <f t="shared" si="1"/>
        <v>-3.5061967510195657</v>
      </c>
    </row>
    <row r="14" spans="1:11" x14ac:dyDescent="0.3">
      <c r="A14" s="80" t="str">
        <f>'ALIMENTACION PERFIL'!D7</f>
        <v>MDD AM</v>
      </c>
      <c r="B14" s="99"/>
      <c r="C14" s="77" t="s">
        <v>26</v>
      </c>
      <c r="D14" s="4">
        <f>VLOOKUP($B$5&amp;$B$7&amp;$A14,'BEBIDAS PERFIL'!$A:$M,D$7,0)</f>
        <v>13.051634649477023</v>
      </c>
      <c r="E14" s="4">
        <f>VLOOKUP($B$5&amp;$B$7&amp;$A14,'BEBIDAS PERFIL'!$A:$M,E$7,0)</f>
        <v>9.0108302081878371</v>
      </c>
      <c r="F14" s="4"/>
      <c r="G14" s="4"/>
      <c r="H14" s="4"/>
      <c r="I14" s="16"/>
      <c r="J14" s="3"/>
      <c r="K14" s="37">
        <f t="shared" si="1"/>
        <v>-4.0408044412891861</v>
      </c>
    </row>
    <row r="15" spans="1:11" x14ac:dyDescent="0.3">
      <c r="A15" s="80" t="str">
        <f>'ALIMENTACION PERFIL'!D8</f>
        <v>RTO CENTRO</v>
      </c>
      <c r="B15" s="99"/>
      <c r="C15" s="77" t="s">
        <v>27</v>
      </c>
      <c r="D15" s="4">
        <f>VLOOKUP($B$5&amp;$B$7&amp;$A15,'BEBIDAS PERFIL'!$A:$M,D$7,0)</f>
        <v>6.7961156326907179</v>
      </c>
      <c r="E15" s="4">
        <f>VLOOKUP($B$5&amp;$B$7&amp;$A15,'BEBIDAS PERFIL'!$A:$M,E$7,0)</f>
        <v>5.0444307777755135</v>
      </c>
      <c r="F15" s="4"/>
      <c r="G15" s="4"/>
      <c r="H15" s="4"/>
      <c r="I15" s="16"/>
      <c r="J15" s="3"/>
      <c r="K15" s="37">
        <f t="shared" si="1"/>
        <v>-1.7516848549152044</v>
      </c>
    </row>
    <row r="16" spans="1:11" x14ac:dyDescent="0.3">
      <c r="A16" s="80" t="str">
        <f>'ALIMENTACION PERFIL'!D9</f>
        <v>NORTE-CENTRO</v>
      </c>
      <c r="B16" s="99"/>
      <c r="C16" s="77" t="s">
        <v>28</v>
      </c>
      <c r="D16" s="4">
        <f>VLOOKUP($B$5&amp;$B$7&amp;$A16,'BEBIDAS PERFIL'!$A:$M,D$7,0)</f>
        <v>10.77187999639327</v>
      </c>
      <c r="E16" s="4">
        <f>VLOOKUP($B$5&amp;$B$7&amp;$A16,'BEBIDAS PERFIL'!$A:$M,E$7,0)</f>
        <v>9.6520913463469462</v>
      </c>
      <c r="F16" s="4"/>
      <c r="G16" s="4"/>
      <c r="H16" s="4"/>
      <c r="I16" s="16"/>
      <c r="J16" s="3"/>
      <c r="K16" s="37">
        <f t="shared" si="1"/>
        <v>-1.1197886500463241</v>
      </c>
    </row>
    <row r="17" spans="1:11" x14ac:dyDescent="0.3">
      <c r="A17" s="80" t="str">
        <f>'ALIMENTACION PERFIL'!D10</f>
        <v>NOROESTE</v>
      </c>
      <c r="B17" s="100"/>
      <c r="C17" s="78" t="s">
        <v>29</v>
      </c>
      <c r="D17" s="17">
        <f>VLOOKUP($B$5&amp;$B$7&amp;$A17,'BEBIDAS PERFIL'!$A:$M,D$7,0)</f>
        <v>9.946277259081338</v>
      </c>
      <c r="E17" s="17">
        <f>VLOOKUP($B$5&amp;$B$7&amp;$A17,'BEBIDAS PERFIL'!$A:$M,E$7,0)</f>
        <v>9.5537977494312418</v>
      </c>
      <c r="F17" s="17"/>
      <c r="G17" s="17"/>
      <c r="H17" s="17"/>
      <c r="I17" s="18"/>
      <c r="J17" s="3"/>
      <c r="K17" s="38">
        <f t="shared" si="1"/>
        <v>-0.39247950965009615</v>
      </c>
    </row>
    <row r="18" spans="1:11" x14ac:dyDescent="0.3">
      <c r="A18" s="80" t="s">
        <v>30</v>
      </c>
      <c r="B18" s="98" t="s">
        <v>31</v>
      </c>
      <c r="C18" s="79" t="s">
        <v>32</v>
      </c>
      <c r="D18" s="14">
        <f>VLOOKUP($B$5&amp;$B$7&amp;$A18,'BEBIDAS PERFIL'!$A:$M,D$7,0)</f>
        <v>2.6993895482700068</v>
      </c>
      <c r="E18" s="14">
        <f>VLOOKUP($B$5&amp;$B$7&amp;$A18,'BEBIDAS PERFIL'!$A:$M,E$7,0)</f>
        <v>2.0738847137201906</v>
      </c>
      <c r="F18" s="14"/>
      <c r="G18" s="14"/>
      <c r="H18" s="14"/>
      <c r="I18" s="15"/>
      <c r="J18" s="3"/>
      <c r="K18" s="39">
        <f t="shared" si="1"/>
        <v>-0.6255048345498162</v>
      </c>
    </row>
    <row r="19" spans="1:11" x14ac:dyDescent="0.3">
      <c r="A19" s="80" t="s">
        <v>33</v>
      </c>
      <c r="B19" s="99"/>
      <c r="C19" s="77" t="s">
        <v>34</v>
      </c>
      <c r="D19" s="4">
        <f>VLOOKUP($B$5&amp;$B$7&amp;$A19,'BEBIDAS PERFIL'!$A:$M,D$7,0)</f>
        <v>6.5381339593224288</v>
      </c>
      <c r="E19" s="4">
        <f>VLOOKUP($B$5&amp;$B$7&amp;$A19,'BEBIDAS PERFIL'!$A:$M,E$7,0)</f>
        <v>6.6399818595352507</v>
      </c>
      <c r="F19" s="4"/>
      <c r="G19" s="4"/>
      <c r="H19" s="4"/>
      <c r="I19" s="16"/>
      <c r="J19" s="3"/>
      <c r="K19" s="37">
        <f t="shared" si="1"/>
        <v>0.10184790021282186</v>
      </c>
    </row>
    <row r="20" spans="1:11" x14ac:dyDescent="0.3">
      <c r="A20" s="80" t="s">
        <v>35</v>
      </c>
      <c r="B20" s="99"/>
      <c r="C20" s="77" t="s">
        <v>36</v>
      </c>
      <c r="D20" s="4">
        <f>VLOOKUP($B$5&amp;$B$7&amp;$A20,'BEBIDAS PERFIL'!$A:$M,D$7,0)</f>
        <v>10.142010796851007</v>
      </c>
      <c r="E20" s="4">
        <f>VLOOKUP($B$5&amp;$B$7&amp;$A20,'BEBIDAS PERFIL'!$A:$M,E$7,0)</f>
        <v>11.312697511615976</v>
      </c>
      <c r="F20" s="4"/>
      <c r="G20" s="4"/>
      <c r="H20" s="4"/>
      <c r="I20" s="16"/>
      <c r="J20" s="3"/>
      <c r="K20" s="37">
        <f t="shared" si="1"/>
        <v>1.1706867147649689</v>
      </c>
    </row>
    <row r="21" spans="1:11" x14ac:dyDescent="0.3">
      <c r="A21" s="80" t="s">
        <v>37</v>
      </c>
      <c r="B21" s="99"/>
      <c r="C21" s="77" t="s">
        <v>38</v>
      </c>
      <c r="D21" s="4">
        <f>VLOOKUP($B$5&amp;$B$7&amp;$A21,'BEBIDAS PERFIL'!$A:$M,D$7,0)</f>
        <v>22.490254886305113</v>
      </c>
      <c r="E21" s="4">
        <f>VLOOKUP($B$5&amp;$B$7&amp;$A21,'BEBIDAS PERFIL'!$A:$M,E$7,0)</f>
        <v>19.55502386857761</v>
      </c>
      <c r="F21" s="4"/>
      <c r="G21" s="4"/>
      <c r="H21" s="4"/>
      <c r="I21" s="16"/>
      <c r="J21" s="3"/>
      <c r="K21" s="37">
        <f t="shared" si="1"/>
        <v>-2.9352310177275029</v>
      </c>
    </row>
    <row r="22" spans="1:11" ht="18.45" customHeight="1" x14ac:dyDescent="0.3">
      <c r="A22" s="80" t="s">
        <v>39</v>
      </c>
      <c r="B22" s="99"/>
      <c r="C22" s="77" t="s">
        <v>40</v>
      </c>
      <c r="D22" s="4">
        <f>VLOOKUP($B$5&amp;$B$7&amp;$A22,'BEBIDAS PERFIL'!$A:$M,D$7,0)</f>
        <v>15.846381186492728</v>
      </c>
      <c r="E22" s="4">
        <f>VLOOKUP($B$5&amp;$B$7&amp;$A22,'BEBIDAS PERFIL'!$A:$M,E$7,0)</f>
        <v>18.037912031904714</v>
      </c>
      <c r="F22" s="4"/>
      <c r="G22" s="4"/>
      <c r="H22" s="4"/>
      <c r="I22" s="16"/>
      <c r="J22" s="3"/>
      <c r="K22" s="37">
        <f t="shared" si="1"/>
        <v>2.191530845411986</v>
      </c>
    </row>
    <row r="23" spans="1:11" x14ac:dyDescent="0.3">
      <c r="A23" s="80" t="s">
        <v>41</v>
      </c>
      <c r="B23" s="99"/>
      <c r="C23" s="77" t="s">
        <v>42</v>
      </c>
      <c r="D23" s="4">
        <f>VLOOKUP($B$5&amp;$B$7&amp;$A23,'BEBIDAS PERFIL'!$A:$M,D$7,0)</f>
        <v>8.7672246033022745</v>
      </c>
      <c r="E23" s="4">
        <f>VLOOKUP($B$5&amp;$B$7&amp;$A23,'BEBIDAS PERFIL'!$A:$M,E$7,0)</f>
        <v>7.3042044738462337</v>
      </c>
      <c r="F23" s="4"/>
      <c r="G23" s="4"/>
      <c r="H23" s="4"/>
      <c r="I23" s="16"/>
      <c r="J23" s="3"/>
      <c r="K23" s="37">
        <f t="shared" si="1"/>
        <v>-1.4630201294560408</v>
      </c>
    </row>
    <row r="24" spans="1:11" ht="18.45" customHeight="1" x14ac:dyDescent="0.3">
      <c r="A24" s="80" t="s">
        <v>43</v>
      </c>
      <c r="B24" s="99"/>
      <c r="C24" s="77" t="s">
        <v>44</v>
      </c>
      <c r="D24" s="4">
        <f>VLOOKUP($B$5&amp;$B$7&amp;$A24,'BEBIDAS PERFIL'!$A:$M,D$7,0)</f>
        <v>11.99918719272782</v>
      </c>
      <c r="E24" s="4">
        <f>VLOOKUP($B$5&amp;$B$7&amp;$A24,'BEBIDAS PERFIL'!$A:$M,E$7,0)</f>
        <v>11.372841869308031</v>
      </c>
      <c r="F24" s="4"/>
      <c r="G24" s="4"/>
      <c r="H24" s="4"/>
      <c r="I24" s="16"/>
      <c r="J24" s="3"/>
      <c r="K24" s="37">
        <f t="shared" si="1"/>
        <v>-0.62634532341978932</v>
      </c>
    </row>
    <row r="25" spans="1:11" ht="18.45" customHeight="1" x14ac:dyDescent="0.3">
      <c r="A25" s="80" t="s">
        <v>45</v>
      </c>
      <c r="B25" s="100"/>
      <c r="C25" s="78" t="s">
        <v>46</v>
      </c>
      <c r="D25" s="17">
        <f>VLOOKUP($B$5&amp;$B$7&amp;$A25,'BEBIDAS PERFIL'!$A:$M,D$7,0)</f>
        <v>21.517421295358016</v>
      </c>
      <c r="E25" s="17">
        <f>VLOOKUP($B$5&amp;$B$7&amp;$A25,'BEBIDAS PERFIL'!$A:$M,E$7,0)</f>
        <v>23.703459499373007</v>
      </c>
      <c r="F25" s="17"/>
      <c r="G25" s="17"/>
      <c r="H25" s="17"/>
      <c r="I25" s="18"/>
      <c r="J25" s="3"/>
      <c r="K25" s="38">
        <f t="shared" si="1"/>
        <v>2.1860382040149915</v>
      </c>
    </row>
    <row r="26" spans="1:11" ht="18.45" customHeight="1" x14ac:dyDescent="0.3">
      <c r="A26" s="80" t="str">
        <f>'ALIMENTACION PERFIL'!D19</f>
        <v>DE 15 A 19 AÑOS</v>
      </c>
      <c r="B26" s="98" t="s">
        <v>47</v>
      </c>
      <c r="C26" s="79" t="s">
        <v>48</v>
      </c>
      <c r="D26" s="14">
        <f>VLOOKUP($B$5&amp;$B$7&amp;$A26,'BEBIDAS PERFIL'!$A:$M,D$7,0)</f>
        <v>0</v>
      </c>
      <c r="E26" s="14">
        <f>VLOOKUP($B$5&amp;$B$7&amp;$A26,'BEBIDAS PERFIL'!$A:$M,E$7,0)</f>
        <v>0</v>
      </c>
      <c r="F26" s="14"/>
      <c r="G26" s="14"/>
      <c r="H26" s="14"/>
      <c r="I26" s="15"/>
      <c r="J26" s="3"/>
      <c r="K26" s="39">
        <f t="shared" si="1"/>
        <v>0</v>
      </c>
    </row>
    <row r="27" spans="1:11" ht="18.45" customHeight="1" x14ac:dyDescent="0.3">
      <c r="A27" s="80" t="str">
        <f>'ALIMENTACION PERFIL'!D20</f>
        <v>DE 20 A 24 AÑOS</v>
      </c>
      <c r="B27" s="99"/>
      <c r="C27" s="77" t="s">
        <v>49</v>
      </c>
      <c r="D27" s="4">
        <f>VLOOKUP($B$5&amp;$B$7&amp;$A27,'BEBIDAS PERFIL'!$A:$M,D$7,0)</f>
        <v>9.7464286449385753</v>
      </c>
      <c r="E27" s="4">
        <f>VLOOKUP($B$5&amp;$B$7&amp;$A27,'BEBIDAS PERFIL'!$A:$M,E$7,0)</f>
        <v>3.9432518417766023</v>
      </c>
      <c r="F27" s="4"/>
      <c r="G27" s="4"/>
      <c r="H27" s="4"/>
      <c r="I27" s="16"/>
      <c r="J27" s="3"/>
      <c r="K27" s="37">
        <f t="shared" si="1"/>
        <v>-5.803176803161973</v>
      </c>
    </row>
    <row r="28" spans="1:11" ht="18.45" customHeight="1" x14ac:dyDescent="0.3">
      <c r="A28" s="80" t="str">
        <f>'ALIMENTACION PERFIL'!D21</f>
        <v>DE 25 A 34 AÑOS</v>
      </c>
      <c r="B28" s="99"/>
      <c r="C28" s="77" t="s">
        <v>50</v>
      </c>
      <c r="D28" s="4">
        <f>VLOOKUP($B$5&amp;$B$7&amp;$A28,'BEBIDAS PERFIL'!$A:$M,D$7,0)</f>
        <v>13.20606370755276</v>
      </c>
      <c r="E28" s="4">
        <f>VLOOKUP($B$5&amp;$B$7&amp;$A28,'BEBIDAS PERFIL'!$A:$M,E$7,0)</f>
        <v>9.6273814921008825</v>
      </c>
      <c r="F28" s="4"/>
      <c r="G28" s="4"/>
      <c r="H28" s="4"/>
      <c r="I28" s="16"/>
      <c r="J28" s="3"/>
      <c r="K28" s="37">
        <f t="shared" si="1"/>
        <v>-3.5786822154518774</v>
      </c>
    </row>
    <row r="29" spans="1:11" ht="18.45" customHeight="1" x14ac:dyDescent="0.3">
      <c r="A29" s="80" t="str">
        <f>'ALIMENTACION PERFIL'!D22</f>
        <v>DE 35 A 49 AÑOS</v>
      </c>
      <c r="B29" s="99"/>
      <c r="C29" s="77" t="s">
        <v>51</v>
      </c>
      <c r="D29" s="4">
        <f>VLOOKUP($B$5&amp;$B$7&amp;$A29,'BEBIDAS PERFIL'!$A:$M,D$7,0)</f>
        <v>26.586963323104001</v>
      </c>
      <c r="E29" s="4">
        <f>VLOOKUP($B$5&amp;$B$7&amp;$A29,'BEBIDAS PERFIL'!$A:$M,E$7,0)</f>
        <v>29.806141808099806</v>
      </c>
      <c r="F29" s="4"/>
      <c r="G29" s="4"/>
      <c r="H29" s="4"/>
      <c r="I29" s="16"/>
      <c r="J29" s="3"/>
      <c r="K29" s="37">
        <f t="shared" si="1"/>
        <v>3.2191784849958047</v>
      </c>
    </row>
    <row r="30" spans="1:11" ht="18.45" customHeight="1" x14ac:dyDescent="0.3">
      <c r="A30" s="80" t="str">
        <f>'ALIMENTACION PERFIL'!D23</f>
        <v>DE 50 A 59 AÑOS</v>
      </c>
      <c r="B30" s="99"/>
      <c r="C30" s="77" t="s">
        <v>52</v>
      </c>
      <c r="D30" s="4">
        <f>VLOOKUP($B$5&amp;$B$7&amp;$A30,'BEBIDAS PERFIL'!$A:$M,D$7,0)</f>
        <v>26.49721302057365</v>
      </c>
      <c r="E30" s="4">
        <f>VLOOKUP($B$5&amp;$B$7&amp;$A30,'BEBIDAS PERFIL'!$A:$M,E$7,0)</f>
        <v>27.587878168286746</v>
      </c>
      <c r="F30" s="4"/>
      <c r="G30" s="4"/>
      <c r="H30" s="4"/>
      <c r="I30" s="16"/>
      <c r="J30" s="3"/>
      <c r="K30" s="37">
        <f t="shared" si="1"/>
        <v>1.0906651477130964</v>
      </c>
    </row>
    <row r="31" spans="1:11" ht="18.45" customHeight="1" x14ac:dyDescent="0.3">
      <c r="A31" s="80" t="str">
        <f>'ALIMENTACION PERFIL'!D24</f>
        <v>DE 60 A 75 AÑOS</v>
      </c>
      <c r="B31" s="100"/>
      <c r="C31" s="78" t="s">
        <v>53</v>
      </c>
      <c r="D31" s="17">
        <f>VLOOKUP($B$5&amp;$B$7&amp;$A31,'BEBIDAS PERFIL'!$A:$M,D$7,0)</f>
        <v>17.693849384610001</v>
      </c>
      <c r="E31" s="17">
        <f>VLOOKUP($B$5&amp;$B$7&amp;$A31,'BEBIDAS PERFIL'!$A:$M,E$7,0)</f>
        <v>21.374111656435193</v>
      </c>
      <c r="F31" s="17"/>
      <c r="G31" s="17"/>
      <c r="H31" s="17"/>
      <c r="I31" s="18"/>
      <c r="J31" s="3"/>
      <c r="K31" s="40">
        <f t="shared" si="1"/>
        <v>3.6802622718251925</v>
      </c>
    </row>
    <row r="32" spans="1:11" ht="18.45" customHeight="1" x14ac:dyDescent="0.3">
      <c r="A32" s="80" t="str">
        <f>'ALIMENTACION PERFIL'!D25</f>
        <v>ALTA Y MEDIA ALTA</v>
      </c>
      <c r="B32" s="98" t="s">
        <v>54</v>
      </c>
      <c r="C32" s="79" t="s">
        <v>55</v>
      </c>
      <c r="D32" s="14">
        <f>VLOOKUP($B$5&amp;$B$7&amp;$A32,'BEBIDAS PERFIL'!$A:$M,D$7,0)</f>
        <v>18.74299259582498</v>
      </c>
      <c r="E32" s="14">
        <f>VLOOKUP($B$5&amp;$B$7&amp;$A32,'BEBIDAS PERFIL'!$A:$M,E$7,0)</f>
        <v>22.536033235862053</v>
      </c>
      <c r="F32" s="14"/>
      <c r="G32" s="14"/>
      <c r="H32" s="14"/>
      <c r="I32" s="15"/>
      <c r="J32" s="3"/>
      <c r="K32" s="36">
        <f t="shared" si="1"/>
        <v>3.7930406400370735</v>
      </c>
    </row>
    <row r="33" spans="1:11" ht="18.45" customHeight="1" x14ac:dyDescent="0.3">
      <c r="A33" s="80" t="str">
        <f>'ALIMENTACION PERFIL'!D26</f>
        <v>MEDIA</v>
      </c>
      <c r="B33" s="99"/>
      <c r="C33" s="77" t="s">
        <v>56</v>
      </c>
      <c r="D33" s="4">
        <f>VLOOKUP($B$5&amp;$B$7&amp;$A33,'BEBIDAS PERFIL'!$A:$M,D$7,0)</f>
        <v>23.576180030370875</v>
      </c>
      <c r="E33" s="4">
        <f>VLOOKUP($B$5&amp;$B$7&amp;$A33,'BEBIDAS PERFIL'!$A:$M,E$7,0)</f>
        <v>29.555655027267296</v>
      </c>
      <c r="F33" s="4"/>
      <c r="G33" s="4"/>
      <c r="H33" s="4"/>
      <c r="I33" s="16"/>
      <c r="J33" s="3"/>
      <c r="K33" s="37">
        <f t="shared" si="1"/>
        <v>5.9794749968964211</v>
      </c>
    </row>
    <row r="34" spans="1:11" ht="18.45" customHeight="1" x14ac:dyDescent="0.3">
      <c r="A34" s="80" t="str">
        <f>'ALIMENTACION PERFIL'!D27</f>
        <v>MEDIA BAJA</v>
      </c>
      <c r="B34" s="99"/>
      <c r="C34" s="77" t="s">
        <v>57</v>
      </c>
      <c r="D34" s="4">
        <f>VLOOKUP($B$5&amp;$B$7&amp;$A34,'BEBIDAS PERFIL'!$A:$M,D$7,0)</f>
        <v>36.95345999567494</v>
      </c>
      <c r="E34" s="4">
        <f>VLOOKUP($B$5&amp;$B$7&amp;$A34,'BEBIDAS PERFIL'!$A:$M,E$7,0)</f>
        <v>35.863073438820521</v>
      </c>
      <c r="F34" s="4"/>
      <c r="G34" s="4"/>
      <c r="H34" s="4"/>
      <c r="I34" s="16"/>
      <c r="J34" s="3"/>
      <c r="K34" s="37">
        <f t="shared" si="1"/>
        <v>-1.0903865568544191</v>
      </c>
    </row>
    <row r="35" spans="1:11" ht="18.45" customHeight="1" x14ac:dyDescent="0.3">
      <c r="A35" s="80" t="str">
        <f>'ALIMENTACION PERFIL'!D28</f>
        <v>BAJA</v>
      </c>
      <c r="B35" s="100"/>
      <c r="C35" s="78" t="s">
        <v>58</v>
      </c>
      <c r="D35" s="17">
        <f>VLOOKUP($B$5&amp;$B$7&amp;$A35,'BEBIDAS PERFIL'!$A:$M,D$7,0)</f>
        <v>20.727368611706471</v>
      </c>
      <c r="E35" s="17">
        <f>VLOOKUP($B$5&amp;$B$7&amp;$A35,'BEBIDAS PERFIL'!$A:$M,E$7,0)</f>
        <v>12.04524338495135</v>
      </c>
      <c r="F35" s="17"/>
      <c r="G35" s="17"/>
      <c r="H35" s="17"/>
      <c r="I35" s="18"/>
      <c r="J35" s="3"/>
      <c r="K35" s="38">
        <f t="shared" si="1"/>
        <v>-8.6821252267551206</v>
      </c>
    </row>
  </sheetData>
  <sheetProtection sheet="1" objects="1" scenarios="1"/>
  <mergeCells count="6">
    <mergeCell ref="C1:K1"/>
    <mergeCell ref="B32:B35"/>
    <mergeCell ref="B6:C6"/>
    <mergeCell ref="B9:B17"/>
    <mergeCell ref="B18:B25"/>
    <mergeCell ref="B26:B31"/>
  </mergeCells>
  <conditionalFormatting sqref="K9:K35">
    <cfRule type="containsErrors" dxfId="2" priority="1">
      <formula>ISERROR(K9)</formula>
    </cfRule>
  </conditionalFormatting>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1</xdr:col>
                    <xdr:colOff>68580</xdr:colOff>
                    <xdr:row>3</xdr:row>
                    <xdr:rowOff>121920</xdr:rowOff>
                  </from>
                  <to>
                    <xdr:col>2</xdr:col>
                    <xdr:colOff>1920240</xdr:colOff>
                    <xdr:row>5</xdr:row>
                    <xdr:rowOff>106680</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1</xdr:col>
                    <xdr:colOff>60960</xdr:colOff>
                    <xdr:row>5</xdr:row>
                    <xdr:rowOff>190500</xdr:rowOff>
                  </from>
                  <to>
                    <xdr:col>2</xdr:col>
                    <xdr:colOff>1912620</xdr:colOff>
                    <xdr:row>7</xdr:row>
                    <xdr:rowOff>30480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pageSetUpPr fitToPage="1"/>
  </sheetPr>
  <dimension ref="A1:K25"/>
  <sheetViews>
    <sheetView showGridLines="0" showRowColHeaders="0" zoomScale="70" zoomScaleNormal="70" zoomScaleSheetLayoutView="90" workbookViewId="0">
      <selection activeCell="E10" sqref="E10:E25"/>
    </sheetView>
  </sheetViews>
  <sheetFormatPr baseColWidth="10" defaultColWidth="12" defaultRowHeight="15.6" x14ac:dyDescent="0.3"/>
  <cols>
    <col min="1" max="1" width="1.21875" style="55" customWidth="1"/>
    <col min="2" max="2" width="0.77734375" style="55" customWidth="1"/>
    <col min="3" max="3" width="41.21875" style="55" customWidth="1"/>
    <col min="4" max="7" width="16.21875" style="55" customWidth="1"/>
    <col min="8" max="8" width="16.77734375" style="55" bestFit="1" customWidth="1"/>
    <col min="9" max="9" width="16.21875" style="58" customWidth="1"/>
    <col min="10" max="10" width="3" style="55" customWidth="1"/>
    <col min="11" max="11" width="16.21875" style="55" customWidth="1"/>
    <col min="12" max="16384" width="12" style="55"/>
  </cols>
  <sheetData>
    <row r="1" spans="1:11" ht="72" customHeight="1" x14ac:dyDescent="0.3">
      <c r="B1" s="56"/>
      <c r="C1" s="97" t="s">
        <v>0</v>
      </c>
      <c r="D1" s="97"/>
      <c r="E1" s="97"/>
      <c r="F1" s="97"/>
      <c r="G1" s="97"/>
      <c r="H1" s="97"/>
      <c r="I1" s="97"/>
      <c r="J1" s="97"/>
      <c r="K1" s="97"/>
    </row>
    <row r="2" spans="1:11" ht="9.4499999999999993" customHeight="1" x14ac:dyDescent="0.3">
      <c r="B2" s="57"/>
    </row>
    <row r="3" spans="1:11" ht="10.5"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1</v>
      </c>
      <c r="B5" s="7" t="str">
        <f>VLOOKUP(A5,desplegables!C2:D5,2,0)</f>
        <v>VOLUMEN (Miles kg ó litros)</v>
      </c>
      <c r="C5" s="22"/>
      <c r="D5" s="64"/>
      <c r="E5" s="64"/>
      <c r="F5" s="64"/>
      <c r="G5" s="64"/>
      <c r="I5" s="65"/>
    </row>
    <row r="6" spans="1:11" s="23" customFormat="1" ht="7.5" customHeight="1" x14ac:dyDescent="0.3">
      <c r="A6" s="75"/>
      <c r="B6" s="101"/>
      <c r="C6" s="101"/>
      <c r="D6" s="67">
        <v>32073135.108767997</v>
      </c>
      <c r="E6" s="67">
        <v>31796651.899999999</v>
      </c>
      <c r="F6" s="67">
        <v>28579560.528701</v>
      </c>
      <c r="G6" s="67">
        <v>26312260.197521999</v>
      </c>
      <c r="H6" s="67">
        <v>26207729.846116003</v>
      </c>
      <c r="I6" s="67">
        <v>24181234.546657495</v>
      </c>
    </row>
    <row r="7" spans="1:11" ht="13.2" customHeight="1" x14ac:dyDescent="0.3">
      <c r="A7" s="23"/>
      <c r="B7" s="23"/>
      <c r="C7" s="23"/>
      <c r="D7" s="73">
        <v>4</v>
      </c>
      <c r="E7" s="73">
        <f>D7+1</f>
        <v>5</v>
      </c>
      <c r="F7" s="73">
        <f t="shared" ref="F7:I7" si="0">E7+1</f>
        <v>6</v>
      </c>
      <c r="G7" s="73">
        <f t="shared" si="0"/>
        <v>7</v>
      </c>
      <c r="H7" s="73">
        <f t="shared" si="0"/>
        <v>8</v>
      </c>
      <c r="I7" s="73">
        <f t="shared" si="0"/>
        <v>9</v>
      </c>
      <c r="J7" s="74"/>
      <c r="K7" s="3"/>
    </row>
    <row r="8" spans="1:11" ht="50.1" customHeight="1" thickBot="1" x14ac:dyDescent="0.35">
      <c r="A8" s="10"/>
      <c r="B8" s="11"/>
      <c r="C8" s="6"/>
      <c r="D8" s="5" t="str">
        <f>'ALIMENTACION PERFIL'!$E$1</f>
        <v>Año 2020</v>
      </c>
      <c r="E8" s="5" t="str">
        <f>'ALIMENTACION PERFIL'!$F$1</f>
        <v>Año 2021</v>
      </c>
      <c r="F8" s="5"/>
      <c r="G8" s="5"/>
      <c r="H8" s="5"/>
      <c r="I8" s="5"/>
      <c r="J8" s="3"/>
      <c r="K8" s="31" t="str">
        <f>"Evolucion "&amp;F8&amp;" vs "&amp;D8</f>
        <v>Evolucion  vs Año 2020</v>
      </c>
    </row>
    <row r="9" spans="1:11" ht="25.2" customHeight="1" x14ac:dyDescent="0.3">
      <c r="A9" s="61"/>
      <c r="B9" s="61"/>
      <c r="C9" s="81" t="s">
        <v>15</v>
      </c>
      <c r="D9" s="12">
        <f>VLOOKUP($B$5&amp;$C9,'ALIMENTOS KPI'!$A:$P,D$7,0)</f>
        <v>11229.766701385</v>
      </c>
      <c r="E9" s="12">
        <f>VLOOKUP($B$5&amp;$C9,'ALIMENTOS KPI'!$A:$P,E$7,0)</f>
        <v>11102.155665561</v>
      </c>
      <c r="F9" s="12"/>
      <c r="G9" s="12"/>
      <c r="H9" s="12"/>
      <c r="I9" s="12"/>
      <c r="J9" s="3"/>
      <c r="K9" s="32">
        <f>IFERROR(IF($A$5=2,(E9-D9),((E9/D9-1)*100)),"-")</f>
        <v>-1.1363640867825153</v>
      </c>
    </row>
    <row r="10" spans="1:11" ht="25.2" customHeight="1" x14ac:dyDescent="0.3">
      <c r="A10" s="61"/>
      <c r="B10" s="61"/>
      <c r="C10" s="82" t="s">
        <v>117</v>
      </c>
      <c r="D10" s="12">
        <f>VLOOKUP($B$5&amp;$C10,'ALIMENTOS KPI'!$A:$P,D$7,0)</f>
        <v>2147.8138730000001</v>
      </c>
      <c r="E10" s="12">
        <f>VLOOKUP($B$5&amp;$C10,'ALIMENTOS KPI'!$A:$P,E$7,0)</f>
        <v>2122.3447880610001</v>
      </c>
      <c r="F10" s="12"/>
      <c r="G10" s="12"/>
      <c r="H10" s="12"/>
      <c r="I10" s="12"/>
      <c r="J10" s="3"/>
      <c r="K10" s="32">
        <f>IFERROR(IF($A$5=2,(E10-D10),((E10/D10-1)*100)),"-")</f>
        <v>-1.1858143416973776</v>
      </c>
    </row>
    <row r="11" spans="1:11" ht="25.2" customHeight="1" x14ac:dyDescent="0.3">
      <c r="A11" s="61"/>
      <c r="B11" s="61"/>
      <c r="C11" s="82" t="s">
        <v>118</v>
      </c>
      <c r="D11" s="12">
        <f>VLOOKUP($B$5&amp;$C11,'ALIMENTOS KPI'!$A:$P,D$7,0)</f>
        <v>611.01143794500001</v>
      </c>
      <c r="E11" s="12">
        <f>VLOOKUP($B$5&amp;$C11,'ALIMENTOS KPI'!$A:$P,E$7,0)</f>
        <v>708.03989084</v>
      </c>
      <c r="F11" s="12"/>
      <c r="G11" s="12"/>
      <c r="H11" s="12"/>
      <c r="I11" s="12"/>
      <c r="J11" s="3"/>
      <c r="K11" s="32">
        <f t="shared" ref="K11:K25" si="1">IFERROR(IF($A$5=2,(E11-D11),((E11/D11-1)*100)),"-")</f>
        <v>15.87997324916428</v>
      </c>
    </row>
    <row r="12" spans="1:11" ht="25.2" customHeight="1" x14ac:dyDescent="0.3">
      <c r="A12" s="61"/>
      <c r="B12" s="61"/>
      <c r="C12" s="82" t="s">
        <v>119</v>
      </c>
      <c r="D12" s="12">
        <f>VLOOKUP($B$5&amp;$C12,'ALIMENTOS KPI'!$A:$P,D$7,0)</f>
        <v>784.88988226499998</v>
      </c>
      <c r="E12" s="12">
        <f>VLOOKUP($B$5&amp;$C12,'ALIMENTOS KPI'!$A:$P,E$7,0)</f>
        <v>722.14753780000001</v>
      </c>
      <c r="F12" s="12"/>
      <c r="G12" s="12"/>
      <c r="H12" s="12"/>
      <c r="I12" s="12"/>
      <c r="J12" s="3"/>
      <c r="K12" s="32">
        <f t="shared" si="1"/>
        <v>-7.9937766918259818</v>
      </c>
    </row>
    <row r="13" spans="1:11" ht="25.2" customHeight="1" x14ac:dyDescent="0.3">
      <c r="A13" s="61"/>
      <c r="B13" s="61"/>
      <c r="C13" s="82" t="s">
        <v>120</v>
      </c>
      <c r="D13" s="12">
        <f>VLOOKUP($B$5&amp;$C13,'ALIMENTOS KPI'!$A:$P,D$7,0)</f>
        <v>237.48836184999999</v>
      </c>
      <c r="E13" s="12">
        <f>VLOOKUP($B$5&amp;$C13,'ALIMENTOS KPI'!$A:$P,E$7,0)</f>
        <v>205.54962525000002</v>
      </c>
      <c r="F13" s="12"/>
      <c r="G13" s="12"/>
      <c r="H13" s="12"/>
      <c r="I13" s="12"/>
      <c r="J13" s="3"/>
      <c r="K13" s="32">
        <f t="shared" si="1"/>
        <v>-13.448548110400793</v>
      </c>
    </row>
    <row r="14" spans="1:11" ht="25.2" customHeight="1" x14ac:dyDescent="0.3">
      <c r="A14" s="61"/>
      <c r="B14" s="61"/>
      <c r="C14" s="82" t="s">
        <v>121</v>
      </c>
      <c r="D14" s="12">
        <f>VLOOKUP($B$5&amp;$C14,'ALIMENTOS KPI'!$A:$P,D$7,0)</f>
        <v>2957.8685549100001</v>
      </c>
      <c r="E14" s="12">
        <f>VLOOKUP($B$5&amp;$C14,'ALIMENTOS KPI'!$A:$P,E$7,0)</f>
        <v>2807.0970693499999</v>
      </c>
      <c r="F14" s="12"/>
      <c r="G14" s="12"/>
      <c r="H14" s="12"/>
      <c r="I14" s="12"/>
      <c r="J14" s="3"/>
      <c r="K14" s="32">
        <f t="shared" si="1"/>
        <v>-5.0973017482376815</v>
      </c>
    </row>
    <row r="15" spans="1:11" ht="25.2" customHeight="1" x14ac:dyDescent="0.3">
      <c r="A15" s="61"/>
      <c r="B15" s="61"/>
      <c r="C15" s="82" t="s">
        <v>122</v>
      </c>
      <c r="D15" s="12">
        <f>VLOOKUP($B$5&amp;$C15,'ALIMENTOS KPI'!$A:$P,D$7,0)</f>
        <v>13.031150350000001</v>
      </c>
      <c r="E15" s="12">
        <f>VLOOKUP($B$5&amp;$C15,'ALIMENTOS KPI'!$A:$P,E$7,0)</f>
        <v>15.262118549999999</v>
      </c>
      <c r="F15" s="12"/>
      <c r="G15" s="12"/>
      <c r="H15" s="12"/>
      <c r="I15" s="12"/>
      <c r="J15" s="3"/>
      <c r="K15" s="32">
        <f t="shared" si="1"/>
        <v>17.120270583018772</v>
      </c>
    </row>
    <row r="16" spans="1:11" ht="25.2" customHeight="1" x14ac:dyDescent="0.3">
      <c r="A16" s="61"/>
      <c r="B16" s="61"/>
      <c r="C16" s="82" t="s">
        <v>123</v>
      </c>
      <c r="D16" s="12">
        <f>VLOOKUP($B$5&amp;$C16,'ALIMENTOS KPI'!$A:$P,D$7,0)</f>
        <v>1449.89713024</v>
      </c>
      <c r="E16" s="12">
        <f>VLOOKUP($B$5&amp;$C16,'ALIMENTOS KPI'!$A:$P,E$7,0)</f>
        <v>1308.8769326399999</v>
      </c>
      <c r="F16" s="12"/>
      <c r="G16" s="12"/>
      <c r="H16" s="12"/>
      <c r="I16" s="12"/>
      <c r="J16" s="3"/>
      <c r="K16" s="32">
        <f t="shared" si="1"/>
        <v>-9.7262208924199456</v>
      </c>
    </row>
    <row r="17" spans="1:11" ht="25.2" customHeight="1" x14ac:dyDescent="0.3">
      <c r="A17" s="61"/>
      <c r="B17" s="61"/>
      <c r="C17" s="82" t="s">
        <v>124</v>
      </c>
      <c r="D17" s="12">
        <f>VLOOKUP($B$5&amp;$C17,'ALIMENTOS KPI'!$A:$P,D$7,0)</f>
        <v>52.581287445000001</v>
      </c>
      <c r="E17" s="12">
        <f>VLOOKUP($B$5&amp;$C17,'ALIMENTOS KPI'!$A:$P,E$7,0)</f>
        <v>40.185431199999996</v>
      </c>
      <c r="F17" s="12"/>
      <c r="G17" s="12"/>
      <c r="H17" s="12"/>
      <c r="I17" s="12"/>
      <c r="J17" s="3"/>
      <c r="K17" s="32">
        <f t="shared" si="1"/>
        <v>-23.574653355466168</v>
      </c>
    </row>
    <row r="18" spans="1:11" ht="25.2" customHeight="1" x14ac:dyDescent="0.3">
      <c r="A18" s="61"/>
      <c r="B18" s="61"/>
      <c r="C18" s="82" t="s">
        <v>125</v>
      </c>
      <c r="D18" s="12">
        <f>VLOOKUP($B$5&amp;$C18,'ALIMENTOS KPI'!$A:$P,D$7,0)</f>
        <v>85.947021540000009</v>
      </c>
      <c r="E18" s="12">
        <f>VLOOKUP($B$5&amp;$C18,'ALIMENTOS KPI'!$A:$P,E$7,0)</f>
        <v>143.46280836</v>
      </c>
      <c r="F18" s="12"/>
      <c r="G18" s="12"/>
      <c r="H18" s="12"/>
      <c r="I18" s="12"/>
      <c r="J18" s="3"/>
      <c r="K18" s="32">
        <f t="shared" si="1"/>
        <v>66.92004654661821</v>
      </c>
    </row>
    <row r="19" spans="1:11" ht="25.2" customHeight="1" x14ac:dyDescent="0.3">
      <c r="A19" s="61"/>
      <c r="B19" s="61"/>
      <c r="C19" s="82" t="s">
        <v>126</v>
      </c>
      <c r="D19" s="12">
        <f>VLOOKUP($B$5&amp;$C19,'ALIMENTOS KPI'!$A:$P,D$7,0)</f>
        <v>0</v>
      </c>
      <c r="E19" s="12">
        <f>VLOOKUP($B$5&amp;$C19,'ALIMENTOS KPI'!$A:$P,E$7,0)</f>
        <v>17.816644434999997</v>
      </c>
      <c r="F19" s="12"/>
      <c r="G19" s="12"/>
      <c r="H19" s="12"/>
      <c r="I19" s="12"/>
      <c r="J19" s="3"/>
      <c r="K19" s="32" t="str">
        <f t="shared" si="1"/>
        <v>-</v>
      </c>
    </row>
    <row r="20" spans="1:11" ht="25.2" customHeight="1" x14ac:dyDescent="0.3">
      <c r="A20" s="61"/>
      <c r="B20" s="61"/>
      <c r="C20" s="82" t="s">
        <v>127</v>
      </c>
      <c r="D20" s="12">
        <f>VLOOKUP($B$5&amp;$C20,'ALIMENTOS KPI'!$A:$P,D$7,0)</f>
        <v>111.486175</v>
      </c>
      <c r="E20" s="12">
        <f>VLOOKUP($B$5&amp;$C20,'ALIMENTOS KPI'!$A:$P,E$7,0)</f>
        <v>0</v>
      </c>
      <c r="F20" s="12"/>
      <c r="G20" s="12"/>
      <c r="H20" s="12"/>
      <c r="I20" s="12"/>
      <c r="J20" s="3"/>
      <c r="K20" s="32">
        <f t="shared" si="1"/>
        <v>-100</v>
      </c>
    </row>
    <row r="21" spans="1:11" ht="25.2" customHeight="1" x14ac:dyDescent="0.3">
      <c r="A21" s="61"/>
      <c r="B21" s="61"/>
      <c r="C21" s="82" t="s">
        <v>128</v>
      </c>
      <c r="D21" s="12">
        <f>VLOOKUP($B$5&amp;$C21,'ALIMENTOS KPI'!$A:$P,D$7,0)</f>
        <v>143.42723999999998</v>
      </c>
      <c r="E21" s="12">
        <f>VLOOKUP($B$5&amp;$C21,'ALIMENTOS KPI'!$A:$P,E$7,0)</f>
        <v>165.477</v>
      </c>
      <c r="F21" s="12"/>
      <c r="G21" s="12"/>
      <c r="H21" s="12"/>
      <c r="I21" s="12"/>
      <c r="J21" s="3"/>
      <c r="K21" s="32">
        <f t="shared" si="1"/>
        <v>15.373481355424556</v>
      </c>
    </row>
    <row r="22" spans="1:11" ht="25.2" customHeight="1" x14ac:dyDescent="0.3">
      <c r="A22" s="61"/>
      <c r="B22" s="61"/>
      <c r="C22" s="82" t="s">
        <v>129</v>
      </c>
      <c r="D22" s="12">
        <f>VLOOKUP($B$5&amp;$C22,'ALIMENTOS KPI'!$A:$P,D$7,0)</f>
        <v>18.02233</v>
      </c>
      <c r="E22" s="12">
        <f>VLOOKUP($B$5&amp;$C22,'ALIMENTOS KPI'!$A:$P,E$7,0)</f>
        <v>19.670351999999998</v>
      </c>
      <c r="F22" s="12"/>
      <c r="G22" s="12"/>
      <c r="H22" s="12"/>
      <c r="I22" s="12"/>
      <c r="J22" s="3"/>
      <c r="K22" s="32">
        <f t="shared" si="1"/>
        <v>9.1443337237748779</v>
      </c>
    </row>
    <row r="23" spans="1:11" ht="25.2" customHeight="1" x14ac:dyDescent="0.3">
      <c r="A23" s="61"/>
      <c r="B23" s="61"/>
      <c r="C23" s="82" t="s">
        <v>130</v>
      </c>
      <c r="D23" s="12">
        <f>VLOOKUP($B$5&amp;$C23,'ALIMENTOS KPI'!$A:$P,D$7,0)</f>
        <v>376.317522</v>
      </c>
      <c r="E23" s="12">
        <f>VLOOKUP($B$5&amp;$C23,'ALIMENTOS KPI'!$A:$P,E$7,0)</f>
        <v>304.47373499999998</v>
      </c>
      <c r="F23" s="12"/>
      <c r="G23" s="12"/>
      <c r="H23" s="12"/>
      <c r="I23" s="12"/>
      <c r="J23" s="3"/>
      <c r="K23" s="32">
        <f t="shared" si="1"/>
        <v>-19.091268091417767</v>
      </c>
    </row>
    <row r="24" spans="1:11" ht="25.2" customHeight="1" x14ac:dyDescent="0.3">
      <c r="A24" s="61"/>
      <c r="B24" s="61"/>
      <c r="C24" s="82" t="s">
        <v>131</v>
      </c>
      <c r="D24" s="12">
        <f>VLOOKUP($B$5&amp;$C24,'ALIMENTOS KPI'!$A:$P,D$7,0)</f>
        <v>69.899243200000001</v>
      </c>
      <c r="E24" s="12">
        <f>VLOOKUP($B$5&amp;$C24,'ALIMENTOS KPI'!$A:$P,E$7,0)</f>
        <v>0</v>
      </c>
      <c r="F24" s="12"/>
      <c r="G24" s="12"/>
      <c r="H24" s="12"/>
      <c r="I24" s="12"/>
      <c r="J24" s="3"/>
      <c r="K24" s="32">
        <f t="shared" si="1"/>
        <v>-100</v>
      </c>
    </row>
    <row r="25" spans="1:11" ht="25.2" customHeight="1" x14ac:dyDescent="0.3">
      <c r="A25" s="61"/>
      <c r="B25" s="61"/>
      <c r="C25" s="82" t="s">
        <v>132</v>
      </c>
      <c r="D25" s="12">
        <f>VLOOKUP($B$5&amp;$C25,'ALIMENTOS KPI'!$A:$P,D$7,0)</f>
        <v>2148.0586089750004</v>
      </c>
      <c r="E25" s="12">
        <f>VLOOKUP($B$5&amp;$C25,'ALIMENTOS KPI'!$A:$P,E$7,0)</f>
        <v>2414.1914340750004</v>
      </c>
      <c r="F25" s="12"/>
      <c r="G25" s="12"/>
      <c r="H25" s="12"/>
      <c r="I25" s="12"/>
      <c r="J25" s="3"/>
      <c r="K25" s="32">
        <f t="shared" si="1"/>
        <v>12.389458275861109</v>
      </c>
    </row>
  </sheetData>
  <sheetProtection sheet="1" objects="1" scenarios="1"/>
  <mergeCells count="2">
    <mergeCell ref="B6:C6"/>
    <mergeCell ref="C1:K1"/>
  </mergeCells>
  <conditionalFormatting sqref="K9:K25">
    <cfRule type="containsErrors" dxfId="1" priority="1">
      <formula>ISERROR(K9)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Drop Down 1">
              <controlPr defaultSize="0" autoLine="0" autoPict="0">
                <anchor moveWithCells="1">
                  <from>
                    <xdr:col>1</xdr:col>
                    <xdr:colOff>68580</xdr:colOff>
                    <xdr:row>3</xdr:row>
                    <xdr:rowOff>121920</xdr:rowOff>
                  </from>
                  <to>
                    <xdr:col>3</xdr:col>
                    <xdr:colOff>99060</xdr:colOff>
                    <xdr:row>6</xdr:row>
                    <xdr:rowOff>15240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9">
    <pageSetUpPr fitToPage="1"/>
  </sheetPr>
  <dimension ref="A1:K35"/>
  <sheetViews>
    <sheetView showGridLines="0" showRowColHeaders="0" zoomScale="80" zoomScaleNormal="80" zoomScaleSheetLayoutView="90" workbookViewId="0"/>
  </sheetViews>
  <sheetFormatPr baseColWidth="10" defaultColWidth="12" defaultRowHeight="15.6" x14ac:dyDescent="0.3"/>
  <cols>
    <col min="1" max="1" width="2.21875" style="55" customWidth="1"/>
    <col min="2" max="2" width="16.77734375" style="55" customWidth="1"/>
    <col min="3" max="3" width="29.77734375" style="55" bestFit="1" customWidth="1"/>
    <col min="4" max="7" width="16.21875" style="55" customWidth="1"/>
    <col min="8" max="8" width="16.77734375" style="55" bestFit="1" customWidth="1"/>
    <col min="9" max="9" width="16.21875" style="58" customWidth="1"/>
    <col min="10" max="10" width="1.77734375" style="55" customWidth="1"/>
    <col min="11" max="11" width="17.21875" style="55" customWidth="1"/>
    <col min="12" max="16384" width="12" style="55"/>
  </cols>
  <sheetData>
    <row r="1" spans="1:11" ht="72" customHeight="1" x14ac:dyDescent="0.3">
      <c r="B1" s="56"/>
      <c r="C1" s="97" t="s">
        <v>0</v>
      </c>
      <c r="D1" s="97"/>
      <c r="E1" s="97"/>
      <c r="F1" s="97"/>
      <c r="G1" s="97"/>
      <c r="H1" s="97"/>
      <c r="I1" s="97"/>
      <c r="J1" s="97"/>
      <c r="K1" s="97"/>
    </row>
    <row r="2" spans="1:11" ht="7.5" customHeight="1" x14ac:dyDescent="0.3">
      <c r="B2" s="57"/>
    </row>
    <row r="3" spans="1:11" ht="25.2"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1</v>
      </c>
      <c r="B5" s="7" t="str">
        <f>VLOOKUP(A5,desplegables!E2:F3,2,0)</f>
        <v>DISTRIBUCION VOLUMEN X CRITERIO (kg ó litros)</v>
      </c>
      <c r="C5" s="22"/>
      <c r="D5" s="64"/>
      <c r="E5" s="64"/>
      <c r="F5" s="64"/>
      <c r="G5" s="64"/>
      <c r="I5" s="65"/>
    </row>
    <row r="6" spans="1:11" s="23" customFormat="1" ht="18" customHeight="1" x14ac:dyDescent="0.3">
      <c r="A6" s="75"/>
      <c r="B6" s="101"/>
      <c r="C6" s="101"/>
      <c r="D6" s="67">
        <v>32073135.108767997</v>
      </c>
      <c r="E6" s="67">
        <v>31796651.899999999</v>
      </c>
      <c r="F6" s="67">
        <v>28579560.528701</v>
      </c>
      <c r="G6" s="67">
        <v>26312260.197521999</v>
      </c>
      <c r="H6" s="67">
        <v>26207729.846116003</v>
      </c>
      <c r="I6" s="67">
        <v>24181234.546657495</v>
      </c>
    </row>
    <row r="7" spans="1:11" x14ac:dyDescent="0.3">
      <c r="A7" s="23">
        <v>1</v>
      </c>
      <c r="B7" s="23" t="str">
        <f>VLOOKUP(A7,desplegables!A33:B49,2,0)</f>
        <v>.T.Alimentos TOTAL ING</v>
      </c>
      <c r="C7" s="23"/>
      <c r="D7" s="73">
        <v>5</v>
      </c>
      <c r="E7" s="73">
        <f>D7+1</f>
        <v>6</v>
      </c>
      <c r="F7" s="73">
        <f t="shared" ref="F7:I7" si="0">E7+1</f>
        <v>7</v>
      </c>
      <c r="G7" s="73">
        <f t="shared" si="0"/>
        <v>8</v>
      </c>
      <c r="H7" s="73">
        <f t="shared" si="0"/>
        <v>9</v>
      </c>
      <c r="I7" s="73">
        <f t="shared" si="0"/>
        <v>10</v>
      </c>
      <c r="J7" s="73"/>
      <c r="K7" s="3"/>
    </row>
    <row r="8" spans="1:11" ht="50.1" customHeight="1" x14ac:dyDescent="0.3">
      <c r="A8" s="23"/>
      <c r="B8" s="24"/>
      <c r="C8" s="25"/>
      <c r="D8" s="13" t="str">
        <f>'ALIMENTACION PERFIL'!$E$1</f>
        <v>Año 2020</v>
      </c>
      <c r="E8" s="13" t="str">
        <f>'ALIMENTACION PERFIL'!$F$1</f>
        <v>Año 2021</v>
      </c>
      <c r="F8" s="13"/>
      <c r="G8" s="13"/>
      <c r="H8" s="13"/>
      <c r="I8" s="13"/>
      <c r="J8" s="3"/>
      <c r="K8" s="41" t="str">
        <f>"Dif. puntos "&amp;F8&amp;" vs "&amp;D8</f>
        <v>Dif. puntos  vs Año 2020</v>
      </c>
    </row>
    <row r="9" spans="1:11" x14ac:dyDescent="0.3">
      <c r="A9" s="80" t="str">
        <f>'ALIMENTACION PERFIL'!D2</f>
        <v>T.ESPAÑA</v>
      </c>
      <c r="B9" s="98" t="s">
        <v>20</v>
      </c>
      <c r="C9" s="76" t="s">
        <v>21</v>
      </c>
      <c r="D9" s="14">
        <f>VLOOKUP($B$5&amp;$B$7&amp;$A9,'ALIMENTOS PERFIL'!$A:$N,D$7,0)</f>
        <v>100</v>
      </c>
      <c r="E9" s="14">
        <f>VLOOKUP($B$5&amp;$B$7&amp;$A9,'ALIMENTOS PERFIL'!$A:$N,E$7,0)</f>
        <v>100</v>
      </c>
      <c r="F9" s="14"/>
      <c r="G9" s="14"/>
      <c r="H9" s="14"/>
      <c r="I9" s="15"/>
      <c r="J9" s="3"/>
      <c r="K9" s="36">
        <f>IFERROR((E9-D9),"-")</f>
        <v>0</v>
      </c>
    </row>
    <row r="10" spans="1:11" x14ac:dyDescent="0.3">
      <c r="A10" s="80" t="str">
        <f>'ALIMENTACION PERFIL'!D3</f>
        <v>BCN AM</v>
      </c>
      <c r="B10" s="99"/>
      <c r="C10" s="77" t="s">
        <v>22</v>
      </c>
      <c r="D10" s="4">
        <f>VLOOKUP($B$5&amp;$B$7&amp;$A10,'ALIMENTOS PERFIL'!$A:$N,D$7,0)</f>
        <v>7.3368182440814635</v>
      </c>
      <c r="E10" s="4">
        <f>VLOOKUP($B$5&amp;$B$7&amp;$A10,'ALIMENTOS PERFIL'!$A:$N,E$7,0)</f>
        <v>8.1369670928618856</v>
      </c>
      <c r="F10" s="4"/>
      <c r="G10" s="4"/>
      <c r="H10" s="4"/>
      <c r="I10" s="16"/>
      <c r="J10" s="3"/>
      <c r="K10" s="37">
        <f t="shared" ref="K10:K35" si="1">IFERROR((E10-D10),"-")</f>
        <v>0.80014884878042203</v>
      </c>
    </row>
    <row r="11" spans="1:11" x14ac:dyDescent="0.3">
      <c r="A11" s="80" t="str">
        <f>'ALIMENTACION PERFIL'!D4</f>
        <v>REST.CAT ARAGON</v>
      </c>
      <c r="B11" s="99"/>
      <c r="C11" s="77" t="s">
        <v>23</v>
      </c>
      <c r="D11" s="4">
        <f>VLOOKUP($B$5&amp;$B$7&amp;$A11,'ALIMENTOS PERFIL'!$A:$N,D$7,0)</f>
        <v>9.9293658377380023</v>
      </c>
      <c r="E11" s="4">
        <f>VLOOKUP($B$5&amp;$B$7&amp;$A11,'ALIMENTOS PERFIL'!$A:$N,E$7,0)</f>
        <v>11.21624175816379</v>
      </c>
      <c r="F11" s="4"/>
      <c r="G11" s="4"/>
      <c r="H11" s="4"/>
      <c r="I11" s="16"/>
      <c r="J11" s="3"/>
      <c r="K11" s="37">
        <f t="shared" si="1"/>
        <v>1.2868759204257874</v>
      </c>
    </row>
    <row r="12" spans="1:11" x14ac:dyDescent="0.3">
      <c r="A12" s="80" t="str">
        <f>'ALIMENTACION PERFIL'!D5</f>
        <v>LEVANTE</v>
      </c>
      <c r="B12" s="99"/>
      <c r="C12" s="77" t="s">
        <v>24</v>
      </c>
      <c r="D12" s="4">
        <f>VLOOKUP($B$5&amp;$B$7&amp;$A12,'ALIMENTOS PERFIL'!$A:$N,D$7,0)</f>
        <v>13.406315433020726</v>
      </c>
      <c r="E12" s="4">
        <f>VLOOKUP($B$5&amp;$B$7&amp;$A12,'ALIMENTOS PERFIL'!$A:$N,E$7,0)</f>
        <v>16.602119975795368</v>
      </c>
      <c r="F12" s="4"/>
      <c r="G12" s="4"/>
      <c r="H12" s="4"/>
      <c r="I12" s="16"/>
      <c r="J12" s="3"/>
      <c r="K12" s="37">
        <f>IFERROR((E12-D12),"-")</f>
        <v>3.195804542774642</v>
      </c>
    </row>
    <row r="13" spans="1:11" x14ac:dyDescent="0.3">
      <c r="A13" s="80" t="str">
        <f>'ALIMENTACION PERFIL'!D6</f>
        <v>ANDALUCIA</v>
      </c>
      <c r="B13" s="99"/>
      <c r="C13" s="77" t="s">
        <v>25</v>
      </c>
      <c r="D13" s="4">
        <f>VLOOKUP($B$5&amp;$B$7&amp;$A13,'ALIMENTOS PERFIL'!$A:$N,D$7,0)</f>
        <v>22.797828854024633</v>
      </c>
      <c r="E13" s="4">
        <f>VLOOKUP($B$5&amp;$B$7&amp;$A13,'ALIMENTOS PERFIL'!$A:$N,E$7,0)</f>
        <v>21.025566962954727</v>
      </c>
      <c r="F13" s="4"/>
      <c r="G13" s="4"/>
      <c r="H13" s="4"/>
      <c r="I13" s="16"/>
      <c r="J13" s="3"/>
      <c r="K13" s="37">
        <f t="shared" si="1"/>
        <v>-1.7722618910699062</v>
      </c>
    </row>
    <row r="14" spans="1:11" x14ac:dyDescent="0.3">
      <c r="A14" s="80" t="str">
        <f>'ALIMENTACION PERFIL'!D7</f>
        <v>MDD AM</v>
      </c>
      <c r="B14" s="99"/>
      <c r="C14" s="77" t="s">
        <v>26</v>
      </c>
      <c r="D14" s="4">
        <f>VLOOKUP($B$5&amp;$B$7&amp;$A14,'ALIMENTOS PERFIL'!$A:$N,D$7,0)</f>
        <v>23.871456305582733</v>
      </c>
      <c r="E14" s="4">
        <f>VLOOKUP($B$5&amp;$B$7&amp;$A14,'ALIMENTOS PERFIL'!$A:$N,E$7,0)</f>
        <v>19.069950251738049</v>
      </c>
      <c r="F14" s="4"/>
      <c r="G14" s="4"/>
      <c r="H14" s="4"/>
      <c r="I14" s="16"/>
      <c r="J14" s="3"/>
      <c r="K14" s="37">
        <f t="shared" si="1"/>
        <v>-4.8015060538446832</v>
      </c>
    </row>
    <row r="15" spans="1:11" x14ac:dyDescent="0.3">
      <c r="A15" s="80" t="str">
        <f>'ALIMENTACION PERFIL'!D8</f>
        <v>RTO CENTRO</v>
      </c>
      <c r="B15" s="99"/>
      <c r="C15" s="77" t="s">
        <v>27</v>
      </c>
      <c r="D15" s="4">
        <f>VLOOKUP($B$5&amp;$B$7&amp;$A15,'ALIMENTOS PERFIL'!$A:$N,D$7,0)</f>
        <v>7.8133943744956369</v>
      </c>
      <c r="E15" s="4">
        <f>VLOOKUP($B$5&amp;$B$7&amp;$A15,'ALIMENTOS PERFIL'!$A:$N,E$7,0)</f>
        <v>7.4309189247736285</v>
      </c>
      <c r="F15" s="4"/>
      <c r="G15" s="4"/>
      <c r="H15" s="4"/>
      <c r="I15" s="16"/>
      <c r="J15" s="3"/>
      <c r="K15" s="37">
        <f t="shared" si="1"/>
        <v>-0.38247544972200842</v>
      </c>
    </row>
    <row r="16" spans="1:11" x14ac:dyDescent="0.3">
      <c r="A16" s="80" t="str">
        <f>'ALIMENTACION PERFIL'!D9</f>
        <v>NORTE-CENTRO</v>
      </c>
      <c r="B16" s="99"/>
      <c r="C16" s="77" t="s">
        <v>28</v>
      </c>
      <c r="D16" s="4">
        <f>VLOOKUP($B$5&amp;$B$7&amp;$A16,'ALIMENTOS PERFIL'!$A:$N,D$7,0)</f>
        <v>8.2361723050838531</v>
      </c>
      <c r="E16" s="4">
        <f>VLOOKUP($B$5&amp;$B$7&amp;$A16,'ALIMENTOS PERFIL'!$A:$N,E$7,0)</f>
        <v>9.0410915949562973</v>
      </c>
      <c r="F16" s="4"/>
      <c r="G16" s="4"/>
      <c r="H16" s="4"/>
      <c r="I16" s="16"/>
      <c r="J16" s="3"/>
      <c r="K16" s="37">
        <f t="shared" si="1"/>
        <v>0.80491928987244421</v>
      </c>
    </row>
    <row r="17" spans="1:11" x14ac:dyDescent="0.3">
      <c r="A17" s="80" t="str">
        <f>'ALIMENTACION PERFIL'!D10</f>
        <v>NOROESTE</v>
      </c>
      <c r="B17" s="100"/>
      <c r="C17" s="78" t="s">
        <v>29</v>
      </c>
      <c r="D17" s="17">
        <f>VLOOKUP($B$5&amp;$B$7&amp;$A17,'ALIMENTOS PERFIL'!$A:$N,D$7,0)</f>
        <v>6.6086496266077388</v>
      </c>
      <c r="E17" s="17">
        <f>VLOOKUP($B$5&amp;$B$7&amp;$A17,'ALIMENTOS PERFIL'!$A:$N,E$7,0)</f>
        <v>7.4771425176918846</v>
      </c>
      <c r="F17" s="17"/>
      <c r="G17" s="17"/>
      <c r="H17" s="17"/>
      <c r="I17" s="18"/>
      <c r="J17" s="3"/>
      <c r="K17" s="38">
        <f t="shared" si="1"/>
        <v>0.86849289108414585</v>
      </c>
    </row>
    <row r="18" spans="1:11" x14ac:dyDescent="0.3">
      <c r="A18" s="80" t="s">
        <v>30</v>
      </c>
      <c r="B18" s="98" t="s">
        <v>31</v>
      </c>
      <c r="C18" s="79" t="s">
        <v>32</v>
      </c>
      <c r="D18" s="14">
        <f>VLOOKUP($B$5&amp;$B$7&amp;$A18,'ALIMENTOS PERFIL'!$A:$N,D$7,0)</f>
        <v>1.3966282019523761</v>
      </c>
      <c r="E18" s="14">
        <f>VLOOKUP($B$5&amp;$B$7&amp;$A18,'ALIMENTOS PERFIL'!$A:$N,E$7,0)</f>
        <v>3.0681535084816129</v>
      </c>
      <c r="F18" s="14"/>
      <c r="G18" s="14"/>
      <c r="H18" s="14"/>
      <c r="I18" s="15"/>
      <c r="J18" s="3"/>
      <c r="K18" s="39">
        <f t="shared" si="1"/>
        <v>1.6715253065292368</v>
      </c>
    </row>
    <row r="19" spans="1:11" x14ac:dyDescent="0.3">
      <c r="A19" s="80" t="s">
        <v>33</v>
      </c>
      <c r="B19" s="99"/>
      <c r="C19" s="77" t="s">
        <v>34</v>
      </c>
      <c r="D19" s="4">
        <f>VLOOKUP($B$5&amp;$B$7&amp;$A19,'ALIMENTOS PERFIL'!$A:$N,D$7,0)</f>
        <v>4.1156508655963275</v>
      </c>
      <c r="E19" s="4">
        <f>VLOOKUP($B$5&amp;$B$7&amp;$A19,'ALIMENTOS PERFIL'!$A:$N,E$7,0)</f>
        <v>6.6786227640011475</v>
      </c>
      <c r="F19" s="4"/>
      <c r="G19" s="4"/>
      <c r="H19" s="4"/>
      <c r="I19" s="16"/>
      <c r="J19" s="3"/>
      <c r="K19" s="37">
        <f t="shared" si="1"/>
        <v>2.56297189840482</v>
      </c>
    </row>
    <row r="20" spans="1:11" x14ac:dyDescent="0.3">
      <c r="A20" s="80" t="s">
        <v>35</v>
      </c>
      <c r="B20" s="99"/>
      <c r="C20" s="77" t="s">
        <v>36</v>
      </c>
      <c r="D20" s="4">
        <f>VLOOKUP($B$5&amp;$B$7&amp;$A20,'ALIMENTOS PERFIL'!$A:$N,D$7,0)</f>
        <v>6.3171094862772881</v>
      </c>
      <c r="E20" s="4">
        <f>VLOOKUP($B$5&amp;$B$7&amp;$A20,'ALIMENTOS PERFIL'!$A:$N,E$7,0)</f>
        <v>10.992877968697892</v>
      </c>
      <c r="F20" s="4"/>
      <c r="G20" s="4"/>
      <c r="H20" s="4"/>
      <c r="I20" s="16"/>
      <c r="J20" s="3"/>
      <c r="K20" s="37">
        <f t="shared" si="1"/>
        <v>4.6757684824206036</v>
      </c>
    </row>
    <row r="21" spans="1:11" x14ac:dyDescent="0.3">
      <c r="A21" s="80" t="s">
        <v>37</v>
      </c>
      <c r="B21" s="99"/>
      <c r="C21" s="77" t="s">
        <v>38</v>
      </c>
      <c r="D21" s="4">
        <f>VLOOKUP($B$5&amp;$B$7&amp;$A21,'ALIMENTOS PERFIL'!$A:$N,D$7,0)</f>
        <v>20.129525973333052</v>
      </c>
      <c r="E21" s="4">
        <f>VLOOKUP($B$5&amp;$B$7&amp;$A21,'ALIMENTOS PERFIL'!$A:$N,E$7,0)</f>
        <v>13.176505741825048</v>
      </c>
      <c r="F21" s="4"/>
      <c r="G21" s="4"/>
      <c r="H21" s="4"/>
      <c r="I21" s="16"/>
      <c r="J21" s="3"/>
      <c r="K21" s="37">
        <f t="shared" si="1"/>
        <v>-6.9530202315080043</v>
      </c>
    </row>
    <row r="22" spans="1:11" ht="18.45" customHeight="1" x14ac:dyDescent="0.3">
      <c r="A22" s="80" t="s">
        <v>39</v>
      </c>
      <c r="B22" s="99"/>
      <c r="C22" s="77" t="s">
        <v>40</v>
      </c>
      <c r="D22" s="4">
        <f>VLOOKUP($B$5&amp;$B$7&amp;$A22,'ALIMENTOS PERFIL'!$A:$N,D$7,0)</f>
        <v>19.927173425419504</v>
      </c>
      <c r="E22" s="4">
        <f>VLOOKUP($B$5&amp;$B$7&amp;$A22,'ALIMENTOS PERFIL'!$A:$N,E$7,0)</f>
        <v>20.715860439692221</v>
      </c>
      <c r="F22" s="4"/>
      <c r="G22" s="4"/>
      <c r="H22" s="4"/>
      <c r="I22" s="16"/>
      <c r="J22" s="3"/>
      <c r="K22" s="37">
        <f t="shared" si="1"/>
        <v>0.78868701427271759</v>
      </c>
    </row>
    <row r="23" spans="1:11" x14ac:dyDescent="0.3">
      <c r="A23" s="80" t="s">
        <v>41</v>
      </c>
      <c r="B23" s="99"/>
      <c r="C23" s="77" t="s">
        <v>42</v>
      </c>
      <c r="D23" s="4">
        <f>VLOOKUP($B$5&amp;$B$7&amp;$A23,'ALIMENTOS PERFIL'!$A:$N,D$7,0)</f>
        <v>8.7756448933035909</v>
      </c>
      <c r="E23" s="4">
        <f>VLOOKUP($B$5&amp;$B$7&amp;$A23,'ALIMENTOS PERFIL'!$A:$N,E$7,0)</f>
        <v>8.3229912053057848</v>
      </c>
      <c r="F23" s="4"/>
      <c r="G23" s="4"/>
      <c r="H23" s="4"/>
      <c r="I23" s="16"/>
      <c r="J23" s="3"/>
      <c r="K23" s="37">
        <f t="shared" si="1"/>
        <v>-0.45265368799780603</v>
      </c>
    </row>
    <row r="24" spans="1:11" ht="18.45" customHeight="1" x14ac:dyDescent="0.3">
      <c r="A24" s="80" t="s">
        <v>43</v>
      </c>
      <c r="B24" s="99"/>
      <c r="C24" s="77" t="s">
        <v>44</v>
      </c>
      <c r="D24" s="4">
        <f>VLOOKUP($B$5&amp;$B$7&amp;$A24,'ALIMENTOS PERFIL'!$A:$N,D$7,0)</f>
        <v>13.700537810818878</v>
      </c>
      <c r="E24" s="4">
        <f>VLOOKUP($B$5&amp;$B$7&amp;$A24,'ALIMENTOS PERFIL'!$A:$N,E$7,0)</f>
        <v>12.918449516601399</v>
      </c>
      <c r="F24" s="4"/>
      <c r="G24" s="4"/>
      <c r="H24" s="4"/>
      <c r="I24" s="16"/>
      <c r="J24" s="3"/>
      <c r="K24" s="37">
        <f t="shared" si="1"/>
        <v>-0.78208829421747872</v>
      </c>
    </row>
    <row r="25" spans="1:11" ht="18.45" customHeight="1" x14ac:dyDescent="0.3">
      <c r="A25" s="80" t="s">
        <v>45</v>
      </c>
      <c r="B25" s="100"/>
      <c r="C25" s="78" t="s">
        <v>46</v>
      </c>
      <c r="D25" s="17">
        <f>VLOOKUP($B$5&amp;$B$7&amp;$A25,'ALIMENTOS PERFIL'!$A:$N,D$7,0)</f>
        <v>25.637730635133476</v>
      </c>
      <c r="E25" s="17">
        <f>VLOOKUP($B$5&amp;$B$7&amp;$A25,'ALIMENTOS PERFIL'!$A:$N,E$7,0)</f>
        <v>24.126536176879032</v>
      </c>
      <c r="F25" s="17"/>
      <c r="G25" s="17"/>
      <c r="H25" s="17"/>
      <c r="I25" s="18"/>
      <c r="J25" s="3"/>
      <c r="K25" s="38">
        <f t="shared" si="1"/>
        <v>-1.5111944582544439</v>
      </c>
    </row>
    <row r="26" spans="1:11" ht="18.45" customHeight="1" x14ac:dyDescent="0.3">
      <c r="A26" s="80" t="str">
        <f>'ALIMENTACION PERFIL'!D19</f>
        <v>DE 15 A 19 AÑOS</v>
      </c>
      <c r="B26" s="98" t="s">
        <v>47</v>
      </c>
      <c r="C26" s="79" t="s">
        <v>48</v>
      </c>
      <c r="D26" s="14">
        <f>VLOOKUP($B$5&amp;$B$7&amp;$A26,'ALIMENTOS PERFIL'!$A:$N,D$7,0)</f>
        <v>0</v>
      </c>
      <c r="E26" s="14">
        <f>VLOOKUP($B$5&amp;$B$7&amp;$A26,'ALIMENTOS PERFIL'!$A:$N,E$7,0)</f>
        <v>0</v>
      </c>
      <c r="F26" s="14"/>
      <c r="G26" s="14"/>
      <c r="H26" s="14"/>
      <c r="I26" s="15"/>
      <c r="J26" s="3"/>
      <c r="K26" s="39">
        <f t="shared" si="1"/>
        <v>0</v>
      </c>
    </row>
    <row r="27" spans="1:11" ht="18.45" customHeight="1" x14ac:dyDescent="0.3">
      <c r="A27" s="80" t="str">
        <f>'ALIMENTACION PERFIL'!D20</f>
        <v>DE 20 A 24 AÑOS</v>
      </c>
      <c r="B27" s="99"/>
      <c r="C27" s="77" t="s">
        <v>49</v>
      </c>
      <c r="D27" s="4">
        <f>VLOOKUP($B$5&amp;$B$7&amp;$A27,'ALIMENTOS PERFIL'!$A:$N,D$7,0)</f>
        <v>7.7103158778286298</v>
      </c>
      <c r="E27" s="4">
        <f>VLOOKUP($B$5&amp;$B$7&amp;$A27,'ALIMENTOS PERFIL'!$A:$N,E$7,0)</f>
        <v>8.420112869699734</v>
      </c>
      <c r="F27" s="4"/>
      <c r="G27" s="4"/>
      <c r="H27" s="4"/>
      <c r="I27" s="16"/>
      <c r="J27" s="3"/>
      <c r="K27" s="37">
        <f t="shared" si="1"/>
        <v>0.70979699187110423</v>
      </c>
    </row>
    <row r="28" spans="1:11" ht="18.45" customHeight="1" x14ac:dyDescent="0.3">
      <c r="A28" s="80" t="str">
        <f>'ALIMENTACION PERFIL'!D21</f>
        <v>DE 25 A 34 AÑOS</v>
      </c>
      <c r="B28" s="99"/>
      <c r="C28" s="77" t="s">
        <v>50</v>
      </c>
      <c r="D28" s="4">
        <f>VLOOKUP($B$5&amp;$B$7&amp;$A28,'ALIMENTOS PERFIL'!$A:$N,D$7,0)</f>
        <v>20.443961444424762</v>
      </c>
      <c r="E28" s="4">
        <f>VLOOKUP($B$5&amp;$B$7&amp;$A28,'ALIMENTOS PERFIL'!$A:$N,E$7,0)</f>
        <v>12.942834260119254</v>
      </c>
      <c r="F28" s="4"/>
      <c r="G28" s="4"/>
      <c r="H28" s="4"/>
      <c r="I28" s="16"/>
      <c r="J28" s="3"/>
      <c r="K28" s="37">
        <f t="shared" si="1"/>
        <v>-7.5011271843055081</v>
      </c>
    </row>
    <row r="29" spans="1:11" ht="18.45" customHeight="1" x14ac:dyDescent="0.3">
      <c r="A29" s="80" t="str">
        <f>'ALIMENTACION PERFIL'!D22</f>
        <v>DE 35 A 49 AÑOS</v>
      </c>
      <c r="B29" s="99"/>
      <c r="C29" s="77" t="s">
        <v>51</v>
      </c>
      <c r="D29" s="4">
        <f>VLOOKUP($B$5&amp;$B$7&amp;$A29,'ALIMENTOS PERFIL'!$A:$N,D$7,0)</f>
        <v>36.585156619845854</v>
      </c>
      <c r="E29" s="4">
        <f>VLOOKUP($B$5&amp;$B$7&amp;$A29,'ALIMENTOS PERFIL'!$A:$N,E$7,0)</f>
        <v>37.998264235442328</v>
      </c>
      <c r="F29" s="4"/>
      <c r="G29" s="4"/>
      <c r="H29" s="4"/>
      <c r="I29" s="16"/>
      <c r="J29" s="3"/>
      <c r="K29" s="37">
        <f t="shared" si="1"/>
        <v>1.4131076155964735</v>
      </c>
    </row>
    <row r="30" spans="1:11" ht="18.45" customHeight="1" x14ac:dyDescent="0.3">
      <c r="A30" s="80" t="str">
        <f>'ALIMENTACION PERFIL'!D23</f>
        <v>DE 50 A 59 AÑOS</v>
      </c>
      <c r="B30" s="99"/>
      <c r="C30" s="77" t="s">
        <v>52</v>
      </c>
      <c r="D30" s="4">
        <f>VLOOKUP($B$5&amp;$B$7&amp;$A30,'ALIMENTOS PERFIL'!$A:$N,D$7,0)</f>
        <v>17.017868846547827</v>
      </c>
      <c r="E30" s="4">
        <f>VLOOKUP($B$5&amp;$B$7&amp;$A30,'ALIMENTOS PERFIL'!$A:$N,E$7,0)</f>
        <v>22.94087351780346</v>
      </c>
      <c r="F30" s="4"/>
      <c r="G30" s="4"/>
      <c r="H30" s="4"/>
      <c r="I30" s="16"/>
      <c r="J30" s="3"/>
      <c r="K30" s="37">
        <f t="shared" si="1"/>
        <v>5.923004671255633</v>
      </c>
    </row>
    <row r="31" spans="1:11" ht="18.45" customHeight="1" x14ac:dyDescent="0.3">
      <c r="A31" s="80" t="str">
        <f>'ALIMENTACION PERFIL'!D24</f>
        <v>DE 60 A 75 AÑOS</v>
      </c>
      <c r="B31" s="100"/>
      <c r="C31" s="78" t="s">
        <v>53</v>
      </c>
      <c r="D31" s="17">
        <f>VLOOKUP($B$5&amp;$B$7&amp;$A31,'ALIMENTOS PERFIL'!$A:$N,D$7,0)</f>
        <v>14.131566140766555</v>
      </c>
      <c r="E31" s="17">
        <f>VLOOKUP($B$5&amp;$B$7&amp;$A31,'ALIMENTOS PERFIL'!$A:$N,E$7,0)</f>
        <v>12.065474792974026</v>
      </c>
      <c r="F31" s="17"/>
      <c r="G31" s="17"/>
      <c r="H31" s="17"/>
      <c r="I31" s="18"/>
      <c r="J31" s="3"/>
      <c r="K31" s="40">
        <f t="shared" si="1"/>
        <v>-2.0660913477925291</v>
      </c>
    </row>
    <row r="32" spans="1:11" ht="18.45" customHeight="1" x14ac:dyDescent="0.3">
      <c r="A32" s="80" t="str">
        <f>'ALIMENTACION PERFIL'!D25</f>
        <v>ALTA Y MEDIA ALTA</v>
      </c>
      <c r="B32" s="98" t="s">
        <v>54</v>
      </c>
      <c r="C32" s="79" t="s">
        <v>55</v>
      </c>
      <c r="D32" s="14">
        <f>VLOOKUP($B$5&amp;$B$7&amp;$A32,'ALIMENTOS PERFIL'!$A:$N,D$7,0)</f>
        <v>15.191305378406486</v>
      </c>
      <c r="E32" s="14">
        <f>VLOOKUP($B$5&amp;$B$7&amp;$A32,'ALIMENTOS PERFIL'!$A:$N,E$7,0)</f>
        <v>18.378387061436481</v>
      </c>
      <c r="F32" s="14"/>
      <c r="G32" s="14"/>
      <c r="H32" s="14"/>
      <c r="I32" s="15"/>
      <c r="J32" s="3"/>
      <c r="K32" s="36">
        <f t="shared" si="1"/>
        <v>3.1870816830299944</v>
      </c>
    </row>
    <row r="33" spans="1:11" ht="18.45" customHeight="1" x14ac:dyDescent="0.3">
      <c r="A33" s="80" t="str">
        <f>'ALIMENTACION PERFIL'!D26</f>
        <v>MEDIA</v>
      </c>
      <c r="B33" s="99"/>
      <c r="C33" s="77" t="s">
        <v>56</v>
      </c>
      <c r="D33" s="4">
        <f>VLOOKUP($B$5&amp;$B$7&amp;$A33,'ALIMENTOS PERFIL'!$A:$N,D$7,0)</f>
        <v>26.364271054044728</v>
      </c>
      <c r="E33" s="4">
        <f>VLOOKUP($B$5&amp;$B$7&amp;$A33,'ALIMENTOS PERFIL'!$A:$N,E$7,0)</f>
        <v>28.264234453718927</v>
      </c>
      <c r="F33" s="4"/>
      <c r="G33" s="4"/>
      <c r="H33" s="4"/>
      <c r="I33" s="16"/>
      <c r="J33" s="3"/>
      <c r="K33" s="37">
        <f t="shared" si="1"/>
        <v>1.8999633996741991</v>
      </c>
    </row>
    <row r="34" spans="1:11" ht="18.45" customHeight="1" x14ac:dyDescent="0.3">
      <c r="A34" s="80" t="str">
        <f>'ALIMENTACION PERFIL'!D27</f>
        <v>MEDIA BAJA</v>
      </c>
      <c r="B34" s="99"/>
      <c r="C34" s="77" t="s">
        <v>57</v>
      </c>
      <c r="D34" s="4">
        <f>VLOOKUP($B$5&amp;$B$7&amp;$A34,'ALIMENTOS PERFIL'!$A:$N,D$7,0)</f>
        <v>43.848539032495637</v>
      </c>
      <c r="E34" s="4">
        <f>VLOOKUP($B$5&amp;$B$7&amp;$A34,'ALIMENTOS PERFIL'!$A:$N,E$7,0)</f>
        <v>38.619101990652432</v>
      </c>
      <c r="F34" s="4"/>
      <c r="G34" s="4"/>
      <c r="H34" s="4"/>
      <c r="I34" s="16"/>
      <c r="J34" s="3"/>
      <c r="K34" s="37">
        <f t="shared" si="1"/>
        <v>-5.2294370418432052</v>
      </c>
    </row>
    <row r="35" spans="1:11" ht="18.45" customHeight="1" x14ac:dyDescent="0.3">
      <c r="A35" s="80" t="str">
        <f>'ALIMENTACION PERFIL'!D28</f>
        <v>BAJA</v>
      </c>
      <c r="B35" s="100"/>
      <c r="C35" s="78" t="s">
        <v>58</v>
      </c>
      <c r="D35" s="17">
        <f>VLOOKUP($B$5&amp;$B$7&amp;$A35,'ALIMENTOS PERFIL'!$A:$N,D$7,0)</f>
        <v>14.595886627661168</v>
      </c>
      <c r="E35" s="17">
        <f>VLOOKUP($B$5&amp;$B$7&amp;$A35,'ALIMENTOS PERFIL'!$A:$N,E$7,0)</f>
        <v>14.738272322245614</v>
      </c>
      <c r="F35" s="17"/>
      <c r="G35" s="17"/>
      <c r="H35" s="17"/>
      <c r="I35" s="18"/>
      <c r="J35" s="3"/>
      <c r="K35" s="38">
        <f t="shared" si="1"/>
        <v>0.14238569458444594</v>
      </c>
    </row>
  </sheetData>
  <sheetProtection sheet="1" objects="1" scenarios="1"/>
  <mergeCells count="6">
    <mergeCell ref="C1:K1"/>
    <mergeCell ref="B32:B35"/>
    <mergeCell ref="B6:C6"/>
    <mergeCell ref="B9:B17"/>
    <mergeCell ref="B18:B25"/>
    <mergeCell ref="B26:B31"/>
  </mergeCells>
  <conditionalFormatting sqref="K9:K35">
    <cfRule type="containsErrors" dxfId="0" priority="1">
      <formula>ISERROR(K9)</formula>
    </cfRule>
  </conditionalFormatting>
  <pageMargins left="0.25" right="0.25" top="0.75" bottom="0.75" header="0.3" footer="0.3"/>
  <pageSetup paperSize="9" scale="67" orientation="landscape" r:id="rId1"/>
  <ignoredErrors>
    <ignoredError sqref="B5:C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nchor moveWithCells="1">
                  <from>
                    <xdr:col>1</xdr:col>
                    <xdr:colOff>68580</xdr:colOff>
                    <xdr:row>3</xdr:row>
                    <xdr:rowOff>121920</xdr:rowOff>
                  </from>
                  <to>
                    <xdr:col>2</xdr:col>
                    <xdr:colOff>1874520</xdr:colOff>
                    <xdr:row>5</xdr:row>
                    <xdr:rowOff>106680</xdr:rowOff>
                  </to>
                </anchor>
              </controlPr>
            </control>
          </mc:Choice>
        </mc:AlternateContent>
        <mc:AlternateContent xmlns:mc="http://schemas.openxmlformats.org/markup-compatibility/2006">
          <mc:Choice Requires="x14">
            <control shapeId="45058" r:id="rId5" name="Drop Down 2">
              <controlPr defaultSize="0" autoLine="0" autoPict="0">
                <anchor moveWithCells="1">
                  <from>
                    <xdr:col>1</xdr:col>
                    <xdr:colOff>60960</xdr:colOff>
                    <xdr:row>5</xdr:row>
                    <xdr:rowOff>190500</xdr:rowOff>
                  </from>
                  <to>
                    <xdr:col>2</xdr:col>
                    <xdr:colOff>1866900</xdr:colOff>
                    <xdr:row>7</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1">
    <tabColor rgb="FFFF0000"/>
  </sheetPr>
  <dimension ref="A1:F49"/>
  <sheetViews>
    <sheetView workbookViewId="0">
      <selection activeCell="D11" sqref="D11"/>
    </sheetView>
  </sheetViews>
  <sheetFormatPr baseColWidth="10" defaultColWidth="11.44140625" defaultRowHeight="14.4" x14ac:dyDescent="0.3"/>
  <cols>
    <col min="2" max="2" width="34.44140625" bestFit="1" customWidth="1"/>
    <col min="4" max="4" width="43.77734375" bestFit="1" customWidth="1"/>
  </cols>
  <sheetData>
    <row r="1" spans="1:6" x14ac:dyDescent="0.3">
      <c r="B1" s="9" t="s">
        <v>135</v>
      </c>
      <c r="D1" s="9" t="s">
        <v>136</v>
      </c>
      <c r="F1" s="9" t="s">
        <v>137</v>
      </c>
    </row>
    <row r="2" spans="1:6" x14ac:dyDescent="0.3">
      <c r="A2">
        <v>1</v>
      </c>
      <c r="B2" t="s">
        <v>14</v>
      </c>
      <c r="C2">
        <v>1</v>
      </c>
      <c r="D2" t="s">
        <v>138</v>
      </c>
      <c r="E2">
        <v>1</v>
      </c>
      <c r="F2" t="s">
        <v>139</v>
      </c>
    </row>
    <row r="3" spans="1:6" x14ac:dyDescent="0.3">
      <c r="A3">
        <v>2</v>
      </c>
      <c r="B3" t="s">
        <v>15</v>
      </c>
      <c r="C3">
        <v>2</v>
      </c>
      <c r="D3" t="s">
        <v>140</v>
      </c>
      <c r="E3">
        <v>2</v>
      </c>
      <c r="F3" t="s">
        <v>140</v>
      </c>
    </row>
    <row r="4" spans="1:6" x14ac:dyDescent="0.3">
      <c r="A4">
        <v>3</v>
      </c>
      <c r="B4" t="s">
        <v>16</v>
      </c>
      <c r="C4">
        <v>3</v>
      </c>
      <c r="D4" t="s">
        <v>141</v>
      </c>
    </row>
    <row r="5" spans="1:6" x14ac:dyDescent="0.3">
      <c r="A5">
        <v>4</v>
      </c>
      <c r="B5" t="s">
        <v>17</v>
      </c>
      <c r="C5">
        <v>4</v>
      </c>
      <c r="D5" t="s">
        <v>142</v>
      </c>
    </row>
    <row r="6" spans="1:6" x14ac:dyDescent="0.3">
      <c r="A6">
        <v>5</v>
      </c>
      <c r="B6" t="s">
        <v>18</v>
      </c>
    </row>
    <row r="7" spans="1:6" x14ac:dyDescent="0.3">
      <c r="A7">
        <v>6</v>
      </c>
      <c r="B7" t="s">
        <v>19</v>
      </c>
    </row>
    <row r="9" spans="1:6" x14ac:dyDescent="0.3">
      <c r="A9">
        <v>1</v>
      </c>
      <c r="B9" t="s">
        <v>19</v>
      </c>
    </row>
    <row r="10" spans="1:6" x14ac:dyDescent="0.3">
      <c r="A10">
        <v>2</v>
      </c>
      <c r="B10" t="s">
        <v>97</v>
      </c>
    </row>
    <row r="11" spans="1:6" x14ac:dyDescent="0.3">
      <c r="A11">
        <v>3</v>
      </c>
      <c r="B11" t="s">
        <v>98</v>
      </c>
    </row>
    <row r="12" spans="1:6" x14ac:dyDescent="0.3">
      <c r="A12">
        <v>4</v>
      </c>
      <c r="B12" t="s">
        <v>99</v>
      </c>
    </row>
    <row r="13" spans="1:6" x14ac:dyDescent="0.3">
      <c r="A13">
        <v>5</v>
      </c>
      <c r="B13" t="s">
        <v>100</v>
      </c>
    </row>
    <row r="14" spans="1:6" x14ac:dyDescent="0.3">
      <c r="A14">
        <v>6</v>
      </c>
      <c r="B14" t="s">
        <v>101</v>
      </c>
    </row>
    <row r="15" spans="1:6" x14ac:dyDescent="0.3">
      <c r="A15">
        <v>7</v>
      </c>
      <c r="B15" t="s">
        <v>102</v>
      </c>
    </row>
    <row r="17" spans="1:2" x14ac:dyDescent="0.3">
      <c r="A17">
        <v>1</v>
      </c>
      <c r="B17" t="s">
        <v>103</v>
      </c>
    </row>
    <row r="18" spans="1:2" x14ac:dyDescent="0.3">
      <c r="A18">
        <v>2</v>
      </c>
      <c r="B18" t="s">
        <v>104</v>
      </c>
    </row>
    <row r="19" spans="1:2" x14ac:dyDescent="0.3">
      <c r="A19">
        <v>3</v>
      </c>
      <c r="B19" t="s">
        <v>105</v>
      </c>
    </row>
    <row r="20" spans="1:2" x14ac:dyDescent="0.3">
      <c r="A20">
        <v>4</v>
      </c>
      <c r="B20" t="s">
        <v>106</v>
      </c>
    </row>
    <row r="21" spans="1:2" x14ac:dyDescent="0.3">
      <c r="A21">
        <v>5</v>
      </c>
      <c r="B21" t="s">
        <v>107</v>
      </c>
    </row>
    <row r="22" spans="1:2" x14ac:dyDescent="0.3">
      <c r="A22">
        <v>6</v>
      </c>
      <c r="B22" t="s">
        <v>108</v>
      </c>
    </row>
    <row r="23" spans="1:2" x14ac:dyDescent="0.3">
      <c r="A23">
        <v>7</v>
      </c>
      <c r="B23" t="s">
        <v>109</v>
      </c>
    </row>
    <row r="24" spans="1:2" x14ac:dyDescent="0.3">
      <c r="A24">
        <v>8</v>
      </c>
      <c r="B24" t="s">
        <v>110</v>
      </c>
    </row>
    <row r="25" spans="1:2" x14ac:dyDescent="0.3">
      <c r="A25">
        <v>9</v>
      </c>
      <c r="B25" t="s">
        <v>111</v>
      </c>
    </row>
    <row r="26" spans="1:2" x14ac:dyDescent="0.3">
      <c r="A26">
        <v>10</v>
      </c>
      <c r="B26" t="s">
        <v>112</v>
      </c>
    </row>
    <row r="27" spans="1:2" x14ac:dyDescent="0.3">
      <c r="A27">
        <v>11</v>
      </c>
      <c r="B27" t="s">
        <v>113</v>
      </c>
    </row>
    <row r="28" spans="1:2" x14ac:dyDescent="0.3">
      <c r="A28">
        <v>12</v>
      </c>
      <c r="B28" t="s">
        <v>114</v>
      </c>
    </row>
    <row r="29" spans="1:2" x14ac:dyDescent="0.3">
      <c r="A29">
        <v>13</v>
      </c>
      <c r="B29" t="s">
        <v>115</v>
      </c>
    </row>
    <row r="30" spans="1:2" x14ac:dyDescent="0.3">
      <c r="A30">
        <v>14</v>
      </c>
      <c r="B30" t="s">
        <v>116</v>
      </c>
    </row>
    <row r="33" spans="1:2" x14ac:dyDescent="0.3">
      <c r="A33">
        <v>1</v>
      </c>
      <c r="B33" t="s">
        <v>15</v>
      </c>
    </row>
    <row r="34" spans="1:2" x14ac:dyDescent="0.3">
      <c r="A34">
        <v>2</v>
      </c>
      <c r="B34" t="s">
        <v>117</v>
      </c>
    </row>
    <row r="35" spans="1:2" x14ac:dyDescent="0.3">
      <c r="A35">
        <v>3</v>
      </c>
      <c r="B35" t="s">
        <v>118</v>
      </c>
    </row>
    <row r="36" spans="1:2" x14ac:dyDescent="0.3">
      <c r="A36">
        <v>4</v>
      </c>
      <c r="B36" t="s">
        <v>119</v>
      </c>
    </row>
    <row r="37" spans="1:2" x14ac:dyDescent="0.3">
      <c r="A37">
        <v>5</v>
      </c>
      <c r="B37" t="s">
        <v>120</v>
      </c>
    </row>
    <row r="38" spans="1:2" x14ac:dyDescent="0.3">
      <c r="A38">
        <v>6</v>
      </c>
      <c r="B38" t="s">
        <v>121</v>
      </c>
    </row>
    <row r="39" spans="1:2" x14ac:dyDescent="0.3">
      <c r="A39">
        <v>7</v>
      </c>
      <c r="B39" t="s">
        <v>122</v>
      </c>
    </row>
    <row r="40" spans="1:2" x14ac:dyDescent="0.3">
      <c r="A40">
        <v>8</v>
      </c>
      <c r="B40" t="s">
        <v>123</v>
      </c>
    </row>
    <row r="41" spans="1:2" x14ac:dyDescent="0.3">
      <c r="A41">
        <v>9</v>
      </c>
      <c r="B41" t="s">
        <v>124</v>
      </c>
    </row>
    <row r="42" spans="1:2" x14ac:dyDescent="0.3">
      <c r="A42">
        <v>10</v>
      </c>
      <c r="B42" t="s">
        <v>125</v>
      </c>
    </row>
    <row r="43" spans="1:2" x14ac:dyDescent="0.3">
      <c r="A43">
        <v>11</v>
      </c>
      <c r="B43" t="s">
        <v>126</v>
      </c>
    </row>
    <row r="44" spans="1:2" x14ac:dyDescent="0.3">
      <c r="A44">
        <v>12</v>
      </c>
      <c r="B44" t="s">
        <v>127</v>
      </c>
    </row>
    <row r="45" spans="1:2" x14ac:dyDescent="0.3">
      <c r="A45">
        <v>13</v>
      </c>
      <c r="B45" t="s">
        <v>128</v>
      </c>
    </row>
    <row r="46" spans="1:2" x14ac:dyDescent="0.3">
      <c r="A46">
        <v>14</v>
      </c>
      <c r="B46" t="s">
        <v>129</v>
      </c>
    </row>
    <row r="47" spans="1:2" x14ac:dyDescent="0.3">
      <c r="A47">
        <v>15</v>
      </c>
      <c r="B47" t="s">
        <v>130</v>
      </c>
    </row>
    <row r="48" spans="1:2" x14ac:dyDescent="0.3">
      <c r="A48">
        <v>16</v>
      </c>
      <c r="B48" t="s">
        <v>131</v>
      </c>
    </row>
    <row r="49" spans="1:2" x14ac:dyDescent="0.3">
      <c r="A49">
        <v>17</v>
      </c>
      <c r="B49" t="s">
        <v>132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
    <tabColor theme="7"/>
  </sheetPr>
  <dimension ref="A1:I26"/>
  <sheetViews>
    <sheetView workbookViewId="0">
      <selection activeCell="D11" sqref="D11"/>
    </sheetView>
  </sheetViews>
  <sheetFormatPr baseColWidth="10" defaultColWidth="11.44140625" defaultRowHeight="14.4" x14ac:dyDescent="0.3"/>
  <cols>
    <col min="1" max="1" width="39.5546875" bestFit="1" customWidth="1"/>
    <col min="2" max="2" width="43.77734375" bestFit="1" customWidth="1"/>
    <col min="3" max="3" width="20.77734375" bestFit="1" customWidth="1"/>
    <col min="4" max="4" width="11.5546875" style="1" bestFit="1" customWidth="1"/>
    <col min="5" max="6" width="25.21875" bestFit="1" customWidth="1"/>
    <col min="7" max="7" width="27.44140625" bestFit="1" customWidth="1"/>
  </cols>
  <sheetData>
    <row r="1" spans="1:9" x14ac:dyDescent="0.3">
      <c r="B1" t="s">
        <v>143</v>
      </c>
      <c r="C1" t="s">
        <v>60</v>
      </c>
      <c r="D1">
        <v>0</v>
      </c>
    </row>
    <row r="2" spans="1:9" x14ac:dyDescent="0.3">
      <c r="B2">
        <v>0</v>
      </c>
      <c r="C2">
        <v>0</v>
      </c>
      <c r="D2" t="s">
        <v>144</v>
      </c>
      <c r="E2" t="s">
        <v>145</v>
      </c>
      <c r="F2">
        <v>0</v>
      </c>
      <c r="G2">
        <v>0</v>
      </c>
      <c r="H2">
        <v>0</v>
      </c>
      <c r="I2">
        <v>0</v>
      </c>
    </row>
    <row r="3" spans="1:9" x14ac:dyDescent="0.3">
      <c r="A3" t="str">
        <f>B3&amp;C3</f>
        <v>VOLUMEN (Miles kg ó litros)TotalAlimentacion</v>
      </c>
      <c r="B3" t="s">
        <v>138</v>
      </c>
      <c r="C3" t="s">
        <v>14</v>
      </c>
      <c r="D3">
        <v>25648.611975371001</v>
      </c>
      <c r="E3">
        <v>25180.359806731998</v>
      </c>
      <c r="F3">
        <v>0</v>
      </c>
      <c r="G3">
        <v>0</v>
      </c>
      <c r="H3">
        <v>0</v>
      </c>
      <c r="I3">
        <v>0</v>
      </c>
    </row>
    <row r="4" spans="1:9" x14ac:dyDescent="0.3">
      <c r="A4" t="str">
        <f>B3&amp;C4</f>
        <v>VOLUMEN (Miles kg ó litros).T.Alimentos TOTAL ING</v>
      </c>
      <c r="B4">
        <v>0</v>
      </c>
      <c r="C4" t="s">
        <v>15</v>
      </c>
      <c r="D4">
        <v>11229.766701385</v>
      </c>
      <c r="E4">
        <v>11102.155665561</v>
      </c>
      <c r="F4">
        <v>0</v>
      </c>
      <c r="G4">
        <v>0</v>
      </c>
      <c r="H4">
        <v>0</v>
      </c>
      <c r="I4">
        <v>0</v>
      </c>
    </row>
    <row r="5" spans="1:9" x14ac:dyDescent="0.3">
      <c r="A5" t="str">
        <f>B3&amp;C5</f>
        <v>VOLUMEN (Miles kg ó litros)Total Bebidas</v>
      </c>
      <c r="B5">
        <v>0</v>
      </c>
      <c r="C5" t="s">
        <v>16</v>
      </c>
      <c r="D5">
        <v>13713.774152279999</v>
      </c>
      <c r="E5">
        <v>13488.762000815001</v>
      </c>
      <c r="F5">
        <v>0</v>
      </c>
      <c r="G5">
        <v>0</v>
      </c>
      <c r="H5">
        <v>0</v>
      </c>
      <c r="I5">
        <v>0</v>
      </c>
    </row>
    <row r="6" spans="1:9" x14ac:dyDescent="0.3">
      <c r="A6" t="str">
        <f>B3&amp;C6</f>
        <v>VOLUMEN (Miles kg ó litros)Total Bebidas Frias</v>
      </c>
      <c r="B6">
        <v>0</v>
      </c>
      <c r="C6" t="s">
        <v>17</v>
      </c>
      <c r="D6">
        <v>12950.678628529999</v>
      </c>
      <c r="E6">
        <v>12735.977447590001</v>
      </c>
      <c r="F6">
        <v>0</v>
      </c>
      <c r="G6">
        <v>0</v>
      </c>
      <c r="H6">
        <v>0</v>
      </c>
      <c r="I6">
        <v>0</v>
      </c>
    </row>
    <row r="7" spans="1:9" x14ac:dyDescent="0.3">
      <c r="A7" t="str">
        <f>B3&amp;C7</f>
        <v>VOLUMEN (Miles kg ó litros)Total Bebidas Calientes</v>
      </c>
      <c r="B7">
        <v>0</v>
      </c>
      <c r="C7" t="s">
        <v>18</v>
      </c>
      <c r="D7">
        <v>763.0955237500001</v>
      </c>
      <c r="E7">
        <v>752.78455322500008</v>
      </c>
      <c r="F7">
        <v>0</v>
      </c>
      <c r="G7">
        <v>0</v>
      </c>
      <c r="H7">
        <v>0</v>
      </c>
      <c r="I7">
        <v>0</v>
      </c>
    </row>
    <row r="8" spans="1:9" x14ac:dyDescent="0.3">
      <c r="A8" t="str">
        <f>B3&amp;C8</f>
        <v>VOLUMEN (Miles kg ó litros)Total Aperitivos</v>
      </c>
      <c r="B8">
        <v>0</v>
      </c>
      <c r="C8" t="s">
        <v>19</v>
      </c>
      <c r="D8">
        <v>705.07112170599999</v>
      </c>
      <c r="E8">
        <v>589.4421403560001</v>
      </c>
      <c r="F8">
        <v>0</v>
      </c>
      <c r="G8">
        <v>0</v>
      </c>
      <c r="H8">
        <v>0</v>
      </c>
      <c r="I8">
        <v>0</v>
      </c>
    </row>
    <row r="9" spans="1:9" x14ac:dyDescent="0.3">
      <c r="A9" t="str">
        <f>B9&amp;C9</f>
        <v>PENETRACION (%)TotalAlimentacion</v>
      </c>
      <c r="B9" t="s">
        <v>140</v>
      </c>
      <c r="C9" t="s">
        <v>14</v>
      </c>
      <c r="D9">
        <v>43.755769999999998</v>
      </c>
      <c r="E9">
        <v>44.262349999999998</v>
      </c>
      <c r="F9">
        <v>0</v>
      </c>
      <c r="G9">
        <v>0</v>
      </c>
      <c r="H9">
        <v>0</v>
      </c>
      <c r="I9">
        <v>0</v>
      </c>
    </row>
    <row r="10" spans="1:9" x14ac:dyDescent="0.3">
      <c r="A10" t="str">
        <f>B9&amp;C10</f>
        <v>PENETRACION (%).T.Alimentos TOTAL ING</v>
      </c>
      <c r="B10">
        <v>0</v>
      </c>
      <c r="C10" t="s">
        <v>15</v>
      </c>
      <c r="D10">
        <v>28.368790000000001</v>
      </c>
      <c r="E10">
        <v>30.469719999999999</v>
      </c>
      <c r="F10">
        <v>0</v>
      </c>
      <c r="G10">
        <v>0</v>
      </c>
      <c r="H10">
        <v>0</v>
      </c>
      <c r="I10">
        <v>0</v>
      </c>
    </row>
    <row r="11" spans="1:9" x14ac:dyDescent="0.3">
      <c r="A11" t="str">
        <f>B9&amp;C11</f>
        <v>PENETRACION (%)Total Bebidas</v>
      </c>
      <c r="B11">
        <v>0</v>
      </c>
      <c r="C11" t="s">
        <v>16</v>
      </c>
      <c r="D11">
        <v>25.155619999999999</v>
      </c>
      <c r="E11">
        <v>23.88138</v>
      </c>
      <c r="F11">
        <v>0</v>
      </c>
      <c r="G11">
        <v>0</v>
      </c>
      <c r="H11">
        <v>0</v>
      </c>
      <c r="I11">
        <v>0</v>
      </c>
    </row>
    <row r="12" spans="1:9" x14ac:dyDescent="0.3">
      <c r="A12" t="str">
        <f>B9&amp;C12</f>
        <v>PENETRACION (%)Total Bebidas Frias</v>
      </c>
      <c r="B12">
        <v>0</v>
      </c>
      <c r="C12" t="s">
        <v>17</v>
      </c>
      <c r="D12">
        <v>24.08784</v>
      </c>
      <c r="E12">
        <v>23.323879999999999</v>
      </c>
      <c r="F12">
        <v>0</v>
      </c>
      <c r="G12">
        <v>0</v>
      </c>
      <c r="H12">
        <v>0</v>
      </c>
      <c r="I12">
        <v>0</v>
      </c>
    </row>
    <row r="13" spans="1:9" x14ac:dyDescent="0.3">
      <c r="A13" t="str">
        <f>B9&amp;C13</f>
        <v>PENETRACION (%)Total Bebidas Calientes</v>
      </c>
      <c r="B13">
        <v>0</v>
      </c>
      <c r="C13" t="s">
        <v>18</v>
      </c>
      <c r="D13">
        <v>3.3477139999999999</v>
      </c>
      <c r="E13">
        <v>3.7351589999999999</v>
      </c>
      <c r="F13">
        <v>0</v>
      </c>
      <c r="G13">
        <v>0</v>
      </c>
      <c r="H13">
        <v>0</v>
      </c>
      <c r="I13">
        <v>0</v>
      </c>
    </row>
    <row r="14" spans="1:9" x14ac:dyDescent="0.3">
      <c r="A14" t="str">
        <f>B9&amp;C14</f>
        <v>PENETRACION (%)Total Aperitivos</v>
      </c>
      <c r="B14">
        <v>0</v>
      </c>
      <c r="C14" t="s">
        <v>19</v>
      </c>
      <c r="D14">
        <v>7.7185410000000001</v>
      </c>
      <c r="E14">
        <v>7.3340860000000001</v>
      </c>
      <c r="F14">
        <v>0</v>
      </c>
      <c r="G14">
        <v>0</v>
      </c>
      <c r="H14">
        <v>0</v>
      </c>
      <c r="I14">
        <v>0</v>
      </c>
    </row>
    <row r="15" spans="1:9" x14ac:dyDescent="0.3">
      <c r="A15" t="str">
        <f>B15&amp;C15</f>
        <v>FRECUENCIA DESPERDICIO (Actos)TotalAlimentacion</v>
      </c>
      <c r="B15" t="s">
        <v>141</v>
      </c>
      <c r="C15" t="s">
        <v>14</v>
      </c>
      <c r="D15">
        <v>4.2648000026829518</v>
      </c>
      <c r="E15">
        <v>4.2474300734809347</v>
      </c>
      <c r="F15">
        <v>0</v>
      </c>
      <c r="G15">
        <v>0</v>
      </c>
      <c r="H15">
        <v>0</v>
      </c>
      <c r="I15">
        <v>0</v>
      </c>
    </row>
    <row r="16" spans="1:9" x14ac:dyDescent="0.3">
      <c r="A16" t="str">
        <f>B15&amp;C16</f>
        <v>FRECUENCIA DESPERDICIO (Actos).T.Alimentos TOTAL ING</v>
      </c>
      <c r="B16">
        <v>0</v>
      </c>
      <c r="C16" t="s">
        <v>15</v>
      </c>
      <c r="D16">
        <v>3.0036364087799359</v>
      </c>
      <c r="E16">
        <v>2.9211432674578597</v>
      </c>
      <c r="F16">
        <v>0</v>
      </c>
      <c r="G16">
        <v>0</v>
      </c>
      <c r="H16">
        <v>0</v>
      </c>
      <c r="I16">
        <v>0</v>
      </c>
    </row>
    <row r="17" spans="1:9" x14ac:dyDescent="0.3">
      <c r="A17" t="str">
        <f>B15&amp;C17</f>
        <v>FRECUENCIA DESPERDICIO (Actos)Total Bebidas</v>
      </c>
      <c r="B17">
        <v>0</v>
      </c>
      <c r="C17" t="s">
        <v>16</v>
      </c>
      <c r="D17">
        <v>3.4171610974058209</v>
      </c>
      <c r="E17">
        <v>3.7642299510629664</v>
      </c>
      <c r="F17">
        <v>0</v>
      </c>
      <c r="G17">
        <v>0</v>
      </c>
      <c r="H17">
        <v>0</v>
      </c>
      <c r="I17">
        <v>0</v>
      </c>
    </row>
    <row r="18" spans="1:9" x14ac:dyDescent="0.3">
      <c r="A18" t="str">
        <f>B15&amp;C18</f>
        <v>FRECUENCIA DESPERDICIO (Actos)Total Bebidas Frias</v>
      </c>
      <c r="B18">
        <v>0</v>
      </c>
      <c r="C18" t="s">
        <v>17</v>
      </c>
      <c r="D18">
        <v>2.9683710391913327</v>
      </c>
      <c r="E18">
        <v>3.1797706332869384</v>
      </c>
      <c r="F18">
        <v>0</v>
      </c>
      <c r="G18">
        <v>0</v>
      </c>
      <c r="H18">
        <v>0</v>
      </c>
      <c r="I18">
        <v>0</v>
      </c>
    </row>
    <row r="19" spans="1:9" x14ac:dyDescent="0.3">
      <c r="A19" t="str">
        <f>B15&amp;C19</f>
        <v>FRECUENCIA DESPERDICIO (Actos)Total Bebidas Calientes</v>
      </c>
      <c r="B19">
        <v>0</v>
      </c>
      <c r="C19" t="s">
        <v>18</v>
      </c>
      <c r="D19">
        <v>4.6621453512888467</v>
      </c>
      <c r="E19">
        <v>4.538575201917407</v>
      </c>
      <c r="F19">
        <v>0</v>
      </c>
      <c r="G19">
        <v>0</v>
      </c>
      <c r="H19">
        <v>0</v>
      </c>
      <c r="I19">
        <v>0</v>
      </c>
    </row>
    <row r="20" spans="1:9" x14ac:dyDescent="0.3">
      <c r="A20" t="str">
        <f>B15&amp;C20</f>
        <v>FRECUENCIA DESPERDICIO (Actos)Total Aperitivos</v>
      </c>
      <c r="B20">
        <v>0</v>
      </c>
      <c r="C20" t="s">
        <v>19</v>
      </c>
      <c r="D20">
        <v>2.5995411316117276</v>
      </c>
      <c r="E20">
        <v>2.0614913704290965</v>
      </c>
      <c r="F20">
        <v>0</v>
      </c>
      <c r="G20">
        <v>0</v>
      </c>
      <c r="H20">
        <v>0</v>
      </c>
      <c r="I20">
        <v>0</v>
      </c>
    </row>
    <row r="21" spans="1:9" x14ac:dyDescent="0.3">
      <c r="A21" t="str">
        <f>B21&amp;C21</f>
        <v>DESPERDICIO PER CAPITA (kg ó litros por individuo)TotalAlimentacion</v>
      </c>
      <c r="B21" t="s">
        <v>142</v>
      </c>
      <c r="C21" t="s">
        <v>14</v>
      </c>
      <c r="D21">
        <v>0.75275238458347449</v>
      </c>
      <c r="E21">
        <v>0.73260202892009785</v>
      </c>
      <c r="F21">
        <v>0</v>
      </c>
      <c r="G21">
        <v>0</v>
      </c>
      <c r="H21">
        <v>0</v>
      </c>
      <c r="I21">
        <v>0</v>
      </c>
    </row>
    <row r="22" spans="1:9" x14ac:dyDescent="0.3">
      <c r="A22" t="str">
        <f>B21&amp;C22</f>
        <v>DESPERDICIO PER CAPITA (kg ó litros por individuo).T.Alimentos TOTAL ING</v>
      </c>
      <c r="B22">
        <v>0</v>
      </c>
      <c r="C22" t="s">
        <v>15</v>
      </c>
      <c r="D22">
        <v>0.32957853173977991</v>
      </c>
      <c r="E22">
        <v>0.32300807571435813</v>
      </c>
      <c r="F22">
        <v>0</v>
      </c>
      <c r="G22">
        <v>0</v>
      </c>
      <c r="H22">
        <v>0</v>
      </c>
      <c r="I22">
        <v>0</v>
      </c>
    </row>
    <row r="23" spans="1:9" x14ac:dyDescent="0.3">
      <c r="A23" t="str">
        <f>B21&amp;C23</f>
        <v>DESPERDICIO PER CAPITA (kg ó litros por individuo)Total Bebidas</v>
      </c>
      <c r="B23">
        <v>0</v>
      </c>
      <c r="C23" t="s">
        <v>16</v>
      </c>
      <c r="D23">
        <v>0.40248070899422872</v>
      </c>
      <c r="E23">
        <v>0.39244439571860751</v>
      </c>
      <c r="F23">
        <v>0</v>
      </c>
      <c r="G23">
        <v>0</v>
      </c>
      <c r="H23">
        <v>0</v>
      </c>
      <c r="I23">
        <v>0</v>
      </c>
    </row>
    <row r="24" spans="1:9" x14ac:dyDescent="0.3">
      <c r="A24" t="str">
        <f>B21&amp;C24</f>
        <v>DESPERDICIO PER CAPITA (kg ó litros por individuo)Total Bebidas Frias</v>
      </c>
      <c r="B24">
        <v>0</v>
      </c>
      <c r="C24" t="s">
        <v>17</v>
      </c>
      <c r="D24">
        <v>0.38008493558612039</v>
      </c>
      <c r="E24">
        <v>0.37054283763568951</v>
      </c>
      <c r="F24">
        <v>0</v>
      </c>
      <c r="G24">
        <v>0</v>
      </c>
      <c r="H24">
        <v>0</v>
      </c>
      <c r="I24">
        <v>0</v>
      </c>
    </row>
    <row r="25" spans="1:9" x14ac:dyDescent="0.3">
      <c r="A25" t="str">
        <f>B21&amp;C25</f>
        <v>DESPERDICIO PER CAPITA (kg ó litros por individuo)Total Bebidas Calientes</v>
      </c>
      <c r="B25">
        <v>0</v>
      </c>
      <c r="C25" t="s">
        <v>18</v>
      </c>
      <c r="D25">
        <v>2.2395814114632595E-2</v>
      </c>
      <c r="E25">
        <v>2.1901641737407575E-2</v>
      </c>
      <c r="F25">
        <v>0</v>
      </c>
      <c r="G25">
        <v>0</v>
      </c>
      <c r="H25">
        <v>0</v>
      </c>
      <c r="I25">
        <v>0</v>
      </c>
    </row>
    <row r="26" spans="1:9" x14ac:dyDescent="0.3">
      <c r="A26" t="str">
        <f>B21&amp;C26</f>
        <v>DESPERDICIO PER CAPITA (kg ó litros por individuo)Total Aperitivos</v>
      </c>
      <c r="B26">
        <v>0</v>
      </c>
      <c r="C26" t="s">
        <v>19</v>
      </c>
      <c r="D26">
        <v>2.0692881991597366E-2</v>
      </c>
      <c r="E26">
        <v>1.7149333207692352E-2</v>
      </c>
      <c r="F26">
        <v>0</v>
      </c>
      <c r="G26">
        <v>0</v>
      </c>
      <c r="H26">
        <v>0</v>
      </c>
      <c r="I26">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
    <tabColor theme="7"/>
  </sheetPr>
  <dimension ref="A1:J325"/>
  <sheetViews>
    <sheetView workbookViewId="0">
      <selection activeCell="D11" sqref="D11"/>
    </sheetView>
  </sheetViews>
  <sheetFormatPr baseColWidth="10" defaultColWidth="11.44140625" defaultRowHeight="14.4" x14ac:dyDescent="0.3"/>
  <cols>
    <col min="1" max="1" width="65.21875" bestFit="1" customWidth="1"/>
  </cols>
  <sheetData>
    <row r="1" spans="1:10" x14ac:dyDescent="0.3">
      <c r="B1">
        <v>0</v>
      </c>
      <c r="C1">
        <v>0</v>
      </c>
      <c r="D1">
        <v>0</v>
      </c>
      <c r="E1" t="s">
        <v>144</v>
      </c>
      <c r="F1" t="s">
        <v>145</v>
      </c>
      <c r="G1">
        <v>0</v>
      </c>
      <c r="H1">
        <v>0</v>
      </c>
      <c r="I1">
        <v>0</v>
      </c>
      <c r="J1">
        <v>0</v>
      </c>
    </row>
    <row r="2" spans="1:10" x14ac:dyDescent="0.3">
      <c r="A2" t="str">
        <f>B2&amp;C2&amp;D2</f>
        <v>DISTRIBUCION VOLUMEN X CRITERIO (kg ó litros)TotalAlimentacionT.ESPAÑA</v>
      </c>
      <c r="B2" t="s">
        <v>139</v>
      </c>
      <c r="C2" t="s">
        <v>14</v>
      </c>
      <c r="D2" t="s">
        <v>60</v>
      </c>
      <c r="E2">
        <v>100</v>
      </c>
      <c r="F2">
        <v>100</v>
      </c>
      <c r="G2">
        <v>0</v>
      </c>
      <c r="H2">
        <v>0</v>
      </c>
      <c r="I2">
        <v>0</v>
      </c>
      <c r="J2">
        <v>0</v>
      </c>
    </row>
    <row r="3" spans="1:10" x14ac:dyDescent="0.3">
      <c r="A3" t="str">
        <f>B2&amp;C2&amp;D3</f>
        <v>DISTRIBUCION VOLUMEN X CRITERIO (kg ó litros)TotalAlimentacionBCN AM</v>
      </c>
      <c r="B3">
        <v>0</v>
      </c>
      <c r="C3">
        <v>0</v>
      </c>
      <c r="D3" t="s">
        <v>146</v>
      </c>
      <c r="E3">
        <v>7.1919334382277738</v>
      </c>
      <c r="F3">
        <v>10.331810490386491</v>
      </c>
      <c r="G3">
        <v>0</v>
      </c>
      <c r="H3">
        <v>0</v>
      </c>
      <c r="I3">
        <v>0</v>
      </c>
      <c r="J3">
        <v>0</v>
      </c>
    </row>
    <row r="4" spans="1:10" x14ac:dyDescent="0.3">
      <c r="A4" t="str">
        <f>B2&amp;C2&amp;D4</f>
        <v>DISTRIBUCION VOLUMEN X CRITERIO (kg ó litros)TotalAlimentacionREST.CAT ARAGON</v>
      </c>
      <c r="B4">
        <v>0</v>
      </c>
      <c r="C4">
        <v>0</v>
      </c>
      <c r="D4" t="s">
        <v>147</v>
      </c>
      <c r="E4">
        <v>14.991419783640678</v>
      </c>
      <c r="F4">
        <v>16.703144025616918</v>
      </c>
      <c r="G4">
        <v>0</v>
      </c>
      <c r="H4">
        <v>0</v>
      </c>
      <c r="I4">
        <v>0</v>
      </c>
      <c r="J4">
        <v>0</v>
      </c>
    </row>
    <row r="5" spans="1:10" x14ac:dyDescent="0.3">
      <c r="A5" t="str">
        <f>B2&amp;C2&amp;D5</f>
        <v>DISTRIBUCION VOLUMEN X CRITERIO (kg ó litros)TotalAlimentacionLEVANTE</v>
      </c>
      <c r="B5">
        <v>0</v>
      </c>
      <c r="C5">
        <v>0</v>
      </c>
      <c r="D5" t="s">
        <v>148</v>
      </c>
      <c r="E5">
        <v>12.875378211776439</v>
      </c>
      <c r="F5">
        <v>16.51942281788568</v>
      </c>
      <c r="G5">
        <v>0</v>
      </c>
      <c r="H5">
        <v>0</v>
      </c>
      <c r="I5">
        <v>0</v>
      </c>
      <c r="J5">
        <v>0</v>
      </c>
    </row>
    <row r="6" spans="1:10" x14ac:dyDescent="0.3">
      <c r="A6" t="str">
        <f>B2&amp;C2&amp;D6</f>
        <v>DISTRIBUCION VOLUMEN X CRITERIO (kg ó litros)TotalAlimentacionANDALUCIA</v>
      </c>
      <c r="B6">
        <v>0</v>
      </c>
      <c r="C6">
        <v>0</v>
      </c>
      <c r="D6" t="s">
        <v>149</v>
      </c>
      <c r="E6">
        <v>21.547671734673113</v>
      </c>
      <c r="F6">
        <v>18.767646388569723</v>
      </c>
      <c r="G6">
        <v>0</v>
      </c>
      <c r="H6">
        <v>0</v>
      </c>
      <c r="I6">
        <v>0</v>
      </c>
      <c r="J6">
        <v>0</v>
      </c>
    </row>
    <row r="7" spans="1:10" x14ac:dyDescent="0.3">
      <c r="A7" t="str">
        <f>B2&amp;C2&amp;D7</f>
        <v>DISTRIBUCION VOLUMEN X CRITERIO (kg ó litros)TotalAlimentacionMDD AM</v>
      </c>
      <c r="B7">
        <v>0</v>
      </c>
      <c r="C7">
        <v>0</v>
      </c>
      <c r="D7" t="s">
        <v>150</v>
      </c>
      <c r="E7">
        <v>17.883842837224922</v>
      </c>
      <c r="F7">
        <v>13.482497702147048</v>
      </c>
      <c r="G7">
        <v>0</v>
      </c>
      <c r="H7">
        <v>0</v>
      </c>
      <c r="I7">
        <v>0</v>
      </c>
      <c r="J7">
        <v>0</v>
      </c>
    </row>
    <row r="8" spans="1:10" x14ac:dyDescent="0.3">
      <c r="A8" t="str">
        <f>B2&amp;C2&amp;D8</f>
        <v>DISTRIBUCION VOLUMEN X CRITERIO (kg ó litros)TotalAlimentacionRTO CENTRO</v>
      </c>
      <c r="B8">
        <v>0</v>
      </c>
      <c r="C8">
        <v>0</v>
      </c>
      <c r="D8" t="s">
        <v>151</v>
      </c>
      <c r="E8">
        <v>7.3244961867681173</v>
      </c>
      <c r="F8">
        <v>6.2653276189374312</v>
      </c>
      <c r="G8">
        <v>0</v>
      </c>
      <c r="H8">
        <v>0</v>
      </c>
      <c r="I8">
        <v>0</v>
      </c>
      <c r="J8">
        <v>0</v>
      </c>
    </row>
    <row r="9" spans="1:10" x14ac:dyDescent="0.3">
      <c r="A9" t="str">
        <f>B2&amp;C2&amp;D9</f>
        <v>DISTRIBUCION VOLUMEN X CRITERIO (kg ó litros)TotalAlimentacionNORTE-CENTRO</v>
      </c>
      <c r="B9">
        <v>0</v>
      </c>
      <c r="C9">
        <v>0</v>
      </c>
      <c r="D9" t="s">
        <v>152</v>
      </c>
      <c r="E9">
        <v>9.8261039859976496</v>
      </c>
      <c r="F9">
        <v>9.3521154847772117</v>
      </c>
      <c r="G9">
        <v>0</v>
      </c>
      <c r="H9">
        <v>0</v>
      </c>
      <c r="I9">
        <v>0</v>
      </c>
      <c r="J9">
        <v>0</v>
      </c>
    </row>
    <row r="10" spans="1:10" x14ac:dyDescent="0.3">
      <c r="A10" t="str">
        <f>B2&amp;C2&amp;D10</f>
        <v>DISTRIBUCION VOLUMEN X CRITERIO (kg ó litros)TotalAlimentacionNOROESTE</v>
      </c>
      <c r="B10">
        <v>0</v>
      </c>
      <c r="C10">
        <v>0</v>
      </c>
      <c r="D10" t="s">
        <v>153</v>
      </c>
      <c r="E10">
        <v>8.359156245705524</v>
      </c>
      <c r="F10">
        <v>8.5780376095838253</v>
      </c>
      <c r="G10">
        <v>0</v>
      </c>
      <c r="H10">
        <v>0</v>
      </c>
      <c r="I10">
        <v>0</v>
      </c>
      <c r="J10">
        <v>0</v>
      </c>
    </row>
    <row r="11" spans="1:10" x14ac:dyDescent="0.3">
      <c r="A11" t="str">
        <f>B2&amp;C2&amp;D11</f>
        <v>DISTRIBUCION VOLUMEN X CRITERIO (kg ó litros)TotalAlimentacion&lt;2MIL</v>
      </c>
      <c r="B11">
        <v>0</v>
      </c>
      <c r="C11">
        <v>0</v>
      </c>
      <c r="D11" t="s">
        <v>30</v>
      </c>
      <c r="E11">
        <v>2.1755150703976009</v>
      </c>
      <c r="F11">
        <v>2.4718892380902058</v>
      </c>
      <c r="G11">
        <v>0</v>
      </c>
      <c r="H11">
        <v>0</v>
      </c>
      <c r="I11">
        <v>0</v>
      </c>
      <c r="J11">
        <v>0</v>
      </c>
    </row>
    <row r="12" spans="1:10" x14ac:dyDescent="0.3">
      <c r="A12" t="str">
        <f>B2&amp;C2&amp;D12</f>
        <v>DISTRIBUCION VOLUMEN X CRITERIO (kg ó litros)TotalAlimentacion2-5MIL</v>
      </c>
      <c r="B12">
        <v>0</v>
      </c>
      <c r="C12">
        <v>0</v>
      </c>
      <c r="D12" t="s">
        <v>33</v>
      </c>
      <c r="E12">
        <v>5.3850706065158187</v>
      </c>
      <c r="F12">
        <v>6.6704750258411476</v>
      </c>
      <c r="G12">
        <v>0</v>
      </c>
      <c r="H12">
        <v>0</v>
      </c>
      <c r="I12">
        <v>0</v>
      </c>
      <c r="J12">
        <v>0</v>
      </c>
    </row>
    <row r="13" spans="1:10" x14ac:dyDescent="0.3">
      <c r="A13" t="str">
        <f>B2&amp;C2&amp;D13</f>
        <v>DISTRIBUCION VOLUMEN X CRITERIO (kg ó litros)TotalAlimentacion5-10MIL</v>
      </c>
      <c r="B13">
        <v>0</v>
      </c>
      <c r="C13">
        <v>0</v>
      </c>
      <c r="D13" t="s">
        <v>35</v>
      </c>
      <c r="E13">
        <v>8.2432388051260919</v>
      </c>
      <c r="F13">
        <v>11.301859336589617</v>
      </c>
      <c r="G13">
        <v>0</v>
      </c>
      <c r="H13">
        <v>0</v>
      </c>
      <c r="I13">
        <v>0</v>
      </c>
      <c r="J13">
        <v>0</v>
      </c>
    </row>
    <row r="14" spans="1:10" x14ac:dyDescent="0.3">
      <c r="A14" t="str">
        <f>B2&amp;C2&amp;D14</f>
        <v>DISTRIBUCION VOLUMEN X CRITERIO (kg ó litros)TotalAlimentacion10-30MIL</v>
      </c>
      <c r="B14">
        <v>0</v>
      </c>
      <c r="C14">
        <v>0</v>
      </c>
      <c r="D14" t="s">
        <v>37</v>
      </c>
      <c r="E14">
        <v>21.536201901405626</v>
      </c>
      <c r="F14">
        <v>16.622894133756372</v>
      </c>
      <c r="G14">
        <v>0</v>
      </c>
      <c r="H14">
        <v>0</v>
      </c>
      <c r="I14">
        <v>0</v>
      </c>
      <c r="J14">
        <v>0</v>
      </c>
    </row>
    <row r="15" spans="1:10" x14ac:dyDescent="0.3">
      <c r="A15" t="str">
        <f>B2&amp;C2&amp;D15</f>
        <v>DISTRIBUCION VOLUMEN X CRITERIO (kg ó litros)TotalAlimentacion30-100MIL</v>
      </c>
      <c r="B15">
        <v>0</v>
      </c>
      <c r="C15">
        <v>0</v>
      </c>
      <c r="D15" t="s">
        <v>39</v>
      </c>
      <c r="E15">
        <v>18.011320916975965</v>
      </c>
      <c r="F15">
        <v>19.136106292225254</v>
      </c>
      <c r="G15">
        <v>0</v>
      </c>
      <c r="H15">
        <v>0</v>
      </c>
      <c r="I15">
        <v>0</v>
      </c>
      <c r="J15">
        <v>0</v>
      </c>
    </row>
    <row r="16" spans="1:10" x14ac:dyDescent="0.3">
      <c r="A16" t="str">
        <f>B2&amp;C2&amp;D16</f>
        <v>DISTRIBUCION VOLUMEN X CRITERIO (kg ó litros)TotalAlimentacion100-200MIL</v>
      </c>
      <c r="B16">
        <v>0</v>
      </c>
      <c r="C16">
        <v>0</v>
      </c>
      <c r="D16" t="s">
        <v>41</v>
      </c>
      <c r="E16">
        <v>8.7734234937033104</v>
      </c>
      <c r="F16">
        <v>7.7906856297840958</v>
      </c>
      <c r="G16">
        <v>0</v>
      </c>
      <c r="H16">
        <v>0</v>
      </c>
      <c r="I16">
        <v>0</v>
      </c>
      <c r="J16">
        <v>0</v>
      </c>
    </row>
    <row r="17" spans="1:10" x14ac:dyDescent="0.3">
      <c r="A17" t="str">
        <f>B2&amp;C2&amp;D17</f>
        <v>DISTRIBUCION VOLUMEN X CRITERIO (kg ó litros)TotalAlimentacion200-500MIL</v>
      </c>
      <c r="B17">
        <v>0</v>
      </c>
      <c r="C17">
        <v>0</v>
      </c>
      <c r="D17" t="s">
        <v>43</v>
      </c>
      <c r="E17">
        <v>12.715535938968975</v>
      </c>
      <c r="F17">
        <v>12.066637565638255</v>
      </c>
      <c r="G17">
        <v>0</v>
      </c>
      <c r="H17">
        <v>0</v>
      </c>
      <c r="I17">
        <v>0</v>
      </c>
      <c r="J17">
        <v>0</v>
      </c>
    </row>
    <row r="18" spans="1:10" x14ac:dyDescent="0.3">
      <c r="A18" t="str">
        <f>B2&amp;C2&amp;D18</f>
        <v>DISTRIBUCION VOLUMEN X CRITERIO (kg ó litros)TotalAlimentacion&gt;500MIL</v>
      </c>
      <c r="B18">
        <v>0</v>
      </c>
      <c r="C18">
        <v>0</v>
      </c>
      <c r="D18" t="s">
        <v>45</v>
      </c>
      <c r="E18">
        <v>23.15969565463816</v>
      </c>
      <c r="F18">
        <v>23.939454626428319</v>
      </c>
      <c r="G18">
        <v>0</v>
      </c>
      <c r="H18">
        <v>0</v>
      </c>
      <c r="I18">
        <v>0</v>
      </c>
      <c r="J18">
        <v>0</v>
      </c>
    </row>
    <row r="19" spans="1:10" x14ac:dyDescent="0.3">
      <c r="A19" t="str">
        <f>B2&amp;C2&amp;D19</f>
        <v>DISTRIBUCION VOLUMEN X CRITERIO (kg ó litros)TotalAlimentacionDE 15 A 19 AÑOS</v>
      </c>
      <c r="B19">
        <v>0</v>
      </c>
      <c r="C19">
        <v>0</v>
      </c>
      <c r="D19" t="s">
        <v>154</v>
      </c>
      <c r="E19">
        <v>5.3902677456876376</v>
      </c>
      <c r="F19">
        <v>6.6659459829134322</v>
      </c>
      <c r="G19">
        <v>0</v>
      </c>
      <c r="H19">
        <v>0</v>
      </c>
      <c r="I19">
        <v>0</v>
      </c>
      <c r="J19">
        <v>0</v>
      </c>
    </row>
    <row r="20" spans="1:10" x14ac:dyDescent="0.3">
      <c r="A20" t="str">
        <f>B2&amp;C2&amp;D20</f>
        <v>DISTRIBUCION VOLUMEN X CRITERIO (kg ó litros)TotalAlimentacionDE 20 A 24 AÑOS</v>
      </c>
      <c r="B20">
        <v>0</v>
      </c>
      <c r="C20">
        <v>0</v>
      </c>
      <c r="D20" t="s">
        <v>155</v>
      </c>
      <c r="E20">
        <v>8.7547434235708561</v>
      </c>
      <c r="F20">
        <v>5.9391955059838875</v>
      </c>
      <c r="G20">
        <v>0</v>
      </c>
      <c r="H20">
        <v>0</v>
      </c>
      <c r="I20">
        <v>0</v>
      </c>
      <c r="J20">
        <v>0</v>
      </c>
    </row>
    <row r="21" spans="1:10" x14ac:dyDescent="0.3">
      <c r="A21" t="str">
        <f>B2&amp;C2&amp;D21</f>
        <v>DISTRIBUCION VOLUMEN X CRITERIO (kg ó litros)TotalAlimentacionDE 25 A 34 AÑOS</v>
      </c>
      <c r="B21">
        <v>0</v>
      </c>
      <c r="C21">
        <v>0</v>
      </c>
      <c r="D21" t="s">
        <v>156</v>
      </c>
      <c r="E21">
        <v>16.732294079465184</v>
      </c>
      <c r="F21">
        <v>11.10881939321675</v>
      </c>
      <c r="G21">
        <v>0</v>
      </c>
      <c r="H21">
        <v>0</v>
      </c>
      <c r="I21">
        <v>0</v>
      </c>
      <c r="J21">
        <v>0</v>
      </c>
    </row>
    <row r="22" spans="1:10" x14ac:dyDescent="0.3">
      <c r="A22" t="str">
        <f>B2&amp;C2&amp;D22</f>
        <v>DISTRIBUCION VOLUMEN X CRITERIO (kg ó litros)TotalAlimentacionDE 35 A 49 AÑOS</v>
      </c>
      <c r="B22">
        <v>0</v>
      </c>
      <c r="C22">
        <v>0</v>
      </c>
      <c r="D22" t="s">
        <v>157</v>
      </c>
      <c r="E22">
        <v>30.975530330884816</v>
      </c>
      <c r="F22">
        <v>33.389019631924612</v>
      </c>
      <c r="G22">
        <v>0</v>
      </c>
      <c r="H22">
        <v>0</v>
      </c>
      <c r="I22">
        <v>0</v>
      </c>
      <c r="J22">
        <v>0</v>
      </c>
    </row>
    <row r="23" spans="1:10" x14ac:dyDescent="0.3">
      <c r="A23" t="str">
        <f>B2&amp;C2&amp;D23</f>
        <v>DISTRIBUCION VOLUMEN X CRITERIO (kg ó litros)TotalAlimentacionDE 50 A 59 AÑOS</v>
      </c>
      <c r="B23">
        <v>0</v>
      </c>
      <c r="C23">
        <v>0</v>
      </c>
      <c r="D23" t="s">
        <v>158</v>
      </c>
      <c r="E23">
        <v>22.33823478361591</v>
      </c>
      <c r="F23">
        <v>25.675805933962486</v>
      </c>
      <c r="G23">
        <v>0</v>
      </c>
      <c r="H23">
        <v>0</v>
      </c>
      <c r="I23">
        <v>0</v>
      </c>
      <c r="J23">
        <v>0</v>
      </c>
    </row>
    <row r="24" spans="1:10" x14ac:dyDescent="0.3">
      <c r="A24" t="str">
        <f>B2&amp;C2&amp;D24</f>
        <v>DISTRIBUCION VOLUMEN X CRITERIO (kg ó litros)TotalAlimentacionDE 60 A 75 AÑOS</v>
      </c>
      <c r="B24">
        <v>0</v>
      </c>
      <c r="C24">
        <v>0</v>
      </c>
      <c r="D24" t="s">
        <v>159</v>
      </c>
      <c r="E24">
        <v>15.808932252371324</v>
      </c>
      <c r="F24">
        <v>17.221216700448689</v>
      </c>
      <c r="G24">
        <v>0</v>
      </c>
      <c r="H24">
        <v>0</v>
      </c>
      <c r="I24">
        <v>0</v>
      </c>
      <c r="J24">
        <v>0</v>
      </c>
    </row>
    <row r="25" spans="1:10" x14ac:dyDescent="0.3">
      <c r="A25" t="str">
        <f>B2&amp;C2&amp;D25</f>
        <v>DISTRIBUCION VOLUMEN X CRITERIO (kg ó litros)TotalAlimentacionALTA Y MEDIA ALTA</v>
      </c>
      <c r="B25">
        <v>0</v>
      </c>
      <c r="C25">
        <v>0</v>
      </c>
      <c r="D25" t="s">
        <v>160</v>
      </c>
      <c r="E25">
        <v>17.308642415803803</v>
      </c>
      <c r="F25">
        <v>20.515975001778429</v>
      </c>
      <c r="G25">
        <v>0</v>
      </c>
      <c r="H25">
        <v>0</v>
      </c>
      <c r="I25">
        <v>0</v>
      </c>
      <c r="J25">
        <v>0</v>
      </c>
    </row>
    <row r="26" spans="1:10" x14ac:dyDescent="0.3">
      <c r="A26" t="str">
        <f>B2&amp;C2&amp;D26</f>
        <v>DISTRIBUCION VOLUMEN X CRITERIO (kg ó litros)TotalAlimentacionMEDIA</v>
      </c>
      <c r="B26">
        <v>0</v>
      </c>
      <c r="C26">
        <v>0</v>
      </c>
      <c r="D26" t="s">
        <v>161</v>
      </c>
      <c r="E26">
        <v>24.979809279754697</v>
      </c>
      <c r="F26">
        <v>28.771415637194782</v>
      </c>
      <c r="G26">
        <v>0</v>
      </c>
      <c r="H26">
        <v>0</v>
      </c>
      <c r="I26">
        <v>0</v>
      </c>
      <c r="J26">
        <v>0</v>
      </c>
    </row>
    <row r="27" spans="1:10" x14ac:dyDescent="0.3">
      <c r="A27" t="str">
        <f>B2&amp;C2&amp;D27</f>
        <v>DISTRIBUCION VOLUMEN X CRITERIO (kg ó litros)TotalAlimentacionMEDIA BAJA</v>
      </c>
      <c r="B27">
        <v>0</v>
      </c>
      <c r="C27">
        <v>0</v>
      </c>
      <c r="D27" t="s">
        <v>162</v>
      </c>
      <c r="E27">
        <v>39.802601022179992</v>
      </c>
      <c r="F27">
        <v>37.131607622287831</v>
      </c>
      <c r="G27">
        <v>0</v>
      </c>
      <c r="H27">
        <v>0</v>
      </c>
      <c r="I27">
        <v>0</v>
      </c>
      <c r="J27">
        <v>0</v>
      </c>
    </row>
    <row r="28" spans="1:10" x14ac:dyDescent="0.3">
      <c r="A28" t="str">
        <f>B2&amp;C2&amp;D28</f>
        <v>DISTRIBUCION VOLUMEN X CRITERIO (kg ó litros)TotalAlimentacionBAJA</v>
      </c>
      <c r="B28">
        <v>0</v>
      </c>
      <c r="C28">
        <v>0</v>
      </c>
      <c r="D28" t="s">
        <v>163</v>
      </c>
      <c r="E28">
        <v>17.908948998198404</v>
      </c>
      <c r="F28">
        <v>13.58100266158519</v>
      </c>
      <c r="G28">
        <v>0</v>
      </c>
      <c r="H28">
        <v>0</v>
      </c>
      <c r="I28">
        <v>0</v>
      </c>
      <c r="J28">
        <v>0</v>
      </c>
    </row>
    <row r="29" spans="1:10" x14ac:dyDescent="0.3">
      <c r="A29" t="str">
        <f>B2&amp;C29&amp;D29</f>
        <v>DISTRIBUCION VOLUMEN X CRITERIO (kg ó litros).T.Alimentos TOTAL INGT.ESPAÑA</v>
      </c>
      <c r="B29">
        <v>0</v>
      </c>
      <c r="C29" t="s">
        <v>15</v>
      </c>
      <c r="D29" t="s">
        <v>60</v>
      </c>
      <c r="E29">
        <v>100</v>
      </c>
      <c r="F29">
        <v>100</v>
      </c>
      <c r="G29">
        <v>0</v>
      </c>
      <c r="H29">
        <v>0</v>
      </c>
      <c r="I29">
        <v>0</v>
      </c>
      <c r="J29">
        <v>0</v>
      </c>
    </row>
    <row r="30" spans="1:10" x14ac:dyDescent="0.3">
      <c r="A30" t="str">
        <f>B2&amp;C29&amp;D30</f>
        <v>DISTRIBUCION VOLUMEN X CRITERIO (kg ó litros).T.Alimentos TOTAL INGBCN AM</v>
      </c>
      <c r="B30">
        <v>0</v>
      </c>
      <c r="C30">
        <v>0</v>
      </c>
      <c r="D30" t="s">
        <v>146</v>
      </c>
      <c r="E30">
        <v>7.3368182440814635</v>
      </c>
      <c r="F30">
        <v>8.1369670928618856</v>
      </c>
      <c r="G30">
        <v>0</v>
      </c>
      <c r="H30">
        <v>0</v>
      </c>
      <c r="I30">
        <v>0</v>
      </c>
      <c r="J30">
        <v>0</v>
      </c>
    </row>
    <row r="31" spans="1:10" x14ac:dyDescent="0.3">
      <c r="A31" t="str">
        <f>B2&amp;C29&amp;D31</f>
        <v>DISTRIBUCION VOLUMEN X CRITERIO (kg ó litros).T.Alimentos TOTAL INGREST.CAT ARAGON</v>
      </c>
      <c r="B31">
        <v>0</v>
      </c>
      <c r="C31">
        <v>0</v>
      </c>
      <c r="D31" t="s">
        <v>147</v>
      </c>
      <c r="E31">
        <v>9.9293658377380023</v>
      </c>
      <c r="F31">
        <v>11.21624175816379</v>
      </c>
      <c r="G31">
        <v>0</v>
      </c>
      <c r="H31">
        <v>0</v>
      </c>
      <c r="I31">
        <v>0</v>
      </c>
      <c r="J31">
        <v>0</v>
      </c>
    </row>
    <row r="32" spans="1:10" x14ac:dyDescent="0.3">
      <c r="A32" t="str">
        <f>B2&amp;C29&amp;D32</f>
        <v>DISTRIBUCION VOLUMEN X CRITERIO (kg ó litros).T.Alimentos TOTAL INGLEVANTE</v>
      </c>
      <c r="B32">
        <v>0</v>
      </c>
      <c r="C32">
        <v>0</v>
      </c>
      <c r="D32" t="s">
        <v>148</v>
      </c>
      <c r="E32">
        <v>13.406315433020726</v>
      </c>
      <c r="F32">
        <v>16.602119975795368</v>
      </c>
      <c r="G32">
        <v>0</v>
      </c>
      <c r="H32">
        <v>0</v>
      </c>
      <c r="I32">
        <v>0</v>
      </c>
      <c r="J32">
        <v>0</v>
      </c>
    </row>
    <row r="33" spans="1:10" x14ac:dyDescent="0.3">
      <c r="A33" t="str">
        <f>B2&amp;C29&amp;D33</f>
        <v>DISTRIBUCION VOLUMEN X CRITERIO (kg ó litros).T.Alimentos TOTAL INGANDALUCIA</v>
      </c>
      <c r="B33">
        <v>0</v>
      </c>
      <c r="C33">
        <v>0</v>
      </c>
      <c r="D33" t="s">
        <v>149</v>
      </c>
      <c r="E33">
        <v>22.797828854024633</v>
      </c>
      <c r="F33">
        <v>21.025566962954727</v>
      </c>
      <c r="G33">
        <v>0</v>
      </c>
      <c r="H33">
        <v>0</v>
      </c>
      <c r="I33">
        <v>0</v>
      </c>
      <c r="J33">
        <v>0</v>
      </c>
    </row>
    <row r="34" spans="1:10" x14ac:dyDescent="0.3">
      <c r="A34" t="str">
        <f>B2&amp;C29&amp;D34</f>
        <v>DISTRIBUCION VOLUMEN X CRITERIO (kg ó litros).T.Alimentos TOTAL INGMDD AM</v>
      </c>
      <c r="B34">
        <v>0</v>
      </c>
      <c r="C34">
        <v>0</v>
      </c>
      <c r="D34" t="s">
        <v>150</v>
      </c>
      <c r="E34">
        <v>23.871456305582733</v>
      </c>
      <c r="F34">
        <v>19.069950251738049</v>
      </c>
      <c r="G34">
        <v>0</v>
      </c>
      <c r="H34">
        <v>0</v>
      </c>
      <c r="I34">
        <v>0</v>
      </c>
      <c r="J34">
        <v>0</v>
      </c>
    </row>
    <row r="35" spans="1:10" x14ac:dyDescent="0.3">
      <c r="A35" t="str">
        <f>B2&amp;C29&amp;D35</f>
        <v>DISTRIBUCION VOLUMEN X CRITERIO (kg ó litros).T.Alimentos TOTAL INGRTO CENTRO</v>
      </c>
      <c r="B35">
        <v>0</v>
      </c>
      <c r="C35">
        <v>0</v>
      </c>
      <c r="D35" t="s">
        <v>151</v>
      </c>
      <c r="E35">
        <v>7.8133943744956369</v>
      </c>
      <c r="F35">
        <v>7.4309189247736285</v>
      </c>
      <c r="G35">
        <v>0</v>
      </c>
      <c r="H35">
        <v>0</v>
      </c>
      <c r="I35">
        <v>0</v>
      </c>
      <c r="J35">
        <v>0</v>
      </c>
    </row>
    <row r="36" spans="1:10" x14ac:dyDescent="0.3">
      <c r="A36" t="str">
        <f>B2&amp;C29&amp;D36</f>
        <v>DISTRIBUCION VOLUMEN X CRITERIO (kg ó litros).T.Alimentos TOTAL INGNORTE-CENTRO</v>
      </c>
      <c r="B36">
        <v>0</v>
      </c>
      <c r="C36">
        <v>0</v>
      </c>
      <c r="D36" t="s">
        <v>152</v>
      </c>
      <c r="E36">
        <v>8.2361723050838531</v>
      </c>
      <c r="F36">
        <v>9.0410915949562973</v>
      </c>
      <c r="G36">
        <v>0</v>
      </c>
      <c r="H36">
        <v>0</v>
      </c>
      <c r="I36">
        <v>0</v>
      </c>
      <c r="J36">
        <v>0</v>
      </c>
    </row>
    <row r="37" spans="1:10" x14ac:dyDescent="0.3">
      <c r="A37" t="str">
        <f>B2&amp;C29&amp;D37</f>
        <v>DISTRIBUCION VOLUMEN X CRITERIO (kg ó litros).T.Alimentos TOTAL INGNOROESTE</v>
      </c>
      <c r="B37">
        <v>0</v>
      </c>
      <c r="C37">
        <v>0</v>
      </c>
      <c r="D37" t="s">
        <v>153</v>
      </c>
      <c r="E37">
        <v>6.6086496266077388</v>
      </c>
      <c r="F37">
        <v>7.4771425176918846</v>
      </c>
      <c r="G37">
        <v>0</v>
      </c>
      <c r="H37">
        <v>0</v>
      </c>
      <c r="I37">
        <v>0</v>
      </c>
      <c r="J37">
        <v>0</v>
      </c>
    </row>
    <row r="38" spans="1:10" x14ac:dyDescent="0.3">
      <c r="A38" t="str">
        <f>B2&amp;C29&amp;D38</f>
        <v>DISTRIBUCION VOLUMEN X CRITERIO (kg ó litros).T.Alimentos TOTAL ING&lt;2MIL</v>
      </c>
      <c r="B38">
        <v>0</v>
      </c>
      <c r="C38">
        <v>0</v>
      </c>
      <c r="D38" t="s">
        <v>30</v>
      </c>
      <c r="E38">
        <v>1.3966282019523761</v>
      </c>
      <c r="F38">
        <v>3.0681535084816129</v>
      </c>
      <c r="G38">
        <v>0</v>
      </c>
      <c r="H38">
        <v>0</v>
      </c>
      <c r="I38">
        <v>0</v>
      </c>
      <c r="J38">
        <v>0</v>
      </c>
    </row>
    <row r="39" spans="1:10" x14ac:dyDescent="0.3">
      <c r="A39" t="str">
        <f>B2&amp;C29&amp;D39</f>
        <v>DISTRIBUCION VOLUMEN X CRITERIO (kg ó litros).T.Alimentos TOTAL ING2-5MIL</v>
      </c>
      <c r="B39">
        <v>0</v>
      </c>
      <c r="C39">
        <v>0</v>
      </c>
      <c r="D39" t="s">
        <v>33</v>
      </c>
      <c r="E39">
        <v>4.1156508655963275</v>
      </c>
      <c r="F39">
        <v>6.6786227640011475</v>
      </c>
      <c r="G39">
        <v>0</v>
      </c>
      <c r="H39">
        <v>0</v>
      </c>
      <c r="I39">
        <v>0</v>
      </c>
      <c r="J39">
        <v>0</v>
      </c>
    </row>
    <row r="40" spans="1:10" x14ac:dyDescent="0.3">
      <c r="A40" t="str">
        <f>B2&amp;C29&amp;D40</f>
        <v>DISTRIBUCION VOLUMEN X CRITERIO (kg ó litros).T.Alimentos TOTAL ING5-10MIL</v>
      </c>
      <c r="B40">
        <v>0</v>
      </c>
      <c r="C40">
        <v>0</v>
      </c>
      <c r="D40" t="s">
        <v>35</v>
      </c>
      <c r="E40">
        <v>6.3171094862772881</v>
      </c>
      <c r="F40">
        <v>10.992877968697892</v>
      </c>
      <c r="G40">
        <v>0</v>
      </c>
      <c r="H40">
        <v>0</v>
      </c>
      <c r="I40">
        <v>0</v>
      </c>
      <c r="J40">
        <v>0</v>
      </c>
    </row>
    <row r="41" spans="1:10" x14ac:dyDescent="0.3">
      <c r="A41" t="str">
        <f>B2&amp;C29&amp;D41</f>
        <v>DISTRIBUCION VOLUMEN X CRITERIO (kg ó litros).T.Alimentos TOTAL ING10-30MIL</v>
      </c>
      <c r="B41">
        <v>0</v>
      </c>
      <c r="C41">
        <v>0</v>
      </c>
      <c r="D41" t="s">
        <v>37</v>
      </c>
      <c r="E41">
        <v>20.129525973333052</v>
      </c>
      <c r="F41">
        <v>13.176505741825048</v>
      </c>
      <c r="G41">
        <v>0</v>
      </c>
      <c r="H41">
        <v>0</v>
      </c>
      <c r="I41">
        <v>0</v>
      </c>
      <c r="J41">
        <v>0</v>
      </c>
    </row>
    <row r="42" spans="1:10" x14ac:dyDescent="0.3">
      <c r="A42" t="str">
        <f>B2&amp;C29&amp;D42</f>
        <v>DISTRIBUCION VOLUMEN X CRITERIO (kg ó litros).T.Alimentos TOTAL ING30-100MIL</v>
      </c>
      <c r="B42">
        <v>0</v>
      </c>
      <c r="C42">
        <v>0</v>
      </c>
      <c r="D42" t="s">
        <v>39</v>
      </c>
      <c r="E42">
        <v>19.927173425419504</v>
      </c>
      <c r="F42">
        <v>20.715860439692221</v>
      </c>
      <c r="G42">
        <v>0</v>
      </c>
      <c r="H42">
        <v>0</v>
      </c>
      <c r="I42">
        <v>0</v>
      </c>
      <c r="J42">
        <v>0</v>
      </c>
    </row>
    <row r="43" spans="1:10" x14ac:dyDescent="0.3">
      <c r="A43" t="str">
        <f>B2&amp;C29&amp;D43</f>
        <v>DISTRIBUCION VOLUMEN X CRITERIO (kg ó litros).T.Alimentos TOTAL ING100-200MIL</v>
      </c>
      <c r="B43">
        <v>0</v>
      </c>
      <c r="C43">
        <v>0</v>
      </c>
      <c r="D43" t="s">
        <v>41</v>
      </c>
      <c r="E43">
        <v>8.7756448933035909</v>
      </c>
      <c r="F43">
        <v>8.3229912053057848</v>
      </c>
      <c r="G43">
        <v>0</v>
      </c>
      <c r="H43">
        <v>0</v>
      </c>
      <c r="I43">
        <v>0</v>
      </c>
      <c r="J43">
        <v>0</v>
      </c>
    </row>
    <row r="44" spans="1:10" x14ac:dyDescent="0.3">
      <c r="A44" t="str">
        <f>B2&amp;C29&amp;D44</f>
        <v>DISTRIBUCION VOLUMEN X CRITERIO (kg ó litros).T.Alimentos TOTAL ING200-500MIL</v>
      </c>
      <c r="B44">
        <v>0</v>
      </c>
      <c r="C44">
        <v>0</v>
      </c>
      <c r="D44" t="s">
        <v>43</v>
      </c>
      <c r="E44">
        <v>13.700537810818878</v>
      </c>
      <c r="F44">
        <v>12.918449516601399</v>
      </c>
      <c r="G44">
        <v>0</v>
      </c>
      <c r="H44">
        <v>0</v>
      </c>
      <c r="I44">
        <v>0</v>
      </c>
      <c r="J44">
        <v>0</v>
      </c>
    </row>
    <row r="45" spans="1:10" x14ac:dyDescent="0.3">
      <c r="A45" t="str">
        <f>B2&amp;C29&amp;D45</f>
        <v>DISTRIBUCION VOLUMEN X CRITERIO (kg ó litros).T.Alimentos TOTAL ING&gt;500MIL</v>
      </c>
      <c r="B45">
        <v>0</v>
      </c>
      <c r="C45">
        <v>0</v>
      </c>
      <c r="D45" t="s">
        <v>45</v>
      </c>
      <c r="E45">
        <v>25.637730635133476</v>
      </c>
      <c r="F45">
        <v>24.126536176879032</v>
      </c>
      <c r="G45">
        <v>0</v>
      </c>
      <c r="H45">
        <v>0</v>
      </c>
      <c r="I45">
        <v>0</v>
      </c>
      <c r="J45">
        <v>0</v>
      </c>
    </row>
    <row r="46" spans="1:10" x14ac:dyDescent="0.3">
      <c r="A46" t="str">
        <f>B2&amp;C29&amp;D46</f>
        <v>DISTRIBUCION VOLUMEN X CRITERIO (kg ó litros).T.Alimentos TOTAL INGDE 15 A 19 AÑOS</v>
      </c>
      <c r="B46">
        <v>0</v>
      </c>
      <c r="C46">
        <v>0</v>
      </c>
      <c r="D46" t="s">
        <v>154</v>
      </c>
      <c r="E46">
        <v>0</v>
      </c>
      <c r="F46">
        <v>0</v>
      </c>
      <c r="G46">
        <v>0</v>
      </c>
      <c r="H46">
        <v>0</v>
      </c>
      <c r="I46">
        <v>0</v>
      </c>
      <c r="J46">
        <v>0</v>
      </c>
    </row>
    <row r="47" spans="1:10" x14ac:dyDescent="0.3">
      <c r="A47" t="str">
        <f>B2&amp;C29&amp;D47</f>
        <v>DISTRIBUCION VOLUMEN X CRITERIO (kg ó litros).T.Alimentos TOTAL INGDE 20 A 24 AÑOS</v>
      </c>
      <c r="B47">
        <v>0</v>
      </c>
      <c r="C47">
        <v>0</v>
      </c>
      <c r="D47" t="s">
        <v>155</v>
      </c>
      <c r="E47">
        <v>7.7103158778286298</v>
      </c>
      <c r="F47">
        <v>8.420112869699734</v>
      </c>
      <c r="G47">
        <v>0</v>
      </c>
      <c r="H47">
        <v>0</v>
      </c>
      <c r="I47">
        <v>0</v>
      </c>
      <c r="J47">
        <v>0</v>
      </c>
    </row>
    <row r="48" spans="1:10" x14ac:dyDescent="0.3">
      <c r="A48" t="str">
        <f>B2&amp;C29&amp;D48</f>
        <v>DISTRIBUCION VOLUMEN X CRITERIO (kg ó litros).T.Alimentos TOTAL INGDE 25 A 34 AÑOS</v>
      </c>
      <c r="B48">
        <v>0</v>
      </c>
      <c r="C48">
        <v>0</v>
      </c>
      <c r="D48" t="s">
        <v>156</v>
      </c>
      <c r="E48">
        <v>20.443961444424762</v>
      </c>
      <c r="F48">
        <v>12.942834260119254</v>
      </c>
      <c r="G48">
        <v>0</v>
      </c>
      <c r="H48">
        <v>0</v>
      </c>
      <c r="I48">
        <v>0</v>
      </c>
      <c r="J48">
        <v>0</v>
      </c>
    </row>
    <row r="49" spans="1:10" x14ac:dyDescent="0.3">
      <c r="A49" t="str">
        <f>B2&amp;C29&amp;D49</f>
        <v>DISTRIBUCION VOLUMEN X CRITERIO (kg ó litros).T.Alimentos TOTAL INGDE 35 A 49 AÑOS</v>
      </c>
      <c r="B49">
        <v>0</v>
      </c>
      <c r="C49">
        <v>0</v>
      </c>
      <c r="D49" t="s">
        <v>157</v>
      </c>
      <c r="E49">
        <v>36.585156619845854</v>
      </c>
      <c r="F49">
        <v>37.998264235442328</v>
      </c>
      <c r="G49">
        <v>0</v>
      </c>
      <c r="H49">
        <v>0</v>
      </c>
      <c r="I49">
        <v>0</v>
      </c>
      <c r="J49">
        <v>0</v>
      </c>
    </row>
    <row r="50" spans="1:10" x14ac:dyDescent="0.3">
      <c r="A50" t="str">
        <f>B2&amp;C29&amp;D50</f>
        <v>DISTRIBUCION VOLUMEN X CRITERIO (kg ó litros).T.Alimentos TOTAL INGDE 50 A 59 AÑOS</v>
      </c>
      <c r="B50">
        <v>0</v>
      </c>
      <c r="C50">
        <v>0</v>
      </c>
      <c r="D50" t="s">
        <v>158</v>
      </c>
      <c r="E50">
        <v>17.017868846547827</v>
      </c>
      <c r="F50">
        <v>22.94087351780346</v>
      </c>
      <c r="G50">
        <v>0</v>
      </c>
      <c r="H50">
        <v>0</v>
      </c>
      <c r="I50">
        <v>0</v>
      </c>
      <c r="J50">
        <v>0</v>
      </c>
    </row>
    <row r="51" spans="1:10" x14ac:dyDescent="0.3">
      <c r="A51" t="str">
        <f>B2&amp;C29&amp;D51</f>
        <v>DISTRIBUCION VOLUMEN X CRITERIO (kg ó litros).T.Alimentos TOTAL INGDE 60 A 75 AÑOS</v>
      </c>
      <c r="B51">
        <v>0</v>
      </c>
      <c r="C51">
        <v>0</v>
      </c>
      <c r="D51" t="s">
        <v>159</v>
      </c>
      <c r="E51">
        <v>14.131566140766555</v>
      </c>
      <c r="F51">
        <v>12.065474792974026</v>
      </c>
      <c r="G51">
        <v>0</v>
      </c>
      <c r="H51">
        <v>0</v>
      </c>
      <c r="I51">
        <v>0</v>
      </c>
      <c r="J51">
        <v>0</v>
      </c>
    </row>
    <row r="52" spans="1:10" x14ac:dyDescent="0.3">
      <c r="A52" t="str">
        <f>B2&amp;C29&amp;D52</f>
        <v>DISTRIBUCION VOLUMEN X CRITERIO (kg ó litros).T.Alimentos TOTAL INGALTA Y MEDIA ALTA</v>
      </c>
      <c r="B52">
        <v>0</v>
      </c>
      <c r="C52">
        <v>0</v>
      </c>
      <c r="D52" t="s">
        <v>160</v>
      </c>
      <c r="E52">
        <v>15.191305378406486</v>
      </c>
      <c r="F52">
        <v>18.378387061436481</v>
      </c>
      <c r="G52">
        <v>0</v>
      </c>
      <c r="H52">
        <v>0</v>
      </c>
      <c r="I52">
        <v>0</v>
      </c>
      <c r="J52">
        <v>0</v>
      </c>
    </row>
    <row r="53" spans="1:10" x14ac:dyDescent="0.3">
      <c r="A53" t="str">
        <f>B2&amp;C29&amp;D53</f>
        <v>DISTRIBUCION VOLUMEN X CRITERIO (kg ó litros).T.Alimentos TOTAL INGMEDIA</v>
      </c>
      <c r="B53">
        <v>0</v>
      </c>
      <c r="C53">
        <v>0</v>
      </c>
      <c r="D53" t="s">
        <v>161</v>
      </c>
      <c r="E53">
        <v>26.364271054044728</v>
      </c>
      <c r="F53">
        <v>28.264234453718927</v>
      </c>
      <c r="G53">
        <v>0</v>
      </c>
      <c r="H53">
        <v>0</v>
      </c>
      <c r="I53">
        <v>0</v>
      </c>
      <c r="J53">
        <v>0</v>
      </c>
    </row>
    <row r="54" spans="1:10" x14ac:dyDescent="0.3">
      <c r="A54" t="str">
        <f>B2&amp;C29&amp;D54</f>
        <v>DISTRIBUCION VOLUMEN X CRITERIO (kg ó litros).T.Alimentos TOTAL INGMEDIA BAJA</v>
      </c>
      <c r="B54">
        <v>0</v>
      </c>
      <c r="C54">
        <v>0</v>
      </c>
      <c r="D54" t="s">
        <v>162</v>
      </c>
      <c r="E54">
        <v>43.848539032495637</v>
      </c>
      <c r="F54">
        <v>38.619101990652432</v>
      </c>
      <c r="G54">
        <v>0</v>
      </c>
      <c r="H54">
        <v>0</v>
      </c>
      <c r="I54">
        <v>0</v>
      </c>
      <c r="J54">
        <v>0</v>
      </c>
    </row>
    <row r="55" spans="1:10" x14ac:dyDescent="0.3">
      <c r="A55" t="str">
        <f>B2&amp;C29&amp;D55</f>
        <v>DISTRIBUCION VOLUMEN X CRITERIO (kg ó litros).T.Alimentos TOTAL INGBAJA</v>
      </c>
      <c r="B55">
        <v>0</v>
      </c>
      <c r="C55">
        <v>0</v>
      </c>
      <c r="D55" t="s">
        <v>163</v>
      </c>
      <c r="E55">
        <v>14.595886627661168</v>
      </c>
      <c r="F55">
        <v>14.738272322245614</v>
      </c>
      <c r="G55">
        <v>0</v>
      </c>
      <c r="H55">
        <v>0</v>
      </c>
      <c r="I55">
        <v>0</v>
      </c>
      <c r="J55">
        <v>0</v>
      </c>
    </row>
    <row r="56" spans="1:10" x14ac:dyDescent="0.3">
      <c r="A56" t="str">
        <f>B2&amp;C56&amp;D56</f>
        <v>DISTRIBUCION VOLUMEN X CRITERIO (kg ó litros)Total BebidasT.ESPAÑA</v>
      </c>
      <c r="B56">
        <v>0</v>
      </c>
      <c r="C56" t="s">
        <v>16</v>
      </c>
      <c r="D56" t="s">
        <v>60</v>
      </c>
      <c r="E56">
        <v>100</v>
      </c>
      <c r="F56">
        <v>100</v>
      </c>
      <c r="G56">
        <v>0</v>
      </c>
      <c r="H56">
        <v>0</v>
      </c>
      <c r="I56">
        <v>0</v>
      </c>
      <c r="J56">
        <v>0</v>
      </c>
    </row>
    <row r="57" spans="1:10" x14ac:dyDescent="0.3">
      <c r="A57" t="str">
        <f>B2&amp;C56&amp;D57</f>
        <v>DISTRIBUCION VOLUMEN X CRITERIO (kg ó litros)Total BebidasBCN AM</v>
      </c>
      <c r="B57">
        <v>0</v>
      </c>
      <c r="C57">
        <v>0</v>
      </c>
      <c r="D57" t="s">
        <v>146</v>
      </c>
      <c r="E57">
        <v>7.187506987900373</v>
      </c>
      <c r="F57">
        <v>12.273847816426505</v>
      </c>
      <c r="G57">
        <v>0</v>
      </c>
      <c r="H57">
        <v>0</v>
      </c>
      <c r="I57">
        <v>0</v>
      </c>
      <c r="J57">
        <v>0</v>
      </c>
    </row>
    <row r="58" spans="1:10" x14ac:dyDescent="0.3">
      <c r="A58" t="str">
        <f>B2&amp;C56&amp;D58</f>
        <v>DISTRIBUCION VOLUMEN X CRITERIO (kg ó litros)Total BebidasREST.CAT ARAGON</v>
      </c>
      <c r="B58">
        <v>0</v>
      </c>
      <c r="C58">
        <v>0</v>
      </c>
      <c r="D58" t="s">
        <v>147</v>
      </c>
      <c r="E58">
        <v>19.289713203714928</v>
      </c>
      <c r="F58">
        <v>20.980480120184559</v>
      </c>
      <c r="G58">
        <v>0</v>
      </c>
      <c r="H58">
        <v>0</v>
      </c>
      <c r="I58">
        <v>0</v>
      </c>
      <c r="J58">
        <v>0</v>
      </c>
    </row>
    <row r="59" spans="1:10" x14ac:dyDescent="0.3">
      <c r="A59" t="str">
        <f>B2&amp;C56&amp;D59</f>
        <v>DISTRIBUCION VOLUMEN X CRITERIO (kg ó litros)Total BebidasLEVANTE</v>
      </c>
      <c r="B59">
        <v>0</v>
      </c>
      <c r="C59">
        <v>0</v>
      </c>
      <c r="D59" t="s">
        <v>148</v>
      </c>
      <c r="E59">
        <v>12.318145362260809</v>
      </c>
      <c r="F59">
        <v>16.35199317803762</v>
      </c>
      <c r="G59">
        <v>0</v>
      </c>
      <c r="H59">
        <v>0</v>
      </c>
      <c r="I59">
        <v>0</v>
      </c>
      <c r="J59">
        <v>0</v>
      </c>
    </row>
    <row r="60" spans="1:10" x14ac:dyDescent="0.3">
      <c r="A60" t="str">
        <f>B2&amp;C56&amp;D60</f>
        <v>DISTRIBUCION VOLUMEN X CRITERIO (kg ó litros)Total BebidasANDALUCIA</v>
      </c>
      <c r="B60">
        <v>0</v>
      </c>
      <c r="C60">
        <v>0</v>
      </c>
      <c r="D60" t="s">
        <v>149</v>
      </c>
      <c r="E60">
        <v>20.638730485578527</v>
      </c>
      <c r="F60">
        <v>17.132533734558962</v>
      </c>
      <c r="G60">
        <v>0</v>
      </c>
      <c r="H60">
        <v>0</v>
      </c>
      <c r="I60">
        <v>0</v>
      </c>
      <c r="J60">
        <v>0</v>
      </c>
    </row>
    <row r="61" spans="1:10" x14ac:dyDescent="0.3">
      <c r="A61" t="str">
        <f>B2&amp;C56&amp;D61</f>
        <v>DISTRIBUCION VOLUMEN X CRITERIO (kg ó litros)Total BebidasMDD AM</v>
      </c>
      <c r="B61">
        <v>0</v>
      </c>
      <c r="C61">
        <v>0</v>
      </c>
      <c r="D61" t="s">
        <v>150</v>
      </c>
      <c r="E61">
        <v>13.051634649477023</v>
      </c>
      <c r="F61">
        <v>9.0108302081878371</v>
      </c>
      <c r="G61">
        <v>0</v>
      </c>
      <c r="H61">
        <v>0</v>
      </c>
      <c r="I61">
        <v>0</v>
      </c>
      <c r="J61">
        <v>0</v>
      </c>
    </row>
    <row r="62" spans="1:10" x14ac:dyDescent="0.3">
      <c r="A62" t="str">
        <f>B2&amp;C56&amp;D62</f>
        <v>DISTRIBUCION VOLUMEN X CRITERIO (kg ó litros)Total BebidasRTO CENTRO</v>
      </c>
      <c r="B62">
        <v>0</v>
      </c>
      <c r="C62">
        <v>0</v>
      </c>
      <c r="D62" t="s">
        <v>151</v>
      </c>
      <c r="E62">
        <v>6.7961156326907179</v>
      </c>
      <c r="F62">
        <v>5.0444307777755135</v>
      </c>
      <c r="G62">
        <v>0</v>
      </c>
      <c r="H62">
        <v>0</v>
      </c>
      <c r="I62">
        <v>0</v>
      </c>
      <c r="J62">
        <v>0</v>
      </c>
    </row>
    <row r="63" spans="1:10" x14ac:dyDescent="0.3">
      <c r="A63" t="str">
        <f>B2&amp;C56&amp;D63</f>
        <v>DISTRIBUCION VOLUMEN X CRITERIO (kg ó litros)Total BebidasNORTE-CENTRO</v>
      </c>
      <c r="B63">
        <v>0</v>
      </c>
      <c r="C63">
        <v>0</v>
      </c>
      <c r="D63" t="s">
        <v>152</v>
      </c>
      <c r="E63">
        <v>10.77187999639327</v>
      </c>
      <c r="F63">
        <v>9.6520913463469462</v>
      </c>
      <c r="G63">
        <v>0</v>
      </c>
      <c r="H63">
        <v>0</v>
      </c>
      <c r="I63">
        <v>0</v>
      </c>
      <c r="J63">
        <v>0</v>
      </c>
    </row>
    <row r="64" spans="1:10" x14ac:dyDescent="0.3">
      <c r="A64" t="str">
        <f>B2&amp;C56&amp;D64</f>
        <v>DISTRIBUCION VOLUMEN X CRITERIO (kg ó litros)Total BebidasNOROESTE</v>
      </c>
      <c r="B64">
        <v>0</v>
      </c>
      <c r="C64">
        <v>0</v>
      </c>
      <c r="D64" t="s">
        <v>153</v>
      </c>
      <c r="E64">
        <v>9.946277259081338</v>
      </c>
      <c r="F64">
        <v>9.5537977494312418</v>
      </c>
      <c r="G64">
        <v>0</v>
      </c>
      <c r="H64">
        <v>0</v>
      </c>
      <c r="I64">
        <v>0</v>
      </c>
      <c r="J64">
        <v>0</v>
      </c>
    </row>
    <row r="65" spans="1:10" x14ac:dyDescent="0.3">
      <c r="A65" t="str">
        <f>B2&amp;C56&amp;D65</f>
        <v>DISTRIBUCION VOLUMEN X CRITERIO (kg ó litros)Total Bebidas&lt;2MIL</v>
      </c>
      <c r="B65">
        <v>0</v>
      </c>
      <c r="C65">
        <v>0</v>
      </c>
      <c r="D65" t="s">
        <v>30</v>
      </c>
      <c r="E65">
        <v>2.6993895482700068</v>
      </c>
      <c r="F65">
        <v>2.0738847137201906</v>
      </c>
      <c r="G65">
        <v>0</v>
      </c>
      <c r="H65">
        <v>0</v>
      </c>
      <c r="I65">
        <v>0</v>
      </c>
      <c r="J65">
        <v>0</v>
      </c>
    </row>
    <row r="66" spans="1:10" x14ac:dyDescent="0.3">
      <c r="A66" t="str">
        <f>B2&amp;C56&amp;D66</f>
        <v>DISTRIBUCION VOLUMEN X CRITERIO (kg ó litros)Total Bebidas2-5MIL</v>
      </c>
      <c r="B66">
        <v>0</v>
      </c>
      <c r="C66">
        <v>0</v>
      </c>
      <c r="D66" t="s">
        <v>33</v>
      </c>
      <c r="E66">
        <v>6.5381339593224288</v>
      </c>
      <c r="F66">
        <v>6.6399818595352507</v>
      </c>
      <c r="G66">
        <v>0</v>
      </c>
      <c r="H66">
        <v>0</v>
      </c>
      <c r="I66">
        <v>0</v>
      </c>
      <c r="J66">
        <v>0</v>
      </c>
    </row>
    <row r="67" spans="1:10" x14ac:dyDescent="0.3">
      <c r="A67" t="str">
        <f>B2&amp;C56&amp;D67</f>
        <v>DISTRIBUCION VOLUMEN X CRITERIO (kg ó litros)Total Bebidas5-10MIL</v>
      </c>
      <c r="B67">
        <v>0</v>
      </c>
      <c r="C67">
        <v>0</v>
      </c>
      <c r="D67" t="s">
        <v>35</v>
      </c>
      <c r="E67">
        <v>10.142010796851007</v>
      </c>
      <c r="F67">
        <v>11.312697511615976</v>
      </c>
      <c r="G67">
        <v>0</v>
      </c>
      <c r="H67">
        <v>0</v>
      </c>
      <c r="I67">
        <v>0</v>
      </c>
      <c r="J67">
        <v>0</v>
      </c>
    </row>
    <row r="68" spans="1:10" x14ac:dyDescent="0.3">
      <c r="A68" t="str">
        <f>B2&amp;C56&amp;D68</f>
        <v>DISTRIBUCION VOLUMEN X CRITERIO (kg ó litros)Total Bebidas10-30MIL</v>
      </c>
      <c r="B68">
        <v>0</v>
      </c>
      <c r="C68">
        <v>0</v>
      </c>
      <c r="D68" t="s">
        <v>37</v>
      </c>
      <c r="E68">
        <v>22.490254886305113</v>
      </c>
      <c r="F68">
        <v>19.55502386857761</v>
      </c>
      <c r="G68">
        <v>0</v>
      </c>
      <c r="H68">
        <v>0</v>
      </c>
      <c r="I68">
        <v>0</v>
      </c>
      <c r="J68">
        <v>0</v>
      </c>
    </row>
    <row r="69" spans="1:10" x14ac:dyDescent="0.3">
      <c r="A69" t="str">
        <f>B2&amp;C56&amp;D69</f>
        <v>DISTRIBUCION VOLUMEN X CRITERIO (kg ó litros)Total Bebidas30-100MIL</v>
      </c>
      <c r="B69">
        <v>0</v>
      </c>
      <c r="C69">
        <v>0</v>
      </c>
      <c r="D69" t="s">
        <v>39</v>
      </c>
      <c r="E69">
        <v>15.846381186492728</v>
      </c>
      <c r="F69">
        <v>18.037912031904714</v>
      </c>
      <c r="G69">
        <v>0</v>
      </c>
      <c r="H69">
        <v>0</v>
      </c>
      <c r="I69">
        <v>0</v>
      </c>
      <c r="J69">
        <v>0</v>
      </c>
    </row>
    <row r="70" spans="1:10" x14ac:dyDescent="0.3">
      <c r="A70" t="str">
        <f>B2&amp;C56&amp;D70</f>
        <v>DISTRIBUCION VOLUMEN X CRITERIO (kg ó litros)Total Bebidas100-200MIL</v>
      </c>
      <c r="B70">
        <v>0</v>
      </c>
      <c r="C70">
        <v>0</v>
      </c>
      <c r="D70" t="s">
        <v>41</v>
      </c>
      <c r="E70">
        <v>8.7672246033022745</v>
      </c>
      <c r="F70">
        <v>7.3042044738462337</v>
      </c>
      <c r="G70">
        <v>0</v>
      </c>
      <c r="H70">
        <v>0</v>
      </c>
      <c r="I70">
        <v>0</v>
      </c>
      <c r="J70">
        <v>0</v>
      </c>
    </row>
    <row r="71" spans="1:10" x14ac:dyDescent="0.3">
      <c r="A71" t="str">
        <f>B2&amp;C56&amp;D71</f>
        <v>DISTRIBUCION VOLUMEN X CRITERIO (kg ó litros)Total Bebidas200-500MIL</v>
      </c>
      <c r="B71">
        <v>0</v>
      </c>
      <c r="C71">
        <v>0</v>
      </c>
      <c r="D71" t="s">
        <v>43</v>
      </c>
      <c r="E71">
        <v>11.99918719272782</v>
      </c>
      <c r="F71">
        <v>11.372841869308031</v>
      </c>
      <c r="G71">
        <v>0</v>
      </c>
      <c r="H71">
        <v>0</v>
      </c>
      <c r="I71">
        <v>0</v>
      </c>
      <c r="J71">
        <v>0</v>
      </c>
    </row>
    <row r="72" spans="1:10" x14ac:dyDescent="0.3">
      <c r="A72" t="str">
        <f>B2&amp;C56&amp;D72</f>
        <v>DISTRIBUCION VOLUMEN X CRITERIO (kg ó litros)Total Bebidas&gt;500MIL</v>
      </c>
      <c r="B72">
        <v>0</v>
      </c>
      <c r="C72">
        <v>0</v>
      </c>
      <c r="D72" t="s">
        <v>45</v>
      </c>
      <c r="E72">
        <v>21.517421295358016</v>
      </c>
      <c r="F72">
        <v>23.703459499373007</v>
      </c>
      <c r="G72">
        <v>0</v>
      </c>
      <c r="H72">
        <v>0</v>
      </c>
      <c r="I72">
        <v>0</v>
      </c>
      <c r="J72">
        <v>0</v>
      </c>
    </row>
    <row r="73" spans="1:10" x14ac:dyDescent="0.3">
      <c r="A73" t="str">
        <f>B2&amp;C56&amp;D73</f>
        <v>DISTRIBUCION VOLUMEN X CRITERIO (kg ó litros)Total BebidasDE 15 A 19 AÑOS</v>
      </c>
      <c r="B73">
        <v>0</v>
      </c>
      <c r="C73">
        <v>0</v>
      </c>
      <c r="D73" t="s">
        <v>154</v>
      </c>
      <c r="E73">
        <v>0</v>
      </c>
      <c r="F73">
        <v>0</v>
      </c>
      <c r="G73">
        <v>0</v>
      </c>
      <c r="H73">
        <v>0</v>
      </c>
      <c r="I73">
        <v>0</v>
      </c>
      <c r="J73">
        <v>0</v>
      </c>
    </row>
    <row r="74" spans="1:10" x14ac:dyDescent="0.3">
      <c r="A74" t="str">
        <f>B2&amp;C56&amp;D74</f>
        <v>DISTRIBUCION VOLUMEN X CRITERIO (kg ó litros)Total BebidasDE 20 A 24 AÑOS</v>
      </c>
      <c r="B74">
        <v>0</v>
      </c>
      <c r="C74">
        <v>0</v>
      </c>
      <c r="D74" t="s">
        <v>155</v>
      </c>
      <c r="E74">
        <v>9.7464286449385753</v>
      </c>
      <c r="F74">
        <v>3.9432518417766023</v>
      </c>
      <c r="G74">
        <v>0</v>
      </c>
      <c r="H74">
        <v>0</v>
      </c>
      <c r="I74">
        <v>0</v>
      </c>
      <c r="J74">
        <v>0</v>
      </c>
    </row>
    <row r="75" spans="1:10" x14ac:dyDescent="0.3">
      <c r="A75" t="str">
        <f>B2&amp;C56&amp;D75</f>
        <v>DISTRIBUCION VOLUMEN X CRITERIO (kg ó litros)Total BebidasDE 25 A 34 AÑOS</v>
      </c>
      <c r="B75">
        <v>0</v>
      </c>
      <c r="C75">
        <v>0</v>
      </c>
      <c r="D75" t="s">
        <v>156</v>
      </c>
      <c r="E75">
        <v>13.20606370755276</v>
      </c>
      <c r="F75">
        <v>9.6273814921008825</v>
      </c>
      <c r="G75">
        <v>0</v>
      </c>
      <c r="H75">
        <v>0</v>
      </c>
      <c r="I75">
        <v>0</v>
      </c>
      <c r="J75">
        <v>0</v>
      </c>
    </row>
    <row r="76" spans="1:10" x14ac:dyDescent="0.3">
      <c r="A76" t="str">
        <f>B2&amp;C56&amp;D76</f>
        <v>DISTRIBUCION VOLUMEN X CRITERIO (kg ó litros)Total BebidasDE 35 A 49 AÑOS</v>
      </c>
      <c r="B76">
        <v>0</v>
      </c>
      <c r="C76">
        <v>0</v>
      </c>
      <c r="D76" t="s">
        <v>157</v>
      </c>
      <c r="E76">
        <v>26.586963323104001</v>
      </c>
      <c r="F76">
        <v>29.806141808099806</v>
      </c>
      <c r="G76">
        <v>0</v>
      </c>
      <c r="H76">
        <v>0</v>
      </c>
      <c r="I76">
        <v>0</v>
      </c>
      <c r="J76">
        <v>0</v>
      </c>
    </row>
    <row r="77" spans="1:10" x14ac:dyDescent="0.3">
      <c r="A77" t="str">
        <f>B2&amp;C56&amp;D77</f>
        <v>DISTRIBUCION VOLUMEN X CRITERIO (kg ó litros)Total BebidasDE 50 A 59 AÑOS</v>
      </c>
      <c r="B77">
        <v>0</v>
      </c>
      <c r="C77">
        <v>0</v>
      </c>
      <c r="D77" t="s">
        <v>158</v>
      </c>
      <c r="E77">
        <v>26.49721302057365</v>
      </c>
      <c r="F77">
        <v>27.587878168286746</v>
      </c>
      <c r="G77">
        <v>0</v>
      </c>
      <c r="H77">
        <v>0</v>
      </c>
      <c r="I77">
        <v>0</v>
      </c>
      <c r="J77">
        <v>0</v>
      </c>
    </row>
    <row r="78" spans="1:10" x14ac:dyDescent="0.3">
      <c r="A78" t="str">
        <f>B2&amp;C56&amp;D78</f>
        <v>DISTRIBUCION VOLUMEN X CRITERIO (kg ó litros)Total BebidasDE 60 A 75 AÑOS</v>
      </c>
      <c r="B78">
        <v>0</v>
      </c>
      <c r="C78">
        <v>0</v>
      </c>
      <c r="D78" t="s">
        <v>159</v>
      </c>
      <c r="E78">
        <v>17.693849384610001</v>
      </c>
      <c r="F78">
        <v>21.374111656435193</v>
      </c>
      <c r="G78">
        <v>0</v>
      </c>
      <c r="H78">
        <v>0</v>
      </c>
      <c r="I78">
        <v>0</v>
      </c>
      <c r="J78">
        <v>0</v>
      </c>
    </row>
    <row r="79" spans="1:10" x14ac:dyDescent="0.3">
      <c r="A79" t="str">
        <f>B2&amp;C56&amp;D79</f>
        <v>DISTRIBUCION VOLUMEN X CRITERIO (kg ó litros)Total BebidasALTA Y MEDIA ALTA</v>
      </c>
      <c r="B79">
        <v>0</v>
      </c>
      <c r="C79">
        <v>0</v>
      </c>
      <c r="D79" t="s">
        <v>160</v>
      </c>
      <c r="E79">
        <v>18.74299259582498</v>
      </c>
      <c r="F79">
        <v>22.536033235862053</v>
      </c>
      <c r="G79">
        <v>0</v>
      </c>
      <c r="H79">
        <v>0</v>
      </c>
      <c r="I79">
        <v>0</v>
      </c>
      <c r="J79">
        <v>0</v>
      </c>
    </row>
    <row r="80" spans="1:10" x14ac:dyDescent="0.3">
      <c r="A80" t="str">
        <f>B2&amp;C56&amp;D80</f>
        <v>DISTRIBUCION VOLUMEN X CRITERIO (kg ó litros)Total BebidasMEDIA</v>
      </c>
      <c r="B80">
        <v>0</v>
      </c>
      <c r="C80">
        <v>0</v>
      </c>
      <c r="D80" t="s">
        <v>161</v>
      </c>
      <c r="E80">
        <v>23.576180030370875</v>
      </c>
      <c r="F80">
        <v>29.555655027267296</v>
      </c>
      <c r="G80">
        <v>0</v>
      </c>
      <c r="H80">
        <v>0</v>
      </c>
      <c r="I80">
        <v>0</v>
      </c>
      <c r="J80">
        <v>0</v>
      </c>
    </row>
    <row r="81" spans="1:10" x14ac:dyDescent="0.3">
      <c r="A81" t="str">
        <f>B2&amp;C56&amp;D81</f>
        <v>DISTRIBUCION VOLUMEN X CRITERIO (kg ó litros)Total BebidasMEDIA BAJA</v>
      </c>
      <c r="B81">
        <v>0</v>
      </c>
      <c r="C81">
        <v>0</v>
      </c>
      <c r="D81" t="s">
        <v>162</v>
      </c>
      <c r="E81">
        <v>36.95345999567494</v>
      </c>
      <c r="F81">
        <v>35.863073438820521</v>
      </c>
      <c r="G81">
        <v>0</v>
      </c>
      <c r="H81">
        <v>0</v>
      </c>
      <c r="I81">
        <v>0</v>
      </c>
      <c r="J81">
        <v>0</v>
      </c>
    </row>
    <row r="82" spans="1:10" x14ac:dyDescent="0.3">
      <c r="A82" t="str">
        <f>B2&amp;C56&amp;D82</f>
        <v>DISTRIBUCION VOLUMEN X CRITERIO (kg ó litros)Total BebidasBAJA</v>
      </c>
      <c r="B82">
        <v>0</v>
      </c>
      <c r="C82">
        <v>0</v>
      </c>
      <c r="D82" t="s">
        <v>163</v>
      </c>
      <c r="E82">
        <v>20.727368611706471</v>
      </c>
      <c r="F82">
        <v>12.04524338495135</v>
      </c>
      <c r="G82">
        <v>0</v>
      </c>
      <c r="H82">
        <v>0</v>
      </c>
      <c r="I82">
        <v>0</v>
      </c>
      <c r="J82">
        <v>0</v>
      </c>
    </row>
    <row r="83" spans="1:10" x14ac:dyDescent="0.3">
      <c r="A83" t="str">
        <f>B2&amp;C83&amp;D83</f>
        <v>DISTRIBUCION VOLUMEN X CRITERIO (kg ó litros)Total Bebidas FriasT.ESPAÑA</v>
      </c>
      <c r="B83">
        <v>0</v>
      </c>
      <c r="C83" t="s">
        <v>17</v>
      </c>
      <c r="D83" t="s">
        <v>60</v>
      </c>
      <c r="E83">
        <v>100</v>
      </c>
      <c r="F83">
        <v>100</v>
      </c>
      <c r="G83">
        <v>0</v>
      </c>
      <c r="H83">
        <v>0</v>
      </c>
      <c r="I83">
        <v>0</v>
      </c>
      <c r="J83">
        <v>0</v>
      </c>
    </row>
    <row r="84" spans="1:10" x14ac:dyDescent="0.3">
      <c r="A84" t="str">
        <f>B2&amp;C83&amp;D84</f>
        <v>DISTRIBUCION VOLUMEN X CRITERIO (kg ó litros)Total Bebidas FriasBCN AM</v>
      </c>
      <c r="B84">
        <v>0</v>
      </c>
      <c r="C84">
        <v>0</v>
      </c>
      <c r="D84" t="s">
        <v>146</v>
      </c>
      <c r="E84">
        <v>7.3151719788102962</v>
      </c>
      <c r="F84">
        <v>12.7179317332766</v>
      </c>
      <c r="G84">
        <v>0</v>
      </c>
      <c r="H84">
        <v>0</v>
      </c>
      <c r="I84">
        <v>0</v>
      </c>
      <c r="J84">
        <v>0</v>
      </c>
    </row>
    <row r="85" spans="1:10" x14ac:dyDescent="0.3">
      <c r="A85" t="str">
        <f>B2&amp;C83&amp;D85</f>
        <v>DISTRIBUCION VOLUMEN X CRITERIO (kg ó litros)Total Bebidas FriasREST.CAT ARAGON</v>
      </c>
      <c r="B85">
        <v>0</v>
      </c>
      <c r="C85">
        <v>0</v>
      </c>
      <c r="D85" t="s">
        <v>147</v>
      </c>
      <c r="E85">
        <v>19.34585746117294</v>
      </c>
      <c r="F85">
        <v>20.800017911395411</v>
      </c>
      <c r="G85">
        <v>0</v>
      </c>
      <c r="H85">
        <v>0</v>
      </c>
      <c r="I85">
        <v>0</v>
      </c>
      <c r="J85">
        <v>0</v>
      </c>
    </row>
    <row r="86" spans="1:10" x14ac:dyDescent="0.3">
      <c r="A86" t="str">
        <f>B2&amp;C83&amp;D86</f>
        <v>DISTRIBUCION VOLUMEN X CRITERIO (kg ó litros)Total Bebidas FriasLEVANTE</v>
      </c>
      <c r="B86">
        <v>0</v>
      </c>
      <c r="C86">
        <v>0</v>
      </c>
      <c r="D86" t="s">
        <v>148</v>
      </c>
      <c r="E86">
        <v>12.724733641753982</v>
      </c>
      <c r="F86">
        <v>16.994395708195643</v>
      </c>
      <c r="G86">
        <v>0</v>
      </c>
      <c r="H86">
        <v>0</v>
      </c>
      <c r="I86">
        <v>0</v>
      </c>
      <c r="J86">
        <v>0</v>
      </c>
    </row>
    <row r="87" spans="1:10" x14ac:dyDescent="0.3">
      <c r="A87" t="str">
        <f>B2&amp;C83&amp;D87</f>
        <v>DISTRIBUCION VOLUMEN X CRITERIO (kg ó litros)Total Bebidas FriasANDALUCIA</v>
      </c>
      <c r="B87">
        <v>0</v>
      </c>
      <c r="C87">
        <v>0</v>
      </c>
      <c r="D87" t="s">
        <v>149</v>
      </c>
      <c r="E87">
        <v>20.391419833956256</v>
      </c>
      <c r="F87">
        <v>16.611652388049265</v>
      </c>
      <c r="G87">
        <v>0</v>
      </c>
      <c r="H87">
        <v>0</v>
      </c>
      <c r="I87">
        <v>0</v>
      </c>
      <c r="J87">
        <v>0</v>
      </c>
    </row>
    <row r="88" spans="1:10" x14ac:dyDescent="0.3">
      <c r="A88" t="str">
        <f>B2&amp;C83&amp;D88</f>
        <v>DISTRIBUCION VOLUMEN X CRITERIO (kg ó litros)Total Bebidas FriasMDD AM</v>
      </c>
      <c r="B88">
        <v>0</v>
      </c>
      <c r="C88">
        <v>0</v>
      </c>
      <c r="D88" t="s">
        <v>150</v>
      </c>
      <c r="E88">
        <v>12.98148291612598</v>
      </c>
      <c r="F88">
        <v>9.1677669506312043</v>
      </c>
      <c r="G88">
        <v>0</v>
      </c>
      <c r="H88">
        <v>0</v>
      </c>
      <c r="I88">
        <v>0</v>
      </c>
      <c r="J88">
        <v>0</v>
      </c>
    </row>
    <row r="89" spans="1:10" x14ac:dyDescent="0.3">
      <c r="A89" t="str">
        <f>B2&amp;C83&amp;D89</f>
        <v>DISTRIBUCION VOLUMEN X CRITERIO (kg ó litros)Total Bebidas FriasRTO CENTRO</v>
      </c>
      <c r="B89">
        <v>0</v>
      </c>
      <c r="C89">
        <v>0</v>
      </c>
      <c r="D89" t="s">
        <v>151</v>
      </c>
      <c r="E89">
        <v>6.9912651472980896</v>
      </c>
      <c r="F89">
        <v>5.0335163200317039</v>
      </c>
      <c r="G89">
        <v>0</v>
      </c>
      <c r="H89">
        <v>0</v>
      </c>
      <c r="I89">
        <v>0</v>
      </c>
      <c r="J89">
        <v>0</v>
      </c>
    </row>
    <row r="90" spans="1:10" x14ac:dyDescent="0.3">
      <c r="A90" t="str">
        <f>B2&amp;C83&amp;D90</f>
        <v>DISTRIBUCION VOLUMEN X CRITERIO (kg ó litros)Total Bebidas FriasNORTE-CENTRO</v>
      </c>
      <c r="B90">
        <v>0</v>
      </c>
      <c r="C90">
        <v>0</v>
      </c>
      <c r="D90" t="s">
        <v>152</v>
      </c>
      <c r="E90">
        <v>11.023187930979034</v>
      </c>
      <c r="F90">
        <v>9.9252655374260161</v>
      </c>
      <c r="G90">
        <v>0</v>
      </c>
      <c r="H90">
        <v>0</v>
      </c>
      <c r="I90">
        <v>0</v>
      </c>
      <c r="J90">
        <v>0</v>
      </c>
    </row>
    <row r="91" spans="1:10" x14ac:dyDescent="0.3">
      <c r="A91" t="str">
        <f>B2&amp;C83&amp;D91</f>
        <v>DISTRIBUCION VOLUMEN X CRITERIO (kg ó litros)Total Bebidas FriasNOROESTE</v>
      </c>
      <c r="B91">
        <v>0</v>
      </c>
      <c r="C91">
        <v>0</v>
      </c>
      <c r="D91" t="s">
        <v>153</v>
      </c>
      <c r="E91">
        <v>9.2268843274171726</v>
      </c>
      <c r="F91">
        <v>8.7494589661106978</v>
      </c>
      <c r="G91">
        <v>0</v>
      </c>
      <c r="H91">
        <v>0</v>
      </c>
      <c r="I91">
        <v>0</v>
      </c>
      <c r="J91">
        <v>0</v>
      </c>
    </row>
    <row r="92" spans="1:10" x14ac:dyDescent="0.3">
      <c r="A92" t="str">
        <f>B2&amp;C83&amp;D92</f>
        <v>DISTRIBUCION VOLUMEN X CRITERIO (kg ó litros)Total Bebidas Frias&lt;2MIL</v>
      </c>
      <c r="B92">
        <v>0</v>
      </c>
      <c r="C92">
        <v>0</v>
      </c>
      <c r="D92" t="s">
        <v>30</v>
      </c>
      <c r="E92">
        <v>2.7319252256061839</v>
      </c>
      <c r="F92">
        <v>0</v>
      </c>
      <c r="G92">
        <v>0</v>
      </c>
      <c r="H92">
        <v>0</v>
      </c>
      <c r="I92">
        <v>0</v>
      </c>
      <c r="J92">
        <v>0</v>
      </c>
    </row>
    <row r="93" spans="1:10" x14ac:dyDescent="0.3">
      <c r="A93" t="str">
        <f>B2&amp;C83&amp;D93</f>
        <v>DISTRIBUCION VOLUMEN X CRITERIO (kg ó litros)Total Bebidas Frias2-5MIL</v>
      </c>
      <c r="B93">
        <v>0</v>
      </c>
      <c r="C93">
        <v>0</v>
      </c>
      <c r="D93" t="s">
        <v>33</v>
      </c>
      <c r="E93">
        <v>6.8249760007389453</v>
      </c>
      <c r="F93">
        <v>6.8512449273778735</v>
      </c>
      <c r="G93">
        <v>0</v>
      </c>
      <c r="H93">
        <v>0</v>
      </c>
      <c r="I93">
        <v>0</v>
      </c>
      <c r="J93">
        <v>0</v>
      </c>
    </row>
    <row r="94" spans="1:10" x14ac:dyDescent="0.3">
      <c r="A94" t="str">
        <f>B2&amp;C83&amp;D94</f>
        <v>DISTRIBUCION VOLUMEN X CRITERIO (kg ó litros)Total Bebidas Frias5-10MIL</v>
      </c>
      <c r="B94">
        <v>0</v>
      </c>
      <c r="C94">
        <v>0</v>
      </c>
      <c r="D94" t="s">
        <v>35</v>
      </c>
      <c r="E94">
        <v>10.480112724286309</v>
      </c>
      <c r="F94">
        <v>11.81817290277016</v>
      </c>
      <c r="G94">
        <v>0</v>
      </c>
      <c r="H94">
        <v>0</v>
      </c>
      <c r="I94">
        <v>0</v>
      </c>
      <c r="J94">
        <v>0</v>
      </c>
    </row>
    <row r="95" spans="1:10" x14ac:dyDescent="0.3">
      <c r="A95" t="str">
        <f>B2&amp;C83&amp;D95</f>
        <v>DISTRIBUCION VOLUMEN X CRITERIO (kg ó litros)Total Bebidas Frias10-30MIL</v>
      </c>
      <c r="B95">
        <v>0</v>
      </c>
      <c r="C95">
        <v>0</v>
      </c>
      <c r="D95" t="s">
        <v>37</v>
      </c>
      <c r="E95">
        <v>22.604599898965201</v>
      </c>
      <c r="F95">
        <v>19.809323789572229</v>
      </c>
      <c r="G95">
        <v>0</v>
      </c>
      <c r="H95">
        <v>0</v>
      </c>
      <c r="I95">
        <v>0</v>
      </c>
      <c r="J95">
        <v>0</v>
      </c>
    </row>
    <row r="96" spans="1:10" x14ac:dyDescent="0.3">
      <c r="A96" t="str">
        <f>B2&amp;C83&amp;D96</f>
        <v>DISTRIBUCION VOLUMEN X CRITERIO (kg ó litros)Total Bebidas Frias30-100MIL</v>
      </c>
      <c r="B96">
        <v>0</v>
      </c>
      <c r="C96">
        <v>0</v>
      </c>
      <c r="D96" t="s">
        <v>39</v>
      </c>
      <c r="E96">
        <v>15.334882619200807</v>
      </c>
      <c r="F96">
        <v>16.999574876050755</v>
      </c>
      <c r="G96">
        <v>0</v>
      </c>
      <c r="H96">
        <v>0</v>
      </c>
      <c r="I96">
        <v>0</v>
      </c>
      <c r="J96">
        <v>0</v>
      </c>
    </row>
    <row r="97" spans="1:10" x14ac:dyDescent="0.3">
      <c r="A97" t="str">
        <f>B2&amp;C83&amp;D97</f>
        <v>DISTRIBUCION VOLUMEN X CRITERIO (kg ó litros)Total Bebidas Frias100-200MIL</v>
      </c>
      <c r="B97">
        <v>0</v>
      </c>
      <c r="C97">
        <v>0</v>
      </c>
      <c r="D97" t="s">
        <v>41</v>
      </c>
      <c r="E97">
        <v>8.5517289005627237</v>
      </c>
      <c r="F97">
        <v>6.9620372184137702</v>
      </c>
      <c r="G97">
        <v>0</v>
      </c>
      <c r="H97">
        <v>0</v>
      </c>
      <c r="I97">
        <v>0</v>
      </c>
      <c r="J97">
        <v>0</v>
      </c>
    </row>
    <row r="98" spans="1:10" x14ac:dyDescent="0.3">
      <c r="A98" t="str">
        <f>B2&amp;C83&amp;D98</f>
        <v>DISTRIBUCION VOLUMEN X CRITERIO (kg ó litros)Total Bebidas Frias200-500MIL</v>
      </c>
      <c r="B98">
        <v>0</v>
      </c>
      <c r="C98">
        <v>0</v>
      </c>
      <c r="D98" t="s">
        <v>43</v>
      </c>
      <c r="E98">
        <v>12.302250529637638</v>
      </c>
      <c r="F98">
        <v>11.83978390300415</v>
      </c>
      <c r="G98">
        <v>0</v>
      </c>
      <c r="H98">
        <v>0</v>
      </c>
      <c r="I98">
        <v>0</v>
      </c>
      <c r="J98">
        <v>0</v>
      </c>
    </row>
    <row r="99" spans="1:10" x14ac:dyDescent="0.3">
      <c r="A99" t="str">
        <f>B2&amp;C83&amp;D99</f>
        <v>DISTRIBUCION VOLUMEN X CRITERIO (kg ó litros)Total Bebidas Frias&gt;500MIL</v>
      </c>
      <c r="B99">
        <v>0</v>
      </c>
      <c r="C99">
        <v>0</v>
      </c>
      <c r="D99" t="s">
        <v>45</v>
      </c>
      <c r="E99">
        <v>21.169527385231643</v>
      </c>
      <c r="F99">
        <v>23.596958906351443</v>
      </c>
      <c r="G99">
        <v>0</v>
      </c>
      <c r="H99">
        <v>0</v>
      </c>
      <c r="I99">
        <v>0</v>
      </c>
      <c r="J99">
        <v>0</v>
      </c>
    </row>
    <row r="100" spans="1:10" x14ac:dyDescent="0.3">
      <c r="A100" t="str">
        <f>B2&amp;C83&amp;D100</f>
        <v>DISTRIBUCION VOLUMEN X CRITERIO (kg ó litros)Total Bebidas FriasDE 15 A 19 AÑOS</v>
      </c>
      <c r="B100">
        <v>0</v>
      </c>
      <c r="C100">
        <v>0</v>
      </c>
      <c r="D100" t="s">
        <v>154</v>
      </c>
      <c r="E100">
        <v>0</v>
      </c>
      <c r="F100">
        <v>0</v>
      </c>
      <c r="G100">
        <v>0</v>
      </c>
      <c r="H100">
        <v>0</v>
      </c>
      <c r="I100">
        <v>0</v>
      </c>
      <c r="J100">
        <v>0</v>
      </c>
    </row>
    <row r="101" spans="1:10" x14ac:dyDescent="0.3">
      <c r="A101" t="str">
        <f>B2&amp;C83&amp;D101</f>
        <v>DISTRIBUCION VOLUMEN X CRITERIO (kg ó litros)Total Bebidas FriasDE 20 A 24 AÑOS</v>
      </c>
      <c r="B101">
        <v>0</v>
      </c>
      <c r="C101">
        <v>0</v>
      </c>
      <c r="D101" t="s">
        <v>155</v>
      </c>
      <c r="E101">
        <v>10.15863286987712</v>
      </c>
      <c r="F101">
        <v>4.0453987917314826</v>
      </c>
      <c r="G101">
        <v>0</v>
      </c>
      <c r="H101">
        <v>0</v>
      </c>
      <c r="I101">
        <v>0</v>
      </c>
      <c r="J101">
        <v>0</v>
      </c>
    </row>
    <row r="102" spans="1:10" x14ac:dyDescent="0.3">
      <c r="A102" t="str">
        <f>B2&amp;C83&amp;D102</f>
        <v>DISTRIBUCION VOLUMEN X CRITERIO (kg ó litros)Total Bebidas FriasDE 25 A 34 AÑOS</v>
      </c>
      <c r="B102">
        <v>0</v>
      </c>
      <c r="C102">
        <v>0</v>
      </c>
      <c r="D102" t="s">
        <v>156</v>
      </c>
      <c r="E102">
        <v>13.167209658059118</v>
      </c>
      <c r="F102">
        <v>9.7922491020977205</v>
      </c>
      <c r="G102">
        <v>0</v>
      </c>
      <c r="H102">
        <v>0</v>
      </c>
      <c r="I102">
        <v>0</v>
      </c>
      <c r="J102">
        <v>0</v>
      </c>
    </row>
    <row r="103" spans="1:10" x14ac:dyDescent="0.3">
      <c r="A103" t="str">
        <f>B2&amp;C83&amp;D103</f>
        <v>DISTRIBUCION VOLUMEN X CRITERIO (kg ó litros)Total Bebidas FriasDE 35 A 49 AÑOS</v>
      </c>
      <c r="B103">
        <v>0</v>
      </c>
      <c r="C103">
        <v>0</v>
      </c>
      <c r="D103" t="s">
        <v>157</v>
      </c>
      <c r="E103">
        <v>25.557031927180862</v>
      </c>
      <c r="F103">
        <v>28.957687186136464</v>
      </c>
      <c r="G103">
        <v>0</v>
      </c>
      <c r="H103">
        <v>0</v>
      </c>
      <c r="I103">
        <v>0</v>
      </c>
      <c r="J103">
        <v>0</v>
      </c>
    </row>
    <row r="104" spans="1:10" x14ac:dyDescent="0.3">
      <c r="A104" t="str">
        <f>B2&amp;C83&amp;D104</f>
        <v>DISTRIBUCION VOLUMEN X CRITERIO (kg ó litros)Total Bebidas FriasDE 50 A 59 AÑOS</v>
      </c>
      <c r="B104">
        <v>0</v>
      </c>
      <c r="C104">
        <v>0</v>
      </c>
      <c r="D104" t="s">
        <v>158</v>
      </c>
      <c r="E104">
        <v>26.623287417497771</v>
      </c>
      <c r="F104">
        <v>26.869483109186522</v>
      </c>
      <c r="G104">
        <v>0</v>
      </c>
      <c r="H104">
        <v>0</v>
      </c>
      <c r="I104">
        <v>0</v>
      </c>
      <c r="J104">
        <v>0</v>
      </c>
    </row>
    <row r="105" spans="1:10" x14ac:dyDescent="0.3">
      <c r="A105" t="str">
        <f>B2&amp;C83&amp;D105</f>
        <v>DISTRIBUCION VOLUMEN X CRITERIO (kg ó litros)Total Bebidas FriasDE 60 A 75 AÑOS</v>
      </c>
      <c r="B105">
        <v>0</v>
      </c>
      <c r="C105">
        <v>0</v>
      </c>
      <c r="D105" t="s">
        <v>159</v>
      </c>
      <c r="E105">
        <v>18.093087975621927</v>
      </c>
      <c r="F105">
        <v>22.427991812206876</v>
      </c>
      <c r="G105">
        <v>0</v>
      </c>
      <c r="H105">
        <v>0</v>
      </c>
      <c r="I105">
        <v>0</v>
      </c>
      <c r="J105">
        <v>0</v>
      </c>
    </row>
    <row r="106" spans="1:10" x14ac:dyDescent="0.3">
      <c r="A106" t="str">
        <f>B2&amp;C83&amp;D106</f>
        <v>DISTRIBUCION VOLUMEN X CRITERIO (kg ó litros)Total Bebidas FriasALTA Y MEDIA ALTA</v>
      </c>
      <c r="B106">
        <v>0</v>
      </c>
      <c r="C106">
        <v>0</v>
      </c>
      <c r="D106" t="s">
        <v>160</v>
      </c>
      <c r="E106">
        <v>19.118824006376002</v>
      </c>
      <c r="F106">
        <v>23.286880785276619</v>
      </c>
      <c r="G106">
        <v>0</v>
      </c>
      <c r="H106">
        <v>0</v>
      </c>
      <c r="I106">
        <v>0</v>
      </c>
      <c r="J106">
        <v>0</v>
      </c>
    </row>
    <row r="107" spans="1:10" x14ac:dyDescent="0.3">
      <c r="A107" t="str">
        <f>B2&amp;C83&amp;D107</f>
        <v>DISTRIBUCION VOLUMEN X CRITERIO (kg ó litros)Total Bebidas FriasMEDIA</v>
      </c>
      <c r="B107">
        <v>0</v>
      </c>
      <c r="C107">
        <v>0</v>
      </c>
      <c r="D107" t="s">
        <v>161</v>
      </c>
      <c r="E107">
        <v>23.521887039295422</v>
      </c>
      <c r="F107">
        <v>29.876070098216239</v>
      </c>
      <c r="G107">
        <v>0</v>
      </c>
      <c r="H107">
        <v>0</v>
      </c>
      <c r="I107">
        <v>0</v>
      </c>
      <c r="J107">
        <v>0</v>
      </c>
    </row>
    <row r="108" spans="1:10" x14ac:dyDescent="0.3">
      <c r="A108" t="str">
        <f>B2&amp;C83&amp;D108</f>
        <v>DISTRIBUCION VOLUMEN X CRITERIO (kg ó litros)Total Bebidas FriasMEDIA BAJA</v>
      </c>
      <c r="B108">
        <v>0</v>
      </c>
      <c r="C108">
        <v>0</v>
      </c>
      <c r="D108" t="s">
        <v>162</v>
      </c>
      <c r="E108">
        <v>36.006089914373007</v>
      </c>
      <c r="F108">
        <v>34.353910803822359</v>
      </c>
      <c r="G108">
        <v>0</v>
      </c>
      <c r="H108">
        <v>0</v>
      </c>
      <c r="I108">
        <v>0</v>
      </c>
      <c r="J108">
        <v>0</v>
      </c>
    </row>
    <row r="109" spans="1:10" x14ac:dyDescent="0.3">
      <c r="A109" t="str">
        <f>B2&amp;C83&amp;D109</f>
        <v>DISTRIBUCION VOLUMEN X CRITERIO (kg ó litros)Total Bebidas FriasBAJA</v>
      </c>
      <c r="B109">
        <v>0</v>
      </c>
      <c r="C109">
        <v>0</v>
      </c>
      <c r="D109" t="s">
        <v>163</v>
      </c>
      <c r="E109">
        <v>21.353200428261207</v>
      </c>
      <c r="F109">
        <v>12.483143812733772</v>
      </c>
      <c r="G109">
        <v>0</v>
      </c>
      <c r="H109">
        <v>0</v>
      </c>
      <c r="I109">
        <v>0</v>
      </c>
      <c r="J109">
        <v>0</v>
      </c>
    </row>
    <row r="110" spans="1:10" x14ac:dyDescent="0.3">
      <c r="A110" t="str">
        <f>B2&amp;C110&amp;D110</f>
        <v>DISTRIBUCION VOLUMEN X CRITERIO (kg ó litros)Total Bebidas CalientesT.ESPAÑA</v>
      </c>
      <c r="B110">
        <v>0</v>
      </c>
      <c r="C110" t="s">
        <v>18</v>
      </c>
      <c r="D110" t="s">
        <v>60</v>
      </c>
      <c r="E110">
        <v>100</v>
      </c>
      <c r="F110">
        <v>100</v>
      </c>
      <c r="G110">
        <v>0</v>
      </c>
      <c r="H110">
        <v>0</v>
      </c>
      <c r="I110">
        <v>0</v>
      </c>
      <c r="J110">
        <v>0</v>
      </c>
    </row>
    <row r="111" spans="1:10" x14ac:dyDescent="0.3">
      <c r="A111" t="str">
        <f>B2&amp;C110&amp;D111</f>
        <v>DISTRIBUCION VOLUMEN X CRITERIO (kg ó litros)Total Bebidas CalientesBCN AM</v>
      </c>
      <c r="B111">
        <v>0</v>
      </c>
      <c r="C111">
        <v>0</v>
      </c>
      <c r="D111" t="s">
        <v>146</v>
      </c>
      <c r="E111">
        <v>0</v>
      </c>
      <c r="F111">
        <v>0</v>
      </c>
      <c r="G111">
        <v>0</v>
      </c>
      <c r="H111">
        <v>0</v>
      </c>
      <c r="I111">
        <v>0</v>
      </c>
      <c r="J111">
        <v>0</v>
      </c>
    </row>
    <row r="112" spans="1:10" x14ac:dyDescent="0.3">
      <c r="A112" t="str">
        <f>B2&amp;C110&amp;D112</f>
        <v>DISTRIBUCION VOLUMEN X CRITERIO (kg ó litros)Total Bebidas CalientesREST.CAT ARAGON</v>
      </c>
      <c r="B112">
        <v>0</v>
      </c>
      <c r="C112">
        <v>0</v>
      </c>
      <c r="D112" t="s">
        <v>147</v>
      </c>
      <c r="E112">
        <v>0</v>
      </c>
      <c r="F112">
        <v>0</v>
      </c>
      <c r="G112">
        <v>0</v>
      </c>
      <c r="H112">
        <v>0</v>
      </c>
      <c r="I112">
        <v>0</v>
      </c>
      <c r="J112">
        <v>0</v>
      </c>
    </row>
    <row r="113" spans="1:10" x14ac:dyDescent="0.3">
      <c r="A113" t="str">
        <f>B2&amp;C110&amp;D113</f>
        <v>DISTRIBUCION VOLUMEN X CRITERIO (kg ó litros)Total Bebidas CalientesLEVANTE</v>
      </c>
      <c r="B113">
        <v>0</v>
      </c>
      <c r="C113">
        <v>0</v>
      </c>
      <c r="D113" t="s">
        <v>148</v>
      </c>
      <c r="E113">
        <v>0</v>
      </c>
      <c r="F113">
        <v>0</v>
      </c>
      <c r="G113">
        <v>0</v>
      </c>
      <c r="H113">
        <v>0</v>
      </c>
      <c r="I113">
        <v>0</v>
      </c>
      <c r="J113">
        <v>0</v>
      </c>
    </row>
    <row r="114" spans="1:10" x14ac:dyDescent="0.3">
      <c r="A114" t="str">
        <f>B2&amp;C110&amp;D114</f>
        <v>DISTRIBUCION VOLUMEN X CRITERIO (kg ó litros)Total Bebidas CalientesANDALUCIA</v>
      </c>
      <c r="B114">
        <v>0</v>
      </c>
      <c r="C114">
        <v>0</v>
      </c>
      <c r="D114" t="s">
        <v>149</v>
      </c>
      <c r="E114">
        <v>24.835899346998364</v>
      </c>
      <c r="F114">
        <v>25.945059248794607</v>
      </c>
      <c r="G114">
        <v>0</v>
      </c>
      <c r="H114">
        <v>0</v>
      </c>
      <c r="I114">
        <v>0</v>
      </c>
      <c r="J114">
        <v>0</v>
      </c>
    </row>
    <row r="115" spans="1:10" x14ac:dyDescent="0.3">
      <c r="A115" t="str">
        <f>B2&amp;C110&amp;D115</f>
        <v>DISTRIBUCION VOLUMEN X CRITERIO (kg ó litros)Total Bebidas CalientesMDD AM</v>
      </c>
      <c r="B115">
        <v>0</v>
      </c>
      <c r="C115">
        <v>0</v>
      </c>
      <c r="D115" t="s">
        <v>150</v>
      </c>
      <c r="E115">
        <v>0</v>
      </c>
      <c r="F115">
        <v>0</v>
      </c>
      <c r="G115">
        <v>0</v>
      </c>
      <c r="H115">
        <v>0</v>
      </c>
      <c r="I115">
        <v>0</v>
      </c>
      <c r="J115">
        <v>0</v>
      </c>
    </row>
    <row r="116" spans="1:10" x14ac:dyDescent="0.3">
      <c r="A116" t="str">
        <f>B2&amp;C110&amp;D116</f>
        <v>DISTRIBUCION VOLUMEN X CRITERIO (kg ó litros)Total Bebidas CalientesRTO CENTRO</v>
      </c>
      <c r="B116">
        <v>0</v>
      </c>
      <c r="C116">
        <v>0</v>
      </c>
      <c r="D116" t="s">
        <v>151</v>
      </c>
      <c r="E116">
        <v>0</v>
      </c>
      <c r="F116">
        <v>0</v>
      </c>
      <c r="G116">
        <v>0</v>
      </c>
      <c r="H116">
        <v>0</v>
      </c>
      <c r="I116">
        <v>0</v>
      </c>
      <c r="J116">
        <v>0</v>
      </c>
    </row>
    <row r="117" spans="1:10" x14ac:dyDescent="0.3">
      <c r="A117" t="str">
        <f>B2&amp;C110&amp;D117</f>
        <v>DISTRIBUCION VOLUMEN X CRITERIO (kg ó litros)Total Bebidas CalientesNORTE-CENTRO</v>
      </c>
      <c r="B117">
        <v>0</v>
      </c>
      <c r="C117">
        <v>0</v>
      </c>
      <c r="D117" t="s">
        <v>152</v>
      </c>
      <c r="E117">
        <v>0</v>
      </c>
      <c r="F117">
        <v>0</v>
      </c>
      <c r="G117">
        <v>0</v>
      </c>
      <c r="H117">
        <v>0</v>
      </c>
      <c r="I117">
        <v>0</v>
      </c>
      <c r="J117">
        <v>0</v>
      </c>
    </row>
    <row r="118" spans="1:10" x14ac:dyDescent="0.3">
      <c r="A118" t="str">
        <f>B2&amp;C110&amp;D118</f>
        <v>DISTRIBUCION VOLUMEN X CRITERIO (kg ó litros)Total Bebidas CalientesNOROESTE</v>
      </c>
      <c r="B118">
        <v>0</v>
      </c>
      <c r="C118">
        <v>0</v>
      </c>
      <c r="D118" t="s">
        <v>153</v>
      </c>
      <c r="E118">
        <v>22.155268631268783</v>
      </c>
      <c r="F118">
        <v>0</v>
      </c>
      <c r="G118">
        <v>0</v>
      </c>
      <c r="H118">
        <v>0</v>
      </c>
      <c r="I118">
        <v>0</v>
      </c>
      <c r="J118">
        <v>0</v>
      </c>
    </row>
    <row r="119" spans="1:10" x14ac:dyDescent="0.3">
      <c r="A119" t="str">
        <f>B2&amp;C110&amp;D119</f>
        <v>DISTRIBUCION VOLUMEN X CRITERIO (kg ó litros)Total Bebidas Calientes&lt;2MIL</v>
      </c>
      <c r="B119">
        <v>0</v>
      </c>
      <c r="C119">
        <v>0</v>
      </c>
      <c r="D119" t="s">
        <v>30</v>
      </c>
      <c r="E119">
        <v>0</v>
      </c>
      <c r="F119">
        <v>0</v>
      </c>
      <c r="G119">
        <v>0</v>
      </c>
      <c r="H119">
        <v>0</v>
      </c>
      <c r="I119">
        <v>0</v>
      </c>
      <c r="J119">
        <v>0</v>
      </c>
    </row>
    <row r="120" spans="1:10" x14ac:dyDescent="0.3">
      <c r="A120" t="str">
        <f>B2&amp;C110&amp;D120</f>
        <v>DISTRIBUCION VOLUMEN X CRITERIO (kg ó litros)Total Bebidas Calientes2-5MIL</v>
      </c>
      <c r="B120">
        <v>0</v>
      </c>
      <c r="C120">
        <v>0</v>
      </c>
      <c r="D120" t="s">
        <v>33</v>
      </c>
      <c r="E120">
        <v>0</v>
      </c>
      <c r="F120">
        <v>0</v>
      </c>
      <c r="G120">
        <v>0</v>
      </c>
      <c r="H120">
        <v>0</v>
      </c>
      <c r="I120">
        <v>0</v>
      </c>
      <c r="J120">
        <v>0</v>
      </c>
    </row>
    <row r="121" spans="1:10" x14ac:dyDescent="0.3">
      <c r="A121" t="str">
        <f>B2&amp;C110&amp;D121</f>
        <v>DISTRIBUCION VOLUMEN X CRITERIO (kg ó litros)Total Bebidas Calientes5-10MIL</v>
      </c>
      <c r="B121">
        <v>0</v>
      </c>
      <c r="C121">
        <v>0</v>
      </c>
      <c r="D121" t="s">
        <v>35</v>
      </c>
      <c r="E121">
        <v>0</v>
      </c>
      <c r="F121">
        <v>0</v>
      </c>
      <c r="G121">
        <v>0</v>
      </c>
      <c r="H121">
        <v>0</v>
      </c>
      <c r="I121">
        <v>0</v>
      </c>
      <c r="J121">
        <v>0</v>
      </c>
    </row>
    <row r="122" spans="1:10" x14ac:dyDescent="0.3">
      <c r="A122" t="str">
        <f>B2&amp;C110&amp;D122</f>
        <v>DISTRIBUCION VOLUMEN X CRITERIO (kg ó litros)Total Bebidas Calientes10-30MIL</v>
      </c>
      <c r="B122">
        <v>0</v>
      </c>
      <c r="C122">
        <v>0</v>
      </c>
      <c r="D122" t="s">
        <v>37</v>
      </c>
      <c r="E122">
        <v>20.549678031052657</v>
      </c>
      <c r="F122">
        <v>15.252653363183653</v>
      </c>
      <c r="G122">
        <v>0</v>
      </c>
      <c r="H122">
        <v>0</v>
      </c>
      <c r="I122">
        <v>0</v>
      </c>
      <c r="J122">
        <v>0</v>
      </c>
    </row>
    <row r="123" spans="1:10" x14ac:dyDescent="0.3">
      <c r="A123" t="str">
        <f>B2&amp;C110&amp;D123</f>
        <v>DISTRIBUCION VOLUMEN X CRITERIO (kg ó litros)Total Bebidas Calientes30-100MIL</v>
      </c>
      <c r="B123">
        <v>0</v>
      </c>
      <c r="C123">
        <v>0</v>
      </c>
      <c r="D123" t="s">
        <v>39</v>
      </c>
      <c r="E123">
        <v>24.527147037926781</v>
      </c>
      <c r="F123">
        <v>35.60500814632001</v>
      </c>
      <c r="G123">
        <v>0</v>
      </c>
      <c r="H123">
        <v>0</v>
      </c>
      <c r="I123">
        <v>0</v>
      </c>
      <c r="J123">
        <v>0</v>
      </c>
    </row>
    <row r="124" spans="1:10" x14ac:dyDescent="0.3">
      <c r="A124" t="str">
        <f>B2&amp;C110&amp;D124</f>
        <v>DISTRIBUCION VOLUMEN X CRITERIO (kg ó litros)Total Bebidas Calientes100-200MIL</v>
      </c>
      <c r="B124">
        <v>0</v>
      </c>
      <c r="C124">
        <v>0</v>
      </c>
      <c r="D124" t="s">
        <v>41</v>
      </c>
      <c r="E124">
        <v>0</v>
      </c>
      <c r="F124">
        <v>0</v>
      </c>
      <c r="G124">
        <v>0</v>
      </c>
      <c r="H124">
        <v>0</v>
      </c>
      <c r="I124">
        <v>0</v>
      </c>
      <c r="J124">
        <v>0</v>
      </c>
    </row>
    <row r="125" spans="1:10" x14ac:dyDescent="0.3">
      <c r="A125" t="str">
        <f>B2&amp;C110&amp;D125</f>
        <v>DISTRIBUCION VOLUMEN X CRITERIO (kg ó litros)Total Bebidas Calientes200-500MIL</v>
      </c>
      <c r="B125">
        <v>0</v>
      </c>
      <c r="C125">
        <v>0</v>
      </c>
      <c r="D125" t="s">
        <v>43</v>
      </c>
      <c r="E125">
        <v>0</v>
      </c>
      <c r="F125">
        <v>0</v>
      </c>
      <c r="G125">
        <v>0</v>
      </c>
      <c r="H125">
        <v>0</v>
      </c>
      <c r="I125">
        <v>0</v>
      </c>
      <c r="J125">
        <v>0</v>
      </c>
    </row>
    <row r="126" spans="1:10" x14ac:dyDescent="0.3">
      <c r="A126" t="str">
        <f>B2&amp;C110&amp;D126</f>
        <v>DISTRIBUCION VOLUMEN X CRITERIO (kg ó litros)Total Bebidas Calientes&gt;500MIL</v>
      </c>
      <c r="B126">
        <v>0</v>
      </c>
      <c r="C126">
        <v>0</v>
      </c>
      <c r="D126" t="s">
        <v>45</v>
      </c>
      <c r="E126">
        <v>27.421612955045195</v>
      </c>
      <c r="F126">
        <v>25.505288648319684</v>
      </c>
      <c r="G126">
        <v>0</v>
      </c>
      <c r="H126">
        <v>0</v>
      </c>
      <c r="I126">
        <v>0</v>
      </c>
      <c r="J126">
        <v>0</v>
      </c>
    </row>
    <row r="127" spans="1:10" x14ac:dyDescent="0.3">
      <c r="A127" t="str">
        <f>B2&amp;C110&amp;D127</f>
        <v>DISTRIBUCION VOLUMEN X CRITERIO (kg ó litros)Total Bebidas CalientesDE 15 A 19 AÑOS</v>
      </c>
      <c r="B127">
        <v>0</v>
      </c>
      <c r="C127">
        <v>0</v>
      </c>
      <c r="D127" t="s">
        <v>154</v>
      </c>
      <c r="E127">
        <v>0</v>
      </c>
      <c r="F127">
        <v>0</v>
      </c>
      <c r="G127">
        <v>0</v>
      </c>
      <c r="H127">
        <v>0</v>
      </c>
      <c r="I127">
        <v>0</v>
      </c>
      <c r="J127">
        <v>0</v>
      </c>
    </row>
    <row r="128" spans="1:10" x14ac:dyDescent="0.3">
      <c r="A128" t="str">
        <f>B2&amp;C110&amp;D128</f>
        <v>DISTRIBUCION VOLUMEN X CRITERIO (kg ó litros)Total Bebidas CalientesDE 20 A 24 AÑOS</v>
      </c>
      <c r="B128">
        <v>0</v>
      </c>
      <c r="C128">
        <v>0</v>
      </c>
      <c r="D128" t="s">
        <v>155</v>
      </c>
      <c r="E128">
        <v>0</v>
      </c>
      <c r="F128">
        <v>0</v>
      </c>
      <c r="G128">
        <v>0</v>
      </c>
      <c r="H128">
        <v>0</v>
      </c>
      <c r="I128">
        <v>0</v>
      </c>
      <c r="J128">
        <v>0</v>
      </c>
    </row>
    <row r="129" spans="1:10" x14ac:dyDescent="0.3">
      <c r="A129" t="str">
        <f>B2&amp;C110&amp;D129</f>
        <v>DISTRIBUCION VOLUMEN X CRITERIO (kg ó litros)Total Bebidas CalientesDE 25 A 34 AÑOS</v>
      </c>
      <c r="B129">
        <v>0</v>
      </c>
      <c r="C129">
        <v>0</v>
      </c>
      <c r="D129" t="s">
        <v>156</v>
      </c>
      <c r="E129">
        <v>13.865465175322356</v>
      </c>
      <c r="F129">
        <v>6.8380705879885841</v>
      </c>
      <c r="G129">
        <v>0</v>
      </c>
      <c r="H129">
        <v>0</v>
      </c>
      <c r="I129">
        <v>0</v>
      </c>
      <c r="J129">
        <v>0</v>
      </c>
    </row>
    <row r="130" spans="1:10" x14ac:dyDescent="0.3">
      <c r="A130" t="str">
        <f>B2&amp;C110&amp;D130</f>
        <v>DISTRIBUCION VOLUMEN X CRITERIO (kg ó litros)Total Bebidas CalientesDE 35 A 49 AÑOS</v>
      </c>
      <c r="B130">
        <v>0</v>
      </c>
      <c r="C130">
        <v>0</v>
      </c>
      <c r="D130" t="s">
        <v>157</v>
      </c>
      <c r="E130">
        <v>44.066178051670164</v>
      </c>
      <c r="F130">
        <v>44.160712294881321</v>
      </c>
      <c r="G130">
        <v>0</v>
      </c>
      <c r="H130">
        <v>0</v>
      </c>
      <c r="I130">
        <v>0</v>
      </c>
      <c r="J130">
        <v>0</v>
      </c>
    </row>
    <row r="131" spans="1:10" x14ac:dyDescent="0.3">
      <c r="A131" t="str">
        <f>B2&amp;C110&amp;D131</f>
        <v>DISTRIBUCION VOLUMEN X CRITERIO (kg ó litros)Total Bebidas CalientesDE 50 A 59 AÑOS</v>
      </c>
      <c r="B131">
        <v>0</v>
      </c>
      <c r="C131">
        <v>0</v>
      </c>
      <c r="D131" t="s">
        <v>158</v>
      </c>
      <c r="E131">
        <v>24.357573949142168</v>
      </c>
      <c r="F131">
        <v>39.742037325728759</v>
      </c>
      <c r="G131">
        <v>0</v>
      </c>
      <c r="H131">
        <v>0</v>
      </c>
      <c r="I131">
        <v>0</v>
      </c>
      <c r="J131">
        <v>0</v>
      </c>
    </row>
    <row r="132" spans="1:10" x14ac:dyDescent="0.3">
      <c r="A132" t="str">
        <f>B2&amp;C110&amp;D132</f>
        <v>DISTRIBUCION VOLUMEN X CRITERIO (kg ó litros)Total Bebidas CalientesDE 60 A 75 AÑOS</v>
      </c>
      <c r="B132">
        <v>0</v>
      </c>
      <c r="C132">
        <v>0</v>
      </c>
      <c r="D132" t="s">
        <v>159</v>
      </c>
      <c r="E132">
        <v>0</v>
      </c>
      <c r="F132">
        <v>0</v>
      </c>
      <c r="G132">
        <v>0</v>
      </c>
      <c r="H132">
        <v>0</v>
      </c>
      <c r="I132">
        <v>0</v>
      </c>
      <c r="J132">
        <v>0</v>
      </c>
    </row>
    <row r="133" spans="1:10" x14ac:dyDescent="0.3">
      <c r="A133" t="str">
        <f>B2&amp;C110&amp;D133</f>
        <v>DISTRIBUCION VOLUMEN X CRITERIO (kg ó litros)Total Bebidas CalientesALTA Y MEDIA ALTA</v>
      </c>
      <c r="B133">
        <v>0</v>
      </c>
      <c r="C133">
        <v>0</v>
      </c>
      <c r="D133" t="s">
        <v>160</v>
      </c>
      <c r="E133">
        <v>12.364666861931646</v>
      </c>
      <c r="F133">
        <v>9.8328269666123358</v>
      </c>
      <c r="G133">
        <v>0</v>
      </c>
      <c r="H133">
        <v>0</v>
      </c>
      <c r="I133">
        <v>0</v>
      </c>
      <c r="J133">
        <v>0</v>
      </c>
    </row>
    <row r="134" spans="1:10" x14ac:dyDescent="0.3">
      <c r="A134" t="str">
        <f>B2&amp;C110&amp;D134</f>
        <v>DISTRIBUCION VOLUMEN X CRITERIO (kg ó litros)Total Bebidas CalientesMEDIA</v>
      </c>
      <c r="B134">
        <v>0</v>
      </c>
      <c r="C134">
        <v>0</v>
      </c>
      <c r="D134" t="s">
        <v>161</v>
      </c>
      <c r="E134">
        <v>24.497599508425889</v>
      </c>
      <c r="F134">
        <v>24.134716061408991</v>
      </c>
      <c r="G134">
        <v>0</v>
      </c>
      <c r="H134">
        <v>0</v>
      </c>
      <c r="I134">
        <v>0</v>
      </c>
      <c r="J134">
        <v>0</v>
      </c>
    </row>
    <row r="135" spans="1:10" x14ac:dyDescent="0.3">
      <c r="A135" t="str">
        <f>B2&amp;C110&amp;D135</f>
        <v>DISTRIBUCION VOLUMEN X CRITERIO (kg ó litros)Total Bebidas CalientesMEDIA BAJA</v>
      </c>
      <c r="B135">
        <v>0</v>
      </c>
      <c r="C135">
        <v>0</v>
      </c>
      <c r="D135" t="s">
        <v>162</v>
      </c>
      <c r="E135">
        <v>53.031506692808058</v>
      </c>
      <c r="F135">
        <v>61.395825408476377</v>
      </c>
      <c r="G135">
        <v>0</v>
      </c>
      <c r="H135">
        <v>0</v>
      </c>
      <c r="I135">
        <v>0</v>
      </c>
      <c r="J135">
        <v>0</v>
      </c>
    </row>
    <row r="136" spans="1:10" x14ac:dyDescent="0.3">
      <c r="A136" t="str">
        <f>B2&amp;C110&amp;D136</f>
        <v>DISTRIBUCION VOLUMEN X CRITERIO (kg ó litros)Total Bebidas CalientesBAJA</v>
      </c>
      <c r="B136">
        <v>0</v>
      </c>
      <c r="C136">
        <v>0</v>
      </c>
      <c r="D136" t="s">
        <v>163</v>
      </c>
      <c r="E136">
        <v>0</v>
      </c>
      <c r="F136">
        <v>0</v>
      </c>
      <c r="G136">
        <v>0</v>
      </c>
      <c r="H136">
        <v>0</v>
      </c>
      <c r="I136">
        <v>0</v>
      </c>
      <c r="J136">
        <v>0</v>
      </c>
    </row>
    <row r="137" spans="1:10" x14ac:dyDescent="0.3">
      <c r="A137" t="str">
        <f>B2&amp;C137&amp;D137</f>
        <v>DISTRIBUCION VOLUMEN X CRITERIO (kg ó litros)Total AperitivosT.ESPAÑA</v>
      </c>
      <c r="B137">
        <v>0</v>
      </c>
      <c r="C137" t="s">
        <v>19</v>
      </c>
      <c r="D137" t="s">
        <v>60</v>
      </c>
      <c r="E137">
        <v>100</v>
      </c>
      <c r="F137">
        <v>100</v>
      </c>
      <c r="G137">
        <v>0</v>
      </c>
      <c r="H137">
        <v>0</v>
      </c>
      <c r="I137">
        <v>0</v>
      </c>
      <c r="J137">
        <v>0</v>
      </c>
    </row>
    <row r="138" spans="1:10" x14ac:dyDescent="0.3">
      <c r="A138" t="str">
        <f>B2&amp;C137&amp;D138</f>
        <v>DISTRIBUCION VOLUMEN X CRITERIO (kg ó litros)Total AperitivosBCN AM</v>
      </c>
      <c r="B138">
        <v>0</v>
      </c>
      <c r="C138">
        <v>0</v>
      </c>
      <c r="D138" t="s">
        <v>146</v>
      </c>
      <c r="E138">
        <v>0</v>
      </c>
      <c r="F138">
        <v>0</v>
      </c>
      <c r="G138">
        <v>0</v>
      </c>
      <c r="H138">
        <v>0</v>
      </c>
      <c r="I138">
        <v>0</v>
      </c>
      <c r="J138">
        <v>0</v>
      </c>
    </row>
    <row r="139" spans="1:10" x14ac:dyDescent="0.3">
      <c r="A139" t="str">
        <f>B2&amp;C137&amp;D139</f>
        <v>DISTRIBUCION VOLUMEN X CRITERIO (kg ó litros)Total AperitivosREST.CAT ARAGON</v>
      </c>
      <c r="B139">
        <v>0</v>
      </c>
      <c r="C139">
        <v>0</v>
      </c>
      <c r="D139" t="s">
        <v>147</v>
      </c>
      <c r="E139">
        <v>0</v>
      </c>
      <c r="F139">
        <v>0</v>
      </c>
      <c r="G139">
        <v>0</v>
      </c>
      <c r="H139">
        <v>0</v>
      </c>
      <c r="I139">
        <v>0</v>
      </c>
      <c r="J139">
        <v>0</v>
      </c>
    </row>
    <row r="140" spans="1:10" x14ac:dyDescent="0.3">
      <c r="A140" t="str">
        <f>B2&amp;C137&amp;D140</f>
        <v>DISTRIBUCION VOLUMEN X CRITERIO (kg ó litros)Total AperitivosLEVANTE</v>
      </c>
      <c r="B140">
        <v>0</v>
      </c>
      <c r="C140">
        <v>0</v>
      </c>
      <c r="D140" t="s">
        <v>148</v>
      </c>
      <c r="E140">
        <v>15.25735680816277</v>
      </c>
      <c r="F140">
        <v>18.793270837591617</v>
      </c>
      <c r="G140">
        <v>0</v>
      </c>
      <c r="H140">
        <v>0</v>
      </c>
      <c r="I140">
        <v>0</v>
      </c>
      <c r="J140">
        <v>0</v>
      </c>
    </row>
    <row r="141" spans="1:10" x14ac:dyDescent="0.3">
      <c r="A141" t="str">
        <f>B2&amp;C137&amp;D141</f>
        <v>DISTRIBUCION VOLUMEN X CRITERIO (kg ó litros)Total AperitivosANDALUCIA</v>
      </c>
      <c r="B141">
        <v>0</v>
      </c>
      <c r="C141">
        <v>0</v>
      </c>
      <c r="D141" t="s">
        <v>149</v>
      </c>
      <c r="E141">
        <v>19.315332706504901</v>
      </c>
      <c r="F141">
        <v>13.65749213152275</v>
      </c>
      <c r="G141">
        <v>0</v>
      </c>
      <c r="H141">
        <v>0</v>
      </c>
      <c r="I141">
        <v>0</v>
      </c>
      <c r="J141">
        <v>0</v>
      </c>
    </row>
    <row r="142" spans="1:10" x14ac:dyDescent="0.3">
      <c r="A142" t="str">
        <f>B2&amp;C137&amp;D142</f>
        <v>DISTRIBUCION VOLUMEN X CRITERIO (kg ó litros)Total AperitivosMDD AM</v>
      </c>
      <c r="B142">
        <v>0</v>
      </c>
      <c r="C142">
        <v>0</v>
      </c>
      <c r="D142" t="s">
        <v>150</v>
      </c>
      <c r="E142">
        <v>16.50569732219536</v>
      </c>
      <c r="F142">
        <v>10.572102789319288</v>
      </c>
      <c r="G142">
        <v>0</v>
      </c>
      <c r="H142">
        <v>0</v>
      </c>
      <c r="I142">
        <v>0</v>
      </c>
      <c r="J142">
        <v>0</v>
      </c>
    </row>
    <row r="143" spans="1:10" x14ac:dyDescent="0.3">
      <c r="A143" t="str">
        <f>B2&amp;C137&amp;D143</f>
        <v>DISTRIBUCION VOLUMEN X CRITERIO (kg ó litros)Total AperitivosRTO CENTRO</v>
      </c>
      <c r="B143">
        <v>0</v>
      </c>
      <c r="C143">
        <v>0</v>
      </c>
      <c r="D143" t="s">
        <v>151</v>
      </c>
      <c r="E143">
        <v>9.8148534601103226</v>
      </c>
      <c r="F143">
        <v>12.250326920194205</v>
      </c>
      <c r="G143">
        <v>0</v>
      </c>
      <c r="H143">
        <v>0</v>
      </c>
      <c r="I143">
        <v>0</v>
      </c>
      <c r="J143">
        <v>0</v>
      </c>
    </row>
    <row r="144" spans="1:10" x14ac:dyDescent="0.3">
      <c r="A144" t="str">
        <f>B2&amp;C137&amp;D144</f>
        <v>DISTRIBUCION VOLUMEN X CRITERIO (kg ó litros)Total AperitivosNORTE-CENTRO</v>
      </c>
      <c r="B144">
        <v>0</v>
      </c>
      <c r="C144">
        <v>0</v>
      </c>
      <c r="D144" t="s">
        <v>152</v>
      </c>
      <c r="E144">
        <v>16.753636673444085</v>
      </c>
      <c r="F144">
        <v>0</v>
      </c>
      <c r="G144">
        <v>0</v>
      </c>
      <c r="H144">
        <v>0</v>
      </c>
      <c r="I144">
        <v>0</v>
      </c>
      <c r="J144">
        <v>0</v>
      </c>
    </row>
    <row r="145" spans="1:10" x14ac:dyDescent="0.3">
      <c r="A145" t="str">
        <f>B2&amp;C137&amp;D145</f>
        <v>DISTRIBUCION VOLUMEN X CRITERIO (kg ó litros)Total AperitivosNOROESTE</v>
      </c>
      <c r="B145">
        <v>0</v>
      </c>
      <c r="C145">
        <v>0</v>
      </c>
      <c r="D145" t="s">
        <v>153</v>
      </c>
      <c r="E145">
        <v>0</v>
      </c>
      <c r="F145">
        <v>0</v>
      </c>
      <c r="G145">
        <v>0</v>
      </c>
      <c r="H145">
        <v>0</v>
      </c>
      <c r="I145">
        <v>0</v>
      </c>
      <c r="J145">
        <v>0</v>
      </c>
    </row>
    <row r="146" spans="1:10" x14ac:dyDescent="0.3">
      <c r="A146" t="str">
        <f>B2&amp;C137&amp;D146</f>
        <v>DISTRIBUCION VOLUMEN X CRITERIO (kg ó litros)Total Aperitivos&lt;2MIL</v>
      </c>
      <c r="B146">
        <v>0</v>
      </c>
      <c r="C146">
        <v>0</v>
      </c>
      <c r="D146" t="s">
        <v>30</v>
      </c>
      <c r="E146">
        <v>0</v>
      </c>
      <c r="F146">
        <v>0</v>
      </c>
      <c r="G146">
        <v>0</v>
      </c>
      <c r="H146">
        <v>0</v>
      </c>
      <c r="I146">
        <v>0</v>
      </c>
      <c r="J146">
        <v>0</v>
      </c>
    </row>
    <row r="147" spans="1:10" x14ac:dyDescent="0.3">
      <c r="A147" t="str">
        <f>B2&amp;C137&amp;D147</f>
        <v>DISTRIBUCION VOLUMEN X CRITERIO (kg ó litros)Total Aperitivos2-5MIL</v>
      </c>
      <c r="B147">
        <v>0</v>
      </c>
      <c r="C147">
        <v>0</v>
      </c>
      <c r="D147" t="s">
        <v>33</v>
      </c>
      <c r="E147">
        <v>0</v>
      </c>
      <c r="F147">
        <v>0</v>
      </c>
      <c r="G147">
        <v>0</v>
      </c>
      <c r="H147">
        <v>0</v>
      </c>
      <c r="I147">
        <v>0</v>
      </c>
      <c r="J147">
        <v>0</v>
      </c>
    </row>
    <row r="148" spans="1:10" x14ac:dyDescent="0.3">
      <c r="A148" t="str">
        <f>B2&amp;C137&amp;D148</f>
        <v>DISTRIBUCION VOLUMEN X CRITERIO (kg ó litros)Total Aperitivos5-10MIL</v>
      </c>
      <c r="B148">
        <v>0</v>
      </c>
      <c r="C148">
        <v>0</v>
      </c>
      <c r="D148" t="s">
        <v>35</v>
      </c>
      <c r="E148">
        <v>0</v>
      </c>
      <c r="F148">
        <v>0</v>
      </c>
      <c r="G148">
        <v>0</v>
      </c>
      <c r="H148">
        <v>0</v>
      </c>
      <c r="I148">
        <v>0</v>
      </c>
      <c r="J148">
        <v>0</v>
      </c>
    </row>
    <row r="149" spans="1:10" x14ac:dyDescent="0.3">
      <c r="A149" t="str">
        <f>B2&amp;C137&amp;D149</f>
        <v>DISTRIBUCION VOLUMEN X CRITERIO (kg ó litros)Total Aperitivos10-30MIL</v>
      </c>
      <c r="B149">
        <v>0</v>
      </c>
      <c r="C149">
        <v>0</v>
      </c>
      <c r="D149" t="s">
        <v>37</v>
      </c>
      <c r="E149">
        <v>25.384005688808937</v>
      </c>
      <c r="F149">
        <v>14.436997250757175</v>
      </c>
      <c r="G149">
        <v>0</v>
      </c>
      <c r="H149">
        <v>0</v>
      </c>
      <c r="I149">
        <v>0</v>
      </c>
      <c r="J149">
        <v>0</v>
      </c>
    </row>
    <row r="150" spans="1:10" x14ac:dyDescent="0.3">
      <c r="A150" t="str">
        <f>B2&amp;C137&amp;D150</f>
        <v>DISTRIBUCION VOLUMEN X CRITERIO (kg ó litros)Total Aperitivos30-100MIL</v>
      </c>
      <c r="B150">
        <v>0</v>
      </c>
      <c r="C150">
        <v>0</v>
      </c>
      <c r="D150" t="s">
        <v>39</v>
      </c>
      <c r="E150">
        <v>29.605779350163342</v>
      </c>
      <c r="F150">
        <v>14.51242015956575</v>
      </c>
      <c r="G150">
        <v>0</v>
      </c>
      <c r="H150">
        <v>0</v>
      </c>
      <c r="I150">
        <v>0</v>
      </c>
      <c r="J150">
        <v>0</v>
      </c>
    </row>
    <row r="151" spans="1:10" x14ac:dyDescent="0.3">
      <c r="A151" t="str">
        <f>B2&amp;C137&amp;D151</f>
        <v>DISTRIBUCION VOLUMEN X CRITERIO (kg ó litros)Total Aperitivos100-200MIL</v>
      </c>
      <c r="B151">
        <v>0</v>
      </c>
      <c r="C151">
        <v>0</v>
      </c>
      <c r="D151" t="s">
        <v>41</v>
      </c>
      <c r="E151">
        <v>8.8586126070334679</v>
      </c>
      <c r="F151">
        <v>8.897306830713795</v>
      </c>
      <c r="G151">
        <v>0</v>
      </c>
      <c r="H151">
        <v>0</v>
      </c>
      <c r="I151">
        <v>0</v>
      </c>
      <c r="J151">
        <v>0</v>
      </c>
    </row>
    <row r="152" spans="1:10" x14ac:dyDescent="0.3">
      <c r="A152" t="str">
        <f>B2&amp;C137&amp;D152</f>
        <v>DISTRIBUCION VOLUMEN X CRITERIO (kg ó litros)Total Aperitivos200-500MIL</v>
      </c>
      <c r="B152">
        <v>0</v>
      </c>
      <c r="C152">
        <v>0</v>
      </c>
      <c r="D152" t="s">
        <v>43</v>
      </c>
      <c r="E152">
        <v>10.96039909818113</v>
      </c>
      <c r="F152">
        <v>11.899523873477674</v>
      </c>
      <c r="G152">
        <v>0</v>
      </c>
      <c r="H152">
        <v>0</v>
      </c>
      <c r="I152">
        <v>0</v>
      </c>
      <c r="J152">
        <v>0</v>
      </c>
    </row>
    <row r="153" spans="1:10" x14ac:dyDescent="0.3">
      <c r="A153" t="str">
        <f>B2&amp;C137&amp;D153</f>
        <v>DISTRIBUCION VOLUMEN X CRITERIO (kg ó litros)Total Aperitivos&gt;500MIL</v>
      </c>
      <c r="B153">
        <v>0</v>
      </c>
      <c r="C153">
        <v>0</v>
      </c>
      <c r="D153" t="s">
        <v>45</v>
      </c>
      <c r="E153">
        <v>15.634249091535576</v>
      </c>
      <c r="F153">
        <v>25.816269212970429</v>
      </c>
      <c r="G153">
        <v>0</v>
      </c>
      <c r="H153">
        <v>0</v>
      </c>
      <c r="I153">
        <v>0</v>
      </c>
      <c r="J153">
        <v>0</v>
      </c>
    </row>
    <row r="154" spans="1:10" x14ac:dyDescent="0.3">
      <c r="A154" t="str">
        <f>B2&amp;C137&amp;D154</f>
        <v>DISTRIBUCION VOLUMEN X CRITERIO (kg ó litros)Total AperitivosDE 15 A 19 AÑOS</v>
      </c>
      <c r="B154">
        <v>0</v>
      </c>
      <c r="C154">
        <v>0</v>
      </c>
      <c r="D154" t="s">
        <v>154</v>
      </c>
      <c r="E154">
        <v>0</v>
      </c>
      <c r="F154">
        <v>0</v>
      </c>
      <c r="G154">
        <v>0</v>
      </c>
      <c r="H154">
        <v>0</v>
      </c>
      <c r="I154">
        <v>0</v>
      </c>
      <c r="J154">
        <v>0</v>
      </c>
    </row>
    <row r="155" spans="1:10" x14ac:dyDescent="0.3">
      <c r="A155" t="str">
        <f>B2&amp;C137&amp;D155</f>
        <v>DISTRIBUCION VOLUMEN X CRITERIO (kg ó litros)Total AperitivosDE 20 A 24 AÑOS</v>
      </c>
      <c r="B155">
        <v>0</v>
      </c>
      <c r="C155">
        <v>0</v>
      </c>
      <c r="D155" t="s">
        <v>155</v>
      </c>
      <c r="E155">
        <v>6.1010118733719709</v>
      </c>
      <c r="F155">
        <v>0</v>
      </c>
      <c r="G155">
        <v>0</v>
      </c>
      <c r="H155">
        <v>0</v>
      </c>
      <c r="I155">
        <v>0</v>
      </c>
      <c r="J155">
        <v>0</v>
      </c>
    </row>
    <row r="156" spans="1:10" x14ac:dyDescent="0.3">
      <c r="A156" t="str">
        <f>B2&amp;C137&amp;D156</f>
        <v>DISTRIBUCION VOLUMEN X CRITERIO (kg ó litros)Total AperitivosDE 25 A 34 AÑOS</v>
      </c>
      <c r="B156">
        <v>0</v>
      </c>
      <c r="C156">
        <v>0</v>
      </c>
      <c r="D156" t="s">
        <v>156</v>
      </c>
      <c r="E156">
        <v>26.20193216579273</v>
      </c>
      <c r="F156">
        <v>10.466253732849864</v>
      </c>
      <c r="G156">
        <v>0</v>
      </c>
      <c r="H156">
        <v>0</v>
      </c>
      <c r="I156">
        <v>0</v>
      </c>
      <c r="J156">
        <v>0</v>
      </c>
    </row>
    <row r="157" spans="1:10" x14ac:dyDescent="0.3">
      <c r="A157" t="str">
        <f>B2&amp;C137&amp;D157</f>
        <v>DISTRIBUCION VOLUMEN X CRITERIO (kg ó litros)Total AperitivosDE 35 A 49 AÑOS</v>
      </c>
      <c r="B157">
        <v>0</v>
      </c>
      <c r="C157">
        <v>0</v>
      </c>
      <c r="D157" t="s">
        <v>157</v>
      </c>
      <c r="E157">
        <v>26.988730100953823</v>
      </c>
      <c r="F157">
        <v>28.564178225756219</v>
      </c>
      <c r="G157">
        <v>0</v>
      </c>
      <c r="H157">
        <v>0</v>
      </c>
      <c r="I157">
        <v>0</v>
      </c>
      <c r="J157">
        <v>0</v>
      </c>
    </row>
    <row r="158" spans="1:10" x14ac:dyDescent="0.3">
      <c r="A158" t="str">
        <f>B2&amp;C137&amp;D158</f>
        <v>DISTRIBUCION VOLUMEN X CRITERIO (kg ó litros)Total AperitivosDE 50 A 59 AÑOS</v>
      </c>
      <c r="B158">
        <v>0</v>
      </c>
      <c r="C158">
        <v>0</v>
      </c>
      <c r="D158" t="s">
        <v>158</v>
      </c>
      <c r="E158">
        <v>26.183492247606114</v>
      </c>
      <c r="F158">
        <v>33.432560683560915</v>
      </c>
      <c r="G158">
        <v>0</v>
      </c>
      <c r="H158">
        <v>0</v>
      </c>
      <c r="I158">
        <v>0</v>
      </c>
      <c r="J158">
        <v>0</v>
      </c>
    </row>
    <row r="159" spans="1:10" x14ac:dyDescent="0.3">
      <c r="A159" t="str">
        <f>B2&amp;C137&amp;D159</f>
        <v>DISTRIBUCION VOLUMEN X CRITERIO (kg ó litros)Total AperitivosDE 60 A 75 AÑOS</v>
      </c>
      <c r="B159">
        <v>0</v>
      </c>
      <c r="C159">
        <v>0</v>
      </c>
      <c r="D159" t="s">
        <v>159</v>
      </c>
      <c r="E159">
        <v>0</v>
      </c>
      <c r="F159">
        <v>0</v>
      </c>
      <c r="G159">
        <v>0</v>
      </c>
      <c r="H159">
        <v>0</v>
      </c>
      <c r="I159">
        <v>0</v>
      </c>
      <c r="J159">
        <v>0</v>
      </c>
    </row>
    <row r="160" spans="1:10" x14ac:dyDescent="0.3">
      <c r="A160" t="str">
        <f>B2&amp;C137&amp;D160</f>
        <v>DISTRIBUCION VOLUMEN X CRITERIO (kg ó litros)Total AperitivosALTA Y MEDIA ALTA</v>
      </c>
      <c r="B160">
        <v>0</v>
      </c>
      <c r="C160">
        <v>0</v>
      </c>
      <c r="D160" t="s">
        <v>160</v>
      </c>
      <c r="E160">
        <v>23.133369039331058</v>
      </c>
      <c r="F160">
        <v>14.55058765652552</v>
      </c>
      <c r="G160">
        <v>0</v>
      </c>
      <c r="H160">
        <v>0</v>
      </c>
      <c r="I160">
        <v>0</v>
      </c>
      <c r="J160">
        <v>0</v>
      </c>
    </row>
    <row r="161" spans="1:10" x14ac:dyDescent="0.3">
      <c r="A161" t="str">
        <f>B2&amp;C137&amp;D161</f>
        <v>DISTRIBUCION VOLUMEN X CRITERIO (kg ó litros)Total AperitivosMEDIA</v>
      </c>
      <c r="B161">
        <v>0</v>
      </c>
      <c r="C161">
        <v>0</v>
      </c>
      <c r="D161" t="s">
        <v>161</v>
      </c>
      <c r="E161">
        <v>30.230161582320008</v>
      </c>
      <c r="F161">
        <v>20.377692664195234</v>
      </c>
      <c r="G161">
        <v>0</v>
      </c>
      <c r="H161">
        <v>0</v>
      </c>
      <c r="I161">
        <v>0</v>
      </c>
      <c r="J161">
        <v>0</v>
      </c>
    </row>
    <row r="162" spans="1:10" x14ac:dyDescent="0.3">
      <c r="A162" t="str">
        <f>B2&amp;C137&amp;D162</f>
        <v>DISTRIBUCION VOLUMEN X CRITERIO (kg ó litros)Total AperitivosMEDIA BAJA</v>
      </c>
      <c r="B162">
        <v>0</v>
      </c>
      <c r="C162">
        <v>0</v>
      </c>
      <c r="D162" t="s">
        <v>162</v>
      </c>
      <c r="E162">
        <v>30.778740616111843</v>
      </c>
      <c r="F162">
        <v>38.14368602764106</v>
      </c>
      <c r="G162">
        <v>0</v>
      </c>
      <c r="H162">
        <v>0</v>
      </c>
      <c r="I162">
        <v>0</v>
      </c>
      <c r="J162">
        <v>0</v>
      </c>
    </row>
    <row r="163" spans="1:10" x14ac:dyDescent="0.3">
      <c r="A163" t="str">
        <f>B2&amp;C137&amp;D163</f>
        <v>DISTRIBUCION VOLUMEN X CRITERIO (kg ó litros)Total AperitivosBAJA</v>
      </c>
      <c r="B163">
        <v>0</v>
      </c>
      <c r="C163">
        <v>0</v>
      </c>
      <c r="D163" t="s">
        <v>163</v>
      </c>
      <c r="E163">
        <v>15.857733860871662</v>
      </c>
      <c r="F163">
        <v>26.928035245009145</v>
      </c>
      <c r="G163">
        <v>0</v>
      </c>
      <c r="H163">
        <v>0</v>
      </c>
      <c r="I163">
        <v>0</v>
      </c>
      <c r="J163">
        <v>0</v>
      </c>
    </row>
    <row r="164" spans="1:10" x14ac:dyDescent="0.3">
      <c r="A164" t="str">
        <f>B164&amp;C164&amp;D164</f>
        <v>PENETRACION (%)TotalAlimentacionT.ESPAÑA</v>
      </c>
      <c r="B164" t="s">
        <v>140</v>
      </c>
      <c r="C164" t="s">
        <v>14</v>
      </c>
      <c r="D164" t="s">
        <v>60</v>
      </c>
      <c r="E164">
        <v>43.755769999999998</v>
      </c>
      <c r="F164">
        <v>44.262349999999998</v>
      </c>
      <c r="G164">
        <v>0</v>
      </c>
      <c r="H164">
        <v>0</v>
      </c>
      <c r="I164">
        <v>0</v>
      </c>
      <c r="J164">
        <v>0</v>
      </c>
    </row>
    <row r="165" spans="1:10" x14ac:dyDescent="0.3">
      <c r="A165" t="str">
        <f>B164&amp;C164&amp;D165</f>
        <v>PENETRACION (%)TotalAlimentacionBCN AM</v>
      </c>
      <c r="B165">
        <v>0</v>
      </c>
      <c r="C165">
        <v>0</v>
      </c>
      <c r="D165" t="s">
        <v>146</v>
      </c>
      <c r="E165">
        <v>45.879150000000003</v>
      </c>
      <c r="F165">
        <v>53.530299999999997</v>
      </c>
      <c r="G165">
        <v>0</v>
      </c>
      <c r="H165">
        <v>0</v>
      </c>
      <c r="I165">
        <v>0</v>
      </c>
      <c r="J165">
        <v>0</v>
      </c>
    </row>
    <row r="166" spans="1:10" x14ac:dyDescent="0.3">
      <c r="A166" t="str">
        <f>B164&amp;C164&amp;D166</f>
        <v>PENETRACION (%)TotalAlimentacionREST.CAT ARAGON</v>
      </c>
      <c r="B166">
        <v>0</v>
      </c>
      <c r="C166">
        <v>0</v>
      </c>
      <c r="D166" t="s">
        <v>147</v>
      </c>
      <c r="E166">
        <v>36.199370000000002</v>
      </c>
      <c r="F166">
        <v>36.836820000000003</v>
      </c>
      <c r="G166">
        <v>0</v>
      </c>
      <c r="H166">
        <v>0</v>
      </c>
      <c r="I166">
        <v>0</v>
      </c>
      <c r="J166">
        <v>0</v>
      </c>
    </row>
    <row r="167" spans="1:10" x14ac:dyDescent="0.3">
      <c r="A167" t="str">
        <f>B164&amp;C164&amp;D167</f>
        <v>PENETRACION (%)TotalAlimentacionLEVANTE</v>
      </c>
      <c r="B167">
        <v>0</v>
      </c>
      <c r="C167">
        <v>0</v>
      </c>
      <c r="D167" t="s">
        <v>148</v>
      </c>
      <c r="E167">
        <v>43.558219999999999</v>
      </c>
      <c r="F167">
        <v>45.683149999999998</v>
      </c>
      <c r="G167">
        <v>0</v>
      </c>
      <c r="H167">
        <v>0</v>
      </c>
      <c r="I167">
        <v>0</v>
      </c>
      <c r="J167">
        <v>0</v>
      </c>
    </row>
    <row r="168" spans="1:10" x14ac:dyDescent="0.3">
      <c r="A168" t="str">
        <f>B164&amp;C164&amp;D168</f>
        <v>PENETRACION (%)TotalAlimentacionANDALUCIA</v>
      </c>
      <c r="B168">
        <v>0</v>
      </c>
      <c r="C168">
        <v>0</v>
      </c>
      <c r="D168" t="s">
        <v>149</v>
      </c>
      <c r="E168">
        <v>48.419460000000001</v>
      </c>
      <c r="F168">
        <v>48.913049999999998</v>
      </c>
      <c r="G168">
        <v>0</v>
      </c>
      <c r="H168">
        <v>0</v>
      </c>
      <c r="I168">
        <v>0</v>
      </c>
      <c r="J168">
        <v>0</v>
      </c>
    </row>
    <row r="169" spans="1:10" x14ac:dyDescent="0.3">
      <c r="A169" t="str">
        <f>B164&amp;C164&amp;D169</f>
        <v>PENETRACION (%)TotalAlimentacionMDD AM</v>
      </c>
      <c r="B169">
        <v>0</v>
      </c>
      <c r="C169">
        <v>0</v>
      </c>
      <c r="D169" t="s">
        <v>150</v>
      </c>
      <c r="E169">
        <v>48.107289999999999</v>
      </c>
      <c r="F169">
        <v>45.425190000000001</v>
      </c>
      <c r="G169">
        <v>0</v>
      </c>
      <c r="H169">
        <v>0</v>
      </c>
      <c r="I169">
        <v>0</v>
      </c>
      <c r="J169">
        <v>0</v>
      </c>
    </row>
    <row r="170" spans="1:10" x14ac:dyDescent="0.3">
      <c r="A170" t="str">
        <f>B164&amp;C164&amp;D170</f>
        <v>PENETRACION (%)TotalAlimentacionRTO CENTRO</v>
      </c>
      <c r="B170">
        <v>0</v>
      </c>
      <c r="C170">
        <v>0</v>
      </c>
      <c r="D170" t="s">
        <v>151</v>
      </c>
      <c r="E170">
        <v>40.785029999999999</v>
      </c>
      <c r="F170">
        <v>42.498199999999997</v>
      </c>
      <c r="G170">
        <v>0</v>
      </c>
      <c r="H170">
        <v>0</v>
      </c>
      <c r="I170">
        <v>0</v>
      </c>
      <c r="J170">
        <v>0</v>
      </c>
    </row>
    <row r="171" spans="1:10" x14ac:dyDescent="0.3">
      <c r="A171" t="str">
        <f>B164&amp;C164&amp;D171</f>
        <v>PENETRACION (%)TotalAlimentacionNORTE-CENTRO</v>
      </c>
      <c r="B171">
        <v>0</v>
      </c>
      <c r="C171">
        <v>0</v>
      </c>
      <c r="D171" t="s">
        <v>152</v>
      </c>
      <c r="E171">
        <v>45.63467</v>
      </c>
      <c r="F171">
        <v>36.190069999999999</v>
      </c>
      <c r="G171">
        <v>0</v>
      </c>
      <c r="H171">
        <v>0</v>
      </c>
      <c r="I171">
        <v>0</v>
      </c>
      <c r="J171">
        <v>0</v>
      </c>
    </row>
    <row r="172" spans="1:10" x14ac:dyDescent="0.3">
      <c r="A172" t="str">
        <f>B164&amp;C164&amp;D172</f>
        <v>PENETRACION (%)TotalAlimentacionNOROESTE</v>
      </c>
      <c r="B172">
        <v>0</v>
      </c>
      <c r="C172">
        <v>0</v>
      </c>
      <c r="D172" t="s">
        <v>153</v>
      </c>
      <c r="E172">
        <v>40.413200000000003</v>
      </c>
      <c r="F172">
        <v>45.818890000000003</v>
      </c>
      <c r="G172">
        <v>0</v>
      </c>
      <c r="H172">
        <v>0</v>
      </c>
      <c r="I172">
        <v>0</v>
      </c>
      <c r="J172">
        <v>0</v>
      </c>
    </row>
    <row r="173" spans="1:10" x14ac:dyDescent="0.3">
      <c r="A173" t="str">
        <f>B164&amp;C164&amp;D173</f>
        <v>PENETRACION (%)TotalAlimentacion&lt;2MIL</v>
      </c>
      <c r="B173">
        <v>0</v>
      </c>
      <c r="C173">
        <v>0</v>
      </c>
      <c r="D173" t="s">
        <v>30</v>
      </c>
      <c r="E173">
        <v>49.00685</v>
      </c>
      <c r="F173">
        <v>34.378579999999999</v>
      </c>
      <c r="G173">
        <v>0</v>
      </c>
      <c r="H173">
        <v>0</v>
      </c>
      <c r="I173">
        <v>0</v>
      </c>
      <c r="J173">
        <v>0</v>
      </c>
    </row>
    <row r="174" spans="1:10" x14ac:dyDescent="0.3">
      <c r="A174" t="str">
        <f>B164&amp;C164&amp;D174</f>
        <v>PENETRACION (%)TotalAlimentacion2-5MIL</v>
      </c>
      <c r="B174">
        <v>0</v>
      </c>
      <c r="C174">
        <v>0</v>
      </c>
      <c r="D174" t="s">
        <v>33</v>
      </c>
      <c r="E174">
        <v>46.527360000000002</v>
      </c>
      <c r="F174">
        <v>51.179040000000001</v>
      </c>
      <c r="G174">
        <v>0</v>
      </c>
      <c r="H174">
        <v>0</v>
      </c>
      <c r="I174">
        <v>0</v>
      </c>
      <c r="J174">
        <v>0</v>
      </c>
    </row>
    <row r="175" spans="1:10" x14ac:dyDescent="0.3">
      <c r="A175" t="str">
        <f>B164&amp;C164&amp;D175</f>
        <v>PENETRACION (%)TotalAlimentacion5-10MIL</v>
      </c>
      <c r="B175">
        <v>0</v>
      </c>
      <c r="C175">
        <v>0</v>
      </c>
      <c r="D175" t="s">
        <v>35</v>
      </c>
      <c r="E175">
        <v>47.50676</v>
      </c>
      <c r="F175">
        <v>52.734580000000001</v>
      </c>
      <c r="G175">
        <v>0</v>
      </c>
      <c r="H175">
        <v>0</v>
      </c>
      <c r="I175">
        <v>0</v>
      </c>
      <c r="J175">
        <v>0</v>
      </c>
    </row>
    <row r="176" spans="1:10" x14ac:dyDescent="0.3">
      <c r="A176" t="str">
        <f>B164&amp;C164&amp;D176</f>
        <v>PENETRACION (%)TotalAlimentacion10-30MIL</v>
      </c>
      <c r="B176">
        <v>0</v>
      </c>
      <c r="C176">
        <v>0</v>
      </c>
      <c r="D176" t="s">
        <v>37</v>
      </c>
      <c r="E176">
        <v>40.848770000000002</v>
      </c>
      <c r="F176">
        <v>46.734999999999999</v>
      </c>
      <c r="G176">
        <v>0</v>
      </c>
      <c r="H176">
        <v>0</v>
      </c>
      <c r="I176">
        <v>0</v>
      </c>
      <c r="J176">
        <v>0</v>
      </c>
    </row>
    <row r="177" spans="1:10" x14ac:dyDescent="0.3">
      <c r="A177" t="str">
        <f>B164&amp;C164&amp;D177</f>
        <v>PENETRACION (%)TotalAlimentacion30-100MIL</v>
      </c>
      <c r="B177">
        <v>0</v>
      </c>
      <c r="C177">
        <v>0</v>
      </c>
      <c r="D177" t="s">
        <v>39</v>
      </c>
      <c r="E177">
        <v>45.533659999999998</v>
      </c>
      <c r="F177">
        <v>44.829070000000002</v>
      </c>
      <c r="G177">
        <v>0</v>
      </c>
      <c r="H177">
        <v>0</v>
      </c>
      <c r="I177">
        <v>0</v>
      </c>
      <c r="J177">
        <v>0</v>
      </c>
    </row>
    <row r="178" spans="1:10" x14ac:dyDescent="0.3">
      <c r="A178" t="str">
        <f>B164&amp;C164&amp;D178</f>
        <v>PENETRACION (%)TotalAlimentacion100-200MIL</v>
      </c>
      <c r="B178">
        <v>0</v>
      </c>
      <c r="C178">
        <v>0</v>
      </c>
      <c r="D178" t="s">
        <v>41</v>
      </c>
      <c r="E178">
        <v>45.827080000000002</v>
      </c>
      <c r="F178">
        <v>44.143689999999999</v>
      </c>
      <c r="G178">
        <v>0</v>
      </c>
      <c r="H178">
        <v>0</v>
      </c>
      <c r="I178">
        <v>0</v>
      </c>
      <c r="J178">
        <v>0</v>
      </c>
    </row>
    <row r="179" spans="1:10" x14ac:dyDescent="0.3">
      <c r="A179" t="str">
        <f>B164&amp;C164&amp;D179</f>
        <v>PENETRACION (%)TotalAlimentacion200-500MIL</v>
      </c>
      <c r="B179">
        <v>0</v>
      </c>
      <c r="C179">
        <v>0</v>
      </c>
      <c r="D179" t="s">
        <v>43</v>
      </c>
      <c r="E179">
        <v>42.386969999999998</v>
      </c>
      <c r="F179">
        <v>46.117440000000002</v>
      </c>
      <c r="G179">
        <v>0</v>
      </c>
      <c r="H179">
        <v>0</v>
      </c>
      <c r="I179">
        <v>0</v>
      </c>
      <c r="J179">
        <v>0</v>
      </c>
    </row>
    <row r="180" spans="1:10" x14ac:dyDescent="0.3">
      <c r="A180" t="str">
        <f>B164&amp;C164&amp;D180</f>
        <v>PENETRACION (%)TotalAlimentacion&gt;500MIL</v>
      </c>
      <c r="B180">
        <v>0</v>
      </c>
      <c r="C180">
        <v>0</v>
      </c>
      <c r="D180" t="s">
        <v>45</v>
      </c>
      <c r="E180">
        <v>43.727370000000001</v>
      </c>
      <c r="F180">
        <v>38.91413</v>
      </c>
      <c r="G180">
        <v>0</v>
      </c>
      <c r="H180">
        <v>0</v>
      </c>
      <c r="I180">
        <v>0</v>
      </c>
      <c r="J180">
        <v>0</v>
      </c>
    </row>
    <row r="181" spans="1:10" x14ac:dyDescent="0.3">
      <c r="A181" t="str">
        <f>B164&amp;C164&amp;D181</f>
        <v>PENETRACION (%)TotalAlimentacionDE 15 A 19 AÑOS</v>
      </c>
      <c r="B181">
        <v>0</v>
      </c>
      <c r="C181">
        <v>0</v>
      </c>
      <c r="D181" t="s">
        <v>154</v>
      </c>
      <c r="E181">
        <v>45.187820000000002</v>
      </c>
      <c r="F181">
        <v>57.49344</v>
      </c>
      <c r="G181">
        <v>0</v>
      </c>
      <c r="H181">
        <v>0</v>
      </c>
      <c r="I181">
        <v>0</v>
      </c>
      <c r="J181">
        <v>0</v>
      </c>
    </row>
    <row r="182" spans="1:10" x14ac:dyDescent="0.3">
      <c r="A182" t="str">
        <f>B164&amp;C164&amp;D182</f>
        <v>PENETRACION (%)TotalAlimentacionDE 20 A 24 AÑOS</v>
      </c>
      <c r="B182">
        <v>0</v>
      </c>
      <c r="C182">
        <v>0</v>
      </c>
      <c r="D182" t="s">
        <v>155</v>
      </c>
      <c r="E182">
        <v>59.773539999999997</v>
      </c>
      <c r="F182">
        <v>46.420999999999999</v>
      </c>
      <c r="G182">
        <v>0</v>
      </c>
      <c r="H182">
        <v>0</v>
      </c>
      <c r="I182">
        <v>0</v>
      </c>
      <c r="J182">
        <v>0</v>
      </c>
    </row>
    <row r="183" spans="1:10" x14ac:dyDescent="0.3">
      <c r="A183" t="str">
        <f>B164&amp;C164&amp;D183</f>
        <v>PENETRACION (%)TotalAlimentacionDE 25 A 34 AÑOS</v>
      </c>
      <c r="B183">
        <v>0</v>
      </c>
      <c r="C183">
        <v>0</v>
      </c>
      <c r="D183" t="s">
        <v>156</v>
      </c>
      <c r="E183">
        <v>53.588749999999997</v>
      </c>
      <c r="F183">
        <v>50.895980000000002</v>
      </c>
      <c r="G183">
        <v>0</v>
      </c>
      <c r="H183">
        <v>0</v>
      </c>
      <c r="I183">
        <v>0</v>
      </c>
      <c r="J183">
        <v>0</v>
      </c>
    </row>
    <row r="184" spans="1:10" x14ac:dyDescent="0.3">
      <c r="A184" t="str">
        <f>B164&amp;C164&amp;D184</f>
        <v>PENETRACION (%)TotalAlimentacionDE 35 A 49 AÑOS</v>
      </c>
      <c r="B184">
        <v>0</v>
      </c>
      <c r="C184">
        <v>0</v>
      </c>
      <c r="D184" t="s">
        <v>157</v>
      </c>
      <c r="E184">
        <v>41.983829999999998</v>
      </c>
      <c r="F184">
        <v>43.757849999999998</v>
      </c>
      <c r="G184">
        <v>0</v>
      </c>
      <c r="H184">
        <v>0</v>
      </c>
      <c r="I184">
        <v>0</v>
      </c>
      <c r="J184">
        <v>0</v>
      </c>
    </row>
    <row r="185" spans="1:10" x14ac:dyDescent="0.3">
      <c r="A185" t="str">
        <f>B164&amp;C164&amp;D185</f>
        <v>PENETRACION (%)TotalAlimentacionDE 50 A 59 AÑOS</v>
      </c>
      <c r="B185">
        <v>0</v>
      </c>
      <c r="C185">
        <v>0</v>
      </c>
      <c r="D185" t="s">
        <v>158</v>
      </c>
      <c r="E185">
        <v>41.615810000000003</v>
      </c>
      <c r="F185">
        <v>42.836280000000002</v>
      </c>
      <c r="G185">
        <v>0</v>
      </c>
      <c r="H185">
        <v>0</v>
      </c>
      <c r="I185">
        <v>0</v>
      </c>
      <c r="J185">
        <v>0</v>
      </c>
    </row>
    <row r="186" spans="1:10" x14ac:dyDescent="0.3">
      <c r="A186" t="str">
        <f>B164&amp;C164&amp;D186</f>
        <v>PENETRACION (%)TotalAlimentacionDE 60 A 75 AÑOS</v>
      </c>
      <c r="B186">
        <v>0</v>
      </c>
      <c r="C186">
        <v>0</v>
      </c>
      <c r="D186" t="s">
        <v>159</v>
      </c>
      <c r="E186">
        <v>36.918320000000001</v>
      </c>
      <c r="F186">
        <v>40.036059999999999</v>
      </c>
      <c r="G186">
        <v>0</v>
      </c>
      <c r="H186">
        <v>0</v>
      </c>
      <c r="I186">
        <v>0</v>
      </c>
      <c r="J186">
        <v>0</v>
      </c>
    </row>
    <row r="187" spans="1:10" x14ac:dyDescent="0.3">
      <c r="A187" t="str">
        <f>B164&amp;C164&amp;D187</f>
        <v>PENETRACION (%)TotalAlimentacionALTA Y MEDIA ALTA</v>
      </c>
      <c r="B187">
        <v>0</v>
      </c>
      <c r="C187">
        <v>0</v>
      </c>
      <c r="D187" t="s">
        <v>160</v>
      </c>
      <c r="E187">
        <v>45.265279999999997</v>
      </c>
      <c r="F187">
        <v>50.205759999999998</v>
      </c>
      <c r="G187">
        <v>0</v>
      </c>
      <c r="H187">
        <v>0</v>
      </c>
      <c r="I187">
        <v>0</v>
      </c>
      <c r="J187">
        <v>0</v>
      </c>
    </row>
    <row r="188" spans="1:10" x14ac:dyDescent="0.3">
      <c r="A188" t="str">
        <f>B164&amp;C164&amp;D188</f>
        <v>PENETRACION (%)TotalAlimentacionMEDIA</v>
      </c>
      <c r="B188">
        <v>0</v>
      </c>
      <c r="C188">
        <v>0</v>
      </c>
      <c r="D188" t="s">
        <v>161</v>
      </c>
      <c r="E188">
        <v>42.03942</v>
      </c>
      <c r="F188">
        <v>44.369900000000001</v>
      </c>
      <c r="G188">
        <v>0</v>
      </c>
      <c r="H188">
        <v>0</v>
      </c>
      <c r="I188">
        <v>0</v>
      </c>
      <c r="J188">
        <v>0</v>
      </c>
    </row>
    <row r="189" spans="1:10" x14ac:dyDescent="0.3">
      <c r="A189" t="str">
        <f>B164&amp;C164&amp;D189</f>
        <v>PENETRACION (%)TotalAlimentacionMEDIA BAJA</v>
      </c>
      <c r="B189">
        <v>0</v>
      </c>
      <c r="C189">
        <v>0</v>
      </c>
      <c r="D189" t="s">
        <v>162</v>
      </c>
      <c r="E189">
        <v>41.622259999999997</v>
      </c>
      <c r="F189">
        <v>41.657060000000001</v>
      </c>
      <c r="G189">
        <v>0</v>
      </c>
      <c r="H189">
        <v>0</v>
      </c>
      <c r="I189">
        <v>0</v>
      </c>
      <c r="J189">
        <v>0</v>
      </c>
    </row>
    <row r="190" spans="1:10" x14ac:dyDescent="0.3">
      <c r="A190" t="str">
        <f>B164&amp;C164&amp;D190</f>
        <v>PENETRACION (%)TotalAlimentacionBAJA</v>
      </c>
      <c r="B190">
        <v>0</v>
      </c>
      <c r="C190">
        <v>0</v>
      </c>
      <c r="D190" t="s">
        <v>163</v>
      </c>
      <c r="E190">
        <v>50.699019999999997</v>
      </c>
      <c r="F190">
        <v>43.323880000000003</v>
      </c>
      <c r="G190">
        <v>0</v>
      </c>
      <c r="H190">
        <v>0</v>
      </c>
      <c r="I190">
        <v>0</v>
      </c>
      <c r="J190">
        <v>0</v>
      </c>
    </row>
    <row r="191" spans="1:10" x14ac:dyDescent="0.3">
      <c r="A191" t="str">
        <f>B164&amp;C191&amp;D191</f>
        <v>PENETRACION (%).T.Alimentos TOTAL INGT.ESPAÑA</v>
      </c>
      <c r="B191">
        <v>0</v>
      </c>
      <c r="C191" t="s">
        <v>15</v>
      </c>
      <c r="D191" t="s">
        <v>60</v>
      </c>
      <c r="E191">
        <v>28.368790000000001</v>
      </c>
      <c r="F191">
        <v>30.469719999999999</v>
      </c>
      <c r="G191">
        <v>0</v>
      </c>
      <c r="H191">
        <v>0</v>
      </c>
      <c r="I191">
        <v>0</v>
      </c>
      <c r="J191">
        <v>0</v>
      </c>
    </row>
    <row r="192" spans="1:10" x14ac:dyDescent="0.3">
      <c r="A192" t="str">
        <f>B164&amp;C191&amp;D192</f>
        <v>PENETRACION (%).T.Alimentos TOTAL INGBCN AM</v>
      </c>
      <c r="B192">
        <v>0</v>
      </c>
      <c r="C192">
        <v>0</v>
      </c>
      <c r="D192" t="s">
        <v>146</v>
      </c>
      <c r="E192">
        <v>27.984919999999999</v>
      </c>
      <c r="F192">
        <v>38.199669999999998</v>
      </c>
      <c r="G192">
        <v>0</v>
      </c>
      <c r="H192">
        <v>0</v>
      </c>
      <c r="I192">
        <v>0</v>
      </c>
      <c r="J192">
        <v>0</v>
      </c>
    </row>
    <row r="193" spans="1:10" x14ac:dyDescent="0.3">
      <c r="A193" t="str">
        <f>B164&amp;C191&amp;D193</f>
        <v>PENETRACION (%).T.Alimentos TOTAL INGREST.CAT ARAGON</v>
      </c>
      <c r="B193">
        <v>0</v>
      </c>
      <c r="C193">
        <v>0</v>
      </c>
      <c r="D193" t="s">
        <v>147</v>
      </c>
      <c r="E193">
        <v>22.129000000000001</v>
      </c>
      <c r="F193">
        <v>24.95467</v>
      </c>
      <c r="G193">
        <v>0</v>
      </c>
      <c r="H193">
        <v>0</v>
      </c>
      <c r="I193">
        <v>0</v>
      </c>
      <c r="J193">
        <v>0</v>
      </c>
    </row>
    <row r="194" spans="1:10" x14ac:dyDescent="0.3">
      <c r="A194" t="str">
        <f>B164&amp;C191&amp;D194</f>
        <v>PENETRACION (%).T.Alimentos TOTAL INGLEVANTE</v>
      </c>
      <c r="B194">
        <v>0</v>
      </c>
      <c r="C194">
        <v>0</v>
      </c>
      <c r="D194" t="s">
        <v>148</v>
      </c>
      <c r="E194">
        <v>29.413920000000001</v>
      </c>
      <c r="F194">
        <v>30.215979999999998</v>
      </c>
      <c r="G194">
        <v>0</v>
      </c>
      <c r="H194">
        <v>0</v>
      </c>
      <c r="I194">
        <v>0</v>
      </c>
      <c r="J194">
        <v>0</v>
      </c>
    </row>
    <row r="195" spans="1:10" x14ac:dyDescent="0.3">
      <c r="A195" t="str">
        <f>B164&amp;C191&amp;D195</f>
        <v>PENETRACION (%).T.Alimentos TOTAL INGANDALUCIA</v>
      </c>
      <c r="B195">
        <v>0</v>
      </c>
      <c r="C195">
        <v>0</v>
      </c>
      <c r="D195" t="s">
        <v>149</v>
      </c>
      <c r="E195">
        <v>32.839109999999998</v>
      </c>
      <c r="F195">
        <v>34.177019999999999</v>
      </c>
      <c r="G195">
        <v>0</v>
      </c>
      <c r="H195">
        <v>0</v>
      </c>
      <c r="I195">
        <v>0</v>
      </c>
      <c r="J195">
        <v>0</v>
      </c>
    </row>
    <row r="196" spans="1:10" x14ac:dyDescent="0.3">
      <c r="A196" t="str">
        <f>B164&amp;C191&amp;D196</f>
        <v>PENETRACION (%).T.Alimentos TOTAL INGMDD AM</v>
      </c>
      <c r="B196">
        <v>0</v>
      </c>
      <c r="C196">
        <v>0</v>
      </c>
      <c r="D196" t="s">
        <v>150</v>
      </c>
      <c r="E196">
        <v>32.546259999999997</v>
      </c>
      <c r="F196">
        <v>35.133690000000001</v>
      </c>
      <c r="G196">
        <v>0</v>
      </c>
      <c r="H196">
        <v>0</v>
      </c>
      <c r="I196">
        <v>0</v>
      </c>
      <c r="J196">
        <v>0</v>
      </c>
    </row>
    <row r="197" spans="1:10" x14ac:dyDescent="0.3">
      <c r="A197" t="str">
        <f>B164&amp;C191&amp;D197</f>
        <v>PENETRACION (%).T.Alimentos TOTAL INGRTO CENTRO</v>
      </c>
      <c r="B197">
        <v>0</v>
      </c>
      <c r="C197">
        <v>0</v>
      </c>
      <c r="D197" t="s">
        <v>151</v>
      </c>
      <c r="E197">
        <v>27.02814</v>
      </c>
      <c r="F197">
        <v>28.47316</v>
      </c>
      <c r="G197">
        <v>0</v>
      </c>
      <c r="H197">
        <v>0</v>
      </c>
      <c r="I197">
        <v>0</v>
      </c>
      <c r="J197">
        <v>0</v>
      </c>
    </row>
    <row r="198" spans="1:10" x14ac:dyDescent="0.3">
      <c r="A198" t="str">
        <f>B164&amp;C191&amp;D198</f>
        <v>PENETRACION (%).T.Alimentos TOTAL INGNORTE-CENTRO</v>
      </c>
      <c r="B198">
        <v>0</v>
      </c>
      <c r="C198">
        <v>0</v>
      </c>
      <c r="D198" t="s">
        <v>152</v>
      </c>
      <c r="E198">
        <v>25.22213</v>
      </c>
      <c r="F198">
        <v>19.369689999999999</v>
      </c>
      <c r="G198">
        <v>0</v>
      </c>
      <c r="H198">
        <v>0</v>
      </c>
      <c r="I198">
        <v>0</v>
      </c>
      <c r="J198">
        <v>0</v>
      </c>
    </row>
    <row r="199" spans="1:10" x14ac:dyDescent="0.3">
      <c r="A199" t="str">
        <f>B164&amp;C191&amp;D199</f>
        <v>PENETRACION (%).T.Alimentos TOTAL INGNOROESTE</v>
      </c>
      <c r="B199">
        <v>0</v>
      </c>
      <c r="C199">
        <v>0</v>
      </c>
      <c r="D199" t="s">
        <v>153</v>
      </c>
      <c r="E199">
        <v>25.510809999999999</v>
      </c>
      <c r="F199">
        <v>33.775419999999997</v>
      </c>
      <c r="G199">
        <v>0</v>
      </c>
      <c r="H199">
        <v>0</v>
      </c>
      <c r="I199">
        <v>0</v>
      </c>
      <c r="J199">
        <v>0</v>
      </c>
    </row>
    <row r="200" spans="1:10" x14ac:dyDescent="0.3">
      <c r="A200" t="str">
        <f>B164&amp;C191&amp;D200</f>
        <v>PENETRACION (%).T.Alimentos TOTAL ING&lt;2MIL</v>
      </c>
      <c r="B200">
        <v>0</v>
      </c>
      <c r="C200">
        <v>0</v>
      </c>
      <c r="D200" t="s">
        <v>30</v>
      </c>
      <c r="E200">
        <v>22.936260000000001</v>
      </c>
      <c r="F200">
        <v>21.693000000000001</v>
      </c>
      <c r="G200">
        <v>0</v>
      </c>
      <c r="H200">
        <v>0</v>
      </c>
      <c r="I200">
        <v>0</v>
      </c>
      <c r="J200">
        <v>0</v>
      </c>
    </row>
    <row r="201" spans="1:10" x14ac:dyDescent="0.3">
      <c r="A201" t="str">
        <f>B164&amp;C191&amp;D201</f>
        <v>PENETRACION (%).T.Alimentos TOTAL ING2-5MIL</v>
      </c>
      <c r="B201">
        <v>0</v>
      </c>
      <c r="C201">
        <v>0</v>
      </c>
      <c r="D201" t="s">
        <v>33</v>
      </c>
      <c r="E201">
        <v>27.288979999999999</v>
      </c>
      <c r="F201">
        <v>35.073590000000003</v>
      </c>
      <c r="G201">
        <v>0</v>
      </c>
      <c r="H201">
        <v>0</v>
      </c>
      <c r="I201">
        <v>0</v>
      </c>
      <c r="J201">
        <v>0</v>
      </c>
    </row>
    <row r="202" spans="1:10" x14ac:dyDescent="0.3">
      <c r="A202" t="str">
        <f>B164&amp;C191&amp;D202</f>
        <v>PENETRACION (%).T.Alimentos TOTAL ING5-10MIL</v>
      </c>
      <c r="B202">
        <v>0</v>
      </c>
      <c r="C202">
        <v>0</v>
      </c>
      <c r="D202" t="s">
        <v>35</v>
      </c>
      <c r="E202">
        <v>31.317160000000001</v>
      </c>
      <c r="F202">
        <v>35.684629999999999</v>
      </c>
      <c r="G202">
        <v>0</v>
      </c>
      <c r="H202">
        <v>0</v>
      </c>
      <c r="I202">
        <v>0</v>
      </c>
      <c r="J202">
        <v>0</v>
      </c>
    </row>
    <row r="203" spans="1:10" x14ac:dyDescent="0.3">
      <c r="A203" t="str">
        <f>B164&amp;C191&amp;D203</f>
        <v>PENETRACION (%).T.Alimentos TOTAL ING10-30MIL</v>
      </c>
      <c r="B203">
        <v>0</v>
      </c>
      <c r="C203">
        <v>0</v>
      </c>
      <c r="D203" t="s">
        <v>37</v>
      </c>
      <c r="E203">
        <v>28.73836</v>
      </c>
      <c r="F203">
        <v>30.257249999999999</v>
      </c>
      <c r="G203">
        <v>0</v>
      </c>
      <c r="H203">
        <v>0</v>
      </c>
      <c r="I203">
        <v>0</v>
      </c>
      <c r="J203">
        <v>0</v>
      </c>
    </row>
    <row r="204" spans="1:10" x14ac:dyDescent="0.3">
      <c r="A204" t="str">
        <f>B164&amp;C191&amp;D204</f>
        <v>PENETRACION (%).T.Alimentos TOTAL ING30-100MIL</v>
      </c>
      <c r="B204">
        <v>0</v>
      </c>
      <c r="C204">
        <v>0</v>
      </c>
      <c r="D204" t="s">
        <v>39</v>
      </c>
      <c r="E204">
        <v>32.671030000000002</v>
      </c>
      <c r="F204">
        <v>30.683340000000001</v>
      </c>
      <c r="G204">
        <v>0</v>
      </c>
      <c r="H204">
        <v>0</v>
      </c>
      <c r="I204">
        <v>0</v>
      </c>
      <c r="J204">
        <v>0</v>
      </c>
    </row>
    <row r="205" spans="1:10" x14ac:dyDescent="0.3">
      <c r="A205" t="str">
        <f>B164&amp;C191&amp;D205</f>
        <v>PENETRACION (%).T.Alimentos TOTAL ING100-200MIL</v>
      </c>
      <c r="B205">
        <v>0</v>
      </c>
      <c r="C205">
        <v>0</v>
      </c>
      <c r="D205" t="s">
        <v>41</v>
      </c>
      <c r="E205">
        <v>28.739540000000002</v>
      </c>
      <c r="F205">
        <v>29.08887</v>
      </c>
      <c r="G205">
        <v>0</v>
      </c>
      <c r="H205">
        <v>0</v>
      </c>
      <c r="I205">
        <v>0</v>
      </c>
      <c r="J205">
        <v>0</v>
      </c>
    </row>
    <row r="206" spans="1:10" x14ac:dyDescent="0.3">
      <c r="A206" t="str">
        <f>B164&amp;C191&amp;D206</f>
        <v>PENETRACION (%).T.Alimentos TOTAL ING200-500MIL</v>
      </c>
      <c r="B206">
        <v>0</v>
      </c>
      <c r="C206">
        <v>0</v>
      </c>
      <c r="D206" t="s">
        <v>43</v>
      </c>
      <c r="E206">
        <v>24.56916</v>
      </c>
      <c r="F206">
        <v>34.305109999999999</v>
      </c>
      <c r="G206">
        <v>0</v>
      </c>
      <c r="H206">
        <v>0</v>
      </c>
      <c r="I206">
        <v>0</v>
      </c>
      <c r="J206">
        <v>0</v>
      </c>
    </row>
    <row r="207" spans="1:10" x14ac:dyDescent="0.3">
      <c r="A207" t="str">
        <f>B164&amp;C191&amp;D207</f>
        <v>PENETRACION (%).T.Alimentos TOTAL ING&gt;500MIL</v>
      </c>
      <c r="B207">
        <v>0</v>
      </c>
      <c r="C207">
        <v>0</v>
      </c>
      <c r="D207" t="s">
        <v>45</v>
      </c>
      <c r="E207">
        <v>29.702590000000001</v>
      </c>
      <c r="F207">
        <v>28.877960000000002</v>
      </c>
      <c r="G207">
        <v>0</v>
      </c>
      <c r="H207">
        <v>0</v>
      </c>
      <c r="I207">
        <v>0</v>
      </c>
      <c r="J207">
        <v>0</v>
      </c>
    </row>
    <row r="208" spans="1:10" x14ac:dyDescent="0.3">
      <c r="A208" t="str">
        <f>B164&amp;C191&amp;D208</f>
        <v>PENETRACION (%).T.Alimentos TOTAL INGDE 15 A 19 AÑOS</v>
      </c>
      <c r="B208">
        <v>0</v>
      </c>
      <c r="C208">
        <v>0</v>
      </c>
      <c r="D208" t="s">
        <v>154</v>
      </c>
      <c r="E208">
        <v>0</v>
      </c>
      <c r="F208">
        <v>0</v>
      </c>
      <c r="G208">
        <v>0</v>
      </c>
      <c r="H208">
        <v>0</v>
      </c>
      <c r="I208">
        <v>0</v>
      </c>
      <c r="J208">
        <v>0</v>
      </c>
    </row>
    <row r="209" spans="1:10" x14ac:dyDescent="0.3">
      <c r="A209" t="str">
        <f>B164&amp;C191&amp;D209</f>
        <v>PENETRACION (%).T.Alimentos TOTAL INGDE 20 A 24 AÑOS</v>
      </c>
      <c r="B209">
        <v>0</v>
      </c>
      <c r="C209">
        <v>0</v>
      </c>
      <c r="D209" t="s">
        <v>155</v>
      </c>
      <c r="E209">
        <v>38.54777</v>
      </c>
      <c r="F209">
        <v>31.85669</v>
      </c>
      <c r="G209">
        <v>0</v>
      </c>
      <c r="H209">
        <v>0</v>
      </c>
      <c r="I209">
        <v>0</v>
      </c>
      <c r="J209">
        <v>0</v>
      </c>
    </row>
    <row r="210" spans="1:10" x14ac:dyDescent="0.3">
      <c r="A210" t="str">
        <f>B164&amp;C191&amp;D210</f>
        <v>PENETRACION (%).T.Alimentos TOTAL INGDE 25 A 34 AÑOS</v>
      </c>
      <c r="B210">
        <v>0</v>
      </c>
      <c r="C210">
        <v>0</v>
      </c>
      <c r="D210" t="s">
        <v>156</v>
      </c>
      <c r="E210">
        <v>38.142229999999998</v>
      </c>
      <c r="F210">
        <v>37.010010000000001</v>
      </c>
      <c r="G210">
        <v>0</v>
      </c>
      <c r="H210">
        <v>0</v>
      </c>
      <c r="I210">
        <v>0</v>
      </c>
      <c r="J210">
        <v>0</v>
      </c>
    </row>
    <row r="211" spans="1:10" x14ac:dyDescent="0.3">
      <c r="A211" t="str">
        <f>B164&amp;C191&amp;D211</f>
        <v>PENETRACION (%).T.Alimentos TOTAL INGDE 35 A 49 AÑOS</v>
      </c>
      <c r="B211">
        <v>0</v>
      </c>
      <c r="C211">
        <v>0</v>
      </c>
      <c r="D211" t="s">
        <v>157</v>
      </c>
      <c r="E211">
        <v>27.214110000000002</v>
      </c>
      <c r="F211">
        <v>31.255880000000001</v>
      </c>
      <c r="G211">
        <v>0</v>
      </c>
      <c r="H211">
        <v>0</v>
      </c>
      <c r="I211">
        <v>0</v>
      </c>
      <c r="J211">
        <v>0</v>
      </c>
    </row>
    <row r="212" spans="1:10" x14ac:dyDescent="0.3">
      <c r="A212" t="str">
        <f>B164&amp;C191&amp;D212</f>
        <v>PENETRACION (%).T.Alimentos TOTAL INGDE 50 A 59 AÑOS</v>
      </c>
      <c r="B212">
        <v>0</v>
      </c>
      <c r="C212">
        <v>0</v>
      </c>
      <c r="D212" t="s">
        <v>158</v>
      </c>
      <c r="E212">
        <v>26.827490000000001</v>
      </c>
      <c r="F212">
        <v>30.068159999999999</v>
      </c>
      <c r="G212">
        <v>0</v>
      </c>
      <c r="H212">
        <v>0</v>
      </c>
      <c r="I212">
        <v>0</v>
      </c>
      <c r="J212">
        <v>0</v>
      </c>
    </row>
    <row r="213" spans="1:10" x14ac:dyDescent="0.3">
      <c r="A213" t="str">
        <f>B164&amp;C191&amp;D213</f>
        <v>PENETRACION (%).T.Alimentos TOTAL INGDE 60 A 75 AÑOS</v>
      </c>
      <c r="B213">
        <v>0</v>
      </c>
      <c r="C213">
        <v>0</v>
      </c>
      <c r="D213" t="s">
        <v>159</v>
      </c>
      <c r="E213">
        <v>26.708349999999999</v>
      </c>
      <c r="F213">
        <v>24.93815</v>
      </c>
      <c r="G213">
        <v>0</v>
      </c>
      <c r="H213">
        <v>0</v>
      </c>
      <c r="I213">
        <v>0</v>
      </c>
      <c r="J213">
        <v>0</v>
      </c>
    </row>
    <row r="214" spans="1:10" x14ac:dyDescent="0.3">
      <c r="A214" t="str">
        <f>B164&amp;C191&amp;D214</f>
        <v>PENETRACION (%).T.Alimentos TOTAL INGALTA Y MEDIA ALTA</v>
      </c>
      <c r="B214">
        <v>0</v>
      </c>
      <c r="C214">
        <v>0</v>
      </c>
      <c r="D214" t="s">
        <v>160</v>
      </c>
      <c r="E214">
        <v>31.030750000000001</v>
      </c>
      <c r="F214">
        <v>35.54074</v>
      </c>
      <c r="G214">
        <v>0</v>
      </c>
      <c r="H214">
        <v>0</v>
      </c>
      <c r="I214">
        <v>0</v>
      </c>
      <c r="J214">
        <v>0</v>
      </c>
    </row>
    <row r="215" spans="1:10" x14ac:dyDescent="0.3">
      <c r="A215" t="str">
        <f>B164&amp;C191&amp;D215</f>
        <v>PENETRACION (%).T.Alimentos TOTAL INGMEDIA</v>
      </c>
      <c r="B215">
        <v>0</v>
      </c>
      <c r="C215">
        <v>0</v>
      </c>
      <c r="D215" t="s">
        <v>161</v>
      </c>
      <c r="E215">
        <v>27.034649999999999</v>
      </c>
      <c r="F215">
        <v>28.156169999999999</v>
      </c>
      <c r="G215">
        <v>0</v>
      </c>
      <c r="H215">
        <v>0</v>
      </c>
      <c r="I215">
        <v>0</v>
      </c>
      <c r="J215">
        <v>0</v>
      </c>
    </row>
    <row r="216" spans="1:10" x14ac:dyDescent="0.3">
      <c r="A216" t="str">
        <f>B164&amp;C191&amp;D216</f>
        <v>PENETRACION (%).T.Alimentos TOTAL INGMEDIA BAJA</v>
      </c>
      <c r="B216">
        <v>0</v>
      </c>
      <c r="C216">
        <v>0</v>
      </c>
      <c r="D216" t="s">
        <v>162</v>
      </c>
      <c r="E216">
        <v>28.593620000000001</v>
      </c>
      <c r="F216">
        <v>29.57349</v>
      </c>
      <c r="G216">
        <v>0</v>
      </c>
      <c r="H216">
        <v>0</v>
      </c>
      <c r="I216">
        <v>0</v>
      </c>
      <c r="J216">
        <v>0</v>
      </c>
    </row>
    <row r="217" spans="1:10" x14ac:dyDescent="0.3">
      <c r="A217" t="str">
        <f>B164&amp;C191&amp;D217</f>
        <v>PENETRACION (%).T.Alimentos TOTAL INGBAJA</v>
      </c>
      <c r="B217">
        <v>0</v>
      </c>
      <c r="C217">
        <v>0</v>
      </c>
      <c r="D217" t="s">
        <v>163</v>
      </c>
      <c r="E217">
        <v>30.350660000000001</v>
      </c>
      <c r="F217">
        <v>31.788979999999999</v>
      </c>
      <c r="G217">
        <v>0</v>
      </c>
      <c r="H217">
        <v>0</v>
      </c>
      <c r="I217">
        <v>0</v>
      </c>
      <c r="J217">
        <v>0</v>
      </c>
    </row>
    <row r="218" spans="1:10" x14ac:dyDescent="0.3">
      <c r="A218" t="str">
        <f>B164&amp;C218&amp;D218</f>
        <v>PENETRACION (%)Total BebidasT.ESPAÑA</v>
      </c>
      <c r="B218">
        <v>0</v>
      </c>
      <c r="C218" t="s">
        <v>16</v>
      </c>
      <c r="D218" t="s">
        <v>60</v>
      </c>
      <c r="E218">
        <v>25.155619999999999</v>
      </c>
      <c r="F218">
        <v>23.88138</v>
      </c>
      <c r="G218">
        <v>0</v>
      </c>
      <c r="H218">
        <v>0</v>
      </c>
      <c r="I218">
        <v>0</v>
      </c>
      <c r="J218">
        <v>0</v>
      </c>
    </row>
    <row r="219" spans="1:10" x14ac:dyDescent="0.3">
      <c r="A219" t="str">
        <f>B164&amp;C218&amp;D219</f>
        <v>PENETRACION (%)Total BebidasBCN AM</v>
      </c>
      <c r="B219">
        <v>0</v>
      </c>
      <c r="C219">
        <v>0</v>
      </c>
      <c r="D219" t="s">
        <v>146</v>
      </c>
      <c r="E219">
        <v>27.317319999999999</v>
      </c>
      <c r="F219">
        <v>32.128140000000002</v>
      </c>
      <c r="G219">
        <v>0</v>
      </c>
      <c r="H219">
        <v>0</v>
      </c>
      <c r="I219">
        <v>0</v>
      </c>
      <c r="J219">
        <v>0</v>
      </c>
    </row>
    <row r="220" spans="1:10" x14ac:dyDescent="0.3">
      <c r="A220" t="str">
        <f>B164&amp;C218&amp;D220</f>
        <v>PENETRACION (%)Total BebidasREST.CAT ARAGON</v>
      </c>
      <c r="B220">
        <v>0</v>
      </c>
      <c r="C220">
        <v>0</v>
      </c>
      <c r="D220" t="s">
        <v>147</v>
      </c>
      <c r="E220">
        <v>22.466239999999999</v>
      </c>
      <c r="F220">
        <v>21.92801</v>
      </c>
      <c r="G220">
        <v>0</v>
      </c>
      <c r="H220">
        <v>0</v>
      </c>
      <c r="I220">
        <v>0</v>
      </c>
      <c r="J220">
        <v>0</v>
      </c>
    </row>
    <row r="221" spans="1:10" x14ac:dyDescent="0.3">
      <c r="A221" t="str">
        <f>B164&amp;C218&amp;D221</f>
        <v>PENETRACION (%)Total BebidasLEVANTE</v>
      </c>
      <c r="B221">
        <v>0</v>
      </c>
      <c r="C221">
        <v>0</v>
      </c>
      <c r="D221" t="s">
        <v>148</v>
      </c>
      <c r="E221">
        <v>27.521380000000001</v>
      </c>
      <c r="F221">
        <v>26.090900000000001</v>
      </c>
      <c r="G221">
        <v>0</v>
      </c>
      <c r="H221">
        <v>0</v>
      </c>
      <c r="I221">
        <v>0</v>
      </c>
      <c r="J221">
        <v>0</v>
      </c>
    </row>
    <row r="222" spans="1:10" x14ac:dyDescent="0.3">
      <c r="A222" t="str">
        <f>B164&amp;C218&amp;D222</f>
        <v>PENETRACION (%)Total BebidasANDALUCIA</v>
      </c>
      <c r="B222">
        <v>0</v>
      </c>
      <c r="C222">
        <v>0</v>
      </c>
      <c r="D222" t="s">
        <v>149</v>
      </c>
      <c r="E222">
        <v>25.716390000000001</v>
      </c>
      <c r="F222">
        <v>22.692550000000001</v>
      </c>
      <c r="G222">
        <v>0</v>
      </c>
      <c r="H222">
        <v>0</v>
      </c>
      <c r="I222">
        <v>0</v>
      </c>
      <c r="J222">
        <v>0</v>
      </c>
    </row>
    <row r="223" spans="1:10" x14ac:dyDescent="0.3">
      <c r="A223" t="str">
        <f>B164&amp;C218&amp;D223</f>
        <v>PENETRACION (%)Total BebidasMDD AM</v>
      </c>
      <c r="B223">
        <v>0</v>
      </c>
      <c r="C223">
        <v>0</v>
      </c>
      <c r="D223" t="s">
        <v>150</v>
      </c>
      <c r="E223">
        <v>26.308070000000001</v>
      </c>
      <c r="F223">
        <v>23.86046</v>
      </c>
      <c r="G223">
        <v>0</v>
      </c>
      <c r="H223">
        <v>0</v>
      </c>
      <c r="I223">
        <v>0</v>
      </c>
      <c r="J223">
        <v>0</v>
      </c>
    </row>
    <row r="224" spans="1:10" x14ac:dyDescent="0.3">
      <c r="A224" t="str">
        <f>B164&amp;C218&amp;D224</f>
        <v>PENETRACION (%)Total BebidasRTO CENTRO</v>
      </c>
      <c r="B224">
        <v>0</v>
      </c>
      <c r="C224">
        <v>0</v>
      </c>
      <c r="D224" t="s">
        <v>151</v>
      </c>
      <c r="E224">
        <v>24.618359999999999</v>
      </c>
      <c r="F224">
        <v>22.76004</v>
      </c>
      <c r="G224">
        <v>0</v>
      </c>
      <c r="H224">
        <v>0</v>
      </c>
      <c r="I224">
        <v>0</v>
      </c>
      <c r="J224">
        <v>0</v>
      </c>
    </row>
    <row r="225" spans="1:10" x14ac:dyDescent="0.3">
      <c r="A225" t="str">
        <f>B164&amp;C218&amp;D225</f>
        <v>PENETRACION (%)Total BebidasNORTE-CENTRO</v>
      </c>
      <c r="B225">
        <v>0</v>
      </c>
      <c r="C225">
        <v>0</v>
      </c>
      <c r="D225" t="s">
        <v>152</v>
      </c>
      <c r="E225">
        <v>28.475819999999999</v>
      </c>
      <c r="F225">
        <v>23.24333</v>
      </c>
      <c r="G225">
        <v>0</v>
      </c>
      <c r="H225">
        <v>0</v>
      </c>
      <c r="I225">
        <v>0</v>
      </c>
      <c r="J225">
        <v>0</v>
      </c>
    </row>
    <row r="226" spans="1:10" x14ac:dyDescent="0.3">
      <c r="A226" t="str">
        <f>B164&amp;C218&amp;D226</f>
        <v>PENETRACION (%)Total BebidasNOROESTE</v>
      </c>
      <c r="B226">
        <v>0</v>
      </c>
      <c r="C226">
        <v>0</v>
      </c>
      <c r="D226" t="s">
        <v>153</v>
      </c>
      <c r="E226">
        <v>26.93966</v>
      </c>
      <c r="F226">
        <v>25.960989999999999</v>
      </c>
      <c r="G226">
        <v>0</v>
      </c>
      <c r="H226">
        <v>0</v>
      </c>
      <c r="I226">
        <v>0</v>
      </c>
      <c r="J226">
        <v>0</v>
      </c>
    </row>
    <row r="227" spans="1:10" x14ac:dyDescent="0.3">
      <c r="A227" t="str">
        <f>B164&amp;C218&amp;D227</f>
        <v>PENETRACION (%)Total Bebidas&lt;2MIL</v>
      </c>
      <c r="B227">
        <v>0</v>
      </c>
      <c r="C227">
        <v>0</v>
      </c>
      <c r="D227" t="s">
        <v>30</v>
      </c>
      <c r="E227">
        <v>33.91957</v>
      </c>
      <c r="F227">
        <v>15.461399999999999</v>
      </c>
      <c r="G227">
        <v>0</v>
      </c>
      <c r="H227">
        <v>0</v>
      </c>
      <c r="I227">
        <v>0</v>
      </c>
      <c r="J227">
        <v>0</v>
      </c>
    </row>
    <row r="228" spans="1:10" x14ac:dyDescent="0.3">
      <c r="A228" t="str">
        <f>B164&amp;C218&amp;D228</f>
        <v>PENETRACION (%)Total Bebidas2-5MIL</v>
      </c>
      <c r="B228">
        <v>0</v>
      </c>
      <c r="C228">
        <v>0</v>
      </c>
      <c r="D228" t="s">
        <v>33</v>
      </c>
      <c r="E228">
        <v>25.689710000000002</v>
      </c>
      <c r="F228">
        <v>28.808409999999999</v>
      </c>
      <c r="G228">
        <v>0</v>
      </c>
      <c r="H228">
        <v>0</v>
      </c>
      <c r="I228">
        <v>0</v>
      </c>
      <c r="J228">
        <v>0</v>
      </c>
    </row>
    <row r="229" spans="1:10" x14ac:dyDescent="0.3">
      <c r="A229" t="str">
        <f>B164&amp;C218&amp;D229</f>
        <v>PENETRACION (%)Total Bebidas5-10MIL</v>
      </c>
      <c r="B229">
        <v>0</v>
      </c>
      <c r="C229">
        <v>0</v>
      </c>
      <c r="D229" t="s">
        <v>35</v>
      </c>
      <c r="E229">
        <v>29.348279999999999</v>
      </c>
      <c r="F229">
        <v>30.800979999999999</v>
      </c>
      <c r="G229">
        <v>0</v>
      </c>
      <c r="H229">
        <v>0</v>
      </c>
      <c r="I229">
        <v>0</v>
      </c>
      <c r="J229">
        <v>0</v>
      </c>
    </row>
    <row r="230" spans="1:10" x14ac:dyDescent="0.3">
      <c r="A230" t="str">
        <f>B164&amp;C218&amp;D230</f>
        <v>PENETRACION (%)Total Bebidas10-30MIL</v>
      </c>
      <c r="B230">
        <v>0</v>
      </c>
      <c r="C230">
        <v>0</v>
      </c>
      <c r="D230" t="s">
        <v>37</v>
      </c>
      <c r="E230">
        <v>24.386209999999998</v>
      </c>
      <c r="F230">
        <v>24.97898</v>
      </c>
      <c r="G230">
        <v>0</v>
      </c>
      <c r="H230">
        <v>0</v>
      </c>
      <c r="I230">
        <v>0</v>
      </c>
      <c r="J230">
        <v>0</v>
      </c>
    </row>
    <row r="231" spans="1:10" x14ac:dyDescent="0.3">
      <c r="A231" t="str">
        <f>B164&amp;C218&amp;D231</f>
        <v>PENETRACION (%)Total Bebidas30-100MIL</v>
      </c>
      <c r="B231">
        <v>0</v>
      </c>
      <c r="C231">
        <v>0</v>
      </c>
      <c r="D231" t="s">
        <v>39</v>
      </c>
      <c r="E231">
        <v>24.185949999999998</v>
      </c>
      <c r="F231">
        <v>24.890740000000001</v>
      </c>
      <c r="G231">
        <v>0</v>
      </c>
      <c r="H231">
        <v>0</v>
      </c>
      <c r="I231">
        <v>0</v>
      </c>
      <c r="J231">
        <v>0</v>
      </c>
    </row>
    <row r="232" spans="1:10" x14ac:dyDescent="0.3">
      <c r="A232" t="str">
        <f>B164&amp;C218&amp;D232</f>
        <v>PENETRACION (%)Total Bebidas100-200MIL</v>
      </c>
      <c r="B232">
        <v>0</v>
      </c>
      <c r="C232">
        <v>0</v>
      </c>
      <c r="D232" t="s">
        <v>41</v>
      </c>
      <c r="E232">
        <v>26.079070000000002</v>
      </c>
      <c r="F232">
        <v>25.469360000000002</v>
      </c>
      <c r="G232">
        <v>0</v>
      </c>
      <c r="H232">
        <v>0</v>
      </c>
      <c r="I232">
        <v>0</v>
      </c>
      <c r="J232">
        <v>0</v>
      </c>
    </row>
    <row r="233" spans="1:10" x14ac:dyDescent="0.3">
      <c r="A233" t="str">
        <f>B164&amp;C218&amp;D233</f>
        <v>PENETRACION (%)Total Bebidas200-500MIL</v>
      </c>
      <c r="B233">
        <v>0</v>
      </c>
      <c r="C233">
        <v>0</v>
      </c>
      <c r="D233" t="s">
        <v>43</v>
      </c>
      <c r="E233">
        <v>28.502179999999999</v>
      </c>
      <c r="F233">
        <v>27.51099</v>
      </c>
      <c r="G233">
        <v>0</v>
      </c>
      <c r="H233">
        <v>0</v>
      </c>
      <c r="I233">
        <v>0</v>
      </c>
      <c r="J233">
        <v>0</v>
      </c>
    </row>
    <row r="234" spans="1:10" x14ac:dyDescent="0.3">
      <c r="A234" t="str">
        <f>B164&amp;C218&amp;D234</f>
        <v>PENETRACION (%)Total Bebidas&gt;500MIL</v>
      </c>
      <c r="B234">
        <v>0</v>
      </c>
      <c r="C234">
        <v>0</v>
      </c>
      <c r="D234" t="s">
        <v>45</v>
      </c>
      <c r="E234">
        <v>22.766459999999999</v>
      </c>
      <c r="F234">
        <v>18.722020000000001</v>
      </c>
      <c r="G234">
        <v>0</v>
      </c>
      <c r="H234">
        <v>0</v>
      </c>
      <c r="I234">
        <v>0</v>
      </c>
      <c r="J234">
        <v>0</v>
      </c>
    </row>
    <row r="235" spans="1:10" x14ac:dyDescent="0.3">
      <c r="A235" t="str">
        <f>B164&amp;C218&amp;D235</f>
        <v>PENETRACION (%)Total BebidasDE 15 A 19 AÑOS</v>
      </c>
      <c r="B235">
        <v>0</v>
      </c>
      <c r="C235">
        <v>0</v>
      </c>
      <c r="D235" t="s">
        <v>154</v>
      </c>
      <c r="E235">
        <v>0</v>
      </c>
      <c r="F235">
        <v>0</v>
      </c>
      <c r="G235">
        <v>0</v>
      </c>
      <c r="H235">
        <v>0</v>
      </c>
      <c r="I235">
        <v>0</v>
      </c>
      <c r="J235">
        <v>0</v>
      </c>
    </row>
    <row r="236" spans="1:10" x14ac:dyDescent="0.3">
      <c r="A236" t="str">
        <f>B164&amp;C218&amp;D236</f>
        <v>PENETRACION (%)Total BebidasDE 20 A 24 AÑOS</v>
      </c>
      <c r="B236">
        <v>0</v>
      </c>
      <c r="C236">
        <v>0</v>
      </c>
      <c r="D236" t="s">
        <v>155</v>
      </c>
      <c r="E236">
        <v>31.721440000000001</v>
      </c>
      <c r="F236">
        <v>21.07621</v>
      </c>
      <c r="G236">
        <v>0</v>
      </c>
      <c r="H236">
        <v>0</v>
      </c>
      <c r="I236">
        <v>0</v>
      </c>
      <c r="J236">
        <v>0</v>
      </c>
    </row>
    <row r="237" spans="1:10" x14ac:dyDescent="0.3">
      <c r="A237" t="str">
        <f>B164&amp;C218&amp;D237</f>
        <v>PENETRACION (%)Total BebidasDE 25 A 34 AÑOS</v>
      </c>
      <c r="B237">
        <v>0</v>
      </c>
      <c r="C237">
        <v>0</v>
      </c>
      <c r="D237" t="s">
        <v>156</v>
      </c>
      <c r="E237">
        <v>30.05611</v>
      </c>
      <c r="F237">
        <v>27.03105</v>
      </c>
      <c r="G237">
        <v>0</v>
      </c>
      <c r="H237">
        <v>0</v>
      </c>
      <c r="I237">
        <v>0</v>
      </c>
      <c r="J237">
        <v>0</v>
      </c>
    </row>
    <row r="238" spans="1:10" x14ac:dyDescent="0.3">
      <c r="A238" t="str">
        <f>B164&amp;C218&amp;D238</f>
        <v>PENETRACION (%)Total BebidasDE 35 A 49 AÑOS</v>
      </c>
      <c r="B238">
        <v>0</v>
      </c>
      <c r="C238">
        <v>0</v>
      </c>
      <c r="D238" t="s">
        <v>157</v>
      </c>
      <c r="E238">
        <v>23.530819999999999</v>
      </c>
      <c r="F238">
        <v>23.50592</v>
      </c>
      <c r="G238">
        <v>0</v>
      </c>
      <c r="H238">
        <v>0</v>
      </c>
      <c r="I238">
        <v>0</v>
      </c>
      <c r="J238">
        <v>0</v>
      </c>
    </row>
    <row r="239" spans="1:10" x14ac:dyDescent="0.3">
      <c r="A239" t="str">
        <f>B164&amp;C218&amp;D239</f>
        <v>PENETRACION (%)Total BebidasDE 50 A 59 AÑOS</v>
      </c>
      <c r="B239">
        <v>0</v>
      </c>
      <c r="C239">
        <v>0</v>
      </c>
      <c r="D239" t="s">
        <v>158</v>
      </c>
      <c r="E239">
        <v>23.409469999999999</v>
      </c>
      <c r="F239">
        <v>21.217320000000001</v>
      </c>
      <c r="G239">
        <v>0</v>
      </c>
      <c r="H239">
        <v>0</v>
      </c>
      <c r="I239">
        <v>0</v>
      </c>
      <c r="J239">
        <v>0</v>
      </c>
    </row>
    <row r="240" spans="1:10" x14ac:dyDescent="0.3">
      <c r="A240" t="str">
        <f>B164&amp;C218&amp;D240</f>
        <v>PENETRACION (%)Total BebidasDE 60 A 75 AÑOS</v>
      </c>
      <c r="B240">
        <v>0</v>
      </c>
      <c r="C240">
        <v>0</v>
      </c>
      <c r="D240" t="s">
        <v>159</v>
      </c>
      <c r="E240">
        <v>22.185600000000001</v>
      </c>
      <c r="F240">
        <v>25.491810000000001</v>
      </c>
      <c r="G240">
        <v>0</v>
      </c>
      <c r="H240">
        <v>0</v>
      </c>
      <c r="I240">
        <v>0</v>
      </c>
      <c r="J240">
        <v>0</v>
      </c>
    </row>
    <row r="241" spans="1:10" x14ac:dyDescent="0.3">
      <c r="A241" t="str">
        <f>B164&amp;C218&amp;D241</f>
        <v>PENETRACION (%)Total BebidasALTA Y MEDIA ALTA</v>
      </c>
      <c r="B241">
        <v>0</v>
      </c>
      <c r="C241">
        <v>0</v>
      </c>
      <c r="D241" t="s">
        <v>160</v>
      </c>
      <c r="E241">
        <v>24.958300000000001</v>
      </c>
      <c r="F241">
        <v>28.767420000000001</v>
      </c>
      <c r="G241">
        <v>0</v>
      </c>
      <c r="H241">
        <v>0</v>
      </c>
      <c r="I241">
        <v>0</v>
      </c>
      <c r="J241">
        <v>0</v>
      </c>
    </row>
    <row r="242" spans="1:10" x14ac:dyDescent="0.3">
      <c r="A242" t="str">
        <f>B164&amp;C218&amp;D242</f>
        <v>PENETRACION (%)Total BebidasMEDIA</v>
      </c>
      <c r="B242">
        <v>0</v>
      </c>
      <c r="C242">
        <v>0</v>
      </c>
      <c r="D242" t="s">
        <v>161</v>
      </c>
      <c r="E242">
        <v>25.62567</v>
      </c>
      <c r="F242">
        <v>25.505520000000001</v>
      </c>
      <c r="G242">
        <v>0</v>
      </c>
      <c r="H242">
        <v>0</v>
      </c>
      <c r="I242">
        <v>0</v>
      </c>
      <c r="J242">
        <v>0</v>
      </c>
    </row>
    <row r="243" spans="1:10" x14ac:dyDescent="0.3">
      <c r="A243" t="str">
        <f>B164&amp;C218&amp;D243</f>
        <v>PENETRACION (%)Total BebidasMEDIA BAJA</v>
      </c>
      <c r="B243">
        <v>0</v>
      </c>
      <c r="C243">
        <v>0</v>
      </c>
      <c r="D243" t="s">
        <v>162</v>
      </c>
      <c r="E243">
        <v>22.599150000000002</v>
      </c>
      <c r="F243">
        <v>21.972159999999999</v>
      </c>
      <c r="G243">
        <v>0</v>
      </c>
      <c r="H243">
        <v>0</v>
      </c>
      <c r="I243">
        <v>0</v>
      </c>
      <c r="J243">
        <v>0</v>
      </c>
    </row>
    <row r="244" spans="1:10" x14ac:dyDescent="0.3">
      <c r="A244" t="str">
        <f>B164&amp;C218&amp;D244</f>
        <v>PENETRACION (%)Total BebidasBAJA</v>
      </c>
      <c r="B244">
        <v>0</v>
      </c>
      <c r="C244">
        <v>0</v>
      </c>
      <c r="D244" t="s">
        <v>163</v>
      </c>
      <c r="E244">
        <v>31.94135</v>
      </c>
      <c r="F244">
        <v>22.220970000000001</v>
      </c>
      <c r="G244">
        <v>0</v>
      </c>
      <c r="H244">
        <v>0</v>
      </c>
      <c r="I244">
        <v>0</v>
      </c>
      <c r="J244">
        <v>0</v>
      </c>
    </row>
    <row r="245" spans="1:10" x14ac:dyDescent="0.3">
      <c r="A245" t="str">
        <f>B164&amp;C245&amp;D245</f>
        <v>PENETRACION (%)Total Bebidas FriasT.ESPAÑA</v>
      </c>
      <c r="B245">
        <v>0</v>
      </c>
      <c r="C245" t="s">
        <v>17</v>
      </c>
      <c r="D245" t="s">
        <v>60</v>
      </c>
      <c r="E245">
        <v>24.08784</v>
      </c>
      <c r="F245">
        <v>23.323879999999999</v>
      </c>
      <c r="G245">
        <v>0</v>
      </c>
      <c r="H245">
        <v>0</v>
      </c>
      <c r="I245">
        <v>0</v>
      </c>
      <c r="J245">
        <v>0</v>
      </c>
    </row>
    <row r="246" spans="1:10" x14ac:dyDescent="0.3">
      <c r="A246" t="str">
        <f>B164&amp;C245&amp;D246</f>
        <v>PENETRACION (%)Total Bebidas FriasBCN AM</v>
      </c>
      <c r="B246">
        <v>0</v>
      </c>
      <c r="C246">
        <v>0</v>
      </c>
      <c r="D246" t="s">
        <v>146</v>
      </c>
      <c r="E246">
        <v>24.283580000000001</v>
      </c>
      <c r="F246">
        <v>27.24043</v>
      </c>
      <c r="G246">
        <v>0</v>
      </c>
      <c r="H246">
        <v>0</v>
      </c>
      <c r="I246">
        <v>0</v>
      </c>
      <c r="J246">
        <v>0</v>
      </c>
    </row>
    <row r="247" spans="1:10" x14ac:dyDescent="0.3">
      <c r="A247" t="str">
        <f>B164&amp;C245&amp;D247</f>
        <v>PENETRACION (%)Total Bebidas FriasREST.CAT ARAGON</v>
      </c>
      <c r="B247">
        <v>0</v>
      </c>
      <c r="C247">
        <v>0</v>
      </c>
      <c r="D247" t="s">
        <v>147</v>
      </c>
      <c r="E247">
        <v>21.50779</v>
      </c>
      <c r="F247">
        <v>22.020679999999999</v>
      </c>
      <c r="G247">
        <v>0</v>
      </c>
      <c r="H247">
        <v>0</v>
      </c>
      <c r="I247">
        <v>0</v>
      </c>
      <c r="J247">
        <v>0</v>
      </c>
    </row>
    <row r="248" spans="1:10" x14ac:dyDescent="0.3">
      <c r="A248" t="str">
        <f>B164&amp;C245&amp;D248</f>
        <v>PENETRACION (%)Total Bebidas FriasLEVANTE</v>
      </c>
      <c r="B248">
        <v>0</v>
      </c>
      <c r="C248">
        <v>0</v>
      </c>
      <c r="D248" t="s">
        <v>148</v>
      </c>
      <c r="E248">
        <v>26.302600000000002</v>
      </c>
      <c r="F248">
        <v>25.563839999999999</v>
      </c>
      <c r="G248">
        <v>0</v>
      </c>
      <c r="H248">
        <v>0</v>
      </c>
      <c r="I248">
        <v>0</v>
      </c>
      <c r="J248">
        <v>0</v>
      </c>
    </row>
    <row r="249" spans="1:10" x14ac:dyDescent="0.3">
      <c r="A249" t="str">
        <f>B164&amp;C245&amp;D249</f>
        <v>PENETRACION (%)Total Bebidas FriasANDALUCIA</v>
      </c>
      <c r="B249">
        <v>0</v>
      </c>
      <c r="C249">
        <v>0</v>
      </c>
      <c r="D249" t="s">
        <v>149</v>
      </c>
      <c r="E249">
        <v>25.250530000000001</v>
      </c>
      <c r="F249">
        <v>23.546060000000001</v>
      </c>
      <c r="G249">
        <v>0</v>
      </c>
      <c r="H249">
        <v>0</v>
      </c>
      <c r="I249">
        <v>0</v>
      </c>
      <c r="J249">
        <v>0</v>
      </c>
    </row>
    <row r="250" spans="1:10" x14ac:dyDescent="0.3">
      <c r="A250" t="str">
        <f>B164&amp;C245&amp;D250</f>
        <v>PENETRACION (%)Total Bebidas FriasMDD AM</v>
      </c>
      <c r="B250">
        <v>0</v>
      </c>
      <c r="C250">
        <v>0</v>
      </c>
      <c r="D250" t="s">
        <v>150</v>
      </c>
      <c r="E250">
        <v>25.97193</v>
      </c>
      <c r="F250">
        <v>23.77901</v>
      </c>
      <c r="G250">
        <v>0</v>
      </c>
      <c r="H250">
        <v>0</v>
      </c>
      <c r="I250">
        <v>0</v>
      </c>
      <c r="J250">
        <v>0</v>
      </c>
    </row>
    <row r="251" spans="1:10" x14ac:dyDescent="0.3">
      <c r="A251" t="str">
        <f>B164&amp;C245&amp;D251</f>
        <v>PENETRACION (%)Total Bebidas FriasRTO CENTRO</v>
      </c>
      <c r="B251">
        <v>0</v>
      </c>
      <c r="C251">
        <v>0</v>
      </c>
      <c r="D251" t="s">
        <v>151</v>
      </c>
      <c r="E251">
        <v>22.097750000000001</v>
      </c>
      <c r="F251">
        <v>21.00075</v>
      </c>
      <c r="G251">
        <v>0</v>
      </c>
      <c r="H251">
        <v>0</v>
      </c>
      <c r="I251">
        <v>0</v>
      </c>
      <c r="J251">
        <v>0</v>
      </c>
    </row>
    <row r="252" spans="1:10" x14ac:dyDescent="0.3">
      <c r="A252" t="str">
        <f>B164&amp;C245&amp;D252</f>
        <v>PENETRACION (%)Total Bebidas FriasNORTE-CENTRO</v>
      </c>
      <c r="B252">
        <v>0</v>
      </c>
      <c r="C252">
        <v>0</v>
      </c>
      <c r="D252" t="s">
        <v>152</v>
      </c>
      <c r="E252">
        <v>27.153420000000001</v>
      </c>
      <c r="F252">
        <v>21.658259999999999</v>
      </c>
      <c r="G252">
        <v>0</v>
      </c>
      <c r="H252">
        <v>0</v>
      </c>
      <c r="I252">
        <v>0</v>
      </c>
      <c r="J252">
        <v>0</v>
      </c>
    </row>
    <row r="253" spans="1:10" x14ac:dyDescent="0.3">
      <c r="A253" t="str">
        <f>B164&amp;C245&amp;D253</f>
        <v>PENETRACION (%)Total Bebidas FriasNOROESTE</v>
      </c>
      <c r="B253">
        <v>0</v>
      </c>
      <c r="C253">
        <v>0</v>
      </c>
      <c r="D253" t="s">
        <v>153</v>
      </c>
      <c r="E253">
        <v>26.634450000000001</v>
      </c>
      <c r="F253">
        <v>26.65738</v>
      </c>
      <c r="G253">
        <v>0</v>
      </c>
      <c r="H253">
        <v>0</v>
      </c>
      <c r="I253">
        <v>0</v>
      </c>
      <c r="J253">
        <v>0</v>
      </c>
    </row>
    <row r="254" spans="1:10" x14ac:dyDescent="0.3">
      <c r="A254" t="str">
        <f>B164&amp;C245&amp;D254</f>
        <v>PENETRACION (%)Total Bebidas Frias&lt;2MIL</v>
      </c>
      <c r="B254">
        <v>0</v>
      </c>
      <c r="C254">
        <v>0</v>
      </c>
      <c r="D254" t="s">
        <v>30</v>
      </c>
      <c r="E254">
        <v>27.132819999999999</v>
      </c>
      <c r="F254">
        <v>0</v>
      </c>
      <c r="G254">
        <v>0</v>
      </c>
      <c r="H254">
        <v>0</v>
      </c>
      <c r="I254">
        <v>0</v>
      </c>
      <c r="J254">
        <v>0</v>
      </c>
    </row>
    <row r="255" spans="1:10" x14ac:dyDescent="0.3">
      <c r="A255" t="str">
        <f>B164&amp;C245&amp;D255</f>
        <v>PENETRACION (%)Total Bebidas Frias2-5MIL</v>
      </c>
      <c r="B255">
        <v>0</v>
      </c>
      <c r="C255">
        <v>0</v>
      </c>
      <c r="D255" t="s">
        <v>33</v>
      </c>
      <c r="E255">
        <v>24.781369999999999</v>
      </c>
      <c r="F255">
        <v>28.119879999999998</v>
      </c>
      <c r="G255">
        <v>0</v>
      </c>
      <c r="H255">
        <v>0</v>
      </c>
      <c r="I255">
        <v>0</v>
      </c>
      <c r="J255">
        <v>0</v>
      </c>
    </row>
    <row r="256" spans="1:10" x14ac:dyDescent="0.3">
      <c r="A256" t="str">
        <f>B164&amp;C245&amp;D256</f>
        <v>PENETRACION (%)Total Bebidas Frias5-10MIL</v>
      </c>
      <c r="B256">
        <v>0</v>
      </c>
      <c r="C256">
        <v>0</v>
      </c>
      <c r="D256" t="s">
        <v>35</v>
      </c>
      <c r="E256">
        <v>27.25385</v>
      </c>
      <c r="F256">
        <v>30.86365</v>
      </c>
      <c r="G256">
        <v>0</v>
      </c>
      <c r="H256">
        <v>0</v>
      </c>
      <c r="I256">
        <v>0</v>
      </c>
      <c r="J256">
        <v>0</v>
      </c>
    </row>
    <row r="257" spans="1:10" x14ac:dyDescent="0.3">
      <c r="A257" t="str">
        <f>B164&amp;C245&amp;D257</f>
        <v>PENETRACION (%)Total Bebidas Frias10-30MIL</v>
      </c>
      <c r="B257">
        <v>0</v>
      </c>
      <c r="C257">
        <v>0</v>
      </c>
      <c r="D257" t="s">
        <v>37</v>
      </c>
      <c r="E257">
        <v>23.458449999999999</v>
      </c>
      <c r="F257">
        <v>24.720269999999999</v>
      </c>
      <c r="G257">
        <v>0</v>
      </c>
      <c r="H257">
        <v>0</v>
      </c>
      <c r="I257">
        <v>0</v>
      </c>
      <c r="J257">
        <v>0</v>
      </c>
    </row>
    <row r="258" spans="1:10" x14ac:dyDescent="0.3">
      <c r="A258" t="str">
        <f>B164&amp;C245&amp;D258</f>
        <v>PENETRACION (%)Total Bebidas Frias30-100MIL</v>
      </c>
      <c r="B258">
        <v>0</v>
      </c>
      <c r="C258">
        <v>0</v>
      </c>
      <c r="D258" t="s">
        <v>39</v>
      </c>
      <c r="E258">
        <v>23.904119999999999</v>
      </c>
      <c r="F258">
        <v>23.784089999999999</v>
      </c>
      <c r="G258">
        <v>0</v>
      </c>
      <c r="H258">
        <v>0</v>
      </c>
      <c r="I258">
        <v>0</v>
      </c>
      <c r="J258">
        <v>0</v>
      </c>
    </row>
    <row r="259" spans="1:10" x14ac:dyDescent="0.3">
      <c r="A259" t="str">
        <f>B164&amp;C245&amp;D259</f>
        <v>PENETRACION (%)Total Bebidas Frias100-200MIL</v>
      </c>
      <c r="B259">
        <v>0</v>
      </c>
      <c r="C259">
        <v>0</v>
      </c>
      <c r="D259" t="s">
        <v>41</v>
      </c>
      <c r="E259">
        <v>25.41168</v>
      </c>
      <c r="F259">
        <v>26.746729999999999</v>
      </c>
      <c r="G259">
        <v>0</v>
      </c>
      <c r="H259">
        <v>0</v>
      </c>
      <c r="I259">
        <v>0</v>
      </c>
      <c r="J259">
        <v>0</v>
      </c>
    </row>
    <row r="260" spans="1:10" x14ac:dyDescent="0.3">
      <c r="A260" t="str">
        <f>B164&amp;C245&amp;D260</f>
        <v>PENETRACION (%)Total Bebidas Frias200-500MIL</v>
      </c>
      <c r="B260">
        <v>0</v>
      </c>
      <c r="C260">
        <v>0</v>
      </c>
      <c r="D260" t="s">
        <v>43</v>
      </c>
      <c r="E260">
        <v>26.203779999999998</v>
      </c>
      <c r="F260">
        <v>26.727139999999999</v>
      </c>
      <c r="G260">
        <v>0</v>
      </c>
      <c r="H260">
        <v>0</v>
      </c>
      <c r="I260">
        <v>0</v>
      </c>
      <c r="J260">
        <v>0</v>
      </c>
    </row>
    <row r="261" spans="1:10" x14ac:dyDescent="0.3">
      <c r="A261" t="str">
        <f>B164&amp;C245&amp;D261</f>
        <v>PENETRACION (%)Total Bebidas Frias&gt;500MIL</v>
      </c>
      <c r="B261">
        <v>0</v>
      </c>
      <c r="C261">
        <v>0</v>
      </c>
      <c r="D261" t="s">
        <v>45</v>
      </c>
      <c r="E261">
        <v>22.151479999999999</v>
      </c>
      <c r="F261">
        <v>17.87039</v>
      </c>
      <c r="G261">
        <v>0</v>
      </c>
      <c r="H261">
        <v>0</v>
      </c>
      <c r="I261">
        <v>0</v>
      </c>
      <c r="J261">
        <v>0</v>
      </c>
    </row>
    <row r="262" spans="1:10" x14ac:dyDescent="0.3">
      <c r="A262" t="str">
        <f>B164&amp;C245&amp;D262</f>
        <v>PENETRACION (%)Total Bebidas FriasDE 15 A 19 AÑOS</v>
      </c>
      <c r="B262">
        <v>0</v>
      </c>
      <c r="C262">
        <v>0</v>
      </c>
      <c r="D262" t="s">
        <v>154</v>
      </c>
      <c r="E262">
        <v>0</v>
      </c>
      <c r="F262">
        <v>0</v>
      </c>
      <c r="G262">
        <v>0</v>
      </c>
      <c r="H262">
        <v>0</v>
      </c>
      <c r="I262">
        <v>0</v>
      </c>
      <c r="J262">
        <v>0</v>
      </c>
    </row>
    <row r="263" spans="1:10" x14ac:dyDescent="0.3">
      <c r="A263" t="str">
        <f>B164&amp;C245&amp;D263</f>
        <v>PENETRACION (%)Total Bebidas FriasDE 20 A 24 AÑOS</v>
      </c>
      <c r="B263">
        <v>0</v>
      </c>
      <c r="C263">
        <v>0</v>
      </c>
      <c r="D263" t="s">
        <v>155</v>
      </c>
      <c r="E263">
        <v>30.527529999999999</v>
      </c>
      <c r="F263">
        <v>18.80012</v>
      </c>
      <c r="G263">
        <v>0</v>
      </c>
      <c r="H263">
        <v>0</v>
      </c>
      <c r="I263">
        <v>0</v>
      </c>
      <c r="J263">
        <v>0</v>
      </c>
    </row>
    <row r="264" spans="1:10" x14ac:dyDescent="0.3">
      <c r="A264" t="str">
        <f>B164&amp;C245&amp;D264</f>
        <v>PENETRACION (%)Total Bebidas FriasDE 25 A 34 AÑOS</v>
      </c>
      <c r="B264">
        <v>0</v>
      </c>
      <c r="C264">
        <v>0</v>
      </c>
      <c r="D264" t="s">
        <v>156</v>
      </c>
      <c r="E264">
        <v>29.871469999999999</v>
      </c>
      <c r="F264">
        <v>25.570989999999998</v>
      </c>
      <c r="G264">
        <v>0</v>
      </c>
      <c r="H264">
        <v>0</v>
      </c>
      <c r="I264">
        <v>0</v>
      </c>
      <c r="J264">
        <v>0</v>
      </c>
    </row>
    <row r="265" spans="1:10" x14ac:dyDescent="0.3">
      <c r="A265" t="str">
        <f>B164&amp;C245&amp;D265</f>
        <v>PENETRACION (%)Total Bebidas FriasDE 35 A 49 AÑOS</v>
      </c>
      <c r="B265">
        <v>0</v>
      </c>
      <c r="C265">
        <v>0</v>
      </c>
      <c r="D265" t="s">
        <v>157</v>
      </c>
      <c r="E265">
        <v>21.988859999999999</v>
      </c>
      <c r="F265">
        <v>23.9649</v>
      </c>
      <c r="G265">
        <v>0</v>
      </c>
      <c r="H265">
        <v>0</v>
      </c>
      <c r="I265">
        <v>0</v>
      </c>
      <c r="J265">
        <v>0</v>
      </c>
    </row>
    <row r="266" spans="1:10" x14ac:dyDescent="0.3">
      <c r="A266" t="str">
        <f>B164&amp;C245&amp;D266</f>
        <v>PENETRACION (%)Total Bebidas FriasDE 50 A 59 AÑOS</v>
      </c>
      <c r="B266">
        <v>0</v>
      </c>
      <c r="C266">
        <v>0</v>
      </c>
      <c r="D266" t="s">
        <v>158</v>
      </c>
      <c r="E266">
        <v>22.066739999999999</v>
      </c>
      <c r="F266">
        <v>20.61459</v>
      </c>
      <c r="G266">
        <v>0</v>
      </c>
      <c r="H266">
        <v>0</v>
      </c>
      <c r="I266">
        <v>0</v>
      </c>
      <c r="J266">
        <v>0</v>
      </c>
    </row>
    <row r="267" spans="1:10" x14ac:dyDescent="0.3">
      <c r="A267" t="str">
        <f>B164&amp;C245&amp;D267</f>
        <v>PENETRACION (%)Total Bebidas FriasDE 60 A 75 AÑOS</v>
      </c>
      <c r="B267">
        <v>0</v>
      </c>
      <c r="C267">
        <v>0</v>
      </c>
      <c r="D267" t="s">
        <v>159</v>
      </c>
      <c r="E267">
        <v>20.718209999999999</v>
      </c>
      <c r="F267">
        <v>23.398510000000002</v>
      </c>
      <c r="G267">
        <v>0</v>
      </c>
      <c r="H267">
        <v>0</v>
      </c>
      <c r="I267">
        <v>0</v>
      </c>
      <c r="J267">
        <v>0</v>
      </c>
    </row>
    <row r="268" spans="1:10" x14ac:dyDescent="0.3">
      <c r="A268" t="str">
        <f>B164&amp;C245&amp;D268</f>
        <v>PENETRACION (%)Total Bebidas FriasALTA Y MEDIA ALTA</v>
      </c>
      <c r="B268">
        <v>0</v>
      </c>
      <c r="C268">
        <v>0</v>
      </c>
      <c r="D268" t="s">
        <v>160</v>
      </c>
      <c r="E268">
        <v>24.228349999999999</v>
      </c>
      <c r="F268">
        <v>27.186869999999999</v>
      </c>
      <c r="G268">
        <v>0</v>
      </c>
      <c r="H268">
        <v>0</v>
      </c>
      <c r="I268">
        <v>0</v>
      </c>
      <c r="J268">
        <v>0</v>
      </c>
    </row>
    <row r="269" spans="1:10" x14ac:dyDescent="0.3">
      <c r="A269" t="str">
        <f>B164&amp;C245&amp;D269</f>
        <v>PENETRACION (%)Total Bebidas FriasMEDIA</v>
      </c>
      <c r="B269">
        <v>0</v>
      </c>
      <c r="C269">
        <v>0</v>
      </c>
      <c r="D269" t="s">
        <v>161</v>
      </c>
      <c r="E269">
        <v>23.73638</v>
      </c>
      <c r="F269">
        <v>25.582560000000001</v>
      </c>
      <c r="G269">
        <v>0</v>
      </c>
      <c r="H269">
        <v>0</v>
      </c>
      <c r="I269">
        <v>0</v>
      </c>
      <c r="J269">
        <v>0</v>
      </c>
    </row>
    <row r="270" spans="1:10" x14ac:dyDescent="0.3">
      <c r="A270" t="str">
        <f>B164&amp;C245&amp;D270</f>
        <v>PENETRACION (%)Total Bebidas FriasMEDIA BAJA</v>
      </c>
      <c r="B270">
        <v>0</v>
      </c>
      <c r="C270">
        <v>0</v>
      </c>
      <c r="D270" t="s">
        <v>162</v>
      </c>
      <c r="E270">
        <v>21.59685</v>
      </c>
      <c r="F270">
        <v>20.850930000000002</v>
      </c>
      <c r="G270">
        <v>0</v>
      </c>
      <c r="H270">
        <v>0</v>
      </c>
      <c r="I270">
        <v>0</v>
      </c>
      <c r="J270">
        <v>0</v>
      </c>
    </row>
    <row r="271" spans="1:10" x14ac:dyDescent="0.3">
      <c r="A271" t="str">
        <f>B164&amp;C245&amp;D271</f>
        <v>PENETRACION (%)Total Bebidas FriasBAJA</v>
      </c>
      <c r="B271">
        <v>0</v>
      </c>
      <c r="C271">
        <v>0</v>
      </c>
      <c r="D271" t="s">
        <v>163</v>
      </c>
      <c r="E271">
        <v>30.104810000000001</v>
      </c>
      <c r="F271">
        <v>21.745000000000001</v>
      </c>
      <c r="G271">
        <v>0</v>
      </c>
      <c r="H271">
        <v>0</v>
      </c>
      <c r="I271">
        <v>0</v>
      </c>
      <c r="J271">
        <v>0</v>
      </c>
    </row>
    <row r="272" spans="1:10" x14ac:dyDescent="0.3">
      <c r="A272" t="str">
        <f>B164&amp;C272&amp;D272</f>
        <v>PENETRACION (%)Total Bebidas CalientesT.ESPAÑA</v>
      </c>
      <c r="B272">
        <v>0</v>
      </c>
      <c r="C272" t="s">
        <v>18</v>
      </c>
      <c r="D272" t="s">
        <v>60</v>
      </c>
      <c r="E272">
        <v>3.3477139999999999</v>
      </c>
      <c r="F272">
        <v>3.7351589999999999</v>
      </c>
      <c r="G272">
        <v>0</v>
      </c>
      <c r="H272">
        <v>0</v>
      </c>
      <c r="I272">
        <v>0</v>
      </c>
      <c r="J272">
        <v>0</v>
      </c>
    </row>
    <row r="273" spans="1:10" x14ac:dyDescent="0.3">
      <c r="A273" t="str">
        <f>B164&amp;C272&amp;D273</f>
        <v>PENETRACION (%)Total Bebidas CalientesBCN AM</v>
      </c>
      <c r="B273">
        <v>0</v>
      </c>
      <c r="C273">
        <v>0</v>
      </c>
      <c r="D273" t="s">
        <v>146</v>
      </c>
      <c r="E273">
        <v>0</v>
      </c>
      <c r="F273">
        <v>0</v>
      </c>
      <c r="G273">
        <v>0</v>
      </c>
      <c r="H273">
        <v>0</v>
      </c>
      <c r="I273">
        <v>0</v>
      </c>
      <c r="J273">
        <v>0</v>
      </c>
    </row>
    <row r="274" spans="1:10" x14ac:dyDescent="0.3">
      <c r="A274" t="str">
        <f>B164&amp;C272&amp;D274</f>
        <v>PENETRACION (%)Total Bebidas CalientesREST.CAT ARAGON</v>
      </c>
      <c r="B274">
        <v>0</v>
      </c>
      <c r="C274">
        <v>0</v>
      </c>
      <c r="D274" t="s">
        <v>147</v>
      </c>
      <c r="E274">
        <v>0</v>
      </c>
      <c r="F274">
        <v>0</v>
      </c>
      <c r="G274">
        <v>0</v>
      </c>
      <c r="H274">
        <v>0</v>
      </c>
      <c r="I274">
        <v>0</v>
      </c>
      <c r="J274">
        <v>0</v>
      </c>
    </row>
    <row r="275" spans="1:10" x14ac:dyDescent="0.3">
      <c r="A275" t="str">
        <f>B164&amp;C272&amp;D275</f>
        <v>PENETRACION (%)Total Bebidas CalientesLEVANTE</v>
      </c>
      <c r="B275">
        <v>0</v>
      </c>
      <c r="C275">
        <v>0</v>
      </c>
      <c r="D275" t="s">
        <v>148</v>
      </c>
      <c r="E275">
        <v>0</v>
      </c>
      <c r="F275">
        <v>0</v>
      </c>
      <c r="G275">
        <v>0</v>
      </c>
      <c r="H275">
        <v>0</v>
      </c>
      <c r="I275">
        <v>0</v>
      </c>
      <c r="J275">
        <v>0</v>
      </c>
    </row>
    <row r="276" spans="1:10" x14ac:dyDescent="0.3">
      <c r="A276" t="str">
        <f>B164&amp;C272&amp;D276</f>
        <v>PENETRACION (%)Total Bebidas CalientesANDALUCIA</v>
      </c>
      <c r="B276">
        <v>0</v>
      </c>
      <c r="C276">
        <v>0</v>
      </c>
      <c r="D276" t="s">
        <v>149</v>
      </c>
      <c r="E276">
        <v>3.2949299999999999</v>
      </c>
      <c r="F276">
        <v>3.591628</v>
      </c>
      <c r="G276">
        <v>0</v>
      </c>
      <c r="H276">
        <v>0</v>
      </c>
      <c r="I276">
        <v>0</v>
      </c>
      <c r="J276">
        <v>0</v>
      </c>
    </row>
    <row r="277" spans="1:10" x14ac:dyDescent="0.3">
      <c r="A277" t="str">
        <f>B164&amp;C272&amp;D277</f>
        <v>PENETRACION (%)Total Bebidas CalientesMDD AM</v>
      </c>
      <c r="B277">
        <v>0</v>
      </c>
      <c r="C277">
        <v>0</v>
      </c>
      <c r="D277" t="s">
        <v>150</v>
      </c>
      <c r="E277">
        <v>0</v>
      </c>
      <c r="F277">
        <v>0</v>
      </c>
      <c r="G277">
        <v>0</v>
      </c>
      <c r="H277">
        <v>0</v>
      </c>
      <c r="I277">
        <v>0</v>
      </c>
      <c r="J277">
        <v>0</v>
      </c>
    </row>
    <row r="278" spans="1:10" x14ac:dyDescent="0.3">
      <c r="A278" t="str">
        <f>B164&amp;C272&amp;D278</f>
        <v>PENETRACION (%)Total Bebidas CalientesRTO CENTRO</v>
      </c>
      <c r="B278">
        <v>0</v>
      </c>
      <c r="C278">
        <v>0</v>
      </c>
      <c r="D278" t="s">
        <v>151</v>
      </c>
      <c r="E278">
        <v>0</v>
      </c>
      <c r="F278">
        <v>0</v>
      </c>
      <c r="G278">
        <v>0</v>
      </c>
      <c r="H278">
        <v>0</v>
      </c>
      <c r="I278">
        <v>0</v>
      </c>
      <c r="J278">
        <v>0</v>
      </c>
    </row>
    <row r="279" spans="1:10" x14ac:dyDescent="0.3">
      <c r="A279" t="str">
        <f>B164&amp;C272&amp;D279</f>
        <v>PENETRACION (%)Total Bebidas CalientesNORTE-CENTRO</v>
      </c>
      <c r="B279">
        <v>0</v>
      </c>
      <c r="C279">
        <v>0</v>
      </c>
      <c r="D279" t="s">
        <v>152</v>
      </c>
      <c r="E279">
        <v>0</v>
      </c>
      <c r="F279">
        <v>0</v>
      </c>
      <c r="G279">
        <v>0</v>
      </c>
      <c r="H279">
        <v>0</v>
      </c>
      <c r="I279">
        <v>0</v>
      </c>
      <c r="J279">
        <v>0</v>
      </c>
    </row>
    <row r="280" spans="1:10" x14ac:dyDescent="0.3">
      <c r="A280" t="str">
        <f>B164&amp;C272&amp;D280</f>
        <v>PENETRACION (%)Total Bebidas CalientesNOROESTE</v>
      </c>
      <c r="B280">
        <v>0</v>
      </c>
      <c r="C280">
        <v>0</v>
      </c>
      <c r="D280" t="s">
        <v>153</v>
      </c>
      <c r="E280">
        <v>5.1574819999999999</v>
      </c>
      <c r="F280">
        <v>0</v>
      </c>
      <c r="G280">
        <v>0</v>
      </c>
      <c r="H280">
        <v>0</v>
      </c>
      <c r="I280">
        <v>0</v>
      </c>
      <c r="J280">
        <v>0</v>
      </c>
    </row>
    <row r="281" spans="1:10" x14ac:dyDescent="0.3">
      <c r="A281" t="str">
        <f>B164&amp;C272&amp;D281</f>
        <v>PENETRACION (%)Total Bebidas Calientes&lt;2MIL</v>
      </c>
      <c r="B281">
        <v>0</v>
      </c>
      <c r="C281">
        <v>0</v>
      </c>
      <c r="D281" t="s">
        <v>30</v>
      </c>
      <c r="E281">
        <v>0</v>
      </c>
      <c r="F281">
        <v>0</v>
      </c>
      <c r="G281">
        <v>0</v>
      </c>
      <c r="H281">
        <v>0</v>
      </c>
      <c r="I281">
        <v>0</v>
      </c>
      <c r="J281">
        <v>0</v>
      </c>
    </row>
    <row r="282" spans="1:10" x14ac:dyDescent="0.3">
      <c r="A282" t="str">
        <f>B164&amp;C272&amp;D282</f>
        <v>PENETRACION (%)Total Bebidas Calientes2-5MIL</v>
      </c>
      <c r="B282">
        <v>0</v>
      </c>
      <c r="C282">
        <v>0</v>
      </c>
      <c r="D282" t="s">
        <v>33</v>
      </c>
      <c r="E282">
        <v>0</v>
      </c>
      <c r="F282">
        <v>0</v>
      </c>
      <c r="G282">
        <v>0</v>
      </c>
      <c r="H282">
        <v>0</v>
      </c>
      <c r="I282">
        <v>0</v>
      </c>
      <c r="J282">
        <v>0</v>
      </c>
    </row>
    <row r="283" spans="1:10" x14ac:dyDescent="0.3">
      <c r="A283" t="str">
        <f>B164&amp;C272&amp;D283</f>
        <v>PENETRACION (%)Total Bebidas Calientes5-10MIL</v>
      </c>
      <c r="B283">
        <v>0</v>
      </c>
      <c r="C283">
        <v>0</v>
      </c>
      <c r="D283" t="s">
        <v>35</v>
      </c>
      <c r="E283">
        <v>0</v>
      </c>
      <c r="F283">
        <v>0</v>
      </c>
      <c r="G283">
        <v>0</v>
      </c>
      <c r="H283">
        <v>0</v>
      </c>
      <c r="I283">
        <v>0</v>
      </c>
      <c r="J283">
        <v>0</v>
      </c>
    </row>
    <row r="284" spans="1:10" x14ac:dyDescent="0.3">
      <c r="A284" t="str">
        <f>B164&amp;C272&amp;D284</f>
        <v>PENETRACION (%)Total Bebidas Calientes10-30MIL</v>
      </c>
      <c r="B284">
        <v>0</v>
      </c>
      <c r="C284">
        <v>0</v>
      </c>
      <c r="D284" t="s">
        <v>37</v>
      </c>
      <c r="E284">
        <v>4.1729029999999998</v>
      </c>
      <c r="F284">
        <v>3.6449850000000001</v>
      </c>
      <c r="G284">
        <v>0</v>
      </c>
      <c r="H284">
        <v>0</v>
      </c>
      <c r="I284">
        <v>0</v>
      </c>
      <c r="J284">
        <v>0</v>
      </c>
    </row>
    <row r="285" spans="1:10" x14ac:dyDescent="0.3">
      <c r="A285" t="str">
        <f>B164&amp;C272&amp;D285</f>
        <v>PENETRACION (%)Total Bebidas Calientes30-100MIL</v>
      </c>
      <c r="B285">
        <v>0</v>
      </c>
      <c r="C285">
        <v>0</v>
      </c>
      <c r="D285" t="s">
        <v>39</v>
      </c>
      <c r="E285">
        <v>2.6911939999999999</v>
      </c>
      <c r="F285">
        <v>4.8301179999999997</v>
      </c>
      <c r="G285">
        <v>0</v>
      </c>
      <c r="H285">
        <v>0</v>
      </c>
      <c r="I285">
        <v>0</v>
      </c>
      <c r="J285">
        <v>0</v>
      </c>
    </row>
    <row r="286" spans="1:10" x14ac:dyDescent="0.3">
      <c r="A286" t="str">
        <f>B164&amp;C272&amp;D286</f>
        <v>PENETRACION (%)Total Bebidas Calientes100-200MIL</v>
      </c>
      <c r="B286">
        <v>0</v>
      </c>
      <c r="C286">
        <v>0</v>
      </c>
      <c r="D286" t="s">
        <v>41</v>
      </c>
      <c r="E286">
        <v>0</v>
      </c>
      <c r="F286">
        <v>0</v>
      </c>
      <c r="G286">
        <v>0</v>
      </c>
      <c r="H286">
        <v>0</v>
      </c>
      <c r="I286">
        <v>0</v>
      </c>
      <c r="J286">
        <v>0</v>
      </c>
    </row>
    <row r="287" spans="1:10" x14ac:dyDescent="0.3">
      <c r="A287" t="str">
        <f>B164&amp;C272&amp;D287</f>
        <v>PENETRACION (%)Total Bebidas Calientes200-500MIL</v>
      </c>
      <c r="B287">
        <v>0</v>
      </c>
      <c r="C287">
        <v>0</v>
      </c>
      <c r="D287" t="s">
        <v>43</v>
      </c>
      <c r="E287">
        <v>0</v>
      </c>
      <c r="F287">
        <v>0</v>
      </c>
      <c r="G287">
        <v>0</v>
      </c>
      <c r="H287">
        <v>0</v>
      </c>
      <c r="I287">
        <v>0</v>
      </c>
      <c r="J287">
        <v>0</v>
      </c>
    </row>
    <row r="288" spans="1:10" x14ac:dyDescent="0.3">
      <c r="A288" t="str">
        <f>B164&amp;C272&amp;D288</f>
        <v>PENETRACION (%)Total Bebidas Calientes&gt;500MIL</v>
      </c>
      <c r="B288">
        <v>0</v>
      </c>
      <c r="C288">
        <v>0</v>
      </c>
      <c r="D288" t="s">
        <v>45</v>
      </c>
      <c r="E288">
        <v>3.7770049999999999</v>
      </c>
      <c r="F288">
        <v>3.005045</v>
      </c>
      <c r="G288">
        <v>0</v>
      </c>
      <c r="H288">
        <v>0</v>
      </c>
      <c r="I288">
        <v>0</v>
      </c>
      <c r="J288">
        <v>0</v>
      </c>
    </row>
    <row r="289" spans="1:10" x14ac:dyDescent="0.3">
      <c r="A289" t="str">
        <f>B164&amp;C272&amp;D289</f>
        <v>PENETRACION (%)Total Bebidas CalientesDE 15 A 19 AÑOS</v>
      </c>
      <c r="B289">
        <v>0</v>
      </c>
      <c r="C289">
        <v>0</v>
      </c>
      <c r="D289" t="s">
        <v>154</v>
      </c>
      <c r="E289">
        <v>0</v>
      </c>
      <c r="F289">
        <v>0</v>
      </c>
      <c r="G289">
        <v>0</v>
      </c>
      <c r="H289">
        <v>0</v>
      </c>
      <c r="I289">
        <v>0</v>
      </c>
      <c r="J289">
        <v>0</v>
      </c>
    </row>
    <row r="290" spans="1:10" x14ac:dyDescent="0.3">
      <c r="A290" t="str">
        <f>B164&amp;C272&amp;D290</f>
        <v>PENETRACION (%)Total Bebidas CalientesDE 20 A 24 AÑOS</v>
      </c>
      <c r="B290">
        <v>0</v>
      </c>
      <c r="C290">
        <v>0</v>
      </c>
      <c r="D290" t="s">
        <v>155</v>
      </c>
      <c r="E290">
        <v>0</v>
      </c>
      <c r="F290">
        <v>0</v>
      </c>
      <c r="G290">
        <v>0</v>
      </c>
      <c r="H290">
        <v>0</v>
      </c>
      <c r="I290">
        <v>0</v>
      </c>
      <c r="J290">
        <v>0</v>
      </c>
    </row>
    <row r="291" spans="1:10" x14ac:dyDescent="0.3">
      <c r="A291" t="str">
        <f>B164&amp;C272&amp;D291</f>
        <v>PENETRACION (%)Total Bebidas CalientesDE 25 A 34 AÑOS</v>
      </c>
      <c r="B291">
        <v>0</v>
      </c>
      <c r="C291">
        <v>0</v>
      </c>
      <c r="D291" t="s">
        <v>156</v>
      </c>
      <c r="E291">
        <v>3.7845580000000001</v>
      </c>
      <c r="F291">
        <v>6.1834639999999998</v>
      </c>
      <c r="G291">
        <v>0</v>
      </c>
      <c r="H291">
        <v>0</v>
      </c>
      <c r="I291">
        <v>0</v>
      </c>
      <c r="J291">
        <v>0</v>
      </c>
    </row>
    <row r="292" spans="1:10" x14ac:dyDescent="0.3">
      <c r="A292" t="str">
        <f>B164&amp;C272&amp;D292</f>
        <v>PENETRACION (%)Total Bebidas CalientesDE 35 A 49 AÑOS</v>
      </c>
      <c r="B292">
        <v>0</v>
      </c>
      <c r="C292">
        <v>0</v>
      </c>
      <c r="D292" t="s">
        <v>157</v>
      </c>
      <c r="E292">
        <v>4.2874819999999998</v>
      </c>
      <c r="F292">
        <v>3.7200929999999999</v>
      </c>
      <c r="G292">
        <v>0</v>
      </c>
      <c r="H292">
        <v>0</v>
      </c>
      <c r="I292">
        <v>0</v>
      </c>
      <c r="J292">
        <v>0</v>
      </c>
    </row>
    <row r="293" spans="1:10" x14ac:dyDescent="0.3">
      <c r="A293" t="str">
        <f>B164&amp;C272&amp;D293</f>
        <v>PENETRACION (%)Total Bebidas CalientesDE 50 A 59 AÑOS</v>
      </c>
      <c r="B293">
        <v>0</v>
      </c>
      <c r="C293">
        <v>0</v>
      </c>
      <c r="D293" t="s">
        <v>158</v>
      </c>
      <c r="E293">
        <v>3.4350779999999999</v>
      </c>
      <c r="F293">
        <v>3.2953389999999998</v>
      </c>
      <c r="G293">
        <v>0</v>
      </c>
      <c r="H293">
        <v>0</v>
      </c>
      <c r="I293">
        <v>0</v>
      </c>
      <c r="J293">
        <v>0</v>
      </c>
    </row>
    <row r="294" spans="1:10" x14ac:dyDescent="0.3">
      <c r="A294" t="str">
        <f>B164&amp;C272&amp;D294</f>
        <v>PENETRACION (%)Total Bebidas CalientesDE 60 A 75 AÑOS</v>
      </c>
      <c r="B294">
        <v>0</v>
      </c>
      <c r="C294">
        <v>0</v>
      </c>
      <c r="D294" t="s">
        <v>159</v>
      </c>
      <c r="E294">
        <v>0</v>
      </c>
      <c r="F294">
        <v>0</v>
      </c>
      <c r="G294">
        <v>0</v>
      </c>
      <c r="H294">
        <v>0</v>
      </c>
      <c r="I294">
        <v>0</v>
      </c>
      <c r="J294">
        <v>0</v>
      </c>
    </row>
    <row r="295" spans="1:10" x14ac:dyDescent="0.3">
      <c r="A295" t="str">
        <f>B164&amp;C272&amp;D295</f>
        <v>PENETRACION (%)Total Bebidas CalientesALTA Y MEDIA ALTA</v>
      </c>
      <c r="B295">
        <v>0</v>
      </c>
      <c r="C295">
        <v>0</v>
      </c>
      <c r="D295" t="s">
        <v>160</v>
      </c>
      <c r="E295">
        <v>2.5325679999999999</v>
      </c>
      <c r="F295">
        <v>3.2252540000000001</v>
      </c>
      <c r="G295">
        <v>0</v>
      </c>
      <c r="H295">
        <v>0</v>
      </c>
      <c r="I295">
        <v>0</v>
      </c>
      <c r="J295">
        <v>0</v>
      </c>
    </row>
    <row r="296" spans="1:10" x14ac:dyDescent="0.3">
      <c r="A296" t="str">
        <f>B164&amp;C272&amp;D296</f>
        <v>PENETRACION (%)Total Bebidas CalientesMEDIA</v>
      </c>
      <c r="B296">
        <v>0</v>
      </c>
      <c r="C296">
        <v>0</v>
      </c>
      <c r="D296" t="s">
        <v>161</v>
      </c>
      <c r="E296">
        <v>4.0733249999999996</v>
      </c>
      <c r="F296">
        <v>3.1388750000000001</v>
      </c>
      <c r="G296">
        <v>0</v>
      </c>
      <c r="H296">
        <v>0</v>
      </c>
      <c r="I296">
        <v>0</v>
      </c>
      <c r="J296">
        <v>0</v>
      </c>
    </row>
    <row r="297" spans="1:10" x14ac:dyDescent="0.3">
      <c r="A297" t="str">
        <f>B164&amp;C272&amp;D297</f>
        <v>PENETRACION (%)Total Bebidas CalientesMEDIA BAJA</v>
      </c>
      <c r="B297">
        <v>0</v>
      </c>
      <c r="C297">
        <v>0</v>
      </c>
      <c r="D297" t="s">
        <v>162</v>
      </c>
      <c r="E297">
        <v>3.8964080000000001</v>
      </c>
      <c r="F297">
        <v>5.3316189999999999</v>
      </c>
      <c r="G297">
        <v>0</v>
      </c>
      <c r="H297">
        <v>0</v>
      </c>
      <c r="I297">
        <v>0</v>
      </c>
      <c r="J297">
        <v>0</v>
      </c>
    </row>
    <row r="298" spans="1:10" x14ac:dyDescent="0.3">
      <c r="A298" t="str">
        <f>B164&amp;C272&amp;D298</f>
        <v>PENETRACION (%)Total Bebidas CalientesBAJA</v>
      </c>
      <c r="B298">
        <v>0</v>
      </c>
      <c r="C298">
        <v>0</v>
      </c>
      <c r="D298" t="s">
        <v>163</v>
      </c>
      <c r="E298">
        <v>0</v>
      </c>
      <c r="F298">
        <v>0</v>
      </c>
      <c r="G298">
        <v>0</v>
      </c>
      <c r="H298">
        <v>0</v>
      </c>
      <c r="I298">
        <v>0</v>
      </c>
      <c r="J298">
        <v>0</v>
      </c>
    </row>
    <row r="299" spans="1:10" x14ac:dyDescent="0.3">
      <c r="A299" t="str">
        <f>B164&amp;C299&amp;D299</f>
        <v>PENETRACION (%)Total AperitivosT.ESPAÑA</v>
      </c>
      <c r="B299">
        <v>0</v>
      </c>
      <c r="C299" t="s">
        <v>19</v>
      </c>
      <c r="D299" t="s">
        <v>60</v>
      </c>
      <c r="E299">
        <v>7.7185410000000001</v>
      </c>
      <c r="F299">
        <v>7.3340860000000001</v>
      </c>
      <c r="G299">
        <v>0</v>
      </c>
      <c r="H299">
        <v>0</v>
      </c>
      <c r="I299">
        <v>0</v>
      </c>
      <c r="J299">
        <v>0</v>
      </c>
    </row>
    <row r="300" spans="1:10" x14ac:dyDescent="0.3">
      <c r="A300" t="str">
        <f>B164&amp;C299&amp;D300</f>
        <v>PENETRACION (%)Total AperitivosBCN AM</v>
      </c>
      <c r="B300">
        <v>0</v>
      </c>
      <c r="C300">
        <v>0</v>
      </c>
      <c r="D300" t="s">
        <v>146</v>
      </c>
      <c r="E300">
        <v>0</v>
      </c>
      <c r="F300">
        <v>0</v>
      </c>
      <c r="G300">
        <v>0</v>
      </c>
      <c r="H300">
        <v>0</v>
      </c>
      <c r="I300">
        <v>0</v>
      </c>
      <c r="J300">
        <v>0</v>
      </c>
    </row>
    <row r="301" spans="1:10" x14ac:dyDescent="0.3">
      <c r="A301" t="str">
        <f>B164&amp;C299&amp;D301</f>
        <v>PENETRACION (%)Total AperitivosREST.CAT ARAGON</v>
      </c>
      <c r="B301">
        <v>0</v>
      </c>
      <c r="C301">
        <v>0</v>
      </c>
      <c r="D301" t="s">
        <v>147</v>
      </c>
      <c r="E301">
        <v>0</v>
      </c>
      <c r="F301">
        <v>0</v>
      </c>
      <c r="G301">
        <v>0</v>
      </c>
      <c r="H301">
        <v>0</v>
      </c>
      <c r="I301">
        <v>0</v>
      </c>
      <c r="J301">
        <v>0</v>
      </c>
    </row>
    <row r="302" spans="1:10" x14ac:dyDescent="0.3">
      <c r="A302" t="str">
        <f>B164&amp;C299&amp;D302</f>
        <v>PENETRACION (%)Total AperitivosLEVANTE</v>
      </c>
      <c r="B302">
        <v>0</v>
      </c>
      <c r="C302">
        <v>0</v>
      </c>
      <c r="D302" t="s">
        <v>148</v>
      </c>
      <c r="E302">
        <v>8.4144159999999992</v>
      </c>
      <c r="F302">
        <v>9.0259459999999994</v>
      </c>
      <c r="G302">
        <v>0</v>
      </c>
      <c r="H302">
        <v>0</v>
      </c>
      <c r="I302">
        <v>0</v>
      </c>
      <c r="J302">
        <v>0</v>
      </c>
    </row>
    <row r="303" spans="1:10" x14ac:dyDescent="0.3">
      <c r="A303" t="str">
        <f>B164&amp;C299&amp;D303</f>
        <v>PENETRACION (%)Total AperitivosANDALUCIA</v>
      </c>
      <c r="B303">
        <v>0</v>
      </c>
      <c r="C303">
        <v>0</v>
      </c>
      <c r="D303" t="s">
        <v>149</v>
      </c>
      <c r="E303">
        <v>8.5409089999999992</v>
      </c>
      <c r="F303">
        <v>9.4396409999999999</v>
      </c>
      <c r="G303">
        <v>0</v>
      </c>
      <c r="H303">
        <v>0</v>
      </c>
      <c r="I303">
        <v>0</v>
      </c>
      <c r="J303">
        <v>0</v>
      </c>
    </row>
    <row r="304" spans="1:10" x14ac:dyDescent="0.3">
      <c r="A304" t="str">
        <f>B164&amp;C299&amp;D304</f>
        <v>PENETRACION (%)Total AperitivosMDD AM</v>
      </c>
      <c r="B304">
        <v>0</v>
      </c>
      <c r="C304">
        <v>0</v>
      </c>
      <c r="D304" t="s">
        <v>150</v>
      </c>
      <c r="E304">
        <v>10.51267</v>
      </c>
      <c r="F304">
        <v>7.5723219999999998</v>
      </c>
      <c r="G304">
        <v>0</v>
      </c>
      <c r="H304">
        <v>0</v>
      </c>
      <c r="I304">
        <v>0</v>
      </c>
      <c r="J304">
        <v>0</v>
      </c>
    </row>
    <row r="305" spans="1:10" x14ac:dyDescent="0.3">
      <c r="A305" t="str">
        <f>B164&amp;C299&amp;D305</f>
        <v>PENETRACION (%)Total AperitivosRTO CENTRO</v>
      </c>
      <c r="B305">
        <v>0</v>
      </c>
      <c r="C305">
        <v>0</v>
      </c>
      <c r="D305" t="s">
        <v>151</v>
      </c>
      <c r="E305">
        <v>6.6626830000000004</v>
      </c>
      <c r="F305">
        <v>9.0023129999999991</v>
      </c>
      <c r="G305">
        <v>0</v>
      </c>
      <c r="H305">
        <v>0</v>
      </c>
      <c r="I305">
        <v>0</v>
      </c>
      <c r="J305">
        <v>0</v>
      </c>
    </row>
    <row r="306" spans="1:10" x14ac:dyDescent="0.3">
      <c r="A306" t="str">
        <f>B164&amp;C299&amp;D306</f>
        <v>PENETRACION (%)Total AperitivosNORTE-CENTRO</v>
      </c>
      <c r="B306">
        <v>0</v>
      </c>
      <c r="C306">
        <v>0</v>
      </c>
      <c r="D306" t="s">
        <v>152</v>
      </c>
      <c r="E306">
        <v>10.04397</v>
      </c>
      <c r="F306">
        <v>0</v>
      </c>
      <c r="G306">
        <v>0</v>
      </c>
      <c r="H306">
        <v>0</v>
      </c>
      <c r="I306">
        <v>0</v>
      </c>
      <c r="J306">
        <v>0</v>
      </c>
    </row>
    <row r="307" spans="1:10" x14ac:dyDescent="0.3">
      <c r="A307" t="str">
        <f>B164&amp;C299&amp;D307</f>
        <v>PENETRACION (%)Total AperitivosNOROESTE</v>
      </c>
      <c r="B307">
        <v>0</v>
      </c>
      <c r="C307">
        <v>0</v>
      </c>
      <c r="D307" t="s">
        <v>153</v>
      </c>
      <c r="E307">
        <v>0</v>
      </c>
      <c r="F307">
        <v>0</v>
      </c>
      <c r="G307">
        <v>0</v>
      </c>
      <c r="H307">
        <v>0</v>
      </c>
      <c r="I307">
        <v>0</v>
      </c>
      <c r="J307">
        <v>0</v>
      </c>
    </row>
    <row r="308" spans="1:10" x14ac:dyDescent="0.3">
      <c r="A308" t="str">
        <f>B164&amp;C299&amp;D308</f>
        <v>PENETRACION (%)Total Aperitivos&lt;2MIL</v>
      </c>
      <c r="B308">
        <v>0</v>
      </c>
      <c r="C308">
        <v>0</v>
      </c>
      <c r="D308" t="s">
        <v>30</v>
      </c>
      <c r="E308">
        <v>0</v>
      </c>
      <c r="F308">
        <v>0</v>
      </c>
      <c r="G308">
        <v>0</v>
      </c>
      <c r="H308">
        <v>0</v>
      </c>
      <c r="I308">
        <v>0</v>
      </c>
      <c r="J308">
        <v>0</v>
      </c>
    </row>
    <row r="309" spans="1:10" x14ac:dyDescent="0.3">
      <c r="A309" t="str">
        <f>B164&amp;C299&amp;D309</f>
        <v>PENETRACION (%)Total Aperitivos2-5MIL</v>
      </c>
      <c r="B309">
        <v>0</v>
      </c>
      <c r="C309">
        <v>0</v>
      </c>
      <c r="D309" t="s">
        <v>33</v>
      </c>
      <c r="E309">
        <v>0</v>
      </c>
      <c r="F309">
        <v>0</v>
      </c>
      <c r="G309">
        <v>0</v>
      </c>
      <c r="H309">
        <v>0</v>
      </c>
      <c r="I309">
        <v>0</v>
      </c>
      <c r="J309">
        <v>0</v>
      </c>
    </row>
    <row r="310" spans="1:10" x14ac:dyDescent="0.3">
      <c r="A310" t="str">
        <f>B164&amp;C299&amp;D310</f>
        <v>PENETRACION (%)Total Aperitivos5-10MIL</v>
      </c>
      <c r="B310">
        <v>0</v>
      </c>
      <c r="C310">
        <v>0</v>
      </c>
      <c r="D310" t="s">
        <v>35</v>
      </c>
      <c r="E310">
        <v>0</v>
      </c>
      <c r="F310">
        <v>0</v>
      </c>
      <c r="G310">
        <v>0</v>
      </c>
      <c r="H310">
        <v>0</v>
      </c>
      <c r="I310">
        <v>0</v>
      </c>
      <c r="J310">
        <v>0</v>
      </c>
    </row>
    <row r="311" spans="1:10" x14ac:dyDescent="0.3">
      <c r="A311" t="str">
        <f>B164&amp;C299&amp;D311</f>
        <v>PENETRACION (%)Total Aperitivos10-30MIL</v>
      </c>
      <c r="B311">
        <v>0</v>
      </c>
      <c r="C311">
        <v>0</v>
      </c>
      <c r="D311" t="s">
        <v>37</v>
      </c>
      <c r="E311">
        <v>9.1026500000000006</v>
      </c>
      <c r="F311">
        <v>8.4366489999999992</v>
      </c>
      <c r="G311">
        <v>0</v>
      </c>
      <c r="H311">
        <v>0</v>
      </c>
      <c r="I311">
        <v>0</v>
      </c>
      <c r="J311">
        <v>0</v>
      </c>
    </row>
    <row r="312" spans="1:10" x14ac:dyDescent="0.3">
      <c r="A312" t="str">
        <f>B164&amp;C299&amp;D312</f>
        <v>PENETRACION (%)Total Aperitivos30-100MIL</v>
      </c>
      <c r="B312">
        <v>0</v>
      </c>
      <c r="C312">
        <v>0</v>
      </c>
      <c r="D312" t="s">
        <v>39</v>
      </c>
      <c r="E312">
        <v>5.9944660000000001</v>
      </c>
      <c r="F312">
        <v>5.8906939999999999</v>
      </c>
      <c r="G312">
        <v>0</v>
      </c>
      <c r="H312">
        <v>0</v>
      </c>
      <c r="I312">
        <v>0</v>
      </c>
      <c r="J312">
        <v>0</v>
      </c>
    </row>
    <row r="313" spans="1:10" x14ac:dyDescent="0.3">
      <c r="A313" t="str">
        <f>B164&amp;C299&amp;D313</f>
        <v>PENETRACION (%)Total Aperitivos100-200MIL</v>
      </c>
      <c r="B313">
        <v>0</v>
      </c>
      <c r="C313">
        <v>0</v>
      </c>
      <c r="D313" t="s">
        <v>41</v>
      </c>
      <c r="E313">
        <v>8.8238850000000006</v>
      </c>
      <c r="F313">
        <v>7.7980660000000004</v>
      </c>
      <c r="G313">
        <v>0</v>
      </c>
      <c r="H313">
        <v>0</v>
      </c>
      <c r="I313">
        <v>0</v>
      </c>
      <c r="J313">
        <v>0</v>
      </c>
    </row>
    <row r="314" spans="1:10" x14ac:dyDescent="0.3">
      <c r="A314" t="str">
        <f>B164&amp;C299&amp;D314</f>
        <v>PENETRACION (%)Total Aperitivos200-500MIL</v>
      </c>
      <c r="B314">
        <v>0</v>
      </c>
      <c r="C314">
        <v>0</v>
      </c>
      <c r="D314" t="s">
        <v>43</v>
      </c>
      <c r="E314">
        <v>9.3015380000000007</v>
      </c>
      <c r="F314">
        <v>9.6211190000000002</v>
      </c>
      <c r="G314">
        <v>0</v>
      </c>
      <c r="H314">
        <v>0</v>
      </c>
      <c r="I314">
        <v>0</v>
      </c>
      <c r="J314">
        <v>0</v>
      </c>
    </row>
    <row r="315" spans="1:10" x14ac:dyDescent="0.3">
      <c r="A315" t="str">
        <f>B164&amp;C299&amp;D315</f>
        <v>PENETRACION (%)Total Aperitivos&gt;500MIL</v>
      </c>
      <c r="B315">
        <v>0</v>
      </c>
      <c r="C315">
        <v>0</v>
      </c>
      <c r="D315" t="s">
        <v>45</v>
      </c>
      <c r="E315">
        <v>7.8510169999999997</v>
      </c>
      <c r="F315">
        <v>5.4575560000000003</v>
      </c>
      <c r="G315">
        <v>0</v>
      </c>
      <c r="H315">
        <v>0</v>
      </c>
      <c r="I315">
        <v>0</v>
      </c>
      <c r="J315">
        <v>0</v>
      </c>
    </row>
    <row r="316" spans="1:10" x14ac:dyDescent="0.3">
      <c r="A316" t="str">
        <f>B164&amp;C299&amp;D316</f>
        <v>PENETRACION (%)Total AperitivosDE 15 A 19 AÑOS</v>
      </c>
      <c r="B316">
        <v>0</v>
      </c>
      <c r="C316">
        <v>0</v>
      </c>
      <c r="D316" t="s">
        <v>154</v>
      </c>
      <c r="E316">
        <v>0</v>
      </c>
      <c r="F316">
        <v>0</v>
      </c>
      <c r="G316">
        <v>0</v>
      </c>
      <c r="H316">
        <v>0</v>
      </c>
      <c r="I316">
        <v>0</v>
      </c>
      <c r="J316">
        <v>0</v>
      </c>
    </row>
    <row r="317" spans="1:10" x14ac:dyDescent="0.3">
      <c r="A317" t="str">
        <f>B164&amp;C299&amp;D317</f>
        <v>PENETRACION (%)Total AperitivosDE 20 A 24 AÑOS</v>
      </c>
      <c r="B317">
        <v>0</v>
      </c>
      <c r="C317">
        <v>0</v>
      </c>
      <c r="D317" t="s">
        <v>155</v>
      </c>
      <c r="E317">
        <v>14.003119999999999</v>
      </c>
      <c r="F317">
        <v>0</v>
      </c>
      <c r="G317">
        <v>0</v>
      </c>
      <c r="H317">
        <v>0</v>
      </c>
      <c r="I317">
        <v>0</v>
      </c>
      <c r="J317">
        <v>0</v>
      </c>
    </row>
    <row r="318" spans="1:10" x14ac:dyDescent="0.3">
      <c r="A318" t="str">
        <f>B164&amp;C299&amp;D318</f>
        <v>PENETRACION (%)Total AperitivosDE 25 A 34 AÑOS</v>
      </c>
      <c r="B318">
        <v>0</v>
      </c>
      <c r="C318">
        <v>0</v>
      </c>
      <c r="D318" t="s">
        <v>156</v>
      </c>
      <c r="E318">
        <v>8.171443</v>
      </c>
      <c r="F318">
        <v>9.9968020000000006</v>
      </c>
      <c r="G318">
        <v>0</v>
      </c>
      <c r="H318">
        <v>0</v>
      </c>
      <c r="I318">
        <v>0</v>
      </c>
      <c r="J318">
        <v>0</v>
      </c>
    </row>
    <row r="319" spans="1:10" x14ac:dyDescent="0.3">
      <c r="A319" t="str">
        <f>B164&amp;C299&amp;D319</f>
        <v>PENETRACION (%)Total AperitivosDE 35 A 49 AÑOS</v>
      </c>
      <c r="B319">
        <v>0</v>
      </c>
      <c r="C319">
        <v>0</v>
      </c>
      <c r="D319" t="s">
        <v>157</v>
      </c>
      <c r="E319">
        <v>8.3011909999999993</v>
      </c>
      <c r="F319">
        <v>8.9750440000000005</v>
      </c>
      <c r="G319">
        <v>0</v>
      </c>
      <c r="H319">
        <v>0</v>
      </c>
      <c r="I319">
        <v>0</v>
      </c>
      <c r="J319">
        <v>0</v>
      </c>
    </row>
    <row r="320" spans="1:10" x14ac:dyDescent="0.3">
      <c r="A320" t="str">
        <f>B164&amp;C299&amp;D320</f>
        <v>PENETRACION (%)Total AperitivosDE 50 A 59 AÑOS</v>
      </c>
      <c r="B320">
        <v>0</v>
      </c>
      <c r="C320">
        <v>0</v>
      </c>
      <c r="D320" t="s">
        <v>158</v>
      </c>
      <c r="E320">
        <v>7.5242300000000002</v>
      </c>
      <c r="F320">
        <v>6.6580029999999999</v>
      </c>
      <c r="G320">
        <v>0</v>
      </c>
      <c r="H320">
        <v>0</v>
      </c>
      <c r="I320">
        <v>0</v>
      </c>
      <c r="J320">
        <v>0</v>
      </c>
    </row>
    <row r="321" spans="1:10" x14ac:dyDescent="0.3">
      <c r="A321" t="str">
        <f>B164&amp;C299&amp;D321</f>
        <v>PENETRACION (%)Total AperitivosDE 60 A 75 AÑOS</v>
      </c>
      <c r="B321">
        <v>0</v>
      </c>
      <c r="C321">
        <v>0</v>
      </c>
      <c r="D321" t="s">
        <v>159</v>
      </c>
      <c r="E321">
        <v>0</v>
      </c>
      <c r="F321">
        <v>0</v>
      </c>
      <c r="G321">
        <v>0</v>
      </c>
      <c r="H321">
        <v>0</v>
      </c>
      <c r="I321">
        <v>0</v>
      </c>
      <c r="J321">
        <v>0</v>
      </c>
    </row>
    <row r="322" spans="1:10" x14ac:dyDescent="0.3">
      <c r="A322" t="str">
        <f>B164&amp;C299&amp;D322</f>
        <v>PENETRACION (%)Total AperitivosALTA Y MEDIA ALTA</v>
      </c>
      <c r="B322">
        <v>0</v>
      </c>
      <c r="C322">
        <v>0</v>
      </c>
      <c r="D322" t="s">
        <v>160</v>
      </c>
      <c r="E322">
        <v>7.2316789999999997</v>
      </c>
      <c r="F322">
        <v>7.2212329999999998</v>
      </c>
      <c r="G322">
        <v>0</v>
      </c>
      <c r="H322">
        <v>0</v>
      </c>
      <c r="I322">
        <v>0</v>
      </c>
      <c r="J322">
        <v>0</v>
      </c>
    </row>
    <row r="323" spans="1:10" x14ac:dyDescent="0.3">
      <c r="A323" t="str">
        <f>B164&amp;C299&amp;D323</f>
        <v>PENETRACION (%)Total AperitivosMEDIA</v>
      </c>
      <c r="B323">
        <v>0</v>
      </c>
      <c r="C323">
        <v>0</v>
      </c>
      <c r="D323" t="s">
        <v>161</v>
      </c>
      <c r="E323">
        <v>6.8679790000000001</v>
      </c>
      <c r="F323">
        <v>7.0593029999999999</v>
      </c>
      <c r="G323">
        <v>0</v>
      </c>
      <c r="H323">
        <v>0</v>
      </c>
      <c r="I323">
        <v>0</v>
      </c>
      <c r="J323">
        <v>0</v>
      </c>
    </row>
    <row r="324" spans="1:10" x14ac:dyDescent="0.3">
      <c r="A324" t="str">
        <f>B164&amp;C299&amp;D324</f>
        <v>PENETRACION (%)Total AperitivosMEDIA BAJA</v>
      </c>
      <c r="B324">
        <v>0</v>
      </c>
      <c r="C324">
        <v>0</v>
      </c>
      <c r="D324" t="s">
        <v>162</v>
      </c>
      <c r="E324">
        <v>7.0699180000000004</v>
      </c>
      <c r="F324">
        <v>6.929462</v>
      </c>
      <c r="G324">
        <v>0</v>
      </c>
      <c r="H324">
        <v>0</v>
      </c>
      <c r="I324">
        <v>0</v>
      </c>
      <c r="J324">
        <v>0</v>
      </c>
    </row>
    <row r="325" spans="1:10" x14ac:dyDescent="0.3">
      <c r="A325" t="str">
        <f>B164&amp;C299&amp;D325</f>
        <v>PENETRACION (%)Total AperitivosBAJA</v>
      </c>
      <c r="B325">
        <v>0</v>
      </c>
      <c r="C325">
        <v>0</v>
      </c>
      <c r="D325" t="s">
        <v>163</v>
      </c>
      <c r="E325">
        <v>11.00278</v>
      </c>
      <c r="F325">
        <v>9.7406889999999997</v>
      </c>
      <c r="G325">
        <v>0</v>
      </c>
      <c r="H325">
        <v>0</v>
      </c>
      <c r="I325">
        <v>0</v>
      </c>
      <c r="J325">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7"/>
  </sheetPr>
  <dimension ref="A1:J409"/>
  <sheetViews>
    <sheetView workbookViewId="0">
      <selection activeCell="D11" sqref="D11"/>
    </sheetView>
  </sheetViews>
  <sheetFormatPr baseColWidth="10" defaultColWidth="11.44140625" defaultRowHeight="14.4" x14ac:dyDescent="0.3"/>
  <cols>
    <col min="1" max="1" width="93.21875" bestFit="1" customWidth="1"/>
    <col min="2" max="2" width="41.77734375" bestFit="1" customWidth="1"/>
    <col min="3" max="3" width="20.77734375" bestFit="1" customWidth="1"/>
    <col min="4" max="4" width="31.77734375" bestFit="1" customWidth="1"/>
    <col min="5" max="5" width="23.77734375" style="1" bestFit="1" customWidth="1"/>
  </cols>
  <sheetData>
    <row r="1" spans="1:10" x14ac:dyDescent="0.3">
      <c r="B1">
        <v>0</v>
      </c>
      <c r="C1">
        <v>0</v>
      </c>
      <c r="D1">
        <v>0</v>
      </c>
      <c r="E1" t="s">
        <v>144</v>
      </c>
      <c r="F1" t="s">
        <v>145</v>
      </c>
      <c r="G1">
        <v>0</v>
      </c>
      <c r="H1">
        <v>0</v>
      </c>
      <c r="I1">
        <v>0</v>
      </c>
      <c r="J1">
        <v>0</v>
      </c>
    </row>
    <row r="2" spans="1:10" x14ac:dyDescent="0.3">
      <c r="A2" t="str">
        <f>B2&amp;C2&amp;D2</f>
        <v>DISTRIBUCION VOLUMEN X CRITERIO (kg ó litros)TotalAlimentacionT.ESPAÑA</v>
      </c>
      <c r="B2" t="s">
        <v>139</v>
      </c>
      <c r="C2" t="s">
        <v>14</v>
      </c>
      <c r="D2" t="s">
        <v>60</v>
      </c>
      <c r="E2">
        <v>100</v>
      </c>
      <c r="F2">
        <v>100</v>
      </c>
      <c r="G2">
        <v>0</v>
      </c>
      <c r="H2">
        <v>0</v>
      </c>
      <c r="I2">
        <v>0</v>
      </c>
      <c r="J2">
        <v>0</v>
      </c>
    </row>
    <row r="3" spans="1:10" x14ac:dyDescent="0.3">
      <c r="A3" t="str">
        <f>B2&amp;C2&amp;D3</f>
        <v>DISTRIBUCION VOLUMEN X CRITERIO (kg ó litros)TotalAlimentacionEN LA CALLE</v>
      </c>
      <c r="B3">
        <v>0</v>
      </c>
      <c r="C3">
        <v>0</v>
      </c>
      <c r="D3" t="s">
        <v>61</v>
      </c>
      <c r="E3">
        <v>8.6198054445284296</v>
      </c>
      <c r="F3">
        <v>8.3452376553737686</v>
      </c>
      <c r="G3">
        <v>0</v>
      </c>
      <c r="H3">
        <v>0</v>
      </c>
      <c r="I3">
        <v>0</v>
      </c>
      <c r="J3">
        <v>0</v>
      </c>
    </row>
    <row r="4" spans="1:10" x14ac:dyDescent="0.3">
      <c r="A4" t="str">
        <f>B2&amp;C2&amp;D4</f>
        <v>DISTRIBUCION VOLUMEN X CRITERIO (kg ó litros)TotalAlimentacionEN CASA DE OTROS</v>
      </c>
      <c r="B4">
        <v>0</v>
      </c>
      <c r="C4">
        <v>0</v>
      </c>
      <c r="D4" t="s">
        <v>62</v>
      </c>
      <c r="E4">
        <v>8.9303223066006421</v>
      </c>
      <c r="F4">
        <v>10.325322480602123</v>
      </c>
      <c r="G4">
        <v>0</v>
      </c>
      <c r="H4">
        <v>0</v>
      </c>
      <c r="I4">
        <v>0</v>
      </c>
      <c r="J4">
        <v>0</v>
      </c>
    </row>
    <row r="5" spans="1:10" x14ac:dyDescent="0.3">
      <c r="A5" t="str">
        <f>B2&amp;C2&amp;D5</f>
        <v>DISTRIBUCION VOLUMEN X CRITERIO (kg ó litros)TotalAlimentacionEN EL ESTABLECIMIENTO</v>
      </c>
      <c r="B5">
        <v>0</v>
      </c>
      <c r="C5">
        <v>0</v>
      </c>
      <c r="D5" t="s">
        <v>63</v>
      </c>
      <c r="E5">
        <v>42.596007066214618</v>
      </c>
      <c r="F5">
        <v>47.929077609238199</v>
      </c>
      <c r="G5">
        <v>0</v>
      </c>
      <c r="H5">
        <v>0</v>
      </c>
      <c r="I5">
        <v>0</v>
      </c>
      <c r="J5">
        <v>0</v>
      </c>
    </row>
    <row r="6" spans="1:10" x14ac:dyDescent="0.3">
      <c r="A6" t="str">
        <f>B2&amp;C2&amp;D6</f>
        <v>DISTRIBUCION VOLUMEN X CRITERIO (kg ó litros)TotalAlimentacionEN EL TRABAJO</v>
      </c>
      <c r="B6">
        <v>0</v>
      </c>
      <c r="C6">
        <v>0</v>
      </c>
      <c r="D6" t="s">
        <v>64</v>
      </c>
      <c r="E6">
        <v>5.170303598250829</v>
      </c>
      <c r="F6">
        <v>5.4798141900978683</v>
      </c>
      <c r="G6">
        <v>0</v>
      </c>
      <c r="H6">
        <v>0</v>
      </c>
      <c r="I6">
        <v>0</v>
      </c>
      <c r="J6">
        <v>0</v>
      </c>
    </row>
    <row r="7" spans="1:10" x14ac:dyDescent="0.3">
      <c r="A7" t="str">
        <f>B2&amp;C2&amp;D7</f>
        <v>DISTRIBUCION VOLUMEN X CRITERIO (kg ó litros)TotalAlimentacionEN COLEGIO/INSTITUTO/UNIV.</v>
      </c>
      <c r="B7">
        <v>0</v>
      </c>
      <c r="C7">
        <v>0</v>
      </c>
      <c r="D7" t="s">
        <v>65</v>
      </c>
      <c r="E7">
        <v>0</v>
      </c>
      <c r="F7">
        <v>0</v>
      </c>
      <c r="G7">
        <v>0</v>
      </c>
      <c r="H7">
        <v>0</v>
      </c>
      <c r="I7">
        <v>0</v>
      </c>
      <c r="J7">
        <v>0</v>
      </c>
    </row>
    <row r="8" spans="1:10" x14ac:dyDescent="0.3">
      <c r="A8" t="str">
        <f>B2&amp;C2&amp;D8</f>
        <v>DISTRIBUCION VOLUMEN X CRITERIO (kg ó litros)TotalAlimentacionEN MI CASA</v>
      </c>
      <c r="B8">
        <v>0</v>
      </c>
      <c r="C8">
        <v>0</v>
      </c>
      <c r="D8" t="s">
        <v>66</v>
      </c>
      <c r="E8">
        <v>29.034010321434884</v>
      </c>
      <c r="F8">
        <v>22.247434291456404</v>
      </c>
      <c r="G8">
        <v>0</v>
      </c>
      <c r="H8">
        <v>0</v>
      </c>
      <c r="I8">
        <v>0</v>
      </c>
      <c r="J8">
        <v>0</v>
      </c>
    </row>
    <row r="9" spans="1:10" x14ac:dyDescent="0.3">
      <c r="A9" t="str">
        <f>B2&amp;C2&amp;D9</f>
        <v>DISTRIBUCION VOLUMEN X CRITERIO (kg ó litros)TotalAlimentacionEN M.TRANSP.(AVION,TREN,AUTOC,E</v>
      </c>
      <c r="B9">
        <v>0</v>
      </c>
      <c r="C9">
        <v>0</v>
      </c>
      <c r="D9" t="s">
        <v>67</v>
      </c>
      <c r="E9">
        <v>1.0135853319728798</v>
      </c>
      <c r="F9">
        <v>0.81190674493198645</v>
      </c>
      <c r="G9">
        <v>0</v>
      </c>
      <c r="H9">
        <v>0</v>
      </c>
      <c r="I9">
        <v>0</v>
      </c>
      <c r="J9">
        <v>0</v>
      </c>
    </row>
    <row r="10" spans="1:10" x14ac:dyDescent="0.3">
      <c r="A10" t="str">
        <f>B2&amp;C2&amp;D10</f>
        <v>DISTRIBUCION VOLUMEN X CRITERIO (kg ó litros)TotalAlimentacionEN OTRO LUGAR</v>
      </c>
      <c r="B10">
        <v>0</v>
      </c>
      <c r="C10">
        <v>0</v>
      </c>
      <c r="D10" t="s">
        <v>68</v>
      </c>
      <c r="E10">
        <v>4.4761556633451836</v>
      </c>
      <c r="F10">
        <v>4.7357295014870706</v>
      </c>
      <c r="G10">
        <v>0</v>
      </c>
      <c r="H10">
        <v>0</v>
      </c>
      <c r="I10">
        <v>0</v>
      </c>
      <c r="J10">
        <v>0</v>
      </c>
    </row>
    <row r="11" spans="1:10" x14ac:dyDescent="0.3">
      <c r="A11" t="str">
        <f>B2&amp;C2&amp;D11</f>
        <v>DISTRIBUCION VOLUMEN X CRITERIO (kg ó litros)TotalAlimentacionDESAYUNO</v>
      </c>
      <c r="B11">
        <v>0</v>
      </c>
      <c r="C11">
        <v>0</v>
      </c>
      <c r="D11" t="s">
        <v>70</v>
      </c>
      <c r="E11">
        <v>7.7382261549897819</v>
      </c>
      <c r="F11">
        <v>7.7851835914628253</v>
      </c>
      <c r="G11">
        <v>0</v>
      </c>
      <c r="H11">
        <v>0</v>
      </c>
      <c r="I11">
        <v>0</v>
      </c>
      <c r="J11">
        <v>0</v>
      </c>
    </row>
    <row r="12" spans="1:10" x14ac:dyDescent="0.3">
      <c r="A12" t="str">
        <f>B2&amp;C2&amp;D12</f>
        <v>DISTRIBUCION VOLUMEN X CRITERIO (kg ó litros)TotalAlimentacionAPERITIVO/ANTES DE COMER</v>
      </c>
      <c r="B12">
        <v>0</v>
      </c>
      <c r="C12">
        <v>0</v>
      </c>
      <c r="D12" t="s">
        <v>71</v>
      </c>
      <c r="E12">
        <v>11.323951076717039</v>
      </c>
      <c r="F12">
        <v>8.6396544343356787</v>
      </c>
      <c r="G12">
        <v>0</v>
      </c>
      <c r="H12">
        <v>0</v>
      </c>
      <c r="I12">
        <v>0</v>
      </c>
      <c r="J12">
        <v>0</v>
      </c>
    </row>
    <row r="13" spans="1:10" x14ac:dyDescent="0.3">
      <c r="A13" t="str">
        <f>B2&amp;C2&amp;D13</f>
        <v>DISTRIBUCION VOLUMEN X CRITERIO (kg ó litros)TotalAlimentacionCOMIDA</v>
      </c>
      <c r="B13">
        <v>0</v>
      </c>
      <c r="C13">
        <v>0</v>
      </c>
      <c r="D13" t="s">
        <v>72</v>
      </c>
      <c r="E13">
        <v>34.586672624481011</v>
      </c>
      <c r="F13">
        <v>42.063284957680793</v>
      </c>
      <c r="G13">
        <v>0</v>
      </c>
      <c r="H13">
        <v>0</v>
      </c>
      <c r="I13">
        <v>0</v>
      </c>
      <c r="J13">
        <v>0</v>
      </c>
    </row>
    <row r="14" spans="1:10" x14ac:dyDescent="0.3">
      <c r="A14" t="str">
        <f>B2&amp;C2&amp;D14</f>
        <v>DISTRIBUCION VOLUMEN X CRITERIO (kg ó litros)TotalAlimentacionTARDE/MERIENDA</v>
      </c>
      <c r="B14">
        <v>0</v>
      </c>
      <c r="C14">
        <v>0</v>
      </c>
      <c r="D14" t="s">
        <v>73</v>
      </c>
      <c r="E14">
        <v>10.084333793577878</v>
      </c>
      <c r="F14">
        <v>9.0064382073670242</v>
      </c>
      <c r="G14">
        <v>0</v>
      </c>
      <c r="H14">
        <v>0</v>
      </c>
      <c r="I14">
        <v>0</v>
      </c>
      <c r="J14">
        <v>0</v>
      </c>
    </row>
    <row r="15" spans="1:10" x14ac:dyDescent="0.3">
      <c r="A15" t="str">
        <f>B2&amp;C2&amp;D15</f>
        <v>DISTRIBUCION VOLUMEN X CRITERIO (kg ó litros)TotalAlimentacionANTES DE CENAR</v>
      </c>
      <c r="B15">
        <v>0</v>
      </c>
      <c r="C15">
        <v>0</v>
      </c>
      <c r="D15" t="s">
        <v>74</v>
      </c>
      <c r="E15">
        <v>3.8006802490952318</v>
      </c>
      <c r="F15">
        <v>3.9768582851396665</v>
      </c>
      <c r="G15">
        <v>0</v>
      </c>
      <c r="H15">
        <v>0</v>
      </c>
      <c r="I15">
        <v>0</v>
      </c>
      <c r="J15">
        <v>0</v>
      </c>
    </row>
    <row r="16" spans="1:10" x14ac:dyDescent="0.3">
      <c r="A16" t="str">
        <f>B2&amp;C2&amp;D16</f>
        <v>DISTRIBUCION VOLUMEN X CRITERIO (kg ó litros)TotalAlimentacionCENA</v>
      </c>
      <c r="B16">
        <v>0</v>
      </c>
      <c r="C16">
        <v>0</v>
      </c>
      <c r="D16" t="s">
        <v>75</v>
      </c>
      <c r="E16">
        <v>23.872738239927436</v>
      </c>
      <c r="F16">
        <v>21.133679791788683</v>
      </c>
      <c r="G16">
        <v>0</v>
      </c>
      <c r="H16">
        <v>0</v>
      </c>
      <c r="I16">
        <v>0</v>
      </c>
      <c r="J16">
        <v>0</v>
      </c>
    </row>
    <row r="17" spans="1:10" x14ac:dyDescent="0.3">
      <c r="A17" t="str">
        <f>B2&amp;C2&amp;D17</f>
        <v>DISTRIBUCION VOLUMEN X CRITERIO (kg ó litros)TotalAlimentacionDESPUES DE LA CENA</v>
      </c>
      <c r="B17">
        <v>0</v>
      </c>
      <c r="C17">
        <v>0</v>
      </c>
      <c r="D17" t="s">
        <v>76</v>
      </c>
      <c r="E17">
        <v>1.6863109062912311</v>
      </c>
      <c r="F17">
        <v>1.4217830251348738</v>
      </c>
      <c r="G17">
        <v>0</v>
      </c>
      <c r="H17">
        <v>0</v>
      </c>
      <c r="I17">
        <v>0</v>
      </c>
      <c r="J17">
        <v>0</v>
      </c>
    </row>
    <row r="18" spans="1:10" x14ac:dyDescent="0.3">
      <c r="A18" t="str">
        <f>B2&amp;C2&amp;D18</f>
        <v>DISTRIBUCION VOLUMEN X CRITERIO (kg ó litros)TotalAlimentacionDURANTE EL DIA</v>
      </c>
      <c r="B18">
        <v>0</v>
      </c>
      <c r="C18">
        <v>0</v>
      </c>
      <c r="D18" t="s">
        <v>77</v>
      </c>
      <c r="E18">
        <v>6.9070893915083866</v>
      </c>
      <c r="F18">
        <v>5.9731237969716755</v>
      </c>
      <c r="G18">
        <v>0</v>
      </c>
      <c r="H18">
        <v>0</v>
      </c>
      <c r="I18">
        <v>0</v>
      </c>
      <c r="J18">
        <v>0</v>
      </c>
    </row>
    <row r="19" spans="1:10" x14ac:dyDescent="0.3">
      <c r="A19" t="str">
        <f>B2&amp;C2&amp;D19</f>
        <v>DISTRIBUCION VOLUMEN X CRITERIO (kg ó litros)TotalAlimentacionCON AMIGOS</v>
      </c>
      <c r="B19">
        <v>0</v>
      </c>
      <c r="C19">
        <v>0</v>
      </c>
      <c r="D19" t="s">
        <v>79</v>
      </c>
      <c r="E19">
        <v>16.332671468161994</v>
      </c>
      <c r="F19">
        <v>17.662366081329662</v>
      </c>
      <c r="G19">
        <v>0</v>
      </c>
      <c r="H19">
        <v>0</v>
      </c>
      <c r="I19">
        <v>0</v>
      </c>
      <c r="J19">
        <v>0</v>
      </c>
    </row>
    <row r="20" spans="1:10" x14ac:dyDescent="0.3">
      <c r="A20" t="str">
        <f>B2&amp;C2&amp;D20</f>
        <v>DISTRIBUCION VOLUMEN X CRITERIO (kg ó litros)TotalAlimentacionCON CLIENTES</v>
      </c>
      <c r="B20">
        <v>0</v>
      </c>
      <c r="C20">
        <v>0</v>
      </c>
      <c r="D20" t="s">
        <v>80</v>
      </c>
      <c r="E20">
        <v>0</v>
      </c>
      <c r="F20">
        <v>0</v>
      </c>
      <c r="G20">
        <v>0</v>
      </c>
      <c r="H20">
        <v>0</v>
      </c>
      <c r="I20">
        <v>0</v>
      </c>
      <c r="J20">
        <v>0</v>
      </c>
    </row>
    <row r="21" spans="1:10" x14ac:dyDescent="0.3">
      <c r="A21" t="str">
        <f>B2&amp;C2&amp;D21</f>
        <v>DISTRIBUCION VOLUMEN X CRITERIO (kg ó litros)TotalAlimentacionCON COMPAÑEROS DE TRABAJO</v>
      </c>
      <c r="B21">
        <v>0</v>
      </c>
      <c r="C21">
        <v>0</v>
      </c>
      <c r="D21" t="s">
        <v>81</v>
      </c>
      <c r="E21">
        <v>3.518104251962928</v>
      </c>
      <c r="F21">
        <v>3.3570429465865059</v>
      </c>
      <c r="G21">
        <v>0</v>
      </c>
      <c r="H21">
        <v>0</v>
      </c>
      <c r="I21">
        <v>0</v>
      </c>
      <c r="J21">
        <v>0</v>
      </c>
    </row>
    <row r="22" spans="1:10" x14ac:dyDescent="0.3">
      <c r="A22" t="str">
        <f>B2&amp;C2&amp;D22</f>
        <v>DISTRIBUCION VOLUMEN X CRITERIO (kg ó litros)TotalAlimentacionCON COMPAÑEROS DE CLASE</v>
      </c>
      <c r="B22">
        <v>0</v>
      </c>
      <c r="C22">
        <v>0</v>
      </c>
      <c r="D22" t="s">
        <v>82</v>
      </c>
      <c r="E22">
        <v>0</v>
      </c>
      <c r="F22">
        <v>0</v>
      </c>
      <c r="G22">
        <v>0</v>
      </c>
      <c r="H22">
        <v>0</v>
      </c>
      <c r="I22">
        <v>0</v>
      </c>
      <c r="J22">
        <v>0</v>
      </c>
    </row>
    <row r="23" spans="1:10" x14ac:dyDescent="0.3">
      <c r="A23" t="str">
        <f>B2&amp;C2&amp;D23</f>
        <v>DISTRIBUCION VOLUMEN X CRITERIO (kg ó litros)TotalAlimentacionCON FAMILIA</v>
      </c>
      <c r="B23">
        <v>0</v>
      </c>
      <c r="C23">
        <v>0</v>
      </c>
      <c r="D23" t="s">
        <v>83</v>
      </c>
      <c r="E23">
        <v>30.200834240602038</v>
      </c>
      <c r="F23">
        <v>36.259723697943336</v>
      </c>
      <c r="G23">
        <v>0</v>
      </c>
      <c r="H23">
        <v>0</v>
      </c>
      <c r="I23">
        <v>0</v>
      </c>
      <c r="J23">
        <v>0</v>
      </c>
    </row>
    <row r="24" spans="1:10" x14ac:dyDescent="0.3">
      <c r="A24" t="str">
        <f>B2&amp;C2&amp;D24</f>
        <v>DISTRIBUCION VOLUMEN X CRITERIO (kg ó litros)TotalAlimentacionCON LA PAREJA</v>
      </c>
      <c r="B24">
        <v>0</v>
      </c>
      <c r="C24">
        <v>0</v>
      </c>
      <c r="D24" t="s">
        <v>84</v>
      </c>
      <c r="E24">
        <v>17.028816231981779</v>
      </c>
      <c r="F24">
        <v>16.370783920557479</v>
      </c>
      <c r="G24">
        <v>0</v>
      </c>
      <c r="H24">
        <v>0</v>
      </c>
      <c r="I24">
        <v>0</v>
      </c>
      <c r="J24">
        <v>0</v>
      </c>
    </row>
    <row r="25" spans="1:10" x14ac:dyDescent="0.3">
      <c r="A25" t="str">
        <f>B2&amp;C2&amp;D25</f>
        <v>DISTRIBUCION VOLUMEN X CRITERIO (kg ó litros)TotalAlimentacionESTABA SOLO/A</v>
      </c>
      <c r="B25">
        <v>0</v>
      </c>
      <c r="C25">
        <v>0</v>
      </c>
      <c r="D25" t="s">
        <v>85</v>
      </c>
      <c r="E25">
        <v>31.830846462625807</v>
      </c>
      <c r="F25">
        <v>24.697001334605233</v>
      </c>
      <c r="G25">
        <v>0</v>
      </c>
      <c r="H25">
        <v>0</v>
      </c>
      <c r="I25">
        <v>0</v>
      </c>
      <c r="J25">
        <v>0</v>
      </c>
    </row>
    <row r="26" spans="1:10" x14ac:dyDescent="0.3">
      <c r="A26" t="str">
        <f>B2&amp;C2&amp;D26</f>
        <v>DISTRIBUCION VOLUMEN X CRITERIO (kg ó litros)TotalAlimentacionOTROS</v>
      </c>
      <c r="B26">
        <v>0</v>
      </c>
      <c r="C26">
        <v>0</v>
      </c>
      <c r="D26" t="s">
        <v>86</v>
      </c>
      <c r="E26">
        <v>0</v>
      </c>
      <c r="F26">
        <v>1.1654567276538341</v>
      </c>
      <c r="G26">
        <v>0</v>
      </c>
      <c r="H26">
        <v>0</v>
      </c>
      <c r="I26">
        <v>0</v>
      </c>
      <c r="J26">
        <v>0</v>
      </c>
    </row>
    <row r="27" spans="1:10" x14ac:dyDescent="0.3">
      <c r="A27" t="str">
        <f>B2&amp;C2&amp;D27</f>
        <v>DISTRIBUCION VOLUMEN X CRITERIO (kg ó litros)TotalAlimentacionESTAR TRABAJANDO</v>
      </c>
      <c r="B27">
        <v>0</v>
      </c>
      <c r="C27">
        <v>0</v>
      </c>
      <c r="D27" t="s">
        <v>88</v>
      </c>
      <c r="E27">
        <v>8.2934349742106512</v>
      </c>
      <c r="F27">
        <v>7.5652675961790914</v>
      </c>
      <c r="G27">
        <v>0</v>
      </c>
      <c r="H27">
        <v>0</v>
      </c>
      <c r="I27">
        <v>0</v>
      </c>
      <c r="J27">
        <v>0</v>
      </c>
    </row>
    <row r="28" spans="1:10" x14ac:dyDescent="0.3">
      <c r="A28" t="str">
        <f>B2&amp;C2&amp;D28</f>
        <v>DISTRIBUCION VOLUMEN X CRITERIO (kg ó litros)TotalAlimentacionCOMIDA DE NEGOCIOS</v>
      </c>
      <c r="B28">
        <v>0</v>
      </c>
      <c r="C28">
        <v>0</v>
      </c>
      <c r="D28" t="s">
        <v>89</v>
      </c>
      <c r="E28">
        <v>0</v>
      </c>
      <c r="F28">
        <v>0</v>
      </c>
      <c r="G28">
        <v>0</v>
      </c>
      <c r="H28">
        <v>0</v>
      </c>
      <c r="I28">
        <v>0</v>
      </c>
      <c r="J28">
        <v>0</v>
      </c>
    </row>
    <row r="29" spans="1:10" x14ac:dyDescent="0.3">
      <c r="A29" t="str">
        <f>B2&amp;C2&amp;D29</f>
        <v>DISTRIBUCION VOLUMEN X CRITERIO (kg ó litros)TotalAlimentacionPOR PLACER/RELAX</v>
      </c>
      <c r="B29">
        <v>0</v>
      </c>
      <c r="C29">
        <v>0</v>
      </c>
      <c r="D29" t="s">
        <v>90</v>
      </c>
      <c r="E29">
        <v>12.825163754341599</v>
      </c>
      <c r="F29">
        <v>17.078518932014127</v>
      </c>
      <c r="G29">
        <v>0</v>
      </c>
      <c r="H29">
        <v>0</v>
      </c>
      <c r="I29">
        <v>0</v>
      </c>
      <c r="J29">
        <v>0</v>
      </c>
    </row>
    <row r="30" spans="1:10" x14ac:dyDescent="0.3">
      <c r="A30" t="str">
        <f>B2&amp;C2&amp;D30</f>
        <v>DISTRIBUCION VOLUMEN X CRITERIO (kg ó litros)TotalAlimentacionTENER HAMBRE/SIN PLANIFICAR</v>
      </c>
      <c r="B30">
        <v>0</v>
      </c>
      <c r="C30">
        <v>0</v>
      </c>
      <c r="D30" t="s">
        <v>91</v>
      </c>
      <c r="E30">
        <v>32.430529451879565</v>
      </c>
      <c r="F30">
        <v>30.050477706462331</v>
      </c>
      <c r="G30">
        <v>0</v>
      </c>
      <c r="H30">
        <v>0</v>
      </c>
      <c r="I30">
        <v>0</v>
      </c>
      <c r="J30">
        <v>0</v>
      </c>
    </row>
    <row r="31" spans="1:10" x14ac:dyDescent="0.3">
      <c r="A31" t="str">
        <f>B2&amp;C2&amp;D31</f>
        <v>DISTRIBUCION VOLUMEN X CRITERIO (kg ó litros)TotalAlimentacionESTAR DE COMPRAS</v>
      </c>
      <c r="B31">
        <v>0</v>
      </c>
      <c r="C31">
        <v>0</v>
      </c>
      <c r="D31" t="s">
        <v>92</v>
      </c>
      <c r="E31">
        <v>5.8813670515641219</v>
      </c>
      <c r="F31">
        <v>3.1815451975702844</v>
      </c>
      <c r="G31">
        <v>0</v>
      </c>
      <c r="H31">
        <v>0</v>
      </c>
      <c r="I31">
        <v>0</v>
      </c>
      <c r="J31">
        <v>0</v>
      </c>
    </row>
    <row r="32" spans="1:10" x14ac:dyDescent="0.3">
      <c r="A32" t="str">
        <f>B2&amp;C2&amp;D32</f>
        <v>DISTRIBUCION VOLUMEN X CRITERIO (kg ó litros)TotalAlimentacionNO COCINAR EN CASA</v>
      </c>
      <c r="B32">
        <v>0</v>
      </c>
      <c r="C32">
        <v>0</v>
      </c>
      <c r="D32" t="s">
        <v>93</v>
      </c>
      <c r="E32">
        <v>8.962242143053631</v>
      </c>
      <c r="F32">
        <v>9.0213717244925196</v>
      </c>
      <c r="G32">
        <v>0</v>
      </c>
      <c r="H32">
        <v>0</v>
      </c>
      <c r="I32">
        <v>0</v>
      </c>
      <c r="J32">
        <v>0</v>
      </c>
    </row>
    <row r="33" spans="1:10" x14ac:dyDescent="0.3">
      <c r="A33" t="str">
        <f>B2&amp;C2&amp;D33</f>
        <v>DISTRIBUCION VOLUMEN X CRITERIO (kg ó litros)TotalAlimentacionCELEBRACION/FIESTA/SALIR TOMAR</v>
      </c>
      <c r="B33">
        <v>0</v>
      </c>
      <c r="C33">
        <v>0</v>
      </c>
      <c r="D33" t="s">
        <v>94</v>
      </c>
      <c r="E33">
        <v>19.365151733159841</v>
      </c>
      <c r="F33">
        <v>22.980194575936814</v>
      </c>
      <c r="G33">
        <v>0</v>
      </c>
      <c r="H33">
        <v>0</v>
      </c>
      <c r="I33">
        <v>0</v>
      </c>
      <c r="J33">
        <v>0</v>
      </c>
    </row>
    <row r="34" spans="1:10" x14ac:dyDescent="0.3">
      <c r="A34" t="str">
        <f>B2&amp;C2&amp;D34</f>
        <v>DISTRIBUCION VOLUMEN X CRITERIO (kg ó litros)TotalAlimentacionVIENDO DEPORTES</v>
      </c>
      <c r="B34">
        <v>0</v>
      </c>
      <c r="C34">
        <v>0</v>
      </c>
      <c r="D34" t="s">
        <v>95</v>
      </c>
      <c r="E34">
        <v>1.2207802170568369</v>
      </c>
      <c r="F34">
        <v>1.487225089034987</v>
      </c>
      <c r="G34">
        <v>0</v>
      </c>
      <c r="H34">
        <v>0</v>
      </c>
      <c r="I34">
        <v>0</v>
      </c>
      <c r="J34">
        <v>0</v>
      </c>
    </row>
    <row r="35" spans="1:10" x14ac:dyDescent="0.3">
      <c r="A35" t="str">
        <f>B2&amp;C2&amp;D35</f>
        <v>DISTRIBUCION VOLUMEN X CRITERIO (kg ó litros)TotalAlimentacionOTROS MOTIVOS</v>
      </c>
      <c r="B35">
        <v>0</v>
      </c>
      <c r="C35">
        <v>0</v>
      </c>
      <c r="D35" t="s">
        <v>96</v>
      </c>
      <c r="E35">
        <v>10.886489212855782</v>
      </c>
      <c r="F35">
        <v>8.1990535717366502</v>
      </c>
      <c r="G35">
        <v>0</v>
      </c>
      <c r="H35">
        <v>0</v>
      </c>
      <c r="I35">
        <v>0</v>
      </c>
      <c r="J35">
        <v>0</v>
      </c>
    </row>
    <row r="36" spans="1:10" x14ac:dyDescent="0.3">
      <c r="A36" t="str">
        <f>B2&amp;C36&amp;D36</f>
        <v>DISTRIBUCION VOLUMEN X CRITERIO (kg ó litros).T.Alimentos TOTAL INGT.ESPAÑA</v>
      </c>
      <c r="B36">
        <v>0</v>
      </c>
      <c r="C36" t="s">
        <v>15</v>
      </c>
      <c r="D36" t="s">
        <v>60</v>
      </c>
      <c r="E36">
        <v>100</v>
      </c>
      <c r="F36">
        <v>100</v>
      </c>
      <c r="G36">
        <v>0</v>
      </c>
      <c r="H36">
        <v>0</v>
      </c>
      <c r="I36">
        <v>0</v>
      </c>
      <c r="J36">
        <v>0</v>
      </c>
    </row>
    <row r="37" spans="1:10" x14ac:dyDescent="0.3">
      <c r="A37" t="str">
        <f>B2&amp;C36&amp;D37</f>
        <v>DISTRIBUCION VOLUMEN X CRITERIO (kg ó litros).T.Alimentos TOTAL INGEN LA CALLE</v>
      </c>
      <c r="B37">
        <v>0</v>
      </c>
      <c r="C37">
        <v>0</v>
      </c>
      <c r="D37" t="s">
        <v>61</v>
      </c>
      <c r="E37">
        <v>4.61068370302067</v>
      </c>
      <c r="F37">
        <v>5.0602297136284315</v>
      </c>
      <c r="G37">
        <v>0</v>
      </c>
      <c r="H37">
        <v>0</v>
      </c>
      <c r="I37">
        <v>0</v>
      </c>
      <c r="J37">
        <v>0</v>
      </c>
    </row>
    <row r="38" spans="1:10" x14ac:dyDescent="0.3">
      <c r="A38" t="str">
        <f>B2&amp;C36&amp;D38</f>
        <v>DISTRIBUCION VOLUMEN X CRITERIO (kg ó litros).T.Alimentos TOTAL INGEN CASA DE OTROS</v>
      </c>
      <c r="B38">
        <v>0</v>
      </c>
      <c r="C38">
        <v>0</v>
      </c>
      <c r="D38" t="s">
        <v>62</v>
      </c>
      <c r="E38">
        <v>8.2891588006916948</v>
      </c>
      <c r="F38">
        <v>10.565471408031527</v>
      </c>
      <c r="G38">
        <v>0</v>
      </c>
      <c r="H38">
        <v>0</v>
      </c>
      <c r="I38">
        <v>0</v>
      </c>
      <c r="J38">
        <v>0</v>
      </c>
    </row>
    <row r="39" spans="1:10" x14ac:dyDescent="0.3">
      <c r="A39" t="str">
        <f>B2&amp;C36&amp;D39</f>
        <v>DISTRIBUCION VOLUMEN X CRITERIO (kg ó litros).T.Alimentos TOTAL INGEN EL ESTABLECIMIENTO</v>
      </c>
      <c r="B39">
        <v>0</v>
      </c>
      <c r="C39">
        <v>0</v>
      </c>
      <c r="D39" t="s">
        <v>63</v>
      </c>
      <c r="E39">
        <v>34.76732593673092</v>
      </c>
      <c r="F39">
        <v>40.902737449993545</v>
      </c>
      <c r="G39">
        <v>0</v>
      </c>
      <c r="H39">
        <v>0</v>
      </c>
      <c r="I39">
        <v>0</v>
      </c>
      <c r="J39">
        <v>0</v>
      </c>
    </row>
    <row r="40" spans="1:10" x14ac:dyDescent="0.3">
      <c r="A40" t="str">
        <f>B2&amp;C36&amp;D40</f>
        <v>DISTRIBUCION VOLUMEN X CRITERIO (kg ó litros).T.Alimentos TOTAL INGEN EL TRABAJO</v>
      </c>
      <c r="B40">
        <v>0</v>
      </c>
      <c r="C40">
        <v>0</v>
      </c>
      <c r="D40" t="s">
        <v>64</v>
      </c>
      <c r="E40">
        <v>2.8417691156543925</v>
      </c>
      <c r="F40">
        <v>1.8812004492502896</v>
      </c>
      <c r="G40">
        <v>0</v>
      </c>
      <c r="H40">
        <v>0</v>
      </c>
      <c r="I40">
        <v>0</v>
      </c>
      <c r="J40">
        <v>0</v>
      </c>
    </row>
    <row r="41" spans="1:10" x14ac:dyDescent="0.3">
      <c r="A41" t="str">
        <f>B2&amp;C36&amp;D41</f>
        <v>DISTRIBUCION VOLUMEN X CRITERIO (kg ó litros).T.Alimentos TOTAL INGEN COLEGIO/INSTITUTO/UNIV.</v>
      </c>
      <c r="B41">
        <v>0</v>
      </c>
      <c r="C41">
        <v>0</v>
      </c>
      <c r="D41" t="s">
        <v>65</v>
      </c>
      <c r="E41">
        <v>0</v>
      </c>
      <c r="F41">
        <v>0</v>
      </c>
      <c r="G41">
        <v>0</v>
      </c>
      <c r="H41">
        <v>0</v>
      </c>
      <c r="I41">
        <v>0</v>
      </c>
      <c r="J41">
        <v>0</v>
      </c>
    </row>
    <row r="42" spans="1:10" x14ac:dyDescent="0.3">
      <c r="A42" t="str">
        <f>B2&amp;C36&amp;D42</f>
        <v>DISTRIBUCION VOLUMEN X CRITERIO (kg ó litros).T.Alimentos TOTAL INGEN MI CASA</v>
      </c>
      <c r="B42">
        <v>0</v>
      </c>
      <c r="C42">
        <v>0</v>
      </c>
      <c r="D42" t="s">
        <v>66</v>
      </c>
      <c r="E42">
        <v>45.601663009245037</v>
      </c>
      <c r="F42">
        <v>37.955717777823722</v>
      </c>
      <c r="G42">
        <v>0</v>
      </c>
      <c r="H42">
        <v>0</v>
      </c>
      <c r="I42">
        <v>0</v>
      </c>
      <c r="J42">
        <v>0</v>
      </c>
    </row>
    <row r="43" spans="1:10" x14ac:dyDescent="0.3">
      <c r="A43" t="str">
        <f>B2&amp;C36&amp;D43</f>
        <v>DISTRIBUCION VOLUMEN X CRITERIO (kg ó litros).T.Alimentos TOTAL INGEN M.TRANSP.(AVION,TREN,AUTOC,E</v>
      </c>
      <c r="B43">
        <v>0</v>
      </c>
      <c r="C43">
        <v>0</v>
      </c>
      <c r="D43" t="s">
        <v>67</v>
      </c>
      <c r="E43">
        <v>0</v>
      </c>
      <c r="F43">
        <v>0</v>
      </c>
      <c r="G43">
        <v>0</v>
      </c>
      <c r="H43">
        <v>0</v>
      </c>
      <c r="I43">
        <v>0</v>
      </c>
      <c r="J43">
        <v>0</v>
      </c>
    </row>
    <row r="44" spans="1:10" x14ac:dyDescent="0.3">
      <c r="A44" t="str">
        <f>B2&amp;C36&amp;D44</f>
        <v>DISTRIBUCION VOLUMEN X CRITERIO (kg ó litros).T.Alimentos TOTAL INGEN OTRO LUGAR</v>
      </c>
      <c r="B44">
        <v>0</v>
      </c>
      <c r="C44">
        <v>0</v>
      </c>
      <c r="D44" t="s">
        <v>68</v>
      </c>
      <c r="E44">
        <v>3.633734312660946</v>
      </c>
      <c r="F44">
        <v>2.9405622737996748</v>
      </c>
      <c r="G44">
        <v>0</v>
      </c>
      <c r="H44">
        <v>0</v>
      </c>
      <c r="I44">
        <v>0</v>
      </c>
      <c r="J44">
        <v>0</v>
      </c>
    </row>
    <row r="45" spans="1:10" x14ac:dyDescent="0.3">
      <c r="A45" t="str">
        <f>B2&amp;C36&amp;D45</f>
        <v>DISTRIBUCION VOLUMEN X CRITERIO (kg ó litros).T.Alimentos TOTAL INGDESAYUNO</v>
      </c>
      <c r="B45">
        <v>0</v>
      </c>
      <c r="C45">
        <v>0</v>
      </c>
      <c r="D45" t="s">
        <v>70</v>
      </c>
      <c r="E45">
        <v>6.0779189515648691</v>
      </c>
      <c r="F45">
        <v>5.8094487698070747</v>
      </c>
      <c r="G45">
        <v>0</v>
      </c>
      <c r="H45">
        <v>0</v>
      </c>
      <c r="I45">
        <v>0</v>
      </c>
      <c r="J45">
        <v>0</v>
      </c>
    </row>
    <row r="46" spans="1:10" x14ac:dyDescent="0.3">
      <c r="A46" t="str">
        <f>B2&amp;C36&amp;D46</f>
        <v>DISTRIBUCION VOLUMEN X CRITERIO (kg ó litros).T.Alimentos TOTAL INGAPERITIVO/ANTES DE COMER</v>
      </c>
      <c r="B46">
        <v>0</v>
      </c>
      <c r="C46">
        <v>0</v>
      </c>
      <c r="D46" t="s">
        <v>71</v>
      </c>
      <c r="E46">
        <v>4.2153366568302575</v>
      </c>
      <c r="F46">
        <v>3.7481765974587669</v>
      </c>
      <c r="G46">
        <v>0</v>
      </c>
      <c r="H46">
        <v>0</v>
      </c>
      <c r="I46">
        <v>0</v>
      </c>
      <c r="J46">
        <v>0</v>
      </c>
    </row>
    <row r="47" spans="1:10" x14ac:dyDescent="0.3">
      <c r="A47" t="str">
        <f>B2&amp;C36&amp;D47</f>
        <v>DISTRIBUCION VOLUMEN X CRITERIO (kg ó litros).T.Alimentos TOTAL INGCOMIDA</v>
      </c>
      <c r="B47">
        <v>0</v>
      </c>
      <c r="C47">
        <v>0</v>
      </c>
      <c r="D47" t="s">
        <v>72</v>
      </c>
      <c r="E47">
        <v>44.075898666617434</v>
      </c>
      <c r="F47">
        <v>50.193689479523371</v>
      </c>
      <c r="G47">
        <v>0</v>
      </c>
      <c r="H47">
        <v>0</v>
      </c>
      <c r="I47">
        <v>0</v>
      </c>
      <c r="J47">
        <v>0</v>
      </c>
    </row>
    <row r="48" spans="1:10" x14ac:dyDescent="0.3">
      <c r="A48" t="str">
        <f>B2&amp;C36&amp;D48</f>
        <v>DISTRIBUCION VOLUMEN X CRITERIO (kg ó litros).T.Alimentos TOTAL INGTARDE/MERIENDA</v>
      </c>
      <c r="B48">
        <v>0</v>
      </c>
      <c r="C48">
        <v>0</v>
      </c>
      <c r="D48" t="s">
        <v>73</v>
      </c>
      <c r="E48">
        <v>4.6579882383975688</v>
      </c>
      <c r="F48">
        <v>4.824628427995779</v>
      </c>
      <c r="G48">
        <v>0</v>
      </c>
      <c r="H48">
        <v>0</v>
      </c>
      <c r="I48">
        <v>0</v>
      </c>
      <c r="J48">
        <v>0</v>
      </c>
    </row>
    <row r="49" spans="1:10" x14ac:dyDescent="0.3">
      <c r="A49" t="str">
        <f>B2&amp;C36&amp;D49</f>
        <v>DISTRIBUCION VOLUMEN X CRITERIO (kg ó litros).T.Alimentos TOTAL INGANTES DE CENAR</v>
      </c>
      <c r="B49">
        <v>0</v>
      </c>
      <c r="C49">
        <v>0</v>
      </c>
      <c r="D49" t="s">
        <v>74</v>
      </c>
      <c r="E49">
        <v>1.5938697934207742</v>
      </c>
      <c r="F49">
        <v>0</v>
      </c>
      <c r="G49">
        <v>0</v>
      </c>
      <c r="H49">
        <v>0</v>
      </c>
      <c r="I49">
        <v>0</v>
      </c>
      <c r="J49">
        <v>0</v>
      </c>
    </row>
    <row r="50" spans="1:10" x14ac:dyDescent="0.3">
      <c r="A50" t="str">
        <f>B2&amp;C36&amp;D50</f>
        <v>DISTRIBUCION VOLUMEN X CRITERIO (kg ó litros).T.Alimentos TOTAL INGCENA</v>
      </c>
      <c r="B50">
        <v>0</v>
      </c>
      <c r="C50">
        <v>0</v>
      </c>
      <c r="D50" t="s">
        <v>75</v>
      </c>
      <c r="E50">
        <v>35.444954695132601</v>
      </c>
      <c r="F50">
        <v>32.060893858356273</v>
      </c>
      <c r="G50">
        <v>0</v>
      </c>
      <c r="H50">
        <v>0</v>
      </c>
      <c r="I50">
        <v>0</v>
      </c>
      <c r="J50">
        <v>0</v>
      </c>
    </row>
    <row r="51" spans="1:10" x14ac:dyDescent="0.3">
      <c r="A51" t="str">
        <f>B2&amp;C36&amp;D51</f>
        <v>DISTRIBUCION VOLUMEN X CRITERIO (kg ó litros).T.Alimentos TOTAL INGDESPUES DE LA CENA</v>
      </c>
      <c r="B51">
        <v>0</v>
      </c>
      <c r="C51">
        <v>0</v>
      </c>
      <c r="D51" t="s">
        <v>76</v>
      </c>
      <c r="E51">
        <v>0</v>
      </c>
      <c r="F51">
        <v>0</v>
      </c>
      <c r="G51">
        <v>0</v>
      </c>
      <c r="H51">
        <v>0</v>
      </c>
      <c r="I51">
        <v>0</v>
      </c>
      <c r="J51">
        <v>0</v>
      </c>
    </row>
    <row r="52" spans="1:10" x14ac:dyDescent="0.3">
      <c r="A52" t="str">
        <f>B2&amp;C36&amp;D52</f>
        <v>DISTRIBUCION VOLUMEN X CRITERIO (kg ó litros).T.Alimentos TOTAL INGDURANTE EL DIA</v>
      </c>
      <c r="B52">
        <v>0</v>
      </c>
      <c r="C52">
        <v>0</v>
      </c>
      <c r="D52" t="s">
        <v>77</v>
      </c>
      <c r="E52">
        <v>3.0101683010770754</v>
      </c>
      <c r="F52">
        <v>0</v>
      </c>
      <c r="G52">
        <v>0</v>
      </c>
      <c r="H52">
        <v>0</v>
      </c>
      <c r="I52">
        <v>0</v>
      </c>
      <c r="J52">
        <v>0</v>
      </c>
    </row>
    <row r="53" spans="1:10" x14ac:dyDescent="0.3">
      <c r="A53" t="str">
        <f>B2&amp;C36&amp;D53</f>
        <v>DISTRIBUCION VOLUMEN X CRITERIO (kg ó litros).T.Alimentos TOTAL INGCON AMIGOS</v>
      </c>
      <c r="B53">
        <v>0</v>
      </c>
      <c r="C53">
        <v>0</v>
      </c>
      <c r="D53" t="s">
        <v>79</v>
      </c>
      <c r="E53">
        <v>15.528303750646334</v>
      </c>
      <c r="F53">
        <v>15.828486912016308</v>
      </c>
      <c r="G53">
        <v>0</v>
      </c>
      <c r="H53">
        <v>0</v>
      </c>
      <c r="I53">
        <v>0</v>
      </c>
      <c r="J53">
        <v>0</v>
      </c>
    </row>
    <row r="54" spans="1:10" x14ac:dyDescent="0.3">
      <c r="A54" t="str">
        <f>B2&amp;C36&amp;D54</f>
        <v>DISTRIBUCION VOLUMEN X CRITERIO (kg ó litros).T.Alimentos TOTAL INGCON CLIENTES</v>
      </c>
      <c r="B54">
        <v>0</v>
      </c>
      <c r="C54">
        <v>0</v>
      </c>
      <c r="D54" t="s">
        <v>80</v>
      </c>
      <c r="E54">
        <v>0</v>
      </c>
      <c r="F54">
        <v>0</v>
      </c>
      <c r="G54">
        <v>0</v>
      </c>
      <c r="H54">
        <v>0</v>
      </c>
      <c r="I54">
        <v>0</v>
      </c>
      <c r="J54">
        <v>0</v>
      </c>
    </row>
    <row r="55" spans="1:10" x14ac:dyDescent="0.3">
      <c r="A55" t="str">
        <f>B2&amp;C36&amp;D55</f>
        <v>DISTRIBUCION VOLUMEN X CRITERIO (kg ó litros).T.Alimentos TOTAL INGCON COMPAÑEROS DE TRABAJO</v>
      </c>
      <c r="B55">
        <v>0</v>
      </c>
      <c r="C55">
        <v>0</v>
      </c>
      <c r="D55" t="s">
        <v>81</v>
      </c>
      <c r="E55">
        <v>2.0575642036401587</v>
      </c>
      <c r="F55">
        <v>2.4239511634824624</v>
      </c>
      <c r="G55">
        <v>0</v>
      </c>
      <c r="H55">
        <v>0</v>
      </c>
      <c r="I55">
        <v>0</v>
      </c>
      <c r="J55">
        <v>0</v>
      </c>
    </row>
    <row r="56" spans="1:10" x14ac:dyDescent="0.3">
      <c r="A56" t="str">
        <f>B2&amp;C36&amp;D56</f>
        <v>DISTRIBUCION VOLUMEN X CRITERIO (kg ó litros).T.Alimentos TOTAL INGCON COMPAÑEROS DE CLASE</v>
      </c>
      <c r="B56">
        <v>0</v>
      </c>
      <c r="C56">
        <v>0</v>
      </c>
      <c r="D56" t="s">
        <v>82</v>
      </c>
      <c r="E56">
        <v>0</v>
      </c>
      <c r="F56">
        <v>0</v>
      </c>
      <c r="G56">
        <v>0</v>
      </c>
      <c r="H56">
        <v>0</v>
      </c>
      <c r="I56">
        <v>0</v>
      </c>
      <c r="J56">
        <v>0</v>
      </c>
    </row>
    <row r="57" spans="1:10" x14ac:dyDescent="0.3">
      <c r="A57" t="str">
        <f>B2&amp;C36&amp;D57</f>
        <v>DISTRIBUCION VOLUMEN X CRITERIO (kg ó litros).T.Alimentos TOTAL INGCON FAMILIA</v>
      </c>
      <c r="B57">
        <v>0</v>
      </c>
      <c r="C57">
        <v>0</v>
      </c>
      <c r="D57" t="s">
        <v>83</v>
      </c>
      <c r="E57">
        <v>36.900327880933901</v>
      </c>
      <c r="F57">
        <v>44.139200363458237</v>
      </c>
      <c r="G57">
        <v>0</v>
      </c>
      <c r="H57">
        <v>0</v>
      </c>
      <c r="I57">
        <v>0</v>
      </c>
      <c r="J57">
        <v>0</v>
      </c>
    </row>
    <row r="58" spans="1:10" x14ac:dyDescent="0.3">
      <c r="A58" t="str">
        <f>B2&amp;C36&amp;D58</f>
        <v>DISTRIBUCION VOLUMEN X CRITERIO (kg ó litros).T.Alimentos TOTAL INGCON LA PAREJA</v>
      </c>
      <c r="B58">
        <v>0</v>
      </c>
      <c r="C58">
        <v>0</v>
      </c>
      <c r="D58" t="s">
        <v>84</v>
      </c>
      <c r="E58">
        <v>18.312419464256305</v>
      </c>
      <c r="F58">
        <v>18.402422824574604</v>
      </c>
      <c r="G58">
        <v>0</v>
      </c>
      <c r="H58">
        <v>0</v>
      </c>
      <c r="I58">
        <v>0</v>
      </c>
      <c r="J58">
        <v>0</v>
      </c>
    </row>
    <row r="59" spans="1:10" x14ac:dyDescent="0.3">
      <c r="A59" t="str">
        <f>B2&amp;C36&amp;D59</f>
        <v>DISTRIBUCION VOLUMEN X CRITERIO (kg ó litros).T.Alimentos TOTAL INGESTABA SOLO/A</v>
      </c>
      <c r="B59">
        <v>0</v>
      </c>
      <c r="C59">
        <v>0</v>
      </c>
      <c r="D59" t="s">
        <v>85</v>
      </c>
      <c r="E59">
        <v>26.377539259294419</v>
      </c>
      <c r="F59">
        <v>18.474775985654105</v>
      </c>
      <c r="G59">
        <v>0</v>
      </c>
      <c r="H59">
        <v>0</v>
      </c>
      <c r="I59">
        <v>0</v>
      </c>
      <c r="J59">
        <v>0</v>
      </c>
    </row>
    <row r="60" spans="1:10" x14ac:dyDescent="0.3">
      <c r="A60" t="str">
        <f>B2&amp;C36&amp;D60</f>
        <v>DISTRIBUCION VOLUMEN X CRITERIO (kg ó litros).T.Alimentos TOTAL INGOTROS</v>
      </c>
      <c r="B60">
        <v>0</v>
      </c>
      <c r="C60">
        <v>0</v>
      </c>
      <c r="D60" t="s">
        <v>86</v>
      </c>
      <c r="E60">
        <v>0</v>
      </c>
      <c r="F60">
        <v>0</v>
      </c>
      <c r="G60">
        <v>0</v>
      </c>
      <c r="H60">
        <v>0</v>
      </c>
      <c r="I60">
        <v>0</v>
      </c>
      <c r="J60">
        <v>0</v>
      </c>
    </row>
    <row r="61" spans="1:10" x14ac:dyDescent="0.3">
      <c r="A61" t="str">
        <f>B2&amp;C36&amp;D61</f>
        <v>DISTRIBUCION VOLUMEN X CRITERIO (kg ó litros).T.Alimentos TOTAL INGESTAR TRABAJANDO</v>
      </c>
      <c r="B61">
        <v>0</v>
      </c>
      <c r="C61">
        <v>0</v>
      </c>
      <c r="D61" t="s">
        <v>88</v>
      </c>
      <c r="E61">
        <v>5.3982068093652815</v>
      </c>
      <c r="F61">
        <v>3.5397003018885549</v>
      </c>
      <c r="G61">
        <v>0</v>
      </c>
      <c r="H61">
        <v>0</v>
      </c>
      <c r="I61">
        <v>0</v>
      </c>
      <c r="J61">
        <v>0</v>
      </c>
    </row>
    <row r="62" spans="1:10" x14ac:dyDescent="0.3">
      <c r="A62" t="str">
        <f>B2&amp;C36&amp;D62</f>
        <v>DISTRIBUCION VOLUMEN X CRITERIO (kg ó litros).T.Alimentos TOTAL INGCOMIDA DE NEGOCIOS</v>
      </c>
      <c r="B62">
        <v>0</v>
      </c>
      <c r="C62">
        <v>0</v>
      </c>
      <c r="D62" t="s">
        <v>89</v>
      </c>
      <c r="E62">
        <v>0</v>
      </c>
      <c r="F62">
        <v>0</v>
      </c>
      <c r="G62">
        <v>0</v>
      </c>
      <c r="H62">
        <v>0</v>
      </c>
      <c r="I62">
        <v>0</v>
      </c>
      <c r="J62">
        <v>0</v>
      </c>
    </row>
    <row r="63" spans="1:10" x14ac:dyDescent="0.3">
      <c r="A63" t="str">
        <f>B2&amp;C36&amp;D63</f>
        <v>DISTRIBUCION VOLUMEN X CRITERIO (kg ó litros).T.Alimentos TOTAL INGPOR PLACER/RELAX</v>
      </c>
      <c r="B63">
        <v>0</v>
      </c>
      <c r="C63">
        <v>0</v>
      </c>
      <c r="D63" t="s">
        <v>90</v>
      </c>
      <c r="E63">
        <v>14.569774673263773</v>
      </c>
      <c r="F63">
        <v>17.829976406649255</v>
      </c>
      <c r="G63">
        <v>0</v>
      </c>
      <c r="H63">
        <v>0</v>
      </c>
      <c r="I63">
        <v>0</v>
      </c>
      <c r="J63">
        <v>0</v>
      </c>
    </row>
    <row r="64" spans="1:10" x14ac:dyDescent="0.3">
      <c r="A64" t="str">
        <f>B2&amp;C36&amp;D64</f>
        <v>DISTRIBUCION VOLUMEN X CRITERIO (kg ó litros).T.Alimentos TOTAL INGTENER HAMBRE/SIN PLANIFICAR</v>
      </c>
      <c r="B64">
        <v>0</v>
      </c>
      <c r="C64">
        <v>0</v>
      </c>
      <c r="D64" t="s">
        <v>91</v>
      </c>
      <c r="E64">
        <v>31.761559791576989</v>
      </c>
      <c r="F64">
        <v>30.459492935916444</v>
      </c>
      <c r="G64">
        <v>0</v>
      </c>
      <c r="H64">
        <v>0</v>
      </c>
      <c r="I64">
        <v>0</v>
      </c>
      <c r="J64">
        <v>0</v>
      </c>
    </row>
    <row r="65" spans="1:10" x14ac:dyDescent="0.3">
      <c r="A65" t="str">
        <f>B2&amp;C36&amp;D65</f>
        <v>DISTRIBUCION VOLUMEN X CRITERIO (kg ó litros).T.Alimentos TOTAL INGESTAR DE COMPRAS</v>
      </c>
      <c r="B65">
        <v>0</v>
      </c>
      <c r="C65">
        <v>0</v>
      </c>
      <c r="D65" t="s">
        <v>92</v>
      </c>
      <c r="E65">
        <v>4.8708681034534624</v>
      </c>
      <c r="F65">
        <v>4.6177236956359549</v>
      </c>
      <c r="G65">
        <v>0</v>
      </c>
      <c r="H65">
        <v>0</v>
      </c>
      <c r="I65">
        <v>0</v>
      </c>
      <c r="J65">
        <v>0</v>
      </c>
    </row>
    <row r="66" spans="1:10" x14ac:dyDescent="0.3">
      <c r="A66" t="str">
        <f>B2&amp;C36&amp;D66</f>
        <v>DISTRIBUCION VOLUMEN X CRITERIO (kg ó litros).T.Alimentos TOTAL INGNO COCINAR EN CASA</v>
      </c>
      <c r="B66">
        <v>0</v>
      </c>
      <c r="C66">
        <v>0</v>
      </c>
      <c r="D66" t="s">
        <v>93</v>
      </c>
      <c r="E66">
        <v>14.389618647515659</v>
      </c>
      <c r="F66">
        <v>14.659786024471661</v>
      </c>
      <c r="G66">
        <v>0</v>
      </c>
      <c r="H66">
        <v>0</v>
      </c>
      <c r="I66">
        <v>0</v>
      </c>
      <c r="J66">
        <v>0</v>
      </c>
    </row>
    <row r="67" spans="1:10" x14ac:dyDescent="0.3">
      <c r="A67" t="str">
        <f>B2&amp;C36&amp;D67</f>
        <v>DISTRIBUCION VOLUMEN X CRITERIO (kg ó litros).T.Alimentos TOTAL INGCELEBRACION/FIESTA/SALIR TOMAR</v>
      </c>
      <c r="B67">
        <v>0</v>
      </c>
      <c r="C67">
        <v>0</v>
      </c>
      <c r="D67" t="s">
        <v>94</v>
      </c>
      <c r="E67">
        <v>17.636224513646738</v>
      </c>
      <c r="F67">
        <v>22.123718240207953</v>
      </c>
      <c r="G67">
        <v>0</v>
      </c>
      <c r="H67">
        <v>0</v>
      </c>
      <c r="I67">
        <v>0</v>
      </c>
      <c r="J67">
        <v>0</v>
      </c>
    </row>
    <row r="68" spans="1:10" x14ac:dyDescent="0.3">
      <c r="A68" t="str">
        <f>B2&amp;C36&amp;D68</f>
        <v>DISTRIBUCION VOLUMEN X CRITERIO (kg ó litros).T.Alimentos TOTAL INGVIENDO DEPORTES</v>
      </c>
      <c r="B68">
        <v>0</v>
      </c>
      <c r="C68">
        <v>0</v>
      </c>
      <c r="D68" t="s">
        <v>95</v>
      </c>
      <c r="E68">
        <v>0</v>
      </c>
      <c r="F68">
        <v>0</v>
      </c>
      <c r="G68">
        <v>0</v>
      </c>
      <c r="H68">
        <v>0</v>
      </c>
      <c r="I68">
        <v>0</v>
      </c>
      <c r="J68">
        <v>0</v>
      </c>
    </row>
    <row r="69" spans="1:10" x14ac:dyDescent="0.3">
      <c r="A69" t="str">
        <f>B2&amp;C36&amp;D69</f>
        <v>DISTRIBUCION VOLUMEN X CRITERIO (kg ó litros).T.Alimentos TOTAL INGOTROS MOTIVOS</v>
      </c>
      <c r="B69">
        <v>0</v>
      </c>
      <c r="C69">
        <v>0</v>
      </c>
      <c r="D69" t="s">
        <v>96</v>
      </c>
      <c r="E69">
        <v>9.7372930695892244</v>
      </c>
      <c r="F69">
        <v>4.0588537902853288</v>
      </c>
      <c r="G69">
        <v>0</v>
      </c>
      <c r="H69">
        <v>0</v>
      </c>
      <c r="I69">
        <v>0</v>
      </c>
      <c r="J69">
        <v>0</v>
      </c>
    </row>
    <row r="70" spans="1:10" x14ac:dyDescent="0.3">
      <c r="A70" t="str">
        <f>B2&amp;C70&amp;D70</f>
        <v>DISTRIBUCION VOLUMEN X CRITERIO (kg ó litros)Total BebidasT.ESPAÑA</v>
      </c>
      <c r="B70">
        <v>0</v>
      </c>
      <c r="C70" t="s">
        <v>16</v>
      </c>
      <c r="D70" t="s">
        <v>60</v>
      </c>
      <c r="E70">
        <v>100</v>
      </c>
      <c r="F70">
        <v>100</v>
      </c>
      <c r="G70">
        <v>0</v>
      </c>
      <c r="H70">
        <v>0</v>
      </c>
      <c r="I70">
        <v>0</v>
      </c>
      <c r="J70">
        <v>0</v>
      </c>
    </row>
    <row r="71" spans="1:10" x14ac:dyDescent="0.3">
      <c r="A71" t="str">
        <f>B2&amp;C70&amp;D71</f>
        <v>DISTRIBUCION VOLUMEN X CRITERIO (kg ó litros)Total BebidasEN LA CALLE</v>
      </c>
      <c r="B71">
        <v>0</v>
      </c>
      <c r="C71">
        <v>0</v>
      </c>
      <c r="D71" t="s">
        <v>61</v>
      </c>
      <c r="E71">
        <v>10.512285798547442</v>
      </c>
      <c r="F71">
        <v>9.8978140753712829</v>
      </c>
      <c r="G71">
        <v>0</v>
      </c>
      <c r="H71">
        <v>0</v>
      </c>
      <c r="I71">
        <v>0</v>
      </c>
      <c r="J71">
        <v>0</v>
      </c>
    </row>
    <row r="72" spans="1:10" x14ac:dyDescent="0.3">
      <c r="A72" t="str">
        <f>B2&amp;C70&amp;D72</f>
        <v>DISTRIBUCION VOLUMEN X CRITERIO (kg ó litros)Total BebidasEN CASA DE OTROS</v>
      </c>
      <c r="B72">
        <v>0</v>
      </c>
      <c r="C72">
        <v>0</v>
      </c>
      <c r="D72" t="s">
        <v>62</v>
      </c>
      <c r="E72">
        <v>9.4651671319393458</v>
      </c>
      <c r="F72">
        <v>9.5060056314473194</v>
      </c>
      <c r="G72">
        <v>0</v>
      </c>
      <c r="H72">
        <v>0</v>
      </c>
      <c r="I72">
        <v>0</v>
      </c>
      <c r="J72">
        <v>0</v>
      </c>
    </row>
    <row r="73" spans="1:10" x14ac:dyDescent="0.3">
      <c r="A73" t="str">
        <f>B2&amp;C70&amp;D73</f>
        <v>DISTRIBUCION VOLUMEN X CRITERIO (kg ó litros)Total BebidasEN EL ESTABLECIMIENTO</v>
      </c>
      <c r="B73">
        <v>0</v>
      </c>
      <c r="C73">
        <v>0</v>
      </c>
      <c r="D73" t="s">
        <v>63</v>
      </c>
      <c r="E73">
        <v>50.496254763453905</v>
      </c>
      <c r="F73">
        <v>55.488213888589414</v>
      </c>
      <c r="G73">
        <v>0</v>
      </c>
      <c r="H73">
        <v>0</v>
      </c>
      <c r="I73">
        <v>0</v>
      </c>
      <c r="J73">
        <v>0</v>
      </c>
    </row>
    <row r="74" spans="1:10" x14ac:dyDescent="0.3">
      <c r="A74" t="str">
        <f>B2&amp;C70&amp;D74</f>
        <v>DISTRIBUCION VOLUMEN X CRITERIO (kg ó litros)Total BebidasEN EL TRABAJO</v>
      </c>
      <c r="B74">
        <v>0</v>
      </c>
      <c r="C74">
        <v>0</v>
      </c>
      <c r="D74" t="s">
        <v>64</v>
      </c>
      <c r="E74">
        <v>6.9669539268382472</v>
      </c>
      <c r="F74">
        <v>8.0967374005413664</v>
      </c>
      <c r="G74">
        <v>0</v>
      </c>
      <c r="H74">
        <v>0</v>
      </c>
      <c r="I74">
        <v>0</v>
      </c>
      <c r="J74">
        <v>0</v>
      </c>
    </row>
    <row r="75" spans="1:10" x14ac:dyDescent="0.3">
      <c r="A75" t="str">
        <f>B2&amp;C70&amp;D75</f>
        <v>DISTRIBUCION VOLUMEN X CRITERIO (kg ó litros)Total BebidasEN COLEGIO/INSTITUTO/UNIV.</v>
      </c>
      <c r="B75">
        <v>0</v>
      </c>
      <c r="C75">
        <v>0</v>
      </c>
      <c r="D75" t="s">
        <v>65</v>
      </c>
      <c r="E75">
        <v>0</v>
      </c>
      <c r="F75">
        <v>0</v>
      </c>
      <c r="G75">
        <v>0</v>
      </c>
      <c r="H75">
        <v>0</v>
      </c>
      <c r="I75">
        <v>0</v>
      </c>
      <c r="J75">
        <v>0</v>
      </c>
    </row>
    <row r="76" spans="1:10" x14ac:dyDescent="0.3">
      <c r="A76" t="str">
        <f>B2&amp;C70&amp;D76</f>
        <v>DISTRIBUCION VOLUMEN X CRITERIO (kg ó litros)Total BebidasEN MI CASA</v>
      </c>
      <c r="B76">
        <v>0</v>
      </c>
      <c r="C76">
        <v>0</v>
      </c>
      <c r="D76" t="s">
        <v>66</v>
      </c>
      <c r="E76">
        <v>15.928592711779698</v>
      </c>
      <c r="F76">
        <v>9.9385471488710433</v>
      </c>
      <c r="G76">
        <v>0</v>
      </c>
      <c r="H76">
        <v>0</v>
      </c>
      <c r="I76">
        <v>0</v>
      </c>
      <c r="J76">
        <v>0</v>
      </c>
    </row>
    <row r="77" spans="1:10" x14ac:dyDescent="0.3">
      <c r="A77" t="str">
        <f>B2&amp;C70&amp;D77</f>
        <v>DISTRIBUCION VOLUMEN X CRITERIO (kg ó litros)Total BebidasEN M.TRANSP.(AVION,TREN,AUTOC,E</v>
      </c>
      <c r="B77">
        <v>0</v>
      </c>
      <c r="C77">
        <v>0</v>
      </c>
      <c r="D77" t="s">
        <v>67</v>
      </c>
      <c r="E77">
        <v>0</v>
      </c>
      <c r="F77">
        <v>0.90199075888245905</v>
      </c>
      <c r="G77">
        <v>0</v>
      </c>
      <c r="H77">
        <v>0</v>
      </c>
      <c r="I77">
        <v>0</v>
      </c>
      <c r="J77">
        <v>0</v>
      </c>
    </row>
    <row r="78" spans="1:10" x14ac:dyDescent="0.3">
      <c r="A78" t="str">
        <f>B2&amp;C70&amp;D78</f>
        <v>DISTRIBUCION VOLUMEN X CRITERIO (kg ó litros)Total BebidasEN OTRO LUGAR</v>
      </c>
      <c r="B78">
        <v>0</v>
      </c>
      <c r="C78">
        <v>0</v>
      </c>
      <c r="D78" t="s">
        <v>68</v>
      </c>
      <c r="E78">
        <v>4.853297750636683</v>
      </c>
      <c r="F78">
        <v>6.1207803154960816</v>
      </c>
      <c r="G78">
        <v>0</v>
      </c>
      <c r="H78">
        <v>0</v>
      </c>
      <c r="I78">
        <v>0</v>
      </c>
      <c r="J78">
        <v>0</v>
      </c>
    </row>
    <row r="79" spans="1:10" x14ac:dyDescent="0.3">
      <c r="A79" t="str">
        <f>B2&amp;C70&amp;D79</f>
        <v>DISTRIBUCION VOLUMEN X CRITERIO (kg ó litros)Total BebidasDESAYUNO</v>
      </c>
      <c r="B79">
        <v>0</v>
      </c>
      <c r="C79">
        <v>0</v>
      </c>
      <c r="D79" t="s">
        <v>70</v>
      </c>
      <c r="E79">
        <v>9.2399745995476277</v>
      </c>
      <c r="F79">
        <v>9.5933255468279022</v>
      </c>
      <c r="G79">
        <v>0</v>
      </c>
      <c r="H79">
        <v>0</v>
      </c>
      <c r="I79">
        <v>0</v>
      </c>
      <c r="J79">
        <v>0</v>
      </c>
    </row>
    <row r="80" spans="1:10" x14ac:dyDescent="0.3">
      <c r="A80" t="str">
        <f>B2&amp;C70&amp;D80</f>
        <v>DISTRIBUCION VOLUMEN X CRITERIO (kg ó litros)Total BebidasAPERITIVO/ANTES DE COMER</v>
      </c>
      <c r="B80">
        <v>0</v>
      </c>
      <c r="C80">
        <v>0</v>
      </c>
      <c r="D80" t="s">
        <v>71</v>
      </c>
      <c r="E80">
        <v>16.372091262905304</v>
      </c>
      <c r="F80">
        <v>12.276667540097046</v>
      </c>
      <c r="G80">
        <v>0</v>
      </c>
      <c r="H80">
        <v>0</v>
      </c>
      <c r="I80">
        <v>0</v>
      </c>
      <c r="J80">
        <v>0</v>
      </c>
    </row>
    <row r="81" spans="1:10" x14ac:dyDescent="0.3">
      <c r="A81" t="str">
        <f>B2&amp;C70&amp;D81</f>
        <v>DISTRIBUCION VOLUMEN X CRITERIO (kg ó litros)Total BebidasCOMIDA</v>
      </c>
      <c r="B81">
        <v>0</v>
      </c>
      <c r="C81">
        <v>0</v>
      </c>
      <c r="D81" t="s">
        <v>72</v>
      </c>
      <c r="E81">
        <v>28.037455901523263</v>
      </c>
      <c r="F81">
        <v>37.021530799774467</v>
      </c>
      <c r="G81">
        <v>0</v>
      </c>
      <c r="H81">
        <v>0</v>
      </c>
      <c r="I81">
        <v>0</v>
      </c>
      <c r="J81">
        <v>0</v>
      </c>
    </row>
    <row r="82" spans="1:10" x14ac:dyDescent="0.3">
      <c r="A82" t="str">
        <f>B2&amp;C70&amp;D82</f>
        <v>DISTRIBUCION VOLUMEN X CRITERIO (kg ó litros)Total BebidasTARDE/MERIENDA</v>
      </c>
      <c r="B82">
        <v>0</v>
      </c>
      <c r="C82">
        <v>0</v>
      </c>
      <c r="D82" t="s">
        <v>73</v>
      </c>
      <c r="E82">
        <v>13.535257078893897</v>
      </c>
      <c r="F82">
        <v>11.471589746275503</v>
      </c>
      <c r="G82">
        <v>0</v>
      </c>
      <c r="H82">
        <v>0</v>
      </c>
      <c r="I82">
        <v>0</v>
      </c>
      <c r="J82">
        <v>0</v>
      </c>
    </row>
    <row r="83" spans="1:10" x14ac:dyDescent="0.3">
      <c r="A83" t="str">
        <f>B2&amp;C70&amp;D83</f>
        <v>DISTRIBUCION VOLUMEN X CRITERIO (kg ó litros)Total BebidasANTES DE CENAR</v>
      </c>
      <c r="B83">
        <v>0</v>
      </c>
      <c r="C83">
        <v>0</v>
      </c>
      <c r="D83" t="s">
        <v>74</v>
      </c>
      <c r="E83">
        <v>5.4678100843255759</v>
      </c>
      <c r="F83">
        <v>6.1033327368757622</v>
      </c>
      <c r="G83">
        <v>0</v>
      </c>
      <c r="H83">
        <v>0</v>
      </c>
      <c r="I83">
        <v>0</v>
      </c>
      <c r="J83">
        <v>0</v>
      </c>
    </row>
    <row r="84" spans="1:10" x14ac:dyDescent="0.3">
      <c r="A84" t="str">
        <f>B2&amp;C70&amp;D84</f>
        <v>DISTRIBUCION VOLUMEN X CRITERIO (kg ó litros)Total BebidasCENA</v>
      </c>
      <c r="B84">
        <v>0</v>
      </c>
      <c r="C84">
        <v>0</v>
      </c>
      <c r="D84" t="s">
        <v>75</v>
      </c>
      <c r="E84">
        <v>15.512331459799631</v>
      </c>
      <c r="F84">
        <v>12.934621202780381</v>
      </c>
      <c r="G84">
        <v>0</v>
      </c>
      <c r="H84">
        <v>0</v>
      </c>
      <c r="I84">
        <v>0</v>
      </c>
      <c r="J84">
        <v>0</v>
      </c>
    </row>
    <row r="85" spans="1:10" x14ac:dyDescent="0.3">
      <c r="A85" t="str">
        <f>B2&amp;C70&amp;D85</f>
        <v>DISTRIBUCION VOLUMEN X CRITERIO (kg ó litros)Total BebidasDESPUES DE LA CENA</v>
      </c>
      <c r="B85">
        <v>0</v>
      </c>
      <c r="C85">
        <v>0</v>
      </c>
      <c r="D85" t="s">
        <v>76</v>
      </c>
      <c r="E85">
        <v>2.2270920945509545</v>
      </c>
      <c r="F85">
        <v>1.3132764550912586</v>
      </c>
      <c r="G85">
        <v>0</v>
      </c>
      <c r="H85">
        <v>0</v>
      </c>
      <c r="I85">
        <v>0</v>
      </c>
      <c r="J85">
        <v>0</v>
      </c>
    </row>
    <row r="86" spans="1:10" x14ac:dyDescent="0.3">
      <c r="A86" t="str">
        <f>B2&amp;C70&amp;D86</f>
        <v>DISTRIBUCION VOLUMEN X CRITERIO (kg ó litros)Total BebidasDURANTE EL DIA</v>
      </c>
      <c r="B86">
        <v>0</v>
      </c>
      <c r="C86">
        <v>0</v>
      </c>
      <c r="D86" t="s">
        <v>77</v>
      </c>
      <c r="E86">
        <v>9.6079912215918899</v>
      </c>
      <c r="F86">
        <v>9.2856683298609752</v>
      </c>
      <c r="G86">
        <v>0</v>
      </c>
      <c r="H86">
        <v>0</v>
      </c>
      <c r="I86">
        <v>0</v>
      </c>
      <c r="J86">
        <v>0</v>
      </c>
    </row>
    <row r="87" spans="1:10" x14ac:dyDescent="0.3">
      <c r="A87" t="str">
        <f>B2&amp;C70&amp;D87</f>
        <v>DISTRIBUCION VOLUMEN X CRITERIO (kg ó litros)Total BebidasCON AMIGOS</v>
      </c>
      <c r="B87">
        <v>0</v>
      </c>
      <c r="C87">
        <v>0</v>
      </c>
      <c r="D87" t="s">
        <v>79</v>
      </c>
      <c r="E87">
        <v>17.332297395242023</v>
      </c>
      <c r="F87">
        <v>19.355096521402455</v>
      </c>
      <c r="G87">
        <v>0</v>
      </c>
      <c r="H87">
        <v>0</v>
      </c>
      <c r="I87">
        <v>0</v>
      </c>
      <c r="J87">
        <v>0</v>
      </c>
    </row>
    <row r="88" spans="1:10" x14ac:dyDescent="0.3">
      <c r="A88" t="str">
        <f>B2&amp;C70&amp;D88</f>
        <v>DISTRIBUCION VOLUMEN X CRITERIO (kg ó litros)Total BebidasCON CLIENTES</v>
      </c>
      <c r="B88">
        <v>0</v>
      </c>
      <c r="C88">
        <v>0</v>
      </c>
      <c r="D88" t="s">
        <v>80</v>
      </c>
      <c r="E88">
        <v>0</v>
      </c>
      <c r="F88">
        <v>0</v>
      </c>
      <c r="G88">
        <v>0</v>
      </c>
      <c r="H88">
        <v>0</v>
      </c>
      <c r="I88">
        <v>0</v>
      </c>
      <c r="J88">
        <v>0</v>
      </c>
    </row>
    <row r="89" spans="1:10" x14ac:dyDescent="0.3">
      <c r="A89" t="str">
        <f>B2&amp;C70&amp;D89</f>
        <v>DISTRIBUCION VOLUMEN X CRITERIO (kg ó litros)Total BebidasCON COMPAÑEROS DE TRABAJO</v>
      </c>
      <c r="B89">
        <v>0</v>
      </c>
      <c r="C89">
        <v>0</v>
      </c>
      <c r="D89" t="s">
        <v>81</v>
      </c>
      <c r="E89">
        <v>4.8500822125207463</v>
      </c>
      <c r="F89">
        <v>4.082792400123342</v>
      </c>
      <c r="G89">
        <v>0</v>
      </c>
      <c r="H89">
        <v>0</v>
      </c>
      <c r="I89">
        <v>0</v>
      </c>
      <c r="J89">
        <v>0</v>
      </c>
    </row>
    <row r="90" spans="1:10" x14ac:dyDescent="0.3">
      <c r="A90" t="str">
        <f>B2&amp;C70&amp;D90</f>
        <v>DISTRIBUCION VOLUMEN X CRITERIO (kg ó litros)Total BebidasCON COMPAÑEROS DE CLASE</v>
      </c>
      <c r="B90">
        <v>0</v>
      </c>
      <c r="C90">
        <v>0</v>
      </c>
      <c r="D90" t="s">
        <v>82</v>
      </c>
      <c r="E90">
        <v>0</v>
      </c>
      <c r="F90">
        <v>0</v>
      </c>
      <c r="G90">
        <v>0</v>
      </c>
      <c r="H90">
        <v>0</v>
      </c>
      <c r="I90">
        <v>0</v>
      </c>
      <c r="J90">
        <v>0</v>
      </c>
    </row>
    <row r="91" spans="1:10" x14ac:dyDescent="0.3">
      <c r="A91" t="str">
        <f>B2&amp;C70&amp;D91</f>
        <v>DISTRIBUCION VOLUMEN X CRITERIO (kg ó litros)Total BebidasCON FAMILIA</v>
      </c>
      <c r="B91">
        <v>0</v>
      </c>
      <c r="C91">
        <v>0</v>
      </c>
      <c r="D91" t="s">
        <v>83</v>
      </c>
      <c r="E91">
        <v>25.429628436240542</v>
      </c>
      <c r="F91">
        <v>29.887258697880643</v>
      </c>
      <c r="G91">
        <v>0</v>
      </c>
      <c r="H91">
        <v>0</v>
      </c>
      <c r="I91">
        <v>0</v>
      </c>
      <c r="J91">
        <v>0</v>
      </c>
    </row>
    <row r="92" spans="1:10" x14ac:dyDescent="0.3">
      <c r="A92" t="str">
        <f>B2&amp;C70&amp;D92</f>
        <v>DISTRIBUCION VOLUMEN X CRITERIO (kg ó litros)Total BebidasCON LA PAREJA</v>
      </c>
      <c r="B92">
        <v>0</v>
      </c>
      <c r="C92">
        <v>0</v>
      </c>
      <c r="D92" t="s">
        <v>84</v>
      </c>
      <c r="E92">
        <v>16.300763573121426</v>
      </c>
      <c r="F92">
        <v>15.017537927221245</v>
      </c>
      <c r="G92">
        <v>0</v>
      </c>
      <c r="H92">
        <v>0</v>
      </c>
      <c r="I92">
        <v>0</v>
      </c>
      <c r="J92">
        <v>0</v>
      </c>
    </row>
    <row r="93" spans="1:10" x14ac:dyDescent="0.3">
      <c r="A93" t="str">
        <f>B2&amp;C70&amp;D93</f>
        <v>DISTRIBUCION VOLUMEN X CRITERIO (kg ó litros)Total BebidasESTABA SOLO/A</v>
      </c>
      <c r="B93">
        <v>0</v>
      </c>
      <c r="C93">
        <v>0</v>
      </c>
      <c r="D93" t="s">
        <v>85</v>
      </c>
      <c r="E93">
        <v>34.831430272503376</v>
      </c>
      <c r="F93">
        <v>29.251819152095628</v>
      </c>
      <c r="G93">
        <v>0</v>
      </c>
      <c r="H93">
        <v>0</v>
      </c>
      <c r="I93">
        <v>0</v>
      </c>
      <c r="J93">
        <v>0</v>
      </c>
    </row>
    <row r="94" spans="1:10" x14ac:dyDescent="0.3">
      <c r="A94" t="str">
        <f>B2&amp;C70&amp;D94</f>
        <v>DISTRIBUCION VOLUMEN X CRITERIO (kg ó litros)Total BebidasOTROS</v>
      </c>
      <c r="B94">
        <v>0</v>
      </c>
      <c r="C94">
        <v>0</v>
      </c>
      <c r="D94" t="s">
        <v>86</v>
      </c>
      <c r="E94">
        <v>0</v>
      </c>
      <c r="F94">
        <v>0</v>
      </c>
      <c r="G94">
        <v>0</v>
      </c>
      <c r="H94">
        <v>0</v>
      </c>
      <c r="I94">
        <v>0</v>
      </c>
      <c r="J94">
        <v>0</v>
      </c>
    </row>
    <row r="95" spans="1:10" x14ac:dyDescent="0.3">
      <c r="A95" t="str">
        <f>B2&amp;C70&amp;D95</f>
        <v>DISTRIBUCION VOLUMEN X CRITERIO (kg ó litros)Total BebidasESTAR TRABAJANDO</v>
      </c>
      <c r="B95">
        <v>0</v>
      </c>
      <c r="C95">
        <v>0</v>
      </c>
      <c r="D95" t="s">
        <v>88</v>
      </c>
      <c r="E95">
        <v>10.640953863254241</v>
      </c>
      <c r="F95">
        <v>10.869962749223463</v>
      </c>
      <c r="G95">
        <v>0</v>
      </c>
      <c r="H95">
        <v>0</v>
      </c>
      <c r="I95">
        <v>0</v>
      </c>
      <c r="J95">
        <v>0</v>
      </c>
    </row>
    <row r="96" spans="1:10" x14ac:dyDescent="0.3">
      <c r="A96" t="str">
        <f>B2&amp;C70&amp;D96</f>
        <v>DISTRIBUCION VOLUMEN X CRITERIO (kg ó litros)Total BebidasCOMIDA DE NEGOCIOS</v>
      </c>
      <c r="B96">
        <v>0</v>
      </c>
      <c r="C96">
        <v>0</v>
      </c>
      <c r="D96" t="s">
        <v>89</v>
      </c>
      <c r="E96">
        <v>0</v>
      </c>
      <c r="F96">
        <v>0</v>
      </c>
      <c r="G96">
        <v>0</v>
      </c>
      <c r="H96">
        <v>0</v>
      </c>
      <c r="I96">
        <v>0</v>
      </c>
      <c r="J96">
        <v>0</v>
      </c>
    </row>
    <row r="97" spans="1:10" x14ac:dyDescent="0.3">
      <c r="A97" t="str">
        <f>B2&amp;C70&amp;D97</f>
        <v>DISTRIBUCION VOLUMEN X CRITERIO (kg ó litros)Total BebidasPOR PLACER/RELAX</v>
      </c>
      <c r="B97">
        <v>0</v>
      </c>
      <c r="C97">
        <v>0</v>
      </c>
      <c r="D97" t="s">
        <v>90</v>
      </c>
      <c r="E97">
        <v>11.457925529047447</v>
      </c>
      <c r="F97">
        <v>16.604513001079514</v>
      </c>
      <c r="G97">
        <v>0</v>
      </c>
      <c r="H97">
        <v>0</v>
      </c>
      <c r="I97">
        <v>0</v>
      </c>
      <c r="J97">
        <v>0</v>
      </c>
    </row>
    <row r="98" spans="1:10" x14ac:dyDescent="0.3">
      <c r="A98" t="str">
        <f>B2&amp;C70&amp;D98</f>
        <v>DISTRIBUCION VOLUMEN X CRITERIO (kg ó litros)Total BebidasTENER HAMBRE/SIN PLANIFICAR</v>
      </c>
      <c r="B98">
        <v>0</v>
      </c>
      <c r="C98">
        <v>0</v>
      </c>
      <c r="D98" t="s">
        <v>91</v>
      </c>
      <c r="E98">
        <v>32.573530807909101</v>
      </c>
      <c r="F98">
        <v>29.30353720509099</v>
      </c>
      <c r="G98">
        <v>0</v>
      </c>
      <c r="H98">
        <v>0</v>
      </c>
      <c r="I98">
        <v>0</v>
      </c>
      <c r="J98">
        <v>0</v>
      </c>
    </row>
    <row r="99" spans="1:10" x14ac:dyDescent="0.3">
      <c r="A99" t="str">
        <f>B2&amp;C70&amp;D99</f>
        <v>DISTRIBUCION VOLUMEN X CRITERIO (kg ó litros)Total BebidasESTAR DE COMPRAS</v>
      </c>
      <c r="B99">
        <v>0</v>
      </c>
      <c r="C99">
        <v>0</v>
      </c>
      <c r="D99" t="s">
        <v>92</v>
      </c>
      <c r="E99">
        <v>6.1375142147872159</v>
      </c>
      <c r="F99">
        <v>1.9860823423143905</v>
      </c>
      <c r="G99">
        <v>0</v>
      </c>
      <c r="H99">
        <v>0</v>
      </c>
      <c r="I99">
        <v>0</v>
      </c>
      <c r="J99">
        <v>0</v>
      </c>
    </row>
    <row r="100" spans="1:10" x14ac:dyDescent="0.3">
      <c r="A100" t="str">
        <f>B2&amp;C70&amp;D100</f>
        <v>DISTRIBUCION VOLUMEN X CRITERIO (kg ó litros)Total BebidasNO COCINAR EN CASA</v>
      </c>
      <c r="B100">
        <v>0</v>
      </c>
      <c r="C100">
        <v>0</v>
      </c>
      <c r="D100" t="s">
        <v>93</v>
      </c>
      <c r="E100">
        <v>4.8377516605791513</v>
      </c>
      <c r="F100">
        <v>4.7142181963146736</v>
      </c>
      <c r="G100">
        <v>0</v>
      </c>
      <c r="H100">
        <v>0</v>
      </c>
      <c r="I100">
        <v>0</v>
      </c>
      <c r="J100">
        <v>0</v>
      </c>
    </row>
    <row r="101" spans="1:10" x14ac:dyDescent="0.3">
      <c r="A101" t="str">
        <f>B2&amp;C70&amp;D101</f>
        <v>DISTRIBUCION VOLUMEN X CRITERIO (kg ó litros)Total BebidasCELEBRACION/FIESTA/SALIR TOMAR</v>
      </c>
      <c r="B101">
        <v>0</v>
      </c>
      <c r="C101">
        <v>0</v>
      </c>
      <c r="D101" t="s">
        <v>94</v>
      </c>
      <c r="E101">
        <v>21.450855547091834</v>
      </c>
      <c r="F101">
        <v>23.943723128592961</v>
      </c>
      <c r="G101">
        <v>0</v>
      </c>
      <c r="H101">
        <v>0</v>
      </c>
      <c r="I101">
        <v>0</v>
      </c>
      <c r="J101">
        <v>0</v>
      </c>
    </row>
    <row r="102" spans="1:10" x14ac:dyDescent="0.3">
      <c r="A102" t="str">
        <f>B2&amp;C70&amp;D102</f>
        <v>DISTRIBUCION VOLUMEN X CRITERIO (kg ó litros)Total BebidasVIENDO DEPORTES</v>
      </c>
      <c r="B102">
        <v>0</v>
      </c>
      <c r="C102">
        <v>0</v>
      </c>
      <c r="D102" t="s">
        <v>95</v>
      </c>
      <c r="E102">
        <v>0</v>
      </c>
      <c r="F102">
        <v>0</v>
      </c>
      <c r="G102">
        <v>0</v>
      </c>
      <c r="H102">
        <v>0</v>
      </c>
      <c r="I102">
        <v>0</v>
      </c>
      <c r="J102">
        <v>0</v>
      </c>
    </row>
    <row r="103" spans="1:10" x14ac:dyDescent="0.3">
      <c r="A103" t="str">
        <f>B2&amp;C70&amp;D103</f>
        <v>DISTRIBUCION VOLUMEN X CRITERIO (kg ó litros)Total BebidasOTROS MOTIVOS</v>
      </c>
      <c r="B103">
        <v>0</v>
      </c>
      <c r="C103">
        <v>0</v>
      </c>
      <c r="D103" t="s">
        <v>96</v>
      </c>
      <c r="E103">
        <v>11.85938617517342</v>
      </c>
      <c r="F103">
        <v>11.243338034568085</v>
      </c>
      <c r="G103">
        <v>0</v>
      </c>
      <c r="H103">
        <v>0</v>
      </c>
      <c r="I103">
        <v>0</v>
      </c>
      <c r="J103">
        <v>0</v>
      </c>
    </row>
    <row r="104" spans="1:10" x14ac:dyDescent="0.3">
      <c r="A104" t="str">
        <f>B2&amp;C104&amp;D104</f>
        <v>DISTRIBUCION VOLUMEN X CRITERIO (kg ó litros)Total Bebidas FriasT.ESPAÑA</v>
      </c>
      <c r="B104">
        <v>0</v>
      </c>
      <c r="C104" t="s">
        <v>17</v>
      </c>
      <c r="D104" t="s">
        <v>60</v>
      </c>
      <c r="E104">
        <v>100</v>
      </c>
      <c r="F104">
        <v>100</v>
      </c>
      <c r="G104">
        <v>0</v>
      </c>
      <c r="H104">
        <v>0</v>
      </c>
      <c r="I104">
        <v>0</v>
      </c>
      <c r="J104">
        <v>0</v>
      </c>
    </row>
    <row r="105" spans="1:10" x14ac:dyDescent="0.3">
      <c r="A105" t="str">
        <f>B2&amp;C104&amp;D105</f>
        <v>DISTRIBUCION VOLUMEN X CRITERIO (kg ó litros)Total Bebidas FriasEN LA CALLE</v>
      </c>
      <c r="B105">
        <v>0</v>
      </c>
      <c r="C105">
        <v>0</v>
      </c>
      <c r="D105" t="s">
        <v>61</v>
      </c>
      <c r="E105">
        <v>10.841136231363382</v>
      </c>
      <c r="F105">
        <v>10.148711717093875</v>
      </c>
      <c r="G105">
        <v>0</v>
      </c>
      <c r="H105">
        <v>0</v>
      </c>
      <c r="I105">
        <v>0</v>
      </c>
      <c r="J105">
        <v>0</v>
      </c>
    </row>
    <row r="106" spans="1:10" x14ac:dyDescent="0.3">
      <c r="A106" t="str">
        <f>B2&amp;C104&amp;D106</f>
        <v>DISTRIBUCION VOLUMEN X CRITERIO (kg ó litros)Total Bebidas FriasEN CASA DE OTROS</v>
      </c>
      <c r="B106">
        <v>0</v>
      </c>
      <c r="C106">
        <v>0</v>
      </c>
      <c r="D106" t="s">
        <v>62</v>
      </c>
      <c r="E106">
        <v>9.8983943813259945</v>
      </c>
      <c r="F106">
        <v>9.884847991767014</v>
      </c>
      <c r="G106">
        <v>0</v>
      </c>
      <c r="H106">
        <v>0</v>
      </c>
      <c r="I106">
        <v>0</v>
      </c>
      <c r="J106">
        <v>0</v>
      </c>
    </row>
    <row r="107" spans="1:10" x14ac:dyDescent="0.3">
      <c r="A107" t="str">
        <f>B2&amp;C104&amp;D107</f>
        <v>DISTRIBUCION VOLUMEN X CRITERIO (kg ó litros)Total Bebidas FriasEN EL ESTABLECIMIENTO</v>
      </c>
      <c r="B107">
        <v>0</v>
      </c>
      <c r="C107">
        <v>0</v>
      </c>
      <c r="D107" t="s">
        <v>63</v>
      </c>
      <c r="E107">
        <v>48.88731892819461</v>
      </c>
      <c r="F107">
        <v>54.173981983342735</v>
      </c>
      <c r="G107">
        <v>0</v>
      </c>
      <c r="H107">
        <v>0</v>
      </c>
      <c r="I107">
        <v>0</v>
      </c>
      <c r="J107">
        <v>0</v>
      </c>
    </row>
    <row r="108" spans="1:10" x14ac:dyDescent="0.3">
      <c r="A108" t="str">
        <f>B2&amp;C104&amp;D108</f>
        <v>DISTRIBUCION VOLUMEN X CRITERIO (kg ó litros)Total Bebidas FriasEN EL TRABAJO</v>
      </c>
      <c r="B108">
        <v>0</v>
      </c>
      <c r="C108">
        <v>0</v>
      </c>
      <c r="D108" t="s">
        <v>64</v>
      </c>
      <c r="E108">
        <v>6.978899732164769</v>
      </c>
      <c r="F108">
        <v>8.1330713692964878</v>
      </c>
      <c r="G108">
        <v>0</v>
      </c>
      <c r="H108">
        <v>0</v>
      </c>
      <c r="I108">
        <v>0</v>
      </c>
      <c r="J108">
        <v>0</v>
      </c>
    </row>
    <row r="109" spans="1:10" x14ac:dyDescent="0.3">
      <c r="A109" t="str">
        <f>B2&amp;C104&amp;D109</f>
        <v>DISTRIBUCION VOLUMEN X CRITERIO (kg ó litros)Total Bebidas FriasEN COLEGIO/INSTITUTO/UNIV.</v>
      </c>
      <c r="B109">
        <v>0</v>
      </c>
      <c r="C109">
        <v>0</v>
      </c>
      <c r="D109" t="s">
        <v>65</v>
      </c>
      <c r="E109">
        <v>0</v>
      </c>
      <c r="F109">
        <v>0</v>
      </c>
      <c r="G109">
        <v>0</v>
      </c>
      <c r="H109">
        <v>0</v>
      </c>
      <c r="I109">
        <v>0</v>
      </c>
      <c r="J109">
        <v>0</v>
      </c>
    </row>
    <row r="110" spans="1:10" x14ac:dyDescent="0.3">
      <c r="A110" t="str">
        <f>B2&amp;C104&amp;D110</f>
        <v>DISTRIBUCION VOLUMEN X CRITERIO (kg ó litros)Total Bebidas FriasEN MI CASA</v>
      </c>
      <c r="B110">
        <v>0</v>
      </c>
      <c r="C110">
        <v>0</v>
      </c>
      <c r="D110" t="s">
        <v>66</v>
      </c>
      <c r="E110">
        <v>16.605403590144522</v>
      </c>
      <c r="F110">
        <v>10.213298548170251</v>
      </c>
      <c r="G110">
        <v>0</v>
      </c>
      <c r="H110">
        <v>0</v>
      </c>
      <c r="I110">
        <v>0</v>
      </c>
      <c r="J110">
        <v>0</v>
      </c>
    </row>
    <row r="111" spans="1:10" x14ac:dyDescent="0.3">
      <c r="A111" t="str">
        <f>B2&amp;C104&amp;D111</f>
        <v>DISTRIBUCION VOLUMEN X CRITERIO (kg ó litros)Total Bebidas FriasEN M.TRANSP.(AVION,TREN,AUTOC,E</v>
      </c>
      <c r="B111">
        <v>0</v>
      </c>
      <c r="C111">
        <v>0</v>
      </c>
      <c r="D111" t="s">
        <v>67</v>
      </c>
      <c r="E111">
        <v>0</v>
      </c>
      <c r="F111">
        <v>0</v>
      </c>
      <c r="G111">
        <v>0</v>
      </c>
      <c r="H111">
        <v>0</v>
      </c>
      <c r="I111">
        <v>0</v>
      </c>
      <c r="J111">
        <v>0</v>
      </c>
    </row>
    <row r="112" spans="1:10" x14ac:dyDescent="0.3">
      <c r="A112" t="str">
        <f>B2&amp;C104&amp;D112</f>
        <v>DISTRIBUCION VOLUMEN X CRITERIO (kg ó litros)Total Bebidas FriasEN OTRO LUGAR</v>
      </c>
      <c r="B112">
        <v>0</v>
      </c>
      <c r="C112">
        <v>0</v>
      </c>
      <c r="D112" t="s">
        <v>68</v>
      </c>
      <c r="E112">
        <v>5.0025665839067912</v>
      </c>
      <c r="F112">
        <v>6.4794846015227154</v>
      </c>
      <c r="G112">
        <v>0</v>
      </c>
      <c r="H112">
        <v>0</v>
      </c>
      <c r="I112">
        <v>0</v>
      </c>
      <c r="J112">
        <v>0</v>
      </c>
    </row>
    <row r="113" spans="1:10" x14ac:dyDescent="0.3">
      <c r="A113" t="str">
        <f>B2&amp;C104&amp;D113</f>
        <v>DISTRIBUCION VOLUMEN X CRITERIO (kg ó litros)Total Bebidas FriasDESAYUNO</v>
      </c>
      <c r="B113">
        <v>0</v>
      </c>
      <c r="C113">
        <v>0</v>
      </c>
      <c r="D113" t="s">
        <v>70</v>
      </c>
      <c r="E113">
        <v>6.4239302535641096</v>
      </c>
      <c r="F113">
        <v>6.3519866971661658</v>
      </c>
      <c r="G113">
        <v>0</v>
      </c>
      <c r="H113">
        <v>0</v>
      </c>
      <c r="I113">
        <v>0</v>
      </c>
      <c r="J113">
        <v>0</v>
      </c>
    </row>
    <row r="114" spans="1:10" x14ac:dyDescent="0.3">
      <c r="A114" t="str">
        <f>B2&amp;C104&amp;D114</f>
        <v>DISTRIBUCION VOLUMEN X CRITERIO (kg ó litros)Total Bebidas FriasAPERITIVO/ANTES DE COMER</v>
      </c>
      <c r="B114">
        <v>0</v>
      </c>
      <c r="C114">
        <v>0</v>
      </c>
      <c r="D114" t="s">
        <v>71</v>
      </c>
      <c r="E114">
        <v>16.739476229255104</v>
      </c>
      <c r="F114">
        <v>12.422976281175762</v>
      </c>
      <c r="G114">
        <v>0</v>
      </c>
      <c r="H114">
        <v>0</v>
      </c>
      <c r="I114">
        <v>0</v>
      </c>
      <c r="J114">
        <v>0</v>
      </c>
    </row>
    <row r="115" spans="1:10" x14ac:dyDescent="0.3">
      <c r="A115" t="str">
        <f>B2&amp;C104&amp;D115</f>
        <v>DISTRIBUCION VOLUMEN X CRITERIO (kg ó litros)Total Bebidas FriasCOMIDA</v>
      </c>
      <c r="B115">
        <v>0</v>
      </c>
      <c r="C115">
        <v>0</v>
      </c>
      <c r="D115" t="s">
        <v>72</v>
      </c>
      <c r="E115">
        <v>29.477913083411334</v>
      </c>
      <c r="F115">
        <v>38.950596227529509</v>
      </c>
      <c r="G115">
        <v>0</v>
      </c>
      <c r="H115">
        <v>0</v>
      </c>
      <c r="I115">
        <v>0</v>
      </c>
      <c r="J115">
        <v>0</v>
      </c>
    </row>
    <row r="116" spans="1:10" x14ac:dyDescent="0.3">
      <c r="A116" t="str">
        <f>B2&amp;C104&amp;D116</f>
        <v>DISTRIBUCION VOLUMEN X CRITERIO (kg ó litros)Total Bebidas FriasTARDE/MERIENDA</v>
      </c>
      <c r="B116">
        <v>0</v>
      </c>
      <c r="C116">
        <v>0</v>
      </c>
      <c r="D116" t="s">
        <v>73</v>
      </c>
      <c r="E116">
        <v>13.27116211785796</v>
      </c>
      <c r="F116">
        <v>11.447383827896788</v>
      </c>
      <c r="G116">
        <v>0</v>
      </c>
      <c r="H116">
        <v>0</v>
      </c>
      <c r="I116">
        <v>0</v>
      </c>
      <c r="J116">
        <v>0</v>
      </c>
    </row>
    <row r="117" spans="1:10" x14ac:dyDescent="0.3">
      <c r="A117" t="str">
        <f>B2&amp;C104&amp;D117</f>
        <v>DISTRIBUCION VOLUMEN X CRITERIO (kg ó litros)Total Bebidas FriasANTES DE CENAR</v>
      </c>
      <c r="B117">
        <v>0</v>
      </c>
      <c r="C117">
        <v>0</v>
      </c>
      <c r="D117" t="s">
        <v>74</v>
      </c>
      <c r="E117">
        <v>5.5168830663903083</v>
      </c>
      <c r="F117">
        <v>6.0608052644288044</v>
      </c>
      <c r="G117">
        <v>0</v>
      </c>
      <c r="H117">
        <v>0</v>
      </c>
      <c r="I117">
        <v>0</v>
      </c>
      <c r="J117">
        <v>0</v>
      </c>
    </row>
    <row r="118" spans="1:10" x14ac:dyDescent="0.3">
      <c r="A118" t="str">
        <f>B2&amp;C104&amp;D118</f>
        <v>DISTRIBUCION VOLUMEN X CRITERIO (kg ó litros)Total Bebidas FriasCENA</v>
      </c>
      <c r="B118">
        <v>0</v>
      </c>
      <c r="C118">
        <v>0</v>
      </c>
      <c r="D118" t="s">
        <v>75</v>
      </c>
      <c r="E118">
        <v>16.402901607953211</v>
      </c>
      <c r="F118">
        <v>13.679007373161326</v>
      </c>
      <c r="G118">
        <v>0</v>
      </c>
      <c r="H118">
        <v>0</v>
      </c>
      <c r="I118">
        <v>0</v>
      </c>
      <c r="J118">
        <v>0</v>
      </c>
    </row>
    <row r="119" spans="1:10" x14ac:dyDescent="0.3">
      <c r="A119" t="str">
        <f>B2&amp;C104&amp;D119</f>
        <v>DISTRIBUCION VOLUMEN X CRITERIO (kg ó litros)Total Bebidas FriasDESPUES DE LA CENA</v>
      </c>
      <c r="B119">
        <v>0</v>
      </c>
      <c r="C119">
        <v>0</v>
      </c>
      <c r="D119" t="s">
        <v>76</v>
      </c>
      <c r="E119">
        <v>2.2093033710193826</v>
      </c>
      <c r="F119">
        <v>1.3716454619119685</v>
      </c>
      <c r="G119">
        <v>0</v>
      </c>
      <c r="H119">
        <v>0</v>
      </c>
      <c r="I119">
        <v>0</v>
      </c>
      <c r="J119">
        <v>0</v>
      </c>
    </row>
    <row r="120" spans="1:10" x14ac:dyDescent="0.3">
      <c r="A120" t="str">
        <f>B2&amp;C104&amp;D120</f>
        <v>DISTRIBUCION VOLUMEN X CRITERIO (kg ó litros)Total Bebidas FriasDURANTE EL DIA</v>
      </c>
      <c r="B120">
        <v>0</v>
      </c>
      <c r="C120">
        <v>0</v>
      </c>
      <c r="D120" t="s">
        <v>77</v>
      </c>
      <c r="E120">
        <v>9.9584340534777773</v>
      </c>
      <c r="F120">
        <v>9.7156119590502747</v>
      </c>
      <c r="G120">
        <v>0</v>
      </c>
      <c r="H120">
        <v>0</v>
      </c>
      <c r="I120">
        <v>0</v>
      </c>
      <c r="J120">
        <v>0</v>
      </c>
    </row>
    <row r="121" spans="1:10" x14ac:dyDescent="0.3">
      <c r="A121" t="str">
        <f>B2&amp;C104&amp;D121</f>
        <v>DISTRIBUCION VOLUMEN X CRITERIO (kg ó litros)Total Bebidas FriasCON AMIGOS</v>
      </c>
      <c r="B121">
        <v>0</v>
      </c>
      <c r="C121">
        <v>0</v>
      </c>
      <c r="D121" t="s">
        <v>79</v>
      </c>
      <c r="E121">
        <v>17.537707231468875</v>
      </c>
      <c r="F121">
        <v>19.63266393482148</v>
      </c>
      <c r="G121">
        <v>0</v>
      </c>
      <c r="H121">
        <v>0</v>
      </c>
      <c r="I121">
        <v>0</v>
      </c>
      <c r="J121">
        <v>0</v>
      </c>
    </row>
    <row r="122" spans="1:10" x14ac:dyDescent="0.3">
      <c r="A122" t="str">
        <f>B2&amp;C104&amp;D122</f>
        <v>DISTRIBUCION VOLUMEN X CRITERIO (kg ó litros)Total Bebidas FriasCON CLIENTES</v>
      </c>
      <c r="B122">
        <v>0</v>
      </c>
      <c r="C122">
        <v>0</v>
      </c>
      <c r="D122" t="s">
        <v>80</v>
      </c>
      <c r="E122">
        <v>0</v>
      </c>
      <c r="F122">
        <v>0</v>
      </c>
      <c r="G122">
        <v>0</v>
      </c>
      <c r="H122">
        <v>0</v>
      </c>
      <c r="I122">
        <v>0</v>
      </c>
      <c r="J122">
        <v>0</v>
      </c>
    </row>
    <row r="123" spans="1:10" x14ac:dyDescent="0.3">
      <c r="A123" t="str">
        <f>B2&amp;C104&amp;D123</f>
        <v>DISTRIBUCION VOLUMEN X CRITERIO (kg ó litros)Total Bebidas FriasCON COMPAÑEROS DE TRABAJO</v>
      </c>
      <c r="B123">
        <v>0</v>
      </c>
      <c r="C123">
        <v>0</v>
      </c>
      <c r="D123" t="s">
        <v>81</v>
      </c>
      <c r="E123">
        <v>4.8174241282660581</v>
      </c>
      <c r="F123">
        <v>3.7952522829841033</v>
      </c>
      <c r="G123">
        <v>0</v>
      </c>
      <c r="H123">
        <v>0</v>
      </c>
      <c r="I123">
        <v>0</v>
      </c>
      <c r="J123">
        <v>0</v>
      </c>
    </row>
    <row r="124" spans="1:10" x14ac:dyDescent="0.3">
      <c r="A124" t="str">
        <f>B2&amp;C104&amp;D124</f>
        <v>DISTRIBUCION VOLUMEN X CRITERIO (kg ó litros)Total Bebidas FriasCON COMPAÑEROS DE CLASE</v>
      </c>
      <c r="B124">
        <v>0</v>
      </c>
      <c r="C124">
        <v>0</v>
      </c>
      <c r="D124" t="s">
        <v>82</v>
      </c>
      <c r="E124">
        <v>0</v>
      </c>
      <c r="F124">
        <v>0</v>
      </c>
      <c r="G124">
        <v>0</v>
      </c>
      <c r="H124">
        <v>0</v>
      </c>
      <c r="I124">
        <v>0</v>
      </c>
      <c r="J124">
        <v>0</v>
      </c>
    </row>
    <row r="125" spans="1:10" x14ac:dyDescent="0.3">
      <c r="A125" t="str">
        <f>B2&amp;C104&amp;D125</f>
        <v>DISTRIBUCION VOLUMEN X CRITERIO (kg ó litros)Total Bebidas FriasCON FAMILIA</v>
      </c>
      <c r="B125">
        <v>0</v>
      </c>
      <c r="C125">
        <v>0</v>
      </c>
      <c r="D125" t="s">
        <v>83</v>
      </c>
      <c r="E125">
        <v>25.989377960435455</v>
      </c>
      <c r="F125">
        <v>30.656450423746783</v>
      </c>
      <c r="G125">
        <v>0</v>
      </c>
      <c r="H125">
        <v>0</v>
      </c>
      <c r="I125">
        <v>0</v>
      </c>
      <c r="J125">
        <v>0</v>
      </c>
    </row>
    <row r="126" spans="1:10" x14ac:dyDescent="0.3">
      <c r="A126" t="str">
        <f>B2&amp;C104&amp;D126</f>
        <v>DISTRIBUCION VOLUMEN X CRITERIO (kg ó litros)Total Bebidas FriasCON LA PAREJA</v>
      </c>
      <c r="B126">
        <v>0</v>
      </c>
      <c r="C126">
        <v>0</v>
      </c>
      <c r="D126" t="s">
        <v>84</v>
      </c>
      <c r="E126">
        <v>16.119943017047621</v>
      </c>
      <c r="F126">
        <v>14.703431286417301</v>
      </c>
      <c r="G126">
        <v>0</v>
      </c>
      <c r="H126">
        <v>0</v>
      </c>
      <c r="I126">
        <v>0</v>
      </c>
      <c r="J126">
        <v>0</v>
      </c>
    </row>
    <row r="127" spans="1:10" x14ac:dyDescent="0.3">
      <c r="A127" t="str">
        <f>B2&amp;C104&amp;D127</f>
        <v>DISTRIBUCION VOLUMEN X CRITERIO (kg ó litros)Total Bebidas FriasESTABA SOLO/A</v>
      </c>
      <c r="B127">
        <v>0</v>
      </c>
      <c r="C127">
        <v>0</v>
      </c>
      <c r="D127" t="s">
        <v>85</v>
      </c>
      <c r="E127">
        <v>34.434247994587011</v>
      </c>
      <c r="F127">
        <v>28.73278835149366</v>
      </c>
      <c r="G127">
        <v>0</v>
      </c>
      <c r="H127">
        <v>0</v>
      </c>
      <c r="I127">
        <v>0</v>
      </c>
      <c r="J127">
        <v>0</v>
      </c>
    </row>
    <row r="128" spans="1:10" x14ac:dyDescent="0.3">
      <c r="A128" t="str">
        <f>B2&amp;C104&amp;D128</f>
        <v>DISTRIBUCION VOLUMEN X CRITERIO (kg ó litros)Total Bebidas FriasOTROS</v>
      </c>
      <c r="B128">
        <v>0</v>
      </c>
      <c r="C128">
        <v>0</v>
      </c>
      <c r="D128" t="s">
        <v>86</v>
      </c>
      <c r="E128">
        <v>0</v>
      </c>
      <c r="F128">
        <v>0</v>
      </c>
      <c r="G128">
        <v>0</v>
      </c>
      <c r="H128">
        <v>0</v>
      </c>
      <c r="I128">
        <v>0</v>
      </c>
      <c r="J128">
        <v>0</v>
      </c>
    </row>
    <row r="129" spans="1:10" x14ac:dyDescent="0.3">
      <c r="A129" t="str">
        <f>B2&amp;C104&amp;D129</f>
        <v>DISTRIBUCION VOLUMEN X CRITERIO (kg ó litros)Total Bebidas FriasESTAR TRABAJANDO</v>
      </c>
      <c r="B129">
        <v>0</v>
      </c>
      <c r="C129">
        <v>0</v>
      </c>
      <c r="D129" t="s">
        <v>88</v>
      </c>
      <c r="E129">
        <v>10.199630183819446</v>
      </c>
      <c r="F129">
        <v>10.144468780560548</v>
      </c>
      <c r="G129">
        <v>0</v>
      </c>
      <c r="H129">
        <v>0</v>
      </c>
      <c r="I129">
        <v>0</v>
      </c>
      <c r="J129">
        <v>0</v>
      </c>
    </row>
    <row r="130" spans="1:10" x14ac:dyDescent="0.3">
      <c r="A130" t="str">
        <f>B2&amp;C104&amp;D130</f>
        <v>DISTRIBUCION VOLUMEN X CRITERIO (kg ó litros)Total Bebidas FriasCOMIDA DE NEGOCIOS</v>
      </c>
      <c r="B130">
        <v>0</v>
      </c>
      <c r="C130">
        <v>0</v>
      </c>
      <c r="D130" t="s">
        <v>89</v>
      </c>
      <c r="E130">
        <v>0</v>
      </c>
      <c r="F130">
        <v>0</v>
      </c>
      <c r="G130">
        <v>0</v>
      </c>
      <c r="H130">
        <v>0</v>
      </c>
      <c r="I130">
        <v>0</v>
      </c>
      <c r="J130">
        <v>0</v>
      </c>
    </row>
    <row r="131" spans="1:10" x14ac:dyDescent="0.3">
      <c r="A131" t="str">
        <f>B2&amp;C104&amp;D131</f>
        <v>DISTRIBUCION VOLUMEN X CRITERIO (kg ó litros)Total Bebidas FriasPOR PLACER/RELAX</v>
      </c>
      <c r="B131">
        <v>0</v>
      </c>
      <c r="C131">
        <v>0</v>
      </c>
      <c r="D131" t="s">
        <v>90</v>
      </c>
      <c r="E131">
        <v>11.356086408090681</v>
      </c>
      <c r="F131">
        <v>16.741729516908617</v>
      </c>
      <c r="G131">
        <v>0</v>
      </c>
      <c r="H131">
        <v>0</v>
      </c>
      <c r="I131">
        <v>0</v>
      </c>
      <c r="J131">
        <v>0</v>
      </c>
    </row>
    <row r="132" spans="1:10" x14ac:dyDescent="0.3">
      <c r="A132" t="str">
        <f>B2&amp;C104&amp;D132</f>
        <v>DISTRIBUCION VOLUMEN X CRITERIO (kg ó litros)Total Bebidas FriasTENER HAMBRE/SIN PLANIFICAR</v>
      </c>
      <c r="B132">
        <v>0</v>
      </c>
      <c r="C132">
        <v>0</v>
      </c>
      <c r="D132" t="s">
        <v>91</v>
      </c>
      <c r="E132">
        <v>32.147307097856434</v>
      </c>
      <c r="F132">
        <v>29.06265596631069</v>
      </c>
      <c r="G132">
        <v>0</v>
      </c>
      <c r="H132">
        <v>0</v>
      </c>
      <c r="I132">
        <v>0</v>
      </c>
      <c r="J132">
        <v>0</v>
      </c>
    </row>
    <row r="133" spans="1:10" x14ac:dyDescent="0.3">
      <c r="A133" t="str">
        <f>B2&amp;C104&amp;D133</f>
        <v>DISTRIBUCION VOLUMEN X CRITERIO (kg ó litros)Total Bebidas FriasESTAR DE COMPRAS</v>
      </c>
      <c r="B133">
        <v>0</v>
      </c>
      <c r="C133">
        <v>0</v>
      </c>
      <c r="D133" t="s">
        <v>92</v>
      </c>
      <c r="E133">
        <v>6.2814094851208342</v>
      </c>
      <c r="F133">
        <v>2.0652452083273154</v>
      </c>
      <c r="G133">
        <v>0</v>
      </c>
      <c r="H133">
        <v>0</v>
      </c>
      <c r="I133">
        <v>0</v>
      </c>
      <c r="J133">
        <v>0</v>
      </c>
    </row>
    <row r="134" spans="1:10" x14ac:dyDescent="0.3">
      <c r="A134" t="str">
        <f>B2&amp;C104&amp;D134</f>
        <v>DISTRIBUCION VOLUMEN X CRITERIO (kg ó litros)Total Bebidas FriasNO COCINAR EN CASA</v>
      </c>
      <c r="B134">
        <v>0</v>
      </c>
      <c r="C134">
        <v>0</v>
      </c>
      <c r="D134" t="s">
        <v>93</v>
      </c>
      <c r="E134">
        <v>5.1087428794849084</v>
      </c>
      <c r="F134">
        <v>4.9134821954196761</v>
      </c>
      <c r="G134">
        <v>0</v>
      </c>
      <c r="H134">
        <v>0</v>
      </c>
      <c r="I134">
        <v>0</v>
      </c>
      <c r="J134">
        <v>0</v>
      </c>
    </row>
    <row r="135" spans="1:10" x14ac:dyDescent="0.3">
      <c r="A135" t="str">
        <f>B2&amp;C104&amp;D135</f>
        <v>DISTRIBUCION VOLUMEN X CRITERIO (kg ó litros)Total Bebidas FriasCELEBRACION/FIESTA/SALIR TOMAR</v>
      </c>
      <c r="B135">
        <v>0</v>
      </c>
      <c r="C135">
        <v>0</v>
      </c>
      <c r="D135" t="s">
        <v>94</v>
      </c>
      <c r="E135">
        <v>21.643348570438256</v>
      </c>
      <c r="F135">
        <v>24.119164110417543</v>
      </c>
      <c r="G135">
        <v>0</v>
      </c>
      <c r="H135">
        <v>0</v>
      </c>
      <c r="I135">
        <v>0</v>
      </c>
      <c r="J135">
        <v>0</v>
      </c>
    </row>
    <row r="136" spans="1:10" x14ac:dyDescent="0.3">
      <c r="A136" t="str">
        <f>B2&amp;C104&amp;D136</f>
        <v>DISTRIBUCION VOLUMEN X CRITERIO (kg ó litros)Total Bebidas FriasVIENDO DEPORTES</v>
      </c>
      <c r="B136">
        <v>0</v>
      </c>
      <c r="C136">
        <v>0</v>
      </c>
      <c r="D136" t="s">
        <v>95</v>
      </c>
      <c r="E136">
        <v>0</v>
      </c>
      <c r="F136">
        <v>0</v>
      </c>
      <c r="G136">
        <v>0</v>
      </c>
      <c r="H136">
        <v>0</v>
      </c>
      <c r="I136">
        <v>0</v>
      </c>
      <c r="J136">
        <v>0</v>
      </c>
    </row>
    <row r="137" spans="1:10" x14ac:dyDescent="0.3">
      <c r="A137" t="str">
        <f>B2&amp;C104&amp;D137</f>
        <v>DISTRIBUCION VOLUMEN X CRITERIO (kg ó litros)Total Bebidas FriasOTROS MOTIVOS</v>
      </c>
      <c r="B137">
        <v>0</v>
      </c>
      <c r="C137">
        <v>0</v>
      </c>
      <c r="D137" t="s">
        <v>96</v>
      </c>
      <c r="E137">
        <v>12.162949727513974</v>
      </c>
      <c r="F137">
        <v>11.619355064381228</v>
      </c>
      <c r="G137">
        <v>0</v>
      </c>
      <c r="H137">
        <v>0</v>
      </c>
      <c r="I137">
        <v>0</v>
      </c>
      <c r="J137">
        <v>0</v>
      </c>
    </row>
    <row r="138" spans="1:10" x14ac:dyDescent="0.3">
      <c r="A138" t="str">
        <f>B2&amp;C138&amp;D138</f>
        <v>DISTRIBUCION VOLUMEN X CRITERIO (kg ó litros)Total Bebidas CalientesT.ESPAÑA</v>
      </c>
      <c r="B138">
        <v>0</v>
      </c>
      <c r="C138" t="s">
        <v>18</v>
      </c>
      <c r="D138" t="s">
        <v>60</v>
      </c>
      <c r="E138">
        <v>100</v>
      </c>
      <c r="F138">
        <v>100</v>
      </c>
      <c r="G138">
        <v>0</v>
      </c>
      <c r="H138">
        <v>0</v>
      </c>
      <c r="I138">
        <v>0</v>
      </c>
      <c r="J138">
        <v>0</v>
      </c>
    </row>
    <row r="139" spans="1:10" x14ac:dyDescent="0.3">
      <c r="A139" t="str">
        <f>B2&amp;C138&amp;D139</f>
        <v>DISTRIBUCION VOLUMEN X CRITERIO (kg ó litros)Total Bebidas CalientesEN LA CALLE</v>
      </c>
      <c r="B139">
        <v>0</v>
      </c>
      <c r="C139">
        <v>0</v>
      </c>
      <c r="D139" t="s">
        <v>61</v>
      </c>
      <c r="E139">
        <v>0</v>
      </c>
      <c r="F139">
        <v>0</v>
      </c>
      <c r="G139">
        <v>0</v>
      </c>
      <c r="H139">
        <v>0</v>
      </c>
      <c r="I139">
        <v>0</v>
      </c>
      <c r="J139">
        <v>0</v>
      </c>
    </row>
    <row r="140" spans="1:10" x14ac:dyDescent="0.3">
      <c r="A140" t="str">
        <f>B2&amp;C138&amp;D140</f>
        <v>DISTRIBUCION VOLUMEN X CRITERIO (kg ó litros)Total Bebidas CalientesEN CASA DE OTROS</v>
      </c>
      <c r="B140">
        <v>0</v>
      </c>
      <c r="C140">
        <v>0</v>
      </c>
      <c r="D140" t="s">
        <v>62</v>
      </c>
      <c r="E140">
        <v>0</v>
      </c>
      <c r="F140">
        <v>0</v>
      </c>
      <c r="G140">
        <v>0</v>
      </c>
      <c r="H140">
        <v>0</v>
      </c>
      <c r="I140">
        <v>0</v>
      </c>
      <c r="J140">
        <v>0</v>
      </c>
    </row>
    <row r="141" spans="1:10" x14ac:dyDescent="0.3">
      <c r="A141" t="str">
        <f>B2&amp;C138&amp;D141</f>
        <v>DISTRIBUCION VOLUMEN X CRITERIO (kg ó litros)Total Bebidas CalientesEN EL ESTABLECIMIENTO</v>
      </c>
      <c r="B141">
        <v>0</v>
      </c>
      <c r="C141">
        <v>0</v>
      </c>
      <c r="D141" t="s">
        <v>63</v>
      </c>
      <c r="E141">
        <v>77.801893818932257</v>
      </c>
      <c r="F141">
        <v>77.723032382695962</v>
      </c>
      <c r="G141">
        <v>0</v>
      </c>
      <c r="H141">
        <v>0</v>
      </c>
      <c r="I141">
        <v>0</v>
      </c>
      <c r="J141">
        <v>0</v>
      </c>
    </row>
    <row r="142" spans="1:10" x14ac:dyDescent="0.3">
      <c r="A142" t="str">
        <f>B2&amp;C138&amp;D142</f>
        <v>DISTRIBUCION VOLUMEN X CRITERIO (kg ó litros)Total Bebidas CalientesEN EL TRABAJO</v>
      </c>
      <c r="B142">
        <v>0</v>
      </c>
      <c r="C142">
        <v>0</v>
      </c>
      <c r="D142" t="s">
        <v>64</v>
      </c>
      <c r="E142">
        <v>0</v>
      </c>
      <c r="F142">
        <v>0</v>
      </c>
      <c r="G142">
        <v>0</v>
      </c>
      <c r="H142">
        <v>0</v>
      </c>
      <c r="I142">
        <v>0</v>
      </c>
      <c r="J142">
        <v>0</v>
      </c>
    </row>
    <row r="143" spans="1:10" x14ac:dyDescent="0.3">
      <c r="A143" t="str">
        <f>B2&amp;C138&amp;D143</f>
        <v>DISTRIBUCION VOLUMEN X CRITERIO (kg ó litros)Total Bebidas CalientesEN COLEGIO/INSTITUTO/UNIV.</v>
      </c>
      <c r="B143">
        <v>0</v>
      </c>
      <c r="C143">
        <v>0</v>
      </c>
      <c r="D143" t="s">
        <v>65</v>
      </c>
      <c r="E143">
        <v>0</v>
      </c>
      <c r="F143">
        <v>0</v>
      </c>
      <c r="G143">
        <v>0</v>
      </c>
      <c r="H143">
        <v>0</v>
      </c>
      <c r="I143">
        <v>0</v>
      </c>
      <c r="J143">
        <v>0</v>
      </c>
    </row>
    <row r="144" spans="1:10" x14ac:dyDescent="0.3">
      <c r="A144" t="str">
        <f>B2&amp;C138&amp;D144</f>
        <v>DISTRIBUCION VOLUMEN X CRITERIO (kg ó litros)Total Bebidas CalientesEN MI CASA</v>
      </c>
      <c r="B144">
        <v>0</v>
      </c>
      <c r="C144">
        <v>0</v>
      </c>
      <c r="D144" t="s">
        <v>66</v>
      </c>
      <c r="E144">
        <v>0</v>
      </c>
      <c r="F144">
        <v>0</v>
      </c>
      <c r="G144">
        <v>0</v>
      </c>
      <c r="H144">
        <v>0</v>
      </c>
      <c r="I144">
        <v>0</v>
      </c>
      <c r="J144">
        <v>0</v>
      </c>
    </row>
    <row r="145" spans="1:10" x14ac:dyDescent="0.3">
      <c r="A145" t="str">
        <f>B2&amp;C138&amp;D145</f>
        <v>DISTRIBUCION VOLUMEN X CRITERIO (kg ó litros)Total Bebidas CalientesEN M.TRANSP.(AVION,TREN,AUTOC,E</v>
      </c>
      <c r="B145">
        <v>0</v>
      </c>
      <c r="C145">
        <v>0</v>
      </c>
      <c r="D145" t="s">
        <v>67</v>
      </c>
      <c r="E145">
        <v>0</v>
      </c>
      <c r="F145">
        <v>0</v>
      </c>
      <c r="G145">
        <v>0</v>
      </c>
      <c r="H145">
        <v>0</v>
      </c>
      <c r="I145">
        <v>0</v>
      </c>
      <c r="J145">
        <v>0</v>
      </c>
    </row>
    <row r="146" spans="1:10" x14ac:dyDescent="0.3">
      <c r="A146" t="str">
        <f>B2&amp;C138&amp;D146</f>
        <v>DISTRIBUCION VOLUMEN X CRITERIO (kg ó litros)Total Bebidas CalientesEN OTRO LUGAR</v>
      </c>
      <c r="B146">
        <v>0</v>
      </c>
      <c r="C146">
        <v>0</v>
      </c>
      <c r="D146" t="s">
        <v>68</v>
      </c>
      <c r="E146">
        <v>0</v>
      </c>
      <c r="F146">
        <v>0</v>
      </c>
      <c r="G146">
        <v>0</v>
      </c>
      <c r="H146">
        <v>0</v>
      </c>
      <c r="I146">
        <v>0</v>
      </c>
      <c r="J146">
        <v>0</v>
      </c>
    </row>
    <row r="147" spans="1:10" x14ac:dyDescent="0.3">
      <c r="A147" t="str">
        <f>B2&amp;C138&amp;D147</f>
        <v>DISTRIBUCION VOLUMEN X CRITERIO (kg ó litros)Total Bebidas CalientesDESAYUNO</v>
      </c>
      <c r="B147">
        <v>0</v>
      </c>
      <c r="C147">
        <v>0</v>
      </c>
      <c r="D147" t="s">
        <v>70</v>
      </c>
      <c r="E147">
        <v>57.031744035308918</v>
      </c>
      <c r="F147">
        <v>64.431882358912887</v>
      </c>
      <c r="G147">
        <v>0</v>
      </c>
      <c r="H147">
        <v>0</v>
      </c>
      <c r="I147">
        <v>0</v>
      </c>
      <c r="J147">
        <v>0</v>
      </c>
    </row>
    <row r="148" spans="1:10" x14ac:dyDescent="0.3">
      <c r="A148" t="str">
        <f>B2&amp;C138&amp;D148</f>
        <v>DISTRIBUCION VOLUMEN X CRITERIO (kg ó litros)Total Bebidas CalientesAPERITIVO/ANTES DE COMER</v>
      </c>
      <c r="B148">
        <v>0</v>
      </c>
      <c r="C148">
        <v>0</v>
      </c>
      <c r="D148" t="s">
        <v>71</v>
      </c>
      <c r="E148">
        <v>10.137112175662923</v>
      </c>
      <c r="F148">
        <v>9.8013446621489013</v>
      </c>
      <c r="G148">
        <v>0</v>
      </c>
      <c r="H148">
        <v>0</v>
      </c>
      <c r="I148">
        <v>0</v>
      </c>
      <c r="J148">
        <v>0</v>
      </c>
    </row>
    <row r="149" spans="1:10" x14ac:dyDescent="0.3">
      <c r="A149" t="str">
        <f>B2&amp;C138&amp;D149</f>
        <v>DISTRIBUCION VOLUMEN X CRITERIO (kg ó litros)Total Bebidas CalientesCOMIDA</v>
      </c>
      <c r="B149">
        <v>0</v>
      </c>
      <c r="C149">
        <v>0</v>
      </c>
      <c r="D149" t="s">
        <v>72</v>
      </c>
      <c r="E149">
        <v>0</v>
      </c>
      <c r="F149">
        <v>0</v>
      </c>
      <c r="G149">
        <v>0</v>
      </c>
      <c r="H149">
        <v>0</v>
      </c>
      <c r="I149">
        <v>0</v>
      </c>
      <c r="J149">
        <v>0</v>
      </c>
    </row>
    <row r="150" spans="1:10" x14ac:dyDescent="0.3">
      <c r="A150" t="str">
        <f>B2&amp;C138&amp;D150</f>
        <v>DISTRIBUCION VOLUMEN X CRITERIO (kg ó litros)Total Bebidas CalientesTARDE/MERIENDA</v>
      </c>
      <c r="B150">
        <v>0</v>
      </c>
      <c r="C150">
        <v>0</v>
      </c>
      <c r="D150" t="s">
        <v>73</v>
      </c>
      <c r="E150">
        <v>18.017276513345553</v>
      </c>
      <c r="F150">
        <v>11.881117318605165</v>
      </c>
      <c r="G150">
        <v>0</v>
      </c>
      <c r="H150">
        <v>0</v>
      </c>
      <c r="I150">
        <v>0</v>
      </c>
      <c r="J150">
        <v>0</v>
      </c>
    </row>
    <row r="151" spans="1:10" x14ac:dyDescent="0.3">
      <c r="A151" t="str">
        <f>B2&amp;C138&amp;D151</f>
        <v>DISTRIBUCION VOLUMEN X CRITERIO (kg ó litros)Total Bebidas CalientesANTES DE CENAR</v>
      </c>
      <c r="B151">
        <v>0</v>
      </c>
      <c r="C151">
        <v>0</v>
      </c>
      <c r="D151" t="s">
        <v>74</v>
      </c>
      <c r="E151">
        <v>0</v>
      </c>
      <c r="F151">
        <v>0</v>
      </c>
      <c r="G151">
        <v>0</v>
      </c>
      <c r="H151">
        <v>0</v>
      </c>
      <c r="I151">
        <v>0</v>
      </c>
      <c r="J151">
        <v>0</v>
      </c>
    </row>
    <row r="152" spans="1:10" x14ac:dyDescent="0.3">
      <c r="A152" t="str">
        <f>B2&amp;C138&amp;D152</f>
        <v>DISTRIBUCION VOLUMEN X CRITERIO (kg ó litros)Total Bebidas CalientesCENA</v>
      </c>
      <c r="B152">
        <v>0</v>
      </c>
      <c r="C152">
        <v>0</v>
      </c>
      <c r="D152" t="s">
        <v>75</v>
      </c>
      <c r="E152">
        <v>0</v>
      </c>
      <c r="F152">
        <v>0</v>
      </c>
      <c r="G152">
        <v>0</v>
      </c>
      <c r="H152">
        <v>0</v>
      </c>
      <c r="I152">
        <v>0</v>
      </c>
      <c r="J152">
        <v>0</v>
      </c>
    </row>
    <row r="153" spans="1:10" x14ac:dyDescent="0.3">
      <c r="A153" t="str">
        <f>B2&amp;C138&amp;D153</f>
        <v>DISTRIBUCION VOLUMEN X CRITERIO (kg ó litros)Total Bebidas CalientesDESPUES DE LA CENA</v>
      </c>
      <c r="B153">
        <v>0</v>
      </c>
      <c r="C153">
        <v>0</v>
      </c>
      <c r="D153" t="s">
        <v>76</v>
      </c>
      <c r="E153">
        <v>0</v>
      </c>
      <c r="F153">
        <v>0</v>
      </c>
      <c r="G153">
        <v>0</v>
      </c>
      <c r="H153">
        <v>0</v>
      </c>
      <c r="I153">
        <v>0</v>
      </c>
      <c r="J153">
        <v>0</v>
      </c>
    </row>
    <row r="154" spans="1:10" x14ac:dyDescent="0.3">
      <c r="A154" t="str">
        <f>B2&amp;C138&amp;D154</f>
        <v>DISTRIBUCION VOLUMEN X CRITERIO (kg ó litros)Total Bebidas CalientesDURANTE EL DIA</v>
      </c>
      <c r="B154">
        <v>0</v>
      </c>
      <c r="C154">
        <v>0</v>
      </c>
      <c r="D154" t="s">
        <v>77</v>
      </c>
      <c r="E154">
        <v>0</v>
      </c>
      <c r="F154">
        <v>0</v>
      </c>
      <c r="G154">
        <v>0</v>
      </c>
      <c r="H154">
        <v>0</v>
      </c>
      <c r="I154">
        <v>0</v>
      </c>
      <c r="J154">
        <v>0</v>
      </c>
    </row>
    <row r="155" spans="1:10" x14ac:dyDescent="0.3">
      <c r="A155" t="str">
        <f>B2&amp;C138&amp;D155</f>
        <v>DISTRIBUCION VOLUMEN X CRITERIO (kg ó litros)Total Bebidas CalientesCON AMIGOS</v>
      </c>
      <c r="B155">
        <v>0</v>
      </c>
      <c r="C155">
        <v>0</v>
      </c>
      <c r="D155" t="s">
        <v>79</v>
      </c>
      <c r="E155">
        <v>13.846237402332815</v>
      </c>
      <c r="F155">
        <v>14.659075193193699</v>
      </c>
      <c r="G155">
        <v>0</v>
      </c>
      <c r="H155">
        <v>0</v>
      </c>
      <c r="I155">
        <v>0</v>
      </c>
      <c r="J155">
        <v>0</v>
      </c>
    </row>
    <row r="156" spans="1:10" x14ac:dyDescent="0.3">
      <c r="A156" t="str">
        <f>B2&amp;C138&amp;D156</f>
        <v>DISTRIBUCION VOLUMEN X CRITERIO (kg ó litros)Total Bebidas CalientesCON CLIENTES</v>
      </c>
      <c r="B156">
        <v>0</v>
      </c>
      <c r="C156">
        <v>0</v>
      </c>
      <c r="D156" t="s">
        <v>80</v>
      </c>
      <c r="E156">
        <v>0</v>
      </c>
      <c r="F156">
        <v>0</v>
      </c>
      <c r="G156">
        <v>0</v>
      </c>
      <c r="H156">
        <v>0</v>
      </c>
      <c r="I156">
        <v>0</v>
      </c>
      <c r="J156">
        <v>0</v>
      </c>
    </row>
    <row r="157" spans="1:10" x14ac:dyDescent="0.3">
      <c r="A157" t="str">
        <f>B2&amp;C138&amp;D157</f>
        <v>DISTRIBUCION VOLUMEN X CRITERIO (kg ó litros)Total Bebidas CalientesCON COMPAÑEROS DE TRABAJO</v>
      </c>
      <c r="B157">
        <v>0</v>
      </c>
      <c r="C157">
        <v>0</v>
      </c>
      <c r="D157" t="s">
        <v>81</v>
      </c>
      <c r="E157">
        <v>0</v>
      </c>
      <c r="F157">
        <v>8.9475368100264454</v>
      </c>
      <c r="G157">
        <v>0</v>
      </c>
      <c r="H157">
        <v>0</v>
      </c>
      <c r="I157">
        <v>0</v>
      </c>
      <c r="J157">
        <v>0</v>
      </c>
    </row>
    <row r="158" spans="1:10" x14ac:dyDescent="0.3">
      <c r="A158" t="str">
        <f>B2&amp;C138&amp;D158</f>
        <v>DISTRIBUCION VOLUMEN X CRITERIO (kg ó litros)Total Bebidas CalientesCON COMPAÑEROS DE CLASE</v>
      </c>
      <c r="B158">
        <v>0</v>
      </c>
      <c r="C158">
        <v>0</v>
      </c>
      <c r="D158" t="s">
        <v>82</v>
      </c>
      <c r="E158">
        <v>0</v>
      </c>
      <c r="F158">
        <v>0</v>
      </c>
      <c r="G158">
        <v>0</v>
      </c>
      <c r="H158">
        <v>0</v>
      </c>
      <c r="I158">
        <v>0</v>
      </c>
      <c r="J158">
        <v>0</v>
      </c>
    </row>
    <row r="159" spans="1:10" x14ac:dyDescent="0.3">
      <c r="A159" t="str">
        <f>B2&amp;C138&amp;D159</f>
        <v>DISTRIBUCION VOLUMEN X CRITERIO (kg ó litros)Total Bebidas CalientesCON FAMILIA</v>
      </c>
      <c r="B159">
        <v>0</v>
      </c>
      <c r="C159">
        <v>0</v>
      </c>
      <c r="D159" t="s">
        <v>83</v>
      </c>
      <c r="E159">
        <v>15.929983929485733</v>
      </c>
      <c r="F159">
        <v>16.873696674675813</v>
      </c>
      <c r="G159">
        <v>0</v>
      </c>
      <c r="H159">
        <v>0</v>
      </c>
      <c r="I159">
        <v>0</v>
      </c>
      <c r="J159">
        <v>0</v>
      </c>
    </row>
    <row r="160" spans="1:10" x14ac:dyDescent="0.3">
      <c r="A160" t="str">
        <f>B2&amp;C138&amp;D160</f>
        <v>DISTRIBUCION VOLUMEN X CRITERIO (kg ó litros)Total Bebidas CalientesCON LA PAREJA</v>
      </c>
      <c r="B160">
        <v>0</v>
      </c>
      <c r="C160">
        <v>0</v>
      </c>
      <c r="D160" t="s">
        <v>84</v>
      </c>
      <c r="E160">
        <v>0</v>
      </c>
      <c r="F160">
        <v>20.331747784847753</v>
      </c>
      <c r="G160">
        <v>0</v>
      </c>
      <c r="H160">
        <v>0</v>
      </c>
      <c r="I160">
        <v>0</v>
      </c>
      <c r="J160">
        <v>0</v>
      </c>
    </row>
    <row r="161" spans="1:10" x14ac:dyDescent="0.3">
      <c r="A161" t="str">
        <f>B2&amp;C138&amp;D161</f>
        <v>DISTRIBUCION VOLUMEN X CRITERIO (kg ó litros)Total Bebidas CalientesESTABA SOLO/A</v>
      </c>
      <c r="B161">
        <v>0</v>
      </c>
      <c r="C161">
        <v>0</v>
      </c>
      <c r="D161" t="s">
        <v>85</v>
      </c>
      <c r="E161">
        <v>41.572106738491399</v>
      </c>
      <c r="F161">
        <v>38.033036225097142</v>
      </c>
      <c r="G161">
        <v>0</v>
      </c>
      <c r="H161">
        <v>0</v>
      </c>
      <c r="I161">
        <v>0</v>
      </c>
      <c r="J161">
        <v>0</v>
      </c>
    </row>
    <row r="162" spans="1:10" x14ac:dyDescent="0.3">
      <c r="A162" t="str">
        <f>B2&amp;C138&amp;D162</f>
        <v>DISTRIBUCION VOLUMEN X CRITERIO (kg ó litros)Total Bebidas CalientesOTROS</v>
      </c>
      <c r="B162">
        <v>0</v>
      </c>
      <c r="C162">
        <v>0</v>
      </c>
      <c r="D162" t="s">
        <v>86</v>
      </c>
      <c r="E162">
        <v>0</v>
      </c>
      <c r="F162">
        <v>0</v>
      </c>
      <c r="G162">
        <v>0</v>
      </c>
      <c r="H162">
        <v>0</v>
      </c>
      <c r="I162">
        <v>0</v>
      </c>
      <c r="J162">
        <v>0</v>
      </c>
    </row>
    <row r="163" spans="1:10" x14ac:dyDescent="0.3">
      <c r="A163" t="str">
        <f>B2&amp;C138&amp;D163</f>
        <v>DISTRIBUCION VOLUMEN X CRITERIO (kg ó litros)Total Bebidas CalientesESTAR TRABAJANDO</v>
      </c>
      <c r="B163">
        <v>0</v>
      </c>
      <c r="C163">
        <v>0</v>
      </c>
      <c r="D163" t="s">
        <v>88</v>
      </c>
      <c r="E163">
        <v>18.130764726556947</v>
      </c>
      <c r="F163">
        <v>23.144224732507958</v>
      </c>
      <c r="G163">
        <v>0</v>
      </c>
      <c r="H163">
        <v>0</v>
      </c>
      <c r="I163">
        <v>0</v>
      </c>
      <c r="J163">
        <v>0</v>
      </c>
    </row>
    <row r="164" spans="1:10" x14ac:dyDescent="0.3">
      <c r="A164" t="str">
        <f>B2&amp;C138&amp;D164</f>
        <v>DISTRIBUCION VOLUMEN X CRITERIO (kg ó litros)Total Bebidas CalientesCOMIDA DE NEGOCIOS</v>
      </c>
      <c r="B164">
        <v>0</v>
      </c>
      <c r="C164">
        <v>0</v>
      </c>
      <c r="D164" t="s">
        <v>89</v>
      </c>
      <c r="E164">
        <v>0</v>
      </c>
      <c r="F164">
        <v>0</v>
      </c>
      <c r="G164">
        <v>0</v>
      </c>
      <c r="H164">
        <v>0</v>
      </c>
      <c r="I164">
        <v>0</v>
      </c>
      <c r="J164">
        <v>0</v>
      </c>
    </row>
    <row r="165" spans="1:10" x14ac:dyDescent="0.3">
      <c r="A165" t="str">
        <f>B2&amp;C138&amp;D165</f>
        <v>DISTRIBUCION VOLUMEN X CRITERIO (kg ó litros)Total Bebidas CalientesPOR PLACER/RELAX</v>
      </c>
      <c r="B165">
        <v>0</v>
      </c>
      <c r="C165">
        <v>0</v>
      </c>
      <c r="D165" t="s">
        <v>90</v>
      </c>
      <c r="E165">
        <v>0</v>
      </c>
      <c r="F165">
        <v>0</v>
      </c>
      <c r="G165">
        <v>0</v>
      </c>
      <c r="H165">
        <v>0</v>
      </c>
      <c r="I165">
        <v>0</v>
      </c>
      <c r="J165">
        <v>0</v>
      </c>
    </row>
    <row r="166" spans="1:10" x14ac:dyDescent="0.3">
      <c r="A166" t="str">
        <f>B2&amp;C138&amp;D166</f>
        <v>DISTRIBUCION VOLUMEN X CRITERIO (kg ó litros)Total Bebidas CalientesTENER HAMBRE/SIN PLANIFICAR</v>
      </c>
      <c r="B166">
        <v>0</v>
      </c>
      <c r="C166">
        <v>0</v>
      </c>
      <c r="D166" t="s">
        <v>91</v>
      </c>
      <c r="E166">
        <v>39.807076440081133</v>
      </c>
      <c r="F166">
        <v>33.378883878332907</v>
      </c>
      <c r="G166">
        <v>0</v>
      </c>
      <c r="H166">
        <v>0</v>
      </c>
      <c r="I166">
        <v>0</v>
      </c>
      <c r="J166">
        <v>0</v>
      </c>
    </row>
    <row r="167" spans="1:10" x14ac:dyDescent="0.3">
      <c r="A167" t="str">
        <f>B2&amp;C138&amp;D167</f>
        <v>DISTRIBUCION VOLUMEN X CRITERIO (kg ó litros)Total Bebidas CalientesESTAR DE COMPRAS</v>
      </c>
      <c r="B167">
        <v>0</v>
      </c>
      <c r="C167">
        <v>0</v>
      </c>
      <c r="D167" t="s">
        <v>92</v>
      </c>
      <c r="E167">
        <v>0</v>
      </c>
      <c r="F167">
        <v>0</v>
      </c>
      <c r="G167">
        <v>0</v>
      </c>
      <c r="H167">
        <v>0</v>
      </c>
      <c r="I167">
        <v>0</v>
      </c>
      <c r="J167">
        <v>0</v>
      </c>
    </row>
    <row r="168" spans="1:10" x14ac:dyDescent="0.3">
      <c r="A168" t="str">
        <f>B2&amp;C138&amp;D168</f>
        <v>DISTRIBUCION VOLUMEN X CRITERIO (kg ó litros)Total Bebidas CalientesNO COCINAR EN CASA</v>
      </c>
      <c r="B168">
        <v>0</v>
      </c>
      <c r="C168">
        <v>0</v>
      </c>
      <c r="D168" t="s">
        <v>93</v>
      </c>
      <c r="E168">
        <v>0</v>
      </c>
      <c r="F168">
        <v>0</v>
      </c>
      <c r="G168">
        <v>0</v>
      </c>
      <c r="H168">
        <v>0</v>
      </c>
      <c r="I168">
        <v>0</v>
      </c>
      <c r="J168">
        <v>0</v>
      </c>
    </row>
    <row r="169" spans="1:10" x14ac:dyDescent="0.3">
      <c r="A169" t="str">
        <f>B2&amp;C138&amp;D169</f>
        <v>DISTRIBUCION VOLUMEN X CRITERIO (kg ó litros)Total Bebidas CalientesCELEBRACION/FIESTA/SALIR TOMAR</v>
      </c>
      <c r="B169">
        <v>0</v>
      </c>
      <c r="C169">
        <v>0</v>
      </c>
      <c r="D169" t="s">
        <v>94</v>
      </c>
      <c r="E169">
        <v>18.18400990849738</v>
      </c>
      <c r="F169">
        <v>20.97552674580519</v>
      </c>
      <c r="G169">
        <v>0</v>
      </c>
      <c r="H169">
        <v>0</v>
      </c>
      <c r="I169">
        <v>0</v>
      </c>
      <c r="J169">
        <v>0</v>
      </c>
    </row>
    <row r="170" spans="1:10" x14ac:dyDescent="0.3">
      <c r="A170" t="str">
        <f>B2&amp;C138&amp;D170</f>
        <v>DISTRIBUCION VOLUMEN X CRITERIO (kg ó litros)Total Bebidas CalientesVIENDO DEPORTES</v>
      </c>
      <c r="B170">
        <v>0</v>
      </c>
      <c r="C170">
        <v>0</v>
      </c>
      <c r="D170" t="s">
        <v>95</v>
      </c>
      <c r="E170">
        <v>0</v>
      </c>
      <c r="F170">
        <v>0</v>
      </c>
      <c r="G170">
        <v>0</v>
      </c>
      <c r="H170">
        <v>0</v>
      </c>
      <c r="I170">
        <v>0</v>
      </c>
      <c r="J170">
        <v>0</v>
      </c>
    </row>
    <row r="171" spans="1:10" x14ac:dyDescent="0.3">
      <c r="A171" t="str">
        <f>B2&amp;C138&amp;D171</f>
        <v>DISTRIBUCION VOLUMEN X CRITERIO (kg ó litros)Total Bebidas CalientesOTROS MOTIVOS</v>
      </c>
      <c r="B171">
        <v>0</v>
      </c>
      <c r="C171">
        <v>0</v>
      </c>
      <c r="D171" t="s">
        <v>96</v>
      </c>
      <c r="E171">
        <v>0</v>
      </c>
      <c r="F171">
        <v>0</v>
      </c>
      <c r="G171">
        <v>0</v>
      </c>
      <c r="H171">
        <v>0</v>
      </c>
      <c r="I171">
        <v>0</v>
      </c>
      <c r="J171">
        <v>0</v>
      </c>
    </row>
    <row r="172" spans="1:10" x14ac:dyDescent="0.3">
      <c r="A172" t="str">
        <f>B2&amp;C172&amp;D172</f>
        <v>DISTRIBUCION VOLUMEN X CRITERIO (kg ó litros)Total AperitivosT.ESPAÑA</v>
      </c>
      <c r="B172">
        <v>0</v>
      </c>
      <c r="C172" t="s">
        <v>19</v>
      </c>
      <c r="D172" t="s">
        <v>60</v>
      </c>
      <c r="E172">
        <v>100</v>
      </c>
      <c r="F172">
        <v>100</v>
      </c>
      <c r="G172">
        <v>0</v>
      </c>
      <c r="H172">
        <v>0</v>
      </c>
      <c r="I172">
        <v>0</v>
      </c>
      <c r="J172">
        <v>0</v>
      </c>
    </row>
    <row r="173" spans="1:10" x14ac:dyDescent="0.3">
      <c r="A173" t="str">
        <f>B2&amp;C172&amp;D173</f>
        <v>DISTRIBUCION VOLUMEN X CRITERIO (kg ó litros)Total AperitivosEN LA CALLE</v>
      </c>
      <c r="B173">
        <v>0</v>
      </c>
      <c r="C173">
        <v>0</v>
      </c>
      <c r="D173" t="s">
        <v>61</v>
      </c>
      <c r="E173">
        <v>35.664529139636741</v>
      </c>
      <c r="F173">
        <v>34.689359752003121</v>
      </c>
      <c r="G173">
        <v>0</v>
      </c>
      <c r="H173">
        <v>0</v>
      </c>
      <c r="I173">
        <v>0</v>
      </c>
      <c r="J173">
        <v>0</v>
      </c>
    </row>
    <row r="174" spans="1:10" x14ac:dyDescent="0.3">
      <c r="A174" t="str">
        <f>B2&amp;C172&amp;D174</f>
        <v>DISTRIBUCION VOLUMEN X CRITERIO (kg ó litros)Total AperitivosEN CASA DE OTROS</v>
      </c>
      <c r="B174">
        <v>0</v>
      </c>
      <c r="C174">
        <v>0</v>
      </c>
      <c r="D174" t="s">
        <v>62</v>
      </c>
      <c r="E174">
        <v>8.7393847568038385</v>
      </c>
      <c r="F174">
        <v>24.551314536757975</v>
      </c>
      <c r="G174">
        <v>0</v>
      </c>
      <c r="H174">
        <v>0</v>
      </c>
      <c r="I174">
        <v>0</v>
      </c>
      <c r="J174">
        <v>0</v>
      </c>
    </row>
    <row r="175" spans="1:10" x14ac:dyDescent="0.3">
      <c r="A175" t="str">
        <f>B2&amp;C172&amp;D175</f>
        <v>DISTRIBUCION VOLUMEN X CRITERIO (kg ó litros)Total AperitivosEN EL ESTABLECIMIENTO</v>
      </c>
      <c r="B175">
        <v>0</v>
      </c>
      <c r="C175">
        <v>0</v>
      </c>
      <c r="D175" t="s">
        <v>63</v>
      </c>
      <c r="E175">
        <v>13.623114297688108</v>
      </c>
      <c r="F175">
        <v>7.2874838773923676</v>
      </c>
      <c r="G175">
        <v>0</v>
      </c>
      <c r="H175">
        <v>0</v>
      </c>
      <c r="I175">
        <v>0</v>
      </c>
      <c r="J175">
        <v>0</v>
      </c>
    </row>
    <row r="176" spans="1:10" x14ac:dyDescent="0.3">
      <c r="A176" t="str">
        <f>B2&amp;C172&amp;D176</f>
        <v>DISTRIBUCION VOLUMEN X CRITERIO (kg ó litros)Total AperitivosEN EL TRABAJO</v>
      </c>
      <c r="B176">
        <v>0</v>
      </c>
      <c r="C176">
        <v>0</v>
      </c>
      <c r="D176" t="s">
        <v>64</v>
      </c>
      <c r="E176">
        <v>7.3119913122037143</v>
      </c>
      <c r="F176">
        <v>13.374254123125237</v>
      </c>
      <c r="G176">
        <v>0</v>
      </c>
      <c r="H176">
        <v>0</v>
      </c>
      <c r="I176">
        <v>0</v>
      </c>
      <c r="J176">
        <v>0</v>
      </c>
    </row>
    <row r="177" spans="1:10" x14ac:dyDescent="0.3">
      <c r="A177" t="str">
        <f>B2&amp;C172&amp;D177</f>
        <v>DISTRIBUCION VOLUMEN X CRITERIO (kg ó litros)Total AperitivosEN COLEGIO/INSTITUTO/UNIV.</v>
      </c>
      <c r="B177">
        <v>0</v>
      </c>
      <c r="C177">
        <v>0</v>
      </c>
      <c r="D177" t="s">
        <v>65</v>
      </c>
      <c r="E177">
        <v>0</v>
      </c>
      <c r="F177">
        <v>0</v>
      </c>
      <c r="G177">
        <v>0</v>
      </c>
      <c r="H177">
        <v>0</v>
      </c>
      <c r="I177">
        <v>0</v>
      </c>
      <c r="J177">
        <v>0</v>
      </c>
    </row>
    <row r="178" spans="1:10" x14ac:dyDescent="0.3">
      <c r="A178" t="str">
        <f>B2&amp;C172&amp;D178</f>
        <v>DISTRIBUCION VOLUMEN X CRITERIO (kg ó litros)Total AperitivosEN MI CASA</v>
      </c>
      <c r="B178">
        <v>0</v>
      </c>
      <c r="C178">
        <v>0</v>
      </c>
      <c r="D178" t="s">
        <v>66</v>
      </c>
      <c r="E178">
        <v>20.061671207260325</v>
      </c>
      <c r="F178">
        <v>0</v>
      </c>
      <c r="G178">
        <v>0</v>
      </c>
      <c r="H178">
        <v>0</v>
      </c>
      <c r="I178">
        <v>0</v>
      </c>
      <c r="J178">
        <v>0</v>
      </c>
    </row>
    <row r="179" spans="1:10" x14ac:dyDescent="0.3">
      <c r="A179" t="str">
        <f>B2&amp;C172&amp;D179</f>
        <v>DISTRIBUCION VOLUMEN X CRITERIO (kg ó litros)Total AperitivosEN M.TRANSP.(AVION,TREN,AUTOC,E</v>
      </c>
      <c r="B179">
        <v>0</v>
      </c>
      <c r="C179">
        <v>0</v>
      </c>
      <c r="D179" t="s">
        <v>67</v>
      </c>
      <c r="E179">
        <v>0</v>
      </c>
      <c r="F179">
        <v>0</v>
      </c>
      <c r="G179">
        <v>0</v>
      </c>
      <c r="H179">
        <v>0</v>
      </c>
      <c r="I179">
        <v>0</v>
      </c>
      <c r="J179">
        <v>0</v>
      </c>
    </row>
    <row r="180" spans="1:10" x14ac:dyDescent="0.3">
      <c r="A180" t="str">
        <f>B2&amp;C172&amp;D180</f>
        <v>DISTRIBUCION VOLUMEN X CRITERIO (kg ó litros)Total AperitivosEN OTRO LUGAR</v>
      </c>
      <c r="B180">
        <v>0</v>
      </c>
      <c r="C180">
        <v>0</v>
      </c>
      <c r="D180" t="s">
        <v>68</v>
      </c>
      <c r="E180">
        <v>10.558029806252739</v>
      </c>
      <c r="F180">
        <v>6.8523159022199787</v>
      </c>
      <c r="G180">
        <v>0</v>
      </c>
      <c r="H180">
        <v>0</v>
      </c>
      <c r="I180">
        <v>0</v>
      </c>
      <c r="J180">
        <v>0</v>
      </c>
    </row>
    <row r="181" spans="1:10" x14ac:dyDescent="0.3">
      <c r="A181" t="str">
        <f>B2&amp;C172&amp;D181</f>
        <v>DISTRIBUCION VOLUMEN X CRITERIO (kg ó litros)Total AperitivosDESAYUNO</v>
      </c>
      <c r="B181">
        <v>0</v>
      </c>
      <c r="C181">
        <v>0</v>
      </c>
      <c r="D181" t="s">
        <v>70</v>
      </c>
      <c r="E181">
        <v>0</v>
      </c>
      <c r="F181">
        <v>0</v>
      </c>
      <c r="G181">
        <v>0</v>
      </c>
      <c r="H181">
        <v>0</v>
      </c>
      <c r="I181">
        <v>0</v>
      </c>
      <c r="J181">
        <v>0</v>
      </c>
    </row>
    <row r="182" spans="1:10" x14ac:dyDescent="0.3">
      <c r="A182" t="str">
        <f>B2&amp;C172&amp;D182</f>
        <v>DISTRIBUCION VOLUMEN X CRITERIO (kg ó litros)Total AperitivosAPERITIVO/ANTES DE COMER</v>
      </c>
      <c r="B182">
        <v>0</v>
      </c>
      <c r="C182">
        <v>0</v>
      </c>
      <c r="D182" t="s">
        <v>71</v>
      </c>
      <c r="E182">
        <v>26.356515560920695</v>
      </c>
      <c r="F182">
        <v>17.541536133903172</v>
      </c>
      <c r="G182">
        <v>0</v>
      </c>
      <c r="H182">
        <v>0</v>
      </c>
      <c r="I182">
        <v>0</v>
      </c>
      <c r="J182">
        <v>0</v>
      </c>
    </row>
    <row r="183" spans="1:10" x14ac:dyDescent="0.3">
      <c r="A183" t="str">
        <f>B2&amp;C172&amp;D183</f>
        <v>DISTRIBUCION VOLUMEN X CRITERIO (kg ó litros)Total AperitivosCOMIDA</v>
      </c>
      <c r="B183">
        <v>0</v>
      </c>
      <c r="C183">
        <v>0</v>
      </c>
      <c r="D183" t="s">
        <v>72</v>
      </c>
      <c r="E183">
        <v>10.834011224310503</v>
      </c>
      <c r="F183">
        <v>0</v>
      </c>
      <c r="G183">
        <v>0</v>
      </c>
      <c r="H183">
        <v>0</v>
      </c>
      <c r="I183">
        <v>0</v>
      </c>
      <c r="J183">
        <v>0</v>
      </c>
    </row>
    <row r="184" spans="1:10" x14ac:dyDescent="0.3">
      <c r="A184" t="str">
        <f>B2&amp;C172&amp;D184</f>
        <v>DISTRIBUCION VOLUMEN X CRITERIO (kg ó litros)Total AperitivosTARDE/MERIENDA</v>
      </c>
      <c r="B184">
        <v>0</v>
      </c>
      <c r="C184">
        <v>0</v>
      </c>
      <c r="D184" t="s">
        <v>73</v>
      </c>
      <c r="E184">
        <v>29.389353748401671</v>
      </c>
      <c r="F184">
        <v>31.358523048312019</v>
      </c>
      <c r="G184">
        <v>0</v>
      </c>
      <c r="H184">
        <v>0</v>
      </c>
      <c r="I184">
        <v>0</v>
      </c>
      <c r="J184">
        <v>0</v>
      </c>
    </row>
    <row r="185" spans="1:10" x14ac:dyDescent="0.3">
      <c r="A185" t="str">
        <f>B2&amp;C172&amp;D185</f>
        <v>DISTRIBUCION VOLUMEN X CRITERIO (kg ó litros)Total AperitivosANTES DE CENAR</v>
      </c>
      <c r="B185">
        <v>0</v>
      </c>
      <c r="C185">
        <v>0</v>
      </c>
      <c r="D185" t="s">
        <v>74</v>
      </c>
      <c r="E185">
        <v>6.5228517711404974</v>
      </c>
      <c r="F185">
        <v>0</v>
      </c>
      <c r="G185">
        <v>0</v>
      </c>
      <c r="H185">
        <v>0</v>
      </c>
      <c r="I185">
        <v>0</v>
      </c>
      <c r="J185">
        <v>0</v>
      </c>
    </row>
    <row r="186" spans="1:10" x14ac:dyDescent="0.3">
      <c r="A186" t="str">
        <f>B2&amp;C172&amp;D186</f>
        <v>DISTRIBUCION VOLUMEN X CRITERIO (kg ó litros)Total AperitivosCENA</v>
      </c>
      <c r="B186">
        <v>0</v>
      </c>
      <c r="C186">
        <v>0</v>
      </c>
      <c r="D186" t="s">
        <v>75</v>
      </c>
      <c r="E186">
        <v>0</v>
      </c>
      <c r="F186">
        <v>0</v>
      </c>
      <c r="G186">
        <v>0</v>
      </c>
      <c r="H186">
        <v>0</v>
      </c>
      <c r="I186">
        <v>0</v>
      </c>
      <c r="J186">
        <v>0</v>
      </c>
    </row>
    <row r="187" spans="1:10" x14ac:dyDescent="0.3">
      <c r="A187" t="str">
        <f>B2&amp;C172&amp;D187</f>
        <v>DISTRIBUCION VOLUMEN X CRITERIO (kg ó litros)Total AperitivosDESPUES DE LA CENA</v>
      </c>
      <c r="B187">
        <v>0</v>
      </c>
      <c r="C187">
        <v>0</v>
      </c>
      <c r="D187" t="s">
        <v>76</v>
      </c>
      <c r="E187">
        <v>0</v>
      </c>
      <c r="F187">
        <v>0</v>
      </c>
      <c r="G187">
        <v>0</v>
      </c>
      <c r="H187">
        <v>0</v>
      </c>
      <c r="I187">
        <v>0</v>
      </c>
      <c r="J187">
        <v>0</v>
      </c>
    </row>
    <row r="188" spans="1:10" x14ac:dyDescent="0.3">
      <c r="A188" t="str">
        <f>B2&amp;C172&amp;D188</f>
        <v>DISTRIBUCION VOLUMEN X CRITERIO (kg ó litros)Total AperitivosDURANTE EL DIA</v>
      </c>
      <c r="B188">
        <v>0</v>
      </c>
      <c r="C188">
        <v>0</v>
      </c>
      <c r="D188" t="s">
        <v>77</v>
      </c>
      <c r="E188">
        <v>16.440818382905775</v>
      </c>
      <c r="F188">
        <v>13.698315577714549</v>
      </c>
      <c r="G188">
        <v>0</v>
      </c>
      <c r="H188">
        <v>0</v>
      </c>
      <c r="I188">
        <v>0</v>
      </c>
      <c r="J188">
        <v>0</v>
      </c>
    </row>
    <row r="189" spans="1:10" x14ac:dyDescent="0.3">
      <c r="A189" t="str">
        <f>B2&amp;C172&amp;D189</f>
        <v>DISTRIBUCION VOLUMEN X CRITERIO (kg ó litros)Total AperitivosCON AMIGOS</v>
      </c>
      <c r="B189">
        <v>0</v>
      </c>
      <c r="C189">
        <v>0</v>
      </c>
      <c r="D189" t="s">
        <v>79</v>
      </c>
      <c r="E189">
        <v>9.7010250328364762</v>
      </c>
      <c r="F189">
        <v>13.467168862079806</v>
      </c>
      <c r="G189">
        <v>0</v>
      </c>
      <c r="H189">
        <v>0</v>
      </c>
      <c r="I189">
        <v>0</v>
      </c>
      <c r="J189">
        <v>0</v>
      </c>
    </row>
    <row r="190" spans="1:10" x14ac:dyDescent="0.3">
      <c r="A190" t="str">
        <f>B2&amp;C172&amp;D190</f>
        <v>DISTRIBUCION VOLUMEN X CRITERIO (kg ó litros)Total AperitivosCON CLIENTES</v>
      </c>
      <c r="B190">
        <v>0</v>
      </c>
      <c r="C190">
        <v>0</v>
      </c>
      <c r="D190" t="s">
        <v>80</v>
      </c>
      <c r="E190">
        <v>0</v>
      </c>
      <c r="F190">
        <v>0</v>
      </c>
      <c r="G190">
        <v>0</v>
      </c>
      <c r="H190">
        <v>0</v>
      </c>
      <c r="I190">
        <v>0</v>
      </c>
      <c r="J190">
        <v>0</v>
      </c>
    </row>
    <row r="191" spans="1:10" x14ac:dyDescent="0.3">
      <c r="A191" t="str">
        <f>B2&amp;C172&amp;D191</f>
        <v>DISTRIBUCION VOLUMEN X CRITERIO (kg ó litros)Total AperitivosCON COMPAÑEROS DE TRABAJO</v>
      </c>
      <c r="B191">
        <v>0</v>
      </c>
      <c r="C191">
        <v>0</v>
      </c>
      <c r="D191" t="s">
        <v>81</v>
      </c>
      <c r="E191">
        <v>0</v>
      </c>
      <c r="F191">
        <v>0</v>
      </c>
      <c r="G191">
        <v>0</v>
      </c>
      <c r="H191">
        <v>0</v>
      </c>
      <c r="I191">
        <v>0</v>
      </c>
      <c r="J191">
        <v>0</v>
      </c>
    </row>
    <row r="192" spans="1:10" x14ac:dyDescent="0.3">
      <c r="A192" t="str">
        <f>B2&amp;C172&amp;D192</f>
        <v>DISTRIBUCION VOLUMEN X CRITERIO (kg ó litros)Total AperitivosCON COMPAÑEROS DE CLASE</v>
      </c>
      <c r="B192">
        <v>0</v>
      </c>
      <c r="C192">
        <v>0</v>
      </c>
      <c r="D192" t="s">
        <v>82</v>
      </c>
      <c r="E192">
        <v>0</v>
      </c>
      <c r="F192">
        <v>0</v>
      </c>
      <c r="G192">
        <v>0</v>
      </c>
      <c r="H192">
        <v>0</v>
      </c>
      <c r="I192">
        <v>0</v>
      </c>
      <c r="J192">
        <v>0</v>
      </c>
    </row>
    <row r="193" spans="1:10" x14ac:dyDescent="0.3">
      <c r="A193" t="str">
        <f>B2&amp;C172&amp;D193</f>
        <v>DISTRIBUCION VOLUMEN X CRITERIO (kg ó litros)Total AperitivosCON FAMILIA</v>
      </c>
      <c r="B193">
        <v>0</v>
      </c>
      <c r="C193">
        <v>0</v>
      </c>
      <c r="D193" t="s">
        <v>83</v>
      </c>
      <c r="E193">
        <v>16.297964783177722</v>
      </c>
      <c r="F193">
        <v>33.676751332897702</v>
      </c>
      <c r="G193">
        <v>0</v>
      </c>
      <c r="H193">
        <v>0</v>
      </c>
      <c r="I193">
        <v>0</v>
      </c>
      <c r="J193">
        <v>0</v>
      </c>
    </row>
    <row r="194" spans="1:10" x14ac:dyDescent="0.3">
      <c r="A194" t="str">
        <f>B2&amp;C172&amp;D194</f>
        <v>DISTRIBUCION VOLUMEN X CRITERIO (kg ó litros)Total AperitivosCON LA PAREJA</v>
      </c>
      <c r="B194">
        <v>0</v>
      </c>
      <c r="C194">
        <v>0</v>
      </c>
      <c r="D194" t="s">
        <v>84</v>
      </c>
      <c r="E194">
        <v>10.745457057818864</v>
      </c>
      <c r="F194">
        <v>9.0724285071817476</v>
      </c>
      <c r="G194">
        <v>0</v>
      </c>
      <c r="H194">
        <v>0</v>
      </c>
      <c r="I194">
        <v>0</v>
      </c>
      <c r="J194">
        <v>0</v>
      </c>
    </row>
    <row r="195" spans="1:10" x14ac:dyDescent="0.3">
      <c r="A195" t="str">
        <f>B2&amp;C172&amp;D195</f>
        <v>DISTRIBUCION VOLUMEN X CRITERIO (kg ó litros)Total AperitivosESTABA SOLO/A</v>
      </c>
      <c r="B195">
        <v>0</v>
      </c>
      <c r="C195">
        <v>0</v>
      </c>
      <c r="D195" t="s">
        <v>85</v>
      </c>
      <c r="E195">
        <v>60.324481121970265</v>
      </c>
      <c r="F195">
        <v>37.660548373234462</v>
      </c>
      <c r="G195">
        <v>0</v>
      </c>
      <c r="H195">
        <v>0</v>
      </c>
      <c r="I195">
        <v>0</v>
      </c>
      <c r="J195">
        <v>0</v>
      </c>
    </row>
    <row r="196" spans="1:10" x14ac:dyDescent="0.3">
      <c r="A196" t="str">
        <f>B2&amp;C172&amp;D196</f>
        <v>DISTRIBUCION VOLUMEN X CRITERIO (kg ó litros)Total AperitivosOTROS</v>
      </c>
      <c r="B196">
        <v>0</v>
      </c>
      <c r="C196">
        <v>0</v>
      </c>
      <c r="D196" t="s">
        <v>86</v>
      </c>
      <c r="E196">
        <v>0</v>
      </c>
      <c r="F196">
        <v>0</v>
      </c>
      <c r="G196">
        <v>0</v>
      </c>
      <c r="H196">
        <v>0</v>
      </c>
      <c r="I196">
        <v>0</v>
      </c>
      <c r="J196">
        <v>0</v>
      </c>
    </row>
    <row r="197" spans="1:10" x14ac:dyDescent="0.3">
      <c r="A197" t="str">
        <f>B2&amp;C172&amp;D197</f>
        <v>DISTRIBUCION VOLUMEN X CRITERIO (kg ó litros)Total AperitivosESTAR TRABAJANDO</v>
      </c>
      <c r="B197">
        <v>0</v>
      </c>
      <c r="C197">
        <v>0</v>
      </c>
      <c r="D197" t="s">
        <v>88</v>
      </c>
      <c r="E197">
        <v>8.7464289575193384</v>
      </c>
      <c r="F197">
        <v>7.7624512225009337</v>
      </c>
      <c r="G197">
        <v>0</v>
      </c>
      <c r="H197">
        <v>0</v>
      </c>
      <c r="I197">
        <v>0</v>
      </c>
      <c r="J197">
        <v>0</v>
      </c>
    </row>
    <row r="198" spans="1:10" x14ac:dyDescent="0.3">
      <c r="A198" t="str">
        <f>B2&amp;C172&amp;D198</f>
        <v>DISTRIBUCION VOLUMEN X CRITERIO (kg ó litros)Total AperitivosCOMIDA DE NEGOCIOS</v>
      </c>
      <c r="B198">
        <v>0</v>
      </c>
      <c r="C198">
        <v>0</v>
      </c>
      <c r="D198" t="s">
        <v>89</v>
      </c>
      <c r="E198">
        <v>0</v>
      </c>
      <c r="F198">
        <v>0</v>
      </c>
      <c r="G198">
        <v>0</v>
      </c>
      <c r="H198">
        <v>0</v>
      </c>
      <c r="I198">
        <v>0</v>
      </c>
      <c r="J198">
        <v>0</v>
      </c>
    </row>
    <row r="199" spans="1:10" x14ac:dyDescent="0.3">
      <c r="A199" t="str">
        <f>B2&amp;C172&amp;D199</f>
        <v>DISTRIBUCION VOLUMEN X CRITERIO (kg ó litros)Total AperitivosPOR PLACER/RELAX</v>
      </c>
      <c r="B199">
        <v>0</v>
      </c>
      <c r="C199">
        <v>0</v>
      </c>
      <c r="D199" t="s">
        <v>90</v>
      </c>
      <c r="E199">
        <v>11.631557401410177</v>
      </c>
      <c r="F199">
        <v>13.771926924663367</v>
      </c>
      <c r="G199">
        <v>0</v>
      </c>
      <c r="H199">
        <v>0</v>
      </c>
      <c r="I199">
        <v>0</v>
      </c>
      <c r="J199">
        <v>0</v>
      </c>
    </row>
    <row r="200" spans="1:10" x14ac:dyDescent="0.3">
      <c r="A200" t="str">
        <f>B2&amp;C172&amp;D200</f>
        <v>DISTRIBUCION VOLUMEN X CRITERIO (kg ó litros)Total AperitivosTENER HAMBRE/SIN PLANIFICAR</v>
      </c>
      <c r="B200">
        <v>0</v>
      </c>
      <c r="C200">
        <v>0</v>
      </c>
      <c r="D200" t="s">
        <v>91</v>
      </c>
      <c r="E200">
        <v>40.303898172487266</v>
      </c>
      <c r="F200">
        <v>39.439612832498696</v>
      </c>
      <c r="G200">
        <v>0</v>
      </c>
      <c r="H200">
        <v>0</v>
      </c>
      <c r="I200">
        <v>0</v>
      </c>
      <c r="J200">
        <v>0</v>
      </c>
    </row>
    <row r="201" spans="1:10" x14ac:dyDescent="0.3">
      <c r="A201" t="str">
        <f>B2&amp;C172&amp;D201</f>
        <v>DISTRIBUCION VOLUMEN X CRITERIO (kg ó litros)Total AperitivosESTAR DE COMPRAS</v>
      </c>
      <c r="B201">
        <v>0</v>
      </c>
      <c r="C201">
        <v>0</v>
      </c>
      <c r="D201" t="s">
        <v>92</v>
      </c>
      <c r="E201">
        <v>16.993612117184572</v>
      </c>
      <c r="F201">
        <v>0</v>
      </c>
      <c r="G201">
        <v>0</v>
      </c>
      <c r="H201">
        <v>0</v>
      </c>
      <c r="I201">
        <v>0</v>
      </c>
      <c r="J201">
        <v>0</v>
      </c>
    </row>
    <row r="202" spans="1:10" x14ac:dyDescent="0.3">
      <c r="A202" t="str">
        <f>B2&amp;C172&amp;D202</f>
        <v>DISTRIBUCION VOLUMEN X CRITERIO (kg ó litros)Total AperitivosNO COCINAR EN CASA</v>
      </c>
      <c r="B202">
        <v>0</v>
      </c>
      <c r="C202">
        <v>0</v>
      </c>
      <c r="D202" t="s">
        <v>93</v>
      </c>
      <c r="E202">
        <v>0</v>
      </c>
      <c r="F202">
        <v>0</v>
      </c>
      <c r="G202">
        <v>0</v>
      </c>
      <c r="H202">
        <v>0</v>
      </c>
      <c r="I202">
        <v>0</v>
      </c>
      <c r="J202">
        <v>0</v>
      </c>
    </row>
    <row r="203" spans="1:10" x14ac:dyDescent="0.3">
      <c r="A203" t="str">
        <f>B2&amp;C172&amp;D203</f>
        <v>DISTRIBUCION VOLUMEN X CRITERIO (kg ó litros)Total AperitivosCELEBRACION/FIESTA/SALIR TOMAR</v>
      </c>
      <c r="B203">
        <v>0</v>
      </c>
      <c r="C203">
        <v>0</v>
      </c>
      <c r="D203" t="s">
        <v>94</v>
      </c>
      <c r="E203">
        <v>6.3346623950404695</v>
      </c>
      <c r="F203">
        <v>17.062609989041011</v>
      </c>
      <c r="G203">
        <v>0</v>
      </c>
      <c r="H203">
        <v>0</v>
      </c>
      <c r="I203">
        <v>0</v>
      </c>
      <c r="J203">
        <v>0</v>
      </c>
    </row>
    <row r="204" spans="1:10" x14ac:dyDescent="0.3">
      <c r="A204" t="str">
        <f>B2&amp;C172&amp;D204</f>
        <v>DISTRIBUCION VOLUMEN X CRITERIO (kg ó litros)Total AperitivosVIENDO DEPORTES</v>
      </c>
      <c r="B204">
        <v>0</v>
      </c>
      <c r="C204">
        <v>0</v>
      </c>
      <c r="D204" t="s">
        <v>95</v>
      </c>
      <c r="E204">
        <v>0</v>
      </c>
      <c r="F204">
        <v>0</v>
      </c>
      <c r="G204">
        <v>0</v>
      </c>
      <c r="H204">
        <v>0</v>
      </c>
      <c r="I204">
        <v>0</v>
      </c>
      <c r="J204">
        <v>0</v>
      </c>
    </row>
    <row r="205" spans="1:10" x14ac:dyDescent="0.3">
      <c r="A205" t="str">
        <f>B2&amp;C172&amp;D205</f>
        <v>DISTRIBUCION VOLUMEN X CRITERIO (kg ó litros)Total AperitivosOTROS MOTIVOS</v>
      </c>
      <c r="B205">
        <v>0</v>
      </c>
      <c r="C205">
        <v>0</v>
      </c>
      <c r="D205" t="s">
        <v>96</v>
      </c>
      <c r="E205">
        <v>10.266857209503547</v>
      </c>
      <c r="F205">
        <v>0</v>
      </c>
      <c r="G205">
        <v>0</v>
      </c>
      <c r="H205">
        <v>0</v>
      </c>
      <c r="I205">
        <v>0</v>
      </c>
      <c r="J205">
        <v>0</v>
      </c>
    </row>
    <row r="206" spans="1:10" x14ac:dyDescent="0.3">
      <c r="A206" t="str">
        <f>B206&amp;C206&amp;D206</f>
        <v>PENETRACION (%)TotalAlimentacionT.ESPAÑA</v>
      </c>
      <c r="B206" t="s">
        <v>140</v>
      </c>
      <c r="C206" t="s">
        <v>14</v>
      </c>
      <c r="D206" t="s">
        <v>60</v>
      </c>
      <c r="E206">
        <v>43.755769999999998</v>
      </c>
      <c r="F206">
        <v>44.262349999999998</v>
      </c>
      <c r="G206">
        <v>0</v>
      </c>
      <c r="H206">
        <v>0</v>
      </c>
      <c r="I206">
        <v>0</v>
      </c>
      <c r="J206">
        <v>0</v>
      </c>
    </row>
    <row r="207" spans="1:10" x14ac:dyDescent="0.3">
      <c r="A207" t="str">
        <f>B206&amp;C206&amp;D207</f>
        <v>PENETRACION (%)TotalAlimentacionEN LA CALLE</v>
      </c>
      <c r="B207">
        <v>0</v>
      </c>
      <c r="C207">
        <v>0</v>
      </c>
      <c r="D207" t="s">
        <v>61</v>
      </c>
      <c r="E207">
        <v>9.2037560000000003</v>
      </c>
      <c r="F207">
        <v>10.31391</v>
      </c>
      <c r="G207">
        <v>0</v>
      </c>
      <c r="H207">
        <v>0</v>
      </c>
      <c r="I207">
        <v>0</v>
      </c>
      <c r="J207">
        <v>0</v>
      </c>
    </row>
    <row r="208" spans="1:10" x14ac:dyDescent="0.3">
      <c r="A208" t="str">
        <f>B206&amp;C206&amp;D208</f>
        <v>PENETRACION (%)TotalAlimentacionEN CASA DE OTROS</v>
      </c>
      <c r="B208">
        <v>0</v>
      </c>
      <c r="C208">
        <v>0</v>
      </c>
      <c r="D208" t="s">
        <v>62</v>
      </c>
      <c r="E208">
        <v>6.6444720000000004</v>
      </c>
      <c r="F208">
        <v>7.06637</v>
      </c>
      <c r="G208">
        <v>0</v>
      </c>
      <c r="H208">
        <v>0</v>
      </c>
      <c r="I208">
        <v>0</v>
      </c>
      <c r="J208">
        <v>0</v>
      </c>
    </row>
    <row r="209" spans="1:10" x14ac:dyDescent="0.3">
      <c r="A209" t="str">
        <f>B206&amp;C206&amp;D209</f>
        <v>PENETRACION (%)TotalAlimentacionEN EL ESTABLECIMIENTO</v>
      </c>
      <c r="B209">
        <v>0</v>
      </c>
      <c r="C209">
        <v>0</v>
      </c>
      <c r="D209" t="s">
        <v>63</v>
      </c>
      <c r="E209">
        <v>24.811820000000001</v>
      </c>
      <c r="F209">
        <v>24.782409999999999</v>
      </c>
      <c r="G209">
        <v>0</v>
      </c>
      <c r="H209">
        <v>0</v>
      </c>
      <c r="I209">
        <v>0</v>
      </c>
      <c r="J209">
        <v>0</v>
      </c>
    </row>
    <row r="210" spans="1:10" x14ac:dyDescent="0.3">
      <c r="A210" t="str">
        <f>B206&amp;C206&amp;D210</f>
        <v>PENETRACION (%)TotalAlimentacionEN EL TRABAJO</v>
      </c>
      <c r="B210">
        <v>0</v>
      </c>
      <c r="C210">
        <v>0</v>
      </c>
      <c r="D210" t="s">
        <v>64</v>
      </c>
      <c r="E210">
        <v>3.903429</v>
      </c>
      <c r="F210">
        <v>3.9529369999999999</v>
      </c>
      <c r="G210">
        <v>0</v>
      </c>
      <c r="H210">
        <v>0</v>
      </c>
      <c r="I210">
        <v>0</v>
      </c>
      <c r="J210">
        <v>0</v>
      </c>
    </row>
    <row r="211" spans="1:10" x14ac:dyDescent="0.3">
      <c r="A211" t="str">
        <f>B206&amp;C206&amp;D211</f>
        <v>PENETRACION (%)TotalAlimentacionEN COLEGIO/INSTITUTO/UNIV.</v>
      </c>
      <c r="B211">
        <v>0</v>
      </c>
      <c r="C211">
        <v>0</v>
      </c>
      <c r="D211" t="s">
        <v>65</v>
      </c>
      <c r="E211">
        <v>0</v>
      </c>
      <c r="F211">
        <v>0</v>
      </c>
      <c r="G211">
        <v>0</v>
      </c>
      <c r="H211">
        <v>0</v>
      </c>
      <c r="I211">
        <v>0</v>
      </c>
      <c r="J211">
        <v>0</v>
      </c>
    </row>
    <row r="212" spans="1:10" x14ac:dyDescent="0.3">
      <c r="A212" t="str">
        <f>B206&amp;C206&amp;D212</f>
        <v>PENETRACION (%)TotalAlimentacionEN MI CASA</v>
      </c>
      <c r="B212">
        <v>0</v>
      </c>
      <c r="C212">
        <v>0</v>
      </c>
      <c r="D212" t="s">
        <v>66</v>
      </c>
      <c r="E212">
        <v>15.31761</v>
      </c>
      <c r="F212">
        <v>15.504799999999999</v>
      </c>
      <c r="G212">
        <v>0</v>
      </c>
      <c r="H212">
        <v>0</v>
      </c>
      <c r="I212">
        <v>0</v>
      </c>
      <c r="J212">
        <v>0</v>
      </c>
    </row>
    <row r="213" spans="1:10" x14ac:dyDescent="0.3">
      <c r="A213" t="str">
        <f>B206&amp;C206&amp;D213</f>
        <v>PENETRACION (%)TotalAlimentacionEN M.TRANSP.(AVION,TREN,AUTOC,E</v>
      </c>
      <c r="B213">
        <v>0</v>
      </c>
      <c r="C213">
        <v>0</v>
      </c>
      <c r="D213" t="s">
        <v>67</v>
      </c>
      <c r="E213">
        <v>1.1991560000000001</v>
      </c>
      <c r="F213">
        <v>1.502996</v>
      </c>
      <c r="G213">
        <v>0</v>
      </c>
      <c r="H213">
        <v>0</v>
      </c>
      <c r="I213">
        <v>0</v>
      </c>
      <c r="J213">
        <v>0</v>
      </c>
    </row>
    <row r="214" spans="1:10" x14ac:dyDescent="0.3">
      <c r="A214" t="str">
        <f>B206&amp;C206&amp;D214</f>
        <v>PENETRACION (%)TotalAlimentacionEN OTRO LUGAR</v>
      </c>
      <c r="B214">
        <v>0</v>
      </c>
      <c r="C214">
        <v>0</v>
      </c>
      <c r="D214" t="s">
        <v>68</v>
      </c>
      <c r="E214">
        <v>4.8966510000000003</v>
      </c>
      <c r="F214">
        <v>4.130128</v>
      </c>
      <c r="G214">
        <v>0</v>
      </c>
      <c r="H214">
        <v>0</v>
      </c>
      <c r="I214">
        <v>0</v>
      </c>
      <c r="J214">
        <v>0</v>
      </c>
    </row>
    <row r="215" spans="1:10" x14ac:dyDescent="0.3">
      <c r="A215" t="str">
        <f>B206&amp;C206&amp;D215</f>
        <v>PENETRACION (%)TotalAlimentacionDESAYUNO</v>
      </c>
      <c r="B215">
        <v>0</v>
      </c>
      <c r="C215">
        <v>0</v>
      </c>
      <c r="D215" t="s">
        <v>70</v>
      </c>
      <c r="E215">
        <v>8.2217140000000004</v>
      </c>
      <c r="F215">
        <v>8.1565689999999993</v>
      </c>
      <c r="G215">
        <v>0</v>
      </c>
      <c r="H215">
        <v>0</v>
      </c>
      <c r="I215">
        <v>0</v>
      </c>
      <c r="J215">
        <v>0</v>
      </c>
    </row>
    <row r="216" spans="1:10" x14ac:dyDescent="0.3">
      <c r="A216" t="str">
        <f>B206&amp;C206&amp;D216</f>
        <v>PENETRACION (%)TotalAlimentacionAPERITIVO/ANTES DE COMER</v>
      </c>
      <c r="B216">
        <v>0</v>
      </c>
      <c r="C216">
        <v>0</v>
      </c>
      <c r="D216" t="s">
        <v>71</v>
      </c>
      <c r="E216">
        <v>8.1423559999999995</v>
      </c>
      <c r="F216">
        <v>7.5594479999999997</v>
      </c>
      <c r="G216">
        <v>0</v>
      </c>
      <c r="H216">
        <v>0</v>
      </c>
      <c r="I216">
        <v>0</v>
      </c>
      <c r="J216">
        <v>0</v>
      </c>
    </row>
    <row r="217" spans="1:10" x14ac:dyDescent="0.3">
      <c r="A217" t="str">
        <f>B206&amp;C206&amp;D217</f>
        <v>PENETRACION (%)TotalAlimentacionCOMIDA</v>
      </c>
      <c r="B217">
        <v>0</v>
      </c>
      <c r="C217">
        <v>0</v>
      </c>
      <c r="D217" t="s">
        <v>72</v>
      </c>
      <c r="E217">
        <v>22.526599999999998</v>
      </c>
      <c r="F217">
        <v>25.045739999999999</v>
      </c>
      <c r="G217">
        <v>0</v>
      </c>
      <c r="H217">
        <v>0</v>
      </c>
      <c r="I217">
        <v>0</v>
      </c>
      <c r="J217">
        <v>0</v>
      </c>
    </row>
    <row r="218" spans="1:10" x14ac:dyDescent="0.3">
      <c r="A218" t="str">
        <f>B206&amp;C206&amp;D218</f>
        <v>PENETRACION (%)TotalAlimentacionTARDE/MERIENDA</v>
      </c>
      <c r="B218">
        <v>0</v>
      </c>
      <c r="C218">
        <v>0</v>
      </c>
      <c r="D218" t="s">
        <v>73</v>
      </c>
      <c r="E218">
        <v>11.224640000000001</v>
      </c>
      <c r="F218">
        <v>11.67742</v>
      </c>
      <c r="G218">
        <v>0</v>
      </c>
      <c r="H218">
        <v>0</v>
      </c>
      <c r="I218">
        <v>0</v>
      </c>
      <c r="J218">
        <v>0</v>
      </c>
    </row>
    <row r="219" spans="1:10" x14ac:dyDescent="0.3">
      <c r="A219" t="str">
        <f>B206&amp;C206&amp;D219</f>
        <v>PENETRACION (%)TotalAlimentacionANTES DE CENAR</v>
      </c>
      <c r="B219">
        <v>0</v>
      </c>
      <c r="C219">
        <v>0</v>
      </c>
      <c r="D219" t="s">
        <v>74</v>
      </c>
      <c r="E219">
        <v>3.539606</v>
      </c>
      <c r="F219">
        <v>2.727401</v>
      </c>
      <c r="G219">
        <v>0</v>
      </c>
      <c r="H219">
        <v>0</v>
      </c>
      <c r="I219">
        <v>0</v>
      </c>
      <c r="J219">
        <v>0</v>
      </c>
    </row>
    <row r="220" spans="1:10" x14ac:dyDescent="0.3">
      <c r="A220" t="str">
        <f>B206&amp;C206&amp;D220</f>
        <v>PENETRACION (%)TotalAlimentacionCENA</v>
      </c>
      <c r="B220">
        <v>0</v>
      </c>
      <c r="C220">
        <v>0</v>
      </c>
      <c r="D220" t="s">
        <v>75</v>
      </c>
      <c r="E220">
        <v>15.89315</v>
      </c>
      <c r="F220">
        <v>15.801119999999999</v>
      </c>
      <c r="G220">
        <v>0</v>
      </c>
      <c r="H220">
        <v>0</v>
      </c>
      <c r="I220">
        <v>0</v>
      </c>
      <c r="J220">
        <v>0</v>
      </c>
    </row>
    <row r="221" spans="1:10" x14ac:dyDescent="0.3">
      <c r="A221" t="str">
        <f>B206&amp;C206&amp;D221</f>
        <v>PENETRACION (%)TotalAlimentacionDESPUES DE LA CENA</v>
      </c>
      <c r="B221">
        <v>0</v>
      </c>
      <c r="C221">
        <v>0</v>
      </c>
      <c r="D221" t="s">
        <v>76</v>
      </c>
      <c r="E221">
        <v>2.0680450000000001</v>
      </c>
      <c r="F221">
        <v>1.818668</v>
      </c>
      <c r="G221">
        <v>0</v>
      </c>
      <c r="H221">
        <v>0</v>
      </c>
      <c r="I221">
        <v>0</v>
      </c>
      <c r="J221">
        <v>0</v>
      </c>
    </row>
    <row r="222" spans="1:10" x14ac:dyDescent="0.3">
      <c r="A222" t="str">
        <f>B206&amp;C206&amp;D222</f>
        <v>PENETRACION (%)TotalAlimentacionDURANTE EL DIA</v>
      </c>
      <c r="B222">
        <v>0</v>
      </c>
      <c r="C222">
        <v>0</v>
      </c>
      <c r="D222" t="s">
        <v>77</v>
      </c>
      <c r="E222">
        <v>3.5815730000000001</v>
      </c>
      <c r="F222">
        <v>4.2273170000000002</v>
      </c>
      <c r="G222">
        <v>0</v>
      </c>
      <c r="H222">
        <v>0</v>
      </c>
      <c r="I222">
        <v>0</v>
      </c>
      <c r="J222">
        <v>0</v>
      </c>
    </row>
    <row r="223" spans="1:10" x14ac:dyDescent="0.3">
      <c r="A223" t="str">
        <f>B206&amp;C206&amp;D223</f>
        <v>PENETRACION (%)TotalAlimentacionCON AMIGOS</v>
      </c>
      <c r="B223">
        <v>0</v>
      </c>
      <c r="C223">
        <v>0</v>
      </c>
      <c r="D223" t="s">
        <v>79</v>
      </c>
      <c r="E223">
        <v>14.36281</v>
      </c>
      <c r="F223">
        <v>15.759650000000001</v>
      </c>
      <c r="G223">
        <v>0</v>
      </c>
      <c r="H223">
        <v>0</v>
      </c>
      <c r="I223">
        <v>0</v>
      </c>
      <c r="J223">
        <v>0</v>
      </c>
    </row>
    <row r="224" spans="1:10" x14ac:dyDescent="0.3">
      <c r="A224" t="str">
        <f>B206&amp;C206&amp;D224</f>
        <v>PENETRACION (%)TotalAlimentacionCON CLIENTES</v>
      </c>
      <c r="B224">
        <v>0</v>
      </c>
      <c r="C224">
        <v>0</v>
      </c>
      <c r="D224" t="s">
        <v>80</v>
      </c>
      <c r="E224">
        <v>0</v>
      </c>
      <c r="F224">
        <v>0</v>
      </c>
      <c r="G224">
        <v>0</v>
      </c>
      <c r="H224">
        <v>0</v>
      </c>
      <c r="I224">
        <v>0</v>
      </c>
      <c r="J224">
        <v>0</v>
      </c>
    </row>
    <row r="225" spans="1:10" x14ac:dyDescent="0.3">
      <c r="A225" t="str">
        <f>B206&amp;C206&amp;D225</f>
        <v>PENETRACION (%)TotalAlimentacionCON COMPAÑEROS DE TRABAJO</v>
      </c>
      <c r="B225">
        <v>0</v>
      </c>
      <c r="C225">
        <v>0</v>
      </c>
      <c r="D225" t="s">
        <v>81</v>
      </c>
      <c r="E225">
        <v>2.780761</v>
      </c>
      <c r="F225">
        <v>3.1927099999999999</v>
      </c>
      <c r="G225">
        <v>0</v>
      </c>
      <c r="H225">
        <v>0</v>
      </c>
      <c r="I225">
        <v>0</v>
      </c>
      <c r="J225">
        <v>0</v>
      </c>
    </row>
    <row r="226" spans="1:10" x14ac:dyDescent="0.3">
      <c r="A226" t="str">
        <f>B206&amp;C206&amp;D226</f>
        <v>PENETRACION (%)TotalAlimentacionCON COMPAÑEROS DE CLASE</v>
      </c>
      <c r="B226">
        <v>0</v>
      </c>
      <c r="C226">
        <v>0</v>
      </c>
      <c r="D226" t="s">
        <v>82</v>
      </c>
      <c r="E226">
        <v>0</v>
      </c>
      <c r="F226">
        <v>0</v>
      </c>
      <c r="G226">
        <v>0</v>
      </c>
      <c r="H226">
        <v>0</v>
      </c>
      <c r="I226">
        <v>0</v>
      </c>
      <c r="J226">
        <v>0</v>
      </c>
    </row>
    <row r="227" spans="1:10" x14ac:dyDescent="0.3">
      <c r="A227" t="str">
        <f>B206&amp;C206&amp;D227</f>
        <v>PENETRACION (%)TotalAlimentacionCON FAMILIA</v>
      </c>
      <c r="B227">
        <v>0</v>
      </c>
      <c r="C227">
        <v>0</v>
      </c>
      <c r="D227" t="s">
        <v>83</v>
      </c>
      <c r="E227">
        <v>20.40813</v>
      </c>
      <c r="F227">
        <v>22.9969</v>
      </c>
      <c r="G227">
        <v>0</v>
      </c>
      <c r="H227">
        <v>0</v>
      </c>
      <c r="I227">
        <v>0</v>
      </c>
      <c r="J227">
        <v>0</v>
      </c>
    </row>
    <row r="228" spans="1:10" x14ac:dyDescent="0.3">
      <c r="A228" t="str">
        <f>B206&amp;C206&amp;D228</f>
        <v>PENETRACION (%)TotalAlimentacionCON LA PAREJA</v>
      </c>
      <c r="B228">
        <v>0</v>
      </c>
      <c r="C228">
        <v>0</v>
      </c>
      <c r="D228" t="s">
        <v>84</v>
      </c>
      <c r="E228">
        <v>13.376620000000001</v>
      </c>
      <c r="F228">
        <v>14.50014</v>
      </c>
      <c r="G228">
        <v>0</v>
      </c>
      <c r="H228">
        <v>0</v>
      </c>
      <c r="I228">
        <v>0</v>
      </c>
      <c r="J228">
        <v>0</v>
      </c>
    </row>
    <row r="229" spans="1:10" x14ac:dyDescent="0.3">
      <c r="A229" t="str">
        <f>B206&amp;C206&amp;D229</f>
        <v>PENETRACION (%)TotalAlimentacionESTABA SOLO/A</v>
      </c>
      <c r="B229">
        <v>0</v>
      </c>
      <c r="C229">
        <v>0</v>
      </c>
      <c r="D229" t="s">
        <v>85</v>
      </c>
      <c r="E229">
        <v>14.899089999999999</v>
      </c>
      <c r="F229">
        <v>12.36323</v>
      </c>
      <c r="G229">
        <v>0</v>
      </c>
      <c r="H229">
        <v>0</v>
      </c>
      <c r="I229">
        <v>0</v>
      </c>
      <c r="J229">
        <v>0</v>
      </c>
    </row>
    <row r="230" spans="1:10" x14ac:dyDescent="0.3">
      <c r="A230" t="str">
        <f>B206&amp;C206&amp;D230</f>
        <v>PENETRACION (%)TotalAlimentacionOTROS</v>
      </c>
      <c r="B230">
        <v>0</v>
      </c>
      <c r="C230">
        <v>0</v>
      </c>
      <c r="D230" t="s">
        <v>86</v>
      </c>
      <c r="E230">
        <v>0</v>
      </c>
      <c r="F230">
        <v>1.3542749999999999</v>
      </c>
      <c r="G230">
        <v>0</v>
      </c>
      <c r="H230">
        <v>0</v>
      </c>
      <c r="I230">
        <v>0</v>
      </c>
      <c r="J230">
        <v>0</v>
      </c>
    </row>
    <row r="231" spans="1:10" x14ac:dyDescent="0.3">
      <c r="A231" t="str">
        <f>B206&amp;C206&amp;D231</f>
        <v>PENETRACION (%)TotalAlimentacionESTAR TRABAJANDO</v>
      </c>
      <c r="B231">
        <v>0</v>
      </c>
      <c r="C231">
        <v>0</v>
      </c>
      <c r="D231" t="s">
        <v>88</v>
      </c>
      <c r="E231">
        <v>5.4490769999999999</v>
      </c>
      <c r="F231">
        <v>5.0993700000000004</v>
      </c>
      <c r="G231">
        <v>0</v>
      </c>
      <c r="H231">
        <v>0</v>
      </c>
      <c r="I231">
        <v>0</v>
      </c>
      <c r="J231">
        <v>0</v>
      </c>
    </row>
    <row r="232" spans="1:10" x14ac:dyDescent="0.3">
      <c r="A232" t="str">
        <f>B206&amp;C206&amp;D232</f>
        <v>PENETRACION (%)TotalAlimentacionCOMIDA DE NEGOCIOS</v>
      </c>
      <c r="B232">
        <v>0</v>
      </c>
      <c r="C232">
        <v>0</v>
      </c>
      <c r="D232" t="s">
        <v>89</v>
      </c>
      <c r="E232">
        <v>0</v>
      </c>
      <c r="F232">
        <v>0</v>
      </c>
      <c r="G232">
        <v>0</v>
      </c>
      <c r="H232">
        <v>0</v>
      </c>
      <c r="I232">
        <v>0</v>
      </c>
      <c r="J232">
        <v>0</v>
      </c>
    </row>
    <row r="233" spans="1:10" x14ac:dyDescent="0.3">
      <c r="A233" t="str">
        <f>B206&amp;C206&amp;D233</f>
        <v>PENETRACION (%)TotalAlimentacionPOR PLACER/RELAX</v>
      </c>
      <c r="B233">
        <v>0</v>
      </c>
      <c r="C233">
        <v>0</v>
      </c>
      <c r="D233" t="s">
        <v>90</v>
      </c>
      <c r="E233">
        <v>12.141209999999999</v>
      </c>
      <c r="F233">
        <v>12.972490000000001</v>
      </c>
      <c r="G233">
        <v>0</v>
      </c>
      <c r="H233">
        <v>0</v>
      </c>
      <c r="I233">
        <v>0</v>
      </c>
      <c r="J233">
        <v>0</v>
      </c>
    </row>
    <row r="234" spans="1:10" x14ac:dyDescent="0.3">
      <c r="A234" t="str">
        <f>B206&amp;C206&amp;D234</f>
        <v>PENETRACION (%)TotalAlimentacionTENER HAMBRE/SIN PLANIFICAR</v>
      </c>
      <c r="B234">
        <v>0</v>
      </c>
      <c r="C234">
        <v>0</v>
      </c>
      <c r="D234" t="s">
        <v>91</v>
      </c>
      <c r="E234">
        <v>22.261690000000002</v>
      </c>
      <c r="F234">
        <v>22.341719999999999</v>
      </c>
      <c r="G234">
        <v>0</v>
      </c>
      <c r="H234">
        <v>0</v>
      </c>
      <c r="I234">
        <v>0</v>
      </c>
      <c r="J234">
        <v>0</v>
      </c>
    </row>
    <row r="235" spans="1:10" x14ac:dyDescent="0.3">
      <c r="A235" t="str">
        <f>B206&amp;C206&amp;D235</f>
        <v>PENETRACION (%)TotalAlimentacionESTAR DE COMPRAS</v>
      </c>
      <c r="B235">
        <v>0</v>
      </c>
      <c r="C235">
        <v>0</v>
      </c>
      <c r="D235" t="s">
        <v>92</v>
      </c>
      <c r="E235">
        <v>5.8043329999999997</v>
      </c>
      <c r="F235">
        <v>3.9376389999999999</v>
      </c>
      <c r="G235">
        <v>0</v>
      </c>
      <c r="H235">
        <v>0</v>
      </c>
      <c r="I235">
        <v>0</v>
      </c>
      <c r="J235">
        <v>0</v>
      </c>
    </row>
    <row r="236" spans="1:10" x14ac:dyDescent="0.3">
      <c r="A236" t="str">
        <f>B206&amp;C206&amp;D236</f>
        <v>PENETRACION (%)TotalAlimentacionNO COCINAR EN CASA</v>
      </c>
      <c r="B236">
        <v>0</v>
      </c>
      <c r="C236">
        <v>0</v>
      </c>
      <c r="D236" t="s">
        <v>93</v>
      </c>
      <c r="E236">
        <v>7.9867869999999996</v>
      </c>
      <c r="F236">
        <v>8.4882209999999993</v>
      </c>
      <c r="G236">
        <v>0</v>
      </c>
      <c r="H236">
        <v>0</v>
      </c>
      <c r="I236">
        <v>0</v>
      </c>
      <c r="J236">
        <v>0</v>
      </c>
    </row>
    <row r="237" spans="1:10" x14ac:dyDescent="0.3">
      <c r="A237" t="str">
        <f>B206&amp;C206&amp;D237</f>
        <v>PENETRACION (%)TotalAlimentacionCELEBRACION/FIESTA/SALIR TOMAR</v>
      </c>
      <c r="B237">
        <v>0</v>
      </c>
      <c r="C237">
        <v>0</v>
      </c>
      <c r="D237" t="s">
        <v>94</v>
      </c>
      <c r="E237">
        <v>14.575150000000001</v>
      </c>
      <c r="F237">
        <v>14.261520000000001</v>
      </c>
      <c r="G237">
        <v>0</v>
      </c>
      <c r="H237">
        <v>0</v>
      </c>
      <c r="I237">
        <v>0</v>
      </c>
      <c r="J237">
        <v>0</v>
      </c>
    </row>
    <row r="238" spans="1:10" x14ac:dyDescent="0.3">
      <c r="A238" t="str">
        <f>B206&amp;C206&amp;D238</f>
        <v>PENETRACION (%)TotalAlimentacionVIENDO DEPORTES</v>
      </c>
      <c r="B238">
        <v>0</v>
      </c>
      <c r="C238">
        <v>0</v>
      </c>
      <c r="D238" t="s">
        <v>95</v>
      </c>
      <c r="E238">
        <v>1.171683</v>
      </c>
      <c r="F238">
        <v>1.516815</v>
      </c>
      <c r="G238">
        <v>0</v>
      </c>
      <c r="H238">
        <v>0</v>
      </c>
      <c r="I238">
        <v>0</v>
      </c>
      <c r="J238">
        <v>0</v>
      </c>
    </row>
    <row r="239" spans="1:10" x14ac:dyDescent="0.3">
      <c r="A239" t="str">
        <f>B206&amp;C206&amp;D239</f>
        <v>PENETRACION (%)TotalAlimentacionOTROS MOTIVOS</v>
      </c>
      <c r="B239">
        <v>0</v>
      </c>
      <c r="C239">
        <v>0</v>
      </c>
      <c r="D239" t="s">
        <v>96</v>
      </c>
      <c r="E239">
        <v>5.5321290000000003</v>
      </c>
      <c r="F239">
        <v>6.979425</v>
      </c>
      <c r="G239">
        <v>0</v>
      </c>
      <c r="H239">
        <v>0</v>
      </c>
      <c r="I239">
        <v>0</v>
      </c>
      <c r="J239">
        <v>0</v>
      </c>
    </row>
    <row r="240" spans="1:10" x14ac:dyDescent="0.3">
      <c r="A240" t="str">
        <f>B206&amp;C240&amp;D240</f>
        <v>PENETRACION (%).T.Alimentos TOTAL INGT.ESPAÑA</v>
      </c>
      <c r="B240">
        <v>0</v>
      </c>
      <c r="C240" t="s">
        <v>15</v>
      </c>
      <c r="D240" t="s">
        <v>60</v>
      </c>
      <c r="E240">
        <v>28.368790000000001</v>
      </c>
      <c r="F240">
        <v>30.469719999999999</v>
      </c>
      <c r="G240">
        <v>0</v>
      </c>
      <c r="H240">
        <v>0</v>
      </c>
      <c r="I240">
        <v>0</v>
      </c>
      <c r="J240">
        <v>0</v>
      </c>
    </row>
    <row r="241" spans="1:10" x14ac:dyDescent="0.3">
      <c r="A241" t="str">
        <f>B206&amp;C240&amp;D241</f>
        <v>PENETRACION (%).T.Alimentos TOTAL INGEN LA CALLE</v>
      </c>
      <c r="B241">
        <v>0</v>
      </c>
      <c r="C241">
        <v>0</v>
      </c>
      <c r="D241" t="s">
        <v>61</v>
      </c>
      <c r="E241">
        <v>2.2617910000000001</v>
      </c>
      <c r="F241">
        <v>3.3063760000000002</v>
      </c>
      <c r="G241">
        <v>0</v>
      </c>
      <c r="H241">
        <v>0</v>
      </c>
      <c r="I241">
        <v>0</v>
      </c>
      <c r="J241">
        <v>0</v>
      </c>
    </row>
    <row r="242" spans="1:10" x14ac:dyDescent="0.3">
      <c r="A242" t="str">
        <f>B206&amp;C240&amp;D242</f>
        <v>PENETRACION (%).T.Alimentos TOTAL INGEN CASA DE OTROS</v>
      </c>
      <c r="B242">
        <v>0</v>
      </c>
      <c r="C242">
        <v>0</v>
      </c>
      <c r="D242" t="s">
        <v>62</v>
      </c>
      <c r="E242">
        <v>3.418838</v>
      </c>
      <c r="F242">
        <v>4.5302420000000003</v>
      </c>
      <c r="G242">
        <v>0</v>
      </c>
      <c r="H242">
        <v>0</v>
      </c>
      <c r="I242">
        <v>0</v>
      </c>
      <c r="J242">
        <v>0</v>
      </c>
    </row>
    <row r="243" spans="1:10" x14ac:dyDescent="0.3">
      <c r="A243" t="str">
        <f>B206&amp;C240&amp;D243</f>
        <v>PENETRACION (%).T.Alimentos TOTAL INGEN EL ESTABLECIMIENTO</v>
      </c>
      <c r="B243">
        <v>0</v>
      </c>
      <c r="C243">
        <v>0</v>
      </c>
      <c r="D243" t="s">
        <v>63</v>
      </c>
      <c r="E243">
        <v>16.017610000000001</v>
      </c>
      <c r="F243">
        <v>16.525040000000001</v>
      </c>
      <c r="G243">
        <v>0</v>
      </c>
      <c r="H243">
        <v>0</v>
      </c>
      <c r="I243">
        <v>0</v>
      </c>
      <c r="J243">
        <v>0</v>
      </c>
    </row>
    <row r="244" spans="1:10" x14ac:dyDescent="0.3">
      <c r="A244" t="str">
        <f>B206&amp;C240&amp;D244</f>
        <v>PENETRACION (%).T.Alimentos TOTAL INGEN EL TRABAJO</v>
      </c>
      <c r="B244">
        <v>0</v>
      </c>
      <c r="C244">
        <v>0</v>
      </c>
      <c r="D244" t="s">
        <v>64</v>
      </c>
      <c r="E244">
        <v>1.5280320000000001</v>
      </c>
      <c r="F244">
        <v>0.70035029999999998</v>
      </c>
      <c r="G244">
        <v>0</v>
      </c>
      <c r="H244">
        <v>0</v>
      </c>
      <c r="I244">
        <v>0</v>
      </c>
      <c r="J244">
        <v>0</v>
      </c>
    </row>
    <row r="245" spans="1:10" x14ac:dyDescent="0.3">
      <c r="A245" t="str">
        <f>B206&amp;C240&amp;D245</f>
        <v>PENETRACION (%).T.Alimentos TOTAL INGEN COLEGIO/INSTITUTO/UNIV.</v>
      </c>
      <c r="B245">
        <v>0</v>
      </c>
      <c r="C245">
        <v>0</v>
      </c>
      <c r="D245" t="s">
        <v>65</v>
      </c>
      <c r="E245">
        <v>0</v>
      </c>
      <c r="F245">
        <v>0</v>
      </c>
      <c r="G245">
        <v>0</v>
      </c>
      <c r="H245">
        <v>0</v>
      </c>
      <c r="I245">
        <v>0</v>
      </c>
      <c r="J245">
        <v>0</v>
      </c>
    </row>
    <row r="246" spans="1:10" x14ac:dyDescent="0.3">
      <c r="A246" t="str">
        <f>B206&amp;C240&amp;D246</f>
        <v>PENETRACION (%).T.Alimentos TOTAL INGEN MI CASA</v>
      </c>
      <c r="B246">
        <v>0</v>
      </c>
      <c r="C246">
        <v>0</v>
      </c>
      <c r="D246" t="s">
        <v>66</v>
      </c>
      <c r="E246">
        <v>12.61271</v>
      </c>
      <c r="F246">
        <v>14.20701</v>
      </c>
      <c r="G246">
        <v>0</v>
      </c>
      <c r="H246">
        <v>0</v>
      </c>
      <c r="I246">
        <v>0</v>
      </c>
      <c r="J246">
        <v>0</v>
      </c>
    </row>
    <row r="247" spans="1:10" x14ac:dyDescent="0.3">
      <c r="A247" t="str">
        <f>B206&amp;C240&amp;D247</f>
        <v>PENETRACION (%).T.Alimentos TOTAL INGEN M.TRANSP.(AVION,TREN,AUTOC,E</v>
      </c>
      <c r="B247">
        <v>0</v>
      </c>
      <c r="C247">
        <v>0</v>
      </c>
      <c r="D247" t="s">
        <v>67</v>
      </c>
      <c r="E247">
        <v>0</v>
      </c>
      <c r="F247">
        <v>0</v>
      </c>
      <c r="G247">
        <v>0</v>
      </c>
      <c r="H247">
        <v>0</v>
      </c>
      <c r="I247">
        <v>0</v>
      </c>
      <c r="J247">
        <v>0</v>
      </c>
    </row>
    <row r="248" spans="1:10" x14ac:dyDescent="0.3">
      <c r="A248" t="str">
        <f>B206&amp;C240&amp;D248</f>
        <v>PENETRACION (%).T.Alimentos TOTAL INGEN OTRO LUGAR</v>
      </c>
      <c r="B248">
        <v>0</v>
      </c>
      <c r="C248">
        <v>0</v>
      </c>
      <c r="D248" t="s">
        <v>68</v>
      </c>
      <c r="E248">
        <v>1.745649</v>
      </c>
      <c r="F248">
        <v>1.7839769999999999</v>
      </c>
      <c r="G248">
        <v>0</v>
      </c>
      <c r="H248">
        <v>0</v>
      </c>
      <c r="I248">
        <v>0</v>
      </c>
      <c r="J248">
        <v>0</v>
      </c>
    </row>
    <row r="249" spans="1:10" x14ac:dyDescent="0.3">
      <c r="A249" t="str">
        <f>B206&amp;C240&amp;D249</f>
        <v>PENETRACION (%).T.Alimentos TOTAL INGDESAYUNO</v>
      </c>
      <c r="B249">
        <v>0</v>
      </c>
      <c r="C249">
        <v>0</v>
      </c>
      <c r="D249" t="s">
        <v>70</v>
      </c>
      <c r="E249">
        <v>2.8963100000000002</v>
      </c>
      <c r="F249">
        <v>3.7941739999999999</v>
      </c>
      <c r="G249">
        <v>0</v>
      </c>
      <c r="H249">
        <v>0</v>
      </c>
      <c r="I249">
        <v>0</v>
      </c>
      <c r="J249">
        <v>0</v>
      </c>
    </row>
    <row r="250" spans="1:10" x14ac:dyDescent="0.3">
      <c r="A250" t="str">
        <f>B206&amp;C240&amp;D250</f>
        <v>PENETRACION (%).T.Alimentos TOTAL INGAPERITIVO/ANTES DE COMER</v>
      </c>
      <c r="B250">
        <v>0</v>
      </c>
      <c r="C250">
        <v>0</v>
      </c>
      <c r="D250" t="s">
        <v>71</v>
      </c>
      <c r="E250">
        <v>1.9798469999999999</v>
      </c>
      <c r="F250">
        <v>1.729695</v>
      </c>
      <c r="G250">
        <v>0</v>
      </c>
      <c r="H250">
        <v>0</v>
      </c>
      <c r="I250">
        <v>0</v>
      </c>
      <c r="J250">
        <v>0</v>
      </c>
    </row>
    <row r="251" spans="1:10" x14ac:dyDescent="0.3">
      <c r="A251" t="str">
        <f>B206&amp;C240&amp;D251</f>
        <v>PENETRACION (%).T.Alimentos TOTAL INGCOMIDA</v>
      </c>
      <c r="B251">
        <v>0</v>
      </c>
      <c r="C251">
        <v>0</v>
      </c>
      <c r="D251" t="s">
        <v>72</v>
      </c>
      <c r="E251">
        <v>17.917249999999999</v>
      </c>
      <c r="F251">
        <v>19.04027</v>
      </c>
      <c r="G251">
        <v>0</v>
      </c>
      <c r="H251">
        <v>0</v>
      </c>
      <c r="I251">
        <v>0</v>
      </c>
      <c r="J251">
        <v>0</v>
      </c>
    </row>
    <row r="252" spans="1:10" x14ac:dyDescent="0.3">
      <c r="A252" t="str">
        <f>B206&amp;C240&amp;D252</f>
        <v>PENETRACION (%).T.Alimentos TOTAL INGTARDE/MERIENDA</v>
      </c>
      <c r="B252">
        <v>0</v>
      </c>
      <c r="C252">
        <v>0</v>
      </c>
      <c r="D252" t="s">
        <v>73</v>
      </c>
      <c r="E252">
        <v>3.0499040000000002</v>
      </c>
      <c r="F252">
        <v>2.9874360000000002</v>
      </c>
      <c r="G252">
        <v>0</v>
      </c>
      <c r="H252">
        <v>0</v>
      </c>
      <c r="I252">
        <v>0</v>
      </c>
      <c r="J252">
        <v>0</v>
      </c>
    </row>
    <row r="253" spans="1:10" x14ac:dyDescent="0.3">
      <c r="A253" t="str">
        <f>B206&amp;C240&amp;D253</f>
        <v>PENETRACION (%).T.Alimentos TOTAL INGANTES DE CENAR</v>
      </c>
      <c r="B253">
        <v>0</v>
      </c>
      <c r="C253">
        <v>0</v>
      </c>
      <c r="D253" t="s">
        <v>74</v>
      </c>
      <c r="E253">
        <v>1.387723</v>
      </c>
      <c r="F253">
        <v>0</v>
      </c>
      <c r="G253">
        <v>0</v>
      </c>
      <c r="H253">
        <v>0</v>
      </c>
      <c r="I253">
        <v>0</v>
      </c>
      <c r="J253">
        <v>0</v>
      </c>
    </row>
    <row r="254" spans="1:10" x14ac:dyDescent="0.3">
      <c r="A254" t="str">
        <f>B206&amp;C240&amp;D254</f>
        <v>PENETRACION (%).T.Alimentos TOTAL INGCENA</v>
      </c>
      <c r="B254">
        <v>0</v>
      </c>
      <c r="C254">
        <v>0</v>
      </c>
      <c r="D254" t="s">
        <v>75</v>
      </c>
      <c r="E254">
        <v>11.61983</v>
      </c>
      <c r="F254">
        <v>13.59332</v>
      </c>
      <c r="G254">
        <v>0</v>
      </c>
      <c r="H254">
        <v>0</v>
      </c>
      <c r="I254">
        <v>0</v>
      </c>
      <c r="J254">
        <v>0</v>
      </c>
    </row>
    <row r="255" spans="1:10" x14ac:dyDescent="0.3">
      <c r="A255" t="str">
        <f>B206&amp;C240&amp;D255</f>
        <v>PENETRACION (%).T.Alimentos TOTAL INGDESPUES DE LA CENA</v>
      </c>
      <c r="B255">
        <v>0</v>
      </c>
      <c r="C255">
        <v>0</v>
      </c>
      <c r="D255" t="s">
        <v>76</v>
      </c>
      <c r="E255">
        <v>0</v>
      </c>
      <c r="F255">
        <v>0</v>
      </c>
      <c r="G255">
        <v>0</v>
      </c>
      <c r="H255">
        <v>0</v>
      </c>
      <c r="I255">
        <v>0</v>
      </c>
      <c r="J255">
        <v>0</v>
      </c>
    </row>
    <row r="256" spans="1:10" x14ac:dyDescent="0.3">
      <c r="A256" t="str">
        <f>B206&amp;C240&amp;D256</f>
        <v>PENETRACION (%).T.Alimentos TOTAL INGDURANTE EL DIA</v>
      </c>
      <c r="B256">
        <v>0</v>
      </c>
      <c r="C256">
        <v>0</v>
      </c>
      <c r="D256" t="s">
        <v>77</v>
      </c>
      <c r="E256">
        <v>1.114128</v>
      </c>
      <c r="F256">
        <v>0</v>
      </c>
      <c r="G256">
        <v>0</v>
      </c>
      <c r="H256">
        <v>0</v>
      </c>
      <c r="I256">
        <v>0</v>
      </c>
      <c r="J256">
        <v>0</v>
      </c>
    </row>
    <row r="257" spans="1:10" x14ac:dyDescent="0.3">
      <c r="A257" t="str">
        <f>B206&amp;C240&amp;D257</f>
        <v>PENETRACION (%).T.Alimentos TOTAL INGCON AMIGOS</v>
      </c>
      <c r="B257">
        <v>0</v>
      </c>
      <c r="C257">
        <v>0</v>
      </c>
      <c r="D257" t="s">
        <v>79</v>
      </c>
      <c r="E257">
        <v>8.2586659999999998</v>
      </c>
      <c r="F257">
        <v>8.8748229999999992</v>
      </c>
      <c r="G257">
        <v>0</v>
      </c>
      <c r="H257">
        <v>0</v>
      </c>
      <c r="I257">
        <v>0</v>
      </c>
      <c r="J257">
        <v>0</v>
      </c>
    </row>
    <row r="258" spans="1:10" x14ac:dyDescent="0.3">
      <c r="A258" t="str">
        <f>B206&amp;C240&amp;D258</f>
        <v>PENETRACION (%).T.Alimentos TOTAL INGCON CLIENTES</v>
      </c>
      <c r="B258">
        <v>0</v>
      </c>
      <c r="C258">
        <v>0</v>
      </c>
      <c r="D258" t="s">
        <v>80</v>
      </c>
      <c r="E258">
        <v>0</v>
      </c>
      <c r="F258">
        <v>0</v>
      </c>
      <c r="G258">
        <v>0</v>
      </c>
      <c r="H258">
        <v>0</v>
      </c>
      <c r="I258">
        <v>0</v>
      </c>
      <c r="J258">
        <v>0</v>
      </c>
    </row>
    <row r="259" spans="1:10" x14ac:dyDescent="0.3">
      <c r="A259" t="str">
        <f>B206&amp;C240&amp;D259</f>
        <v>PENETRACION (%).T.Alimentos TOTAL INGCON COMPAÑEROS DE TRABAJO</v>
      </c>
      <c r="B259">
        <v>0</v>
      </c>
      <c r="C259">
        <v>0</v>
      </c>
      <c r="D259" t="s">
        <v>81</v>
      </c>
      <c r="E259">
        <v>1.589664</v>
      </c>
      <c r="F259">
        <v>1.546883</v>
      </c>
      <c r="G259">
        <v>0</v>
      </c>
      <c r="H259">
        <v>0</v>
      </c>
      <c r="I259">
        <v>0</v>
      </c>
      <c r="J259">
        <v>0</v>
      </c>
    </row>
    <row r="260" spans="1:10" x14ac:dyDescent="0.3">
      <c r="A260" t="str">
        <f>B206&amp;C240&amp;D260</f>
        <v>PENETRACION (%).T.Alimentos TOTAL INGCON COMPAÑEROS DE CLASE</v>
      </c>
      <c r="B260">
        <v>0</v>
      </c>
      <c r="C260">
        <v>0</v>
      </c>
      <c r="D260" t="s">
        <v>82</v>
      </c>
      <c r="E260">
        <v>0</v>
      </c>
      <c r="F260">
        <v>0</v>
      </c>
      <c r="G260">
        <v>0</v>
      </c>
      <c r="H260">
        <v>0</v>
      </c>
      <c r="I260">
        <v>0</v>
      </c>
      <c r="J260">
        <v>0</v>
      </c>
    </row>
    <row r="261" spans="1:10" x14ac:dyDescent="0.3">
      <c r="A261" t="str">
        <f>B206&amp;C240&amp;D261</f>
        <v>PENETRACION (%).T.Alimentos TOTAL INGCON FAMILIA</v>
      </c>
      <c r="B261">
        <v>0</v>
      </c>
      <c r="C261">
        <v>0</v>
      </c>
      <c r="D261" t="s">
        <v>83</v>
      </c>
      <c r="E261">
        <v>14.432410000000001</v>
      </c>
      <c r="F261">
        <v>16.472049999999999</v>
      </c>
      <c r="G261">
        <v>0</v>
      </c>
      <c r="H261">
        <v>0</v>
      </c>
      <c r="I261">
        <v>0</v>
      </c>
      <c r="J261">
        <v>0</v>
      </c>
    </row>
    <row r="262" spans="1:10" x14ac:dyDescent="0.3">
      <c r="A262" t="str">
        <f>B206&amp;C240&amp;D262</f>
        <v>PENETRACION (%).T.Alimentos TOTAL INGCON LA PAREJA</v>
      </c>
      <c r="B262">
        <v>0</v>
      </c>
      <c r="C262">
        <v>0</v>
      </c>
      <c r="D262" t="s">
        <v>84</v>
      </c>
      <c r="E262">
        <v>9.0933510000000002</v>
      </c>
      <c r="F262">
        <v>9.7700069999999997</v>
      </c>
      <c r="G262">
        <v>0</v>
      </c>
      <c r="H262">
        <v>0</v>
      </c>
      <c r="I262">
        <v>0</v>
      </c>
      <c r="J262">
        <v>0</v>
      </c>
    </row>
    <row r="263" spans="1:10" x14ac:dyDescent="0.3">
      <c r="A263" t="str">
        <f>B206&amp;C240&amp;D263</f>
        <v>PENETRACION (%).T.Alimentos TOTAL INGESTABA SOLO/A</v>
      </c>
      <c r="B263">
        <v>0</v>
      </c>
      <c r="C263">
        <v>0</v>
      </c>
      <c r="D263" t="s">
        <v>85</v>
      </c>
      <c r="E263">
        <v>5.2912109999999997</v>
      </c>
      <c r="F263">
        <v>4.8061590000000001</v>
      </c>
      <c r="G263">
        <v>0</v>
      </c>
      <c r="H263">
        <v>0</v>
      </c>
      <c r="I263">
        <v>0</v>
      </c>
      <c r="J263">
        <v>0</v>
      </c>
    </row>
    <row r="264" spans="1:10" x14ac:dyDescent="0.3">
      <c r="A264" t="str">
        <f>B206&amp;C240&amp;D264</f>
        <v>PENETRACION (%).T.Alimentos TOTAL INGOTROS</v>
      </c>
      <c r="B264">
        <v>0</v>
      </c>
      <c r="C264">
        <v>0</v>
      </c>
      <c r="D264" t="s">
        <v>86</v>
      </c>
      <c r="E264">
        <v>0</v>
      </c>
      <c r="F264">
        <v>0</v>
      </c>
      <c r="G264">
        <v>0</v>
      </c>
      <c r="H264">
        <v>0</v>
      </c>
      <c r="I264">
        <v>0</v>
      </c>
      <c r="J264">
        <v>0</v>
      </c>
    </row>
    <row r="265" spans="1:10" x14ac:dyDescent="0.3">
      <c r="A265" t="str">
        <f>B206&amp;C240&amp;D265</f>
        <v>PENETRACION (%).T.Alimentos TOTAL INGESTAR TRABAJANDO</v>
      </c>
      <c r="B265">
        <v>0</v>
      </c>
      <c r="C265">
        <v>0</v>
      </c>
      <c r="D265" t="s">
        <v>88</v>
      </c>
      <c r="E265">
        <v>2.5395159999999999</v>
      </c>
      <c r="F265">
        <v>1.900309</v>
      </c>
      <c r="G265">
        <v>0</v>
      </c>
      <c r="H265">
        <v>0</v>
      </c>
      <c r="I265">
        <v>0</v>
      </c>
      <c r="J265">
        <v>0</v>
      </c>
    </row>
    <row r="266" spans="1:10" x14ac:dyDescent="0.3">
      <c r="A266" t="str">
        <f>B206&amp;C240&amp;D266</f>
        <v>PENETRACION (%).T.Alimentos TOTAL INGCOMIDA DE NEGOCIOS</v>
      </c>
      <c r="B266">
        <v>0</v>
      </c>
      <c r="C266">
        <v>0</v>
      </c>
      <c r="D266" t="s">
        <v>89</v>
      </c>
      <c r="E266">
        <v>0</v>
      </c>
      <c r="F266">
        <v>0</v>
      </c>
      <c r="G266">
        <v>0</v>
      </c>
      <c r="H266">
        <v>0</v>
      </c>
      <c r="I266">
        <v>0</v>
      </c>
      <c r="J266">
        <v>0</v>
      </c>
    </row>
    <row r="267" spans="1:10" x14ac:dyDescent="0.3">
      <c r="A267" t="str">
        <f>B206&amp;C240&amp;D267</f>
        <v>PENETRACION (%).T.Alimentos TOTAL INGPOR PLACER/RELAX</v>
      </c>
      <c r="B267">
        <v>0</v>
      </c>
      <c r="C267">
        <v>0</v>
      </c>
      <c r="D267" t="s">
        <v>90</v>
      </c>
      <c r="E267">
        <v>8.0596010000000007</v>
      </c>
      <c r="F267">
        <v>8.1465669999999992</v>
      </c>
      <c r="G267">
        <v>0</v>
      </c>
      <c r="H267">
        <v>0</v>
      </c>
      <c r="I267">
        <v>0</v>
      </c>
      <c r="J267">
        <v>0</v>
      </c>
    </row>
    <row r="268" spans="1:10" x14ac:dyDescent="0.3">
      <c r="A268" t="str">
        <f>B206&amp;C240&amp;D268</f>
        <v>PENETRACION (%).T.Alimentos TOTAL INGTENER HAMBRE/SIN PLANIFICAR</v>
      </c>
      <c r="B268">
        <v>0</v>
      </c>
      <c r="C268">
        <v>0</v>
      </c>
      <c r="D268" t="s">
        <v>91</v>
      </c>
      <c r="E268">
        <v>12.52558</v>
      </c>
      <c r="F268">
        <v>13.483269999999999</v>
      </c>
      <c r="G268">
        <v>0</v>
      </c>
      <c r="H268">
        <v>0</v>
      </c>
      <c r="I268">
        <v>0</v>
      </c>
      <c r="J268">
        <v>0</v>
      </c>
    </row>
    <row r="269" spans="1:10" x14ac:dyDescent="0.3">
      <c r="A269" t="str">
        <f>B206&amp;C240&amp;D269</f>
        <v>PENETRACION (%).T.Alimentos TOTAL INGESTAR DE COMPRAS</v>
      </c>
      <c r="B269">
        <v>0</v>
      </c>
      <c r="C269">
        <v>0</v>
      </c>
      <c r="D269" t="s">
        <v>92</v>
      </c>
      <c r="E269">
        <v>2.825485</v>
      </c>
      <c r="F269">
        <v>2.1508319999999999</v>
      </c>
      <c r="G269">
        <v>0</v>
      </c>
      <c r="H269">
        <v>0</v>
      </c>
      <c r="I269">
        <v>0</v>
      </c>
      <c r="J269">
        <v>0</v>
      </c>
    </row>
    <row r="270" spans="1:10" x14ac:dyDescent="0.3">
      <c r="A270" t="str">
        <f>B206&amp;C240&amp;D270</f>
        <v>PENETRACION (%).T.Alimentos TOTAL INGNO COCINAR EN CASA</v>
      </c>
      <c r="B270">
        <v>0</v>
      </c>
      <c r="C270">
        <v>0</v>
      </c>
      <c r="D270" t="s">
        <v>93</v>
      </c>
      <c r="E270">
        <v>6.1292660000000003</v>
      </c>
      <c r="F270">
        <v>6.3715279999999996</v>
      </c>
      <c r="G270">
        <v>0</v>
      </c>
      <c r="H270">
        <v>0</v>
      </c>
      <c r="I270">
        <v>0</v>
      </c>
      <c r="J270">
        <v>0</v>
      </c>
    </row>
    <row r="271" spans="1:10" x14ac:dyDescent="0.3">
      <c r="A271" t="str">
        <f>B206&amp;C240&amp;D271</f>
        <v>PENETRACION (%).T.Alimentos TOTAL INGCELEBRACION/FIESTA/SALIR TOMAR</v>
      </c>
      <c r="B271">
        <v>0</v>
      </c>
      <c r="C271">
        <v>0</v>
      </c>
      <c r="D271" t="s">
        <v>94</v>
      </c>
      <c r="E271">
        <v>8.6119660000000007</v>
      </c>
      <c r="F271">
        <v>10.83666</v>
      </c>
      <c r="G271">
        <v>0</v>
      </c>
      <c r="H271">
        <v>0</v>
      </c>
      <c r="I271">
        <v>0</v>
      </c>
      <c r="J271">
        <v>0</v>
      </c>
    </row>
    <row r="272" spans="1:10" x14ac:dyDescent="0.3">
      <c r="A272" t="str">
        <f>B206&amp;C240&amp;D272</f>
        <v>PENETRACION (%).T.Alimentos TOTAL INGVIENDO DEPORTES</v>
      </c>
      <c r="B272">
        <v>0</v>
      </c>
      <c r="C272">
        <v>0</v>
      </c>
      <c r="D272" t="s">
        <v>95</v>
      </c>
      <c r="E272">
        <v>0</v>
      </c>
      <c r="F272">
        <v>0</v>
      </c>
      <c r="G272">
        <v>0</v>
      </c>
      <c r="H272">
        <v>0</v>
      </c>
      <c r="I272">
        <v>0</v>
      </c>
      <c r="J272">
        <v>0</v>
      </c>
    </row>
    <row r="273" spans="1:10" x14ac:dyDescent="0.3">
      <c r="A273" t="str">
        <f>B206&amp;C240&amp;D273</f>
        <v>PENETRACION (%).T.Alimentos TOTAL INGOTROS MOTIVOS</v>
      </c>
      <c r="B273">
        <v>0</v>
      </c>
      <c r="C273">
        <v>0</v>
      </c>
      <c r="D273" t="s">
        <v>96</v>
      </c>
      <c r="E273">
        <v>2.7491970000000001</v>
      </c>
      <c r="F273">
        <v>3.0587029999999999</v>
      </c>
      <c r="G273">
        <v>0</v>
      </c>
      <c r="H273">
        <v>0</v>
      </c>
      <c r="I273">
        <v>0</v>
      </c>
      <c r="J273">
        <v>0</v>
      </c>
    </row>
    <row r="274" spans="1:10" x14ac:dyDescent="0.3">
      <c r="A274" t="str">
        <f>B206&amp;C274&amp;D274</f>
        <v>PENETRACION (%)Total BebidasT.ESPAÑA</v>
      </c>
      <c r="B274">
        <v>0</v>
      </c>
      <c r="C274" t="s">
        <v>16</v>
      </c>
      <c r="D274" t="s">
        <v>60</v>
      </c>
      <c r="E274">
        <v>25.155619999999999</v>
      </c>
      <c r="F274">
        <v>23.88138</v>
      </c>
      <c r="G274">
        <v>0</v>
      </c>
      <c r="H274">
        <v>0</v>
      </c>
      <c r="I274">
        <v>0</v>
      </c>
      <c r="J274">
        <v>0</v>
      </c>
    </row>
    <row r="275" spans="1:10" x14ac:dyDescent="0.3">
      <c r="A275" t="str">
        <f>B206&amp;C274&amp;D275</f>
        <v>PENETRACION (%)Total BebidasEN LA CALLE</v>
      </c>
      <c r="B275">
        <v>0</v>
      </c>
      <c r="C275">
        <v>0</v>
      </c>
      <c r="D275" t="s">
        <v>61</v>
      </c>
      <c r="E275">
        <v>4.2966030000000002</v>
      </c>
      <c r="F275">
        <v>4.6320629999999996</v>
      </c>
      <c r="G275">
        <v>0</v>
      </c>
      <c r="H275">
        <v>0</v>
      </c>
      <c r="I275">
        <v>0</v>
      </c>
      <c r="J275">
        <v>0</v>
      </c>
    </row>
    <row r="276" spans="1:10" x14ac:dyDescent="0.3">
      <c r="A276" t="str">
        <f>B206&amp;C274&amp;D276</f>
        <v>PENETRACION (%)Total BebidasEN CASA DE OTROS</v>
      </c>
      <c r="B276">
        <v>0</v>
      </c>
      <c r="C276">
        <v>0</v>
      </c>
      <c r="D276" t="s">
        <v>62</v>
      </c>
      <c r="E276">
        <v>2.7369690000000002</v>
      </c>
      <c r="F276">
        <v>2.455409</v>
      </c>
      <c r="G276">
        <v>0</v>
      </c>
      <c r="H276">
        <v>0</v>
      </c>
      <c r="I276">
        <v>0</v>
      </c>
      <c r="J276">
        <v>0</v>
      </c>
    </row>
    <row r="277" spans="1:10" x14ac:dyDescent="0.3">
      <c r="A277" t="str">
        <f>B206&amp;C274&amp;D277</f>
        <v>PENETRACION (%)Total BebidasEN EL ESTABLECIMIENTO</v>
      </c>
      <c r="B277">
        <v>0</v>
      </c>
      <c r="C277">
        <v>0</v>
      </c>
      <c r="D277" t="s">
        <v>63</v>
      </c>
      <c r="E277">
        <v>15.59709</v>
      </c>
      <c r="F277">
        <v>15.26446</v>
      </c>
      <c r="G277">
        <v>0</v>
      </c>
      <c r="H277">
        <v>0</v>
      </c>
      <c r="I277">
        <v>0</v>
      </c>
      <c r="J277">
        <v>0</v>
      </c>
    </row>
    <row r="278" spans="1:10" x14ac:dyDescent="0.3">
      <c r="A278" t="str">
        <f>B206&amp;C274&amp;D278</f>
        <v>PENETRACION (%)Total BebidasEN EL TRABAJO</v>
      </c>
      <c r="B278">
        <v>0</v>
      </c>
      <c r="C278">
        <v>0</v>
      </c>
      <c r="D278" t="s">
        <v>64</v>
      </c>
      <c r="E278">
        <v>2.1962790000000001</v>
      </c>
      <c r="F278">
        <v>2.4275180000000001</v>
      </c>
      <c r="G278">
        <v>0</v>
      </c>
      <c r="H278">
        <v>0</v>
      </c>
      <c r="I278">
        <v>0</v>
      </c>
      <c r="J278">
        <v>0</v>
      </c>
    </row>
    <row r="279" spans="1:10" x14ac:dyDescent="0.3">
      <c r="A279" t="str">
        <f>B206&amp;C274&amp;D279</f>
        <v>PENETRACION (%)Total BebidasEN COLEGIO/INSTITUTO/UNIV.</v>
      </c>
      <c r="B279">
        <v>0</v>
      </c>
      <c r="C279">
        <v>0</v>
      </c>
      <c r="D279" t="s">
        <v>65</v>
      </c>
      <c r="E279">
        <v>0</v>
      </c>
      <c r="F279">
        <v>0</v>
      </c>
      <c r="G279">
        <v>0</v>
      </c>
      <c r="H279">
        <v>0</v>
      </c>
      <c r="I279">
        <v>0</v>
      </c>
      <c r="J279">
        <v>0</v>
      </c>
    </row>
    <row r="280" spans="1:10" x14ac:dyDescent="0.3">
      <c r="A280" t="str">
        <f>B206&amp;C274&amp;D280</f>
        <v>PENETRACION (%)Total BebidasEN MI CASA</v>
      </c>
      <c r="B280">
        <v>0</v>
      </c>
      <c r="C280">
        <v>0</v>
      </c>
      <c r="D280" t="s">
        <v>66</v>
      </c>
      <c r="E280">
        <v>4.1323470000000002</v>
      </c>
      <c r="F280">
        <v>2.5593089999999998</v>
      </c>
      <c r="G280">
        <v>0</v>
      </c>
      <c r="H280">
        <v>0</v>
      </c>
      <c r="I280">
        <v>0</v>
      </c>
      <c r="J280">
        <v>0</v>
      </c>
    </row>
    <row r="281" spans="1:10" x14ac:dyDescent="0.3">
      <c r="A281" t="str">
        <f>B206&amp;C274&amp;D281</f>
        <v>PENETRACION (%)Total BebidasEN M.TRANSP.(AVION,TREN,AUTOC,E</v>
      </c>
      <c r="B281">
        <v>0</v>
      </c>
      <c r="C281">
        <v>0</v>
      </c>
      <c r="D281" t="s">
        <v>67</v>
      </c>
      <c r="E281">
        <v>0</v>
      </c>
      <c r="F281">
        <v>0.57763370000000003</v>
      </c>
      <c r="G281">
        <v>0</v>
      </c>
      <c r="H281">
        <v>0</v>
      </c>
      <c r="I281">
        <v>0</v>
      </c>
      <c r="J281">
        <v>0</v>
      </c>
    </row>
    <row r="282" spans="1:10" x14ac:dyDescent="0.3">
      <c r="A282" t="str">
        <f>B206&amp;C274&amp;D282</f>
        <v>PENETRACION (%)Total BebidasEN OTRO LUGAR</v>
      </c>
      <c r="B282">
        <v>0</v>
      </c>
      <c r="C282">
        <v>0</v>
      </c>
      <c r="D282" t="s">
        <v>68</v>
      </c>
      <c r="E282">
        <v>2.2527219999999999</v>
      </c>
      <c r="F282">
        <v>1.8402769999999999</v>
      </c>
      <c r="G282">
        <v>0</v>
      </c>
      <c r="H282">
        <v>0</v>
      </c>
      <c r="I282">
        <v>0</v>
      </c>
      <c r="J282">
        <v>0</v>
      </c>
    </row>
    <row r="283" spans="1:10" x14ac:dyDescent="0.3">
      <c r="A283" t="str">
        <f>B206&amp;C274&amp;D283</f>
        <v>PENETRACION (%)Total BebidasDESAYUNO</v>
      </c>
      <c r="B283">
        <v>0</v>
      </c>
      <c r="C283">
        <v>0</v>
      </c>
      <c r="D283" t="s">
        <v>70</v>
      </c>
      <c r="E283">
        <v>3.8659150000000002</v>
      </c>
      <c r="F283">
        <v>3.9459300000000002</v>
      </c>
      <c r="G283">
        <v>0</v>
      </c>
      <c r="H283">
        <v>0</v>
      </c>
      <c r="I283">
        <v>0</v>
      </c>
      <c r="J283">
        <v>0</v>
      </c>
    </row>
    <row r="284" spans="1:10" x14ac:dyDescent="0.3">
      <c r="A284" t="str">
        <f>B206&amp;C274&amp;D284</f>
        <v>PENETRACION (%)Total BebidasAPERITIVO/ANTES DE COMER</v>
      </c>
      <c r="B284">
        <v>0</v>
      </c>
      <c r="C284">
        <v>0</v>
      </c>
      <c r="D284" t="s">
        <v>71</v>
      </c>
      <c r="E284">
        <v>5.8218420000000002</v>
      </c>
      <c r="F284">
        <v>4.6402520000000003</v>
      </c>
      <c r="G284">
        <v>0</v>
      </c>
      <c r="H284">
        <v>0</v>
      </c>
      <c r="I284">
        <v>0</v>
      </c>
      <c r="J284">
        <v>0</v>
      </c>
    </row>
    <row r="285" spans="1:10" x14ac:dyDescent="0.3">
      <c r="A285" t="str">
        <f>B206&amp;C274&amp;D285</f>
        <v>PENETRACION (%)Total BebidasCOMIDA</v>
      </c>
      <c r="B285">
        <v>0</v>
      </c>
      <c r="C285">
        <v>0</v>
      </c>
      <c r="D285" t="s">
        <v>72</v>
      </c>
      <c r="E285">
        <v>9.8158010000000004</v>
      </c>
      <c r="F285">
        <v>12.44895</v>
      </c>
      <c r="G285">
        <v>0</v>
      </c>
      <c r="H285">
        <v>0</v>
      </c>
      <c r="I285">
        <v>0</v>
      </c>
      <c r="J285">
        <v>0</v>
      </c>
    </row>
    <row r="286" spans="1:10" x14ac:dyDescent="0.3">
      <c r="A286" t="str">
        <f>B206&amp;C274&amp;D286</f>
        <v>PENETRACION (%)Total BebidasTARDE/MERIENDA</v>
      </c>
      <c r="B286">
        <v>0</v>
      </c>
      <c r="C286">
        <v>0</v>
      </c>
      <c r="D286" t="s">
        <v>73</v>
      </c>
      <c r="E286">
        <v>5.6289199999999999</v>
      </c>
      <c r="F286">
        <v>4.9818319999999998</v>
      </c>
      <c r="G286">
        <v>0</v>
      </c>
      <c r="H286">
        <v>0</v>
      </c>
      <c r="I286">
        <v>0</v>
      </c>
      <c r="J286">
        <v>0</v>
      </c>
    </row>
    <row r="287" spans="1:10" x14ac:dyDescent="0.3">
      <c r="A287" t="str">
        <f>B206&amp;C274&amp;D287</f>
        <v>PENETRACION (%)Total BebidasANTES DE CENAR</v>
      </c>
      <c r="B287">
        <v>0</v>
      </c>
      <c r="C287">
        <v>0</v>
      </c>
      <c r="D287" t="s">
        <v>74</v>
      </c>
      <c r="E287">
        <v>2.0090520000000001</v>
      </c>
      <c r="F287">
        <v>1.8307640000000001</v>
      </c>
      <c r="G287">
        <v>0</v>
      </c>
      <c r="H287">
        <v>0</v>
      </c>
      <c r="I287">
        <v>0</v>
      </c>
      <c r="J287">
        <v>0</v>
      </c>
    </row>
    <row r="288" spans="1:10" x14ac:dyDescent="0.3">
      <c r="A288" t="str">
        <f>B206&amp;C274&amp;D288</f>
        <v>PENETRACION (%)Total BebidasCENA</v>
      </c>
      <c r="B288">
        <v>0</v>
      </c>
      <c r="C288">
        <v>0</v>
      </c>
      <c r="D288" t="s">
        <v>75</v>
      </c>
      <c r="E288">
        <v>7.1900320000000004</v>
      </c>
      <c r="F288">
        <v>5.4697310000000003</v>
      </c>
      <c r="G288">
        <v>0</v>
      </c>
      <c r="H288">
        <v>0</v>
      </c>
      <c r="I288">
        <v>0</v>
      </c>
      <c r="J288">
        <v>0</v>
      </c>
    </row>
    <row r="289" spans="1:10" x14ac:dyDescent="0.3">
      <c r="A289" t="str">
        <f>B206&amp;C274&amp;D289</f>
        <v>PENETRACION (%)Total BebidasDESPUES DE LA CENA</v>
      </c>
      <c r="B289">
        <v>0</v>
      </c>
      <c r="C289">
        <v>0</v>
      </c>
      <c r="D289" t="s">
        <v>76</v>
      </c>
      <c r="E289">
        <v>1.3674580000000001</v>
      </c>
      <c r="F289">
        <v>1.4543330000000001</v>
      </c>
      <c r="G289">
        <v>0</v>
      </c>
      <c r="H289">
        <v>0</v>
      </c>
      <c r="I289">
        <v>0</v>
      </c>
      <c r="J289">
        <v>0</v>
      </c>
    </row>
    <row r="290" spans="1:10" x14ac:dyDescent="0.3">
      <c r="A290" t="str">
        <f>B206&amp;C274&amp;D290</f>
        <v>PENETRACION (%)Total BebidasDURANTE EL DIA</v>
      </c>
      <c r="B290">
        <v>0</v>
      </c>
      <c r="C290">
        <v>0</v>
      </c>
      <c r="D290" t="s">
        <v>77</v>
      </c>
      <c r="E290">
        <v>1.7010270000000001</v>
      </c>
      <c r="F290">
        <v>2.7379380000000002</v>
      </c>
      <c r="G290">
        <v>0</v>
      </c>
      <c r="H290">
        <v>0</v>
      </c>
      <c r="I290">
        <v>0</v>
      </c>
      <c r="J290">
        <v>0</v>
      </c>
    </row>
    <row r="291" spans="1:10" x14ac:dyDescent="0.3">
      <c r="A291" t="str">
        <f>B206&amp;C274&amp;D291</f>
        <v>PENETRACION (%)Total BebidasCON AMIGOS</v>
      </c>
      <c r="B291">
        <v>0</v>
      </c>
      <c r="C291">
        <v>0</v>
      </c>
      <c r="D291" t="s">
        <v>79</v>
      </c>
      <c r="E291">
        <v>8.5690109999999997</v>
      </c>
      <c r="F291">
        <v>8.7833120000000005</v>
      </c>
      <c r="G291">
        <v>0</v>
      </c>
      <c r="H291">
        <v>0</v>
      </c>
      <c r="I291">
        <v>0</v>
      </c>
      <c r="J291">
        <v>0</v>
      </c>
    </row>
    <row r="292" spans="1:10" x14ac:dyDescent="0.3">
      <c r="A292" t="str">
        <f>B206&amp;C274&amp;D292</f>
        <v>PENETRACION (%)Total BebidasCON CLIENTES</v>
      </c>
      <c r="B292">
        <v>0</v>
      </c>
      <c r="C292">
        <v>0</v>
      </c>
      <c r="D292" t="s">
        <v>80</v>
      </c>
      <c r="E292">
        <v>0</v>
      </c>
      <c r="F292">
        <v>0</v>
      </c>
      <c r="G292">
        <v>0</v>
      </c>
      <c r="H292">
        <v>0</v>
      </c>
      <c r="I292">
        <v>0</v>
      </c>
      <c r="J292">
        <v>0</v>
      </c>
    </row>
    <row r="293" spans="1:10" x14ac:dyDescent="0.3">
      <c r="A293" t="str">
        <f>B206&amp;C274&amp;D293</f>
        <v>PENETRACION (%)Total BebidasCON COMPAÑEROS DE TRABAJO</v>
      </c>
      <c r="B293">
        <v>0</v>
      </c>
      <c r="C293">
        <v>0</v>
      </c>
      <c r="D293" t="s">
        <v>81</v>
      </c>
      <c r="E293">
        <v>1.462852</v>
      </c>
      <c r="F293">
        <v>1.659923</v>
      </c>
      <c r="G293">
        <v>0</v>
      </c>
      <c r="H293">
        <v>0</v>
      </c>
      <c r="I293">
        <v>0</v>
      </c>
      <c r="J293">
        <v>0</v>
      </c>
    </row>
    <row r="294" spans="1:10" x14ac:dyDescent="0.3">
      <c r="A294" t="str">
        <f>B206&amp;C274&amp;D294</f>
        <v>PENETRACION (%)Total BebidasCON COMPAÑEROS DE CLASE</v>
      </c>
      <c r="B294">
        <v>0</v>
      </c>
      <c r="C294">
        <v>0</v>
      </c>
      <c r="D294" t="s">
        <v>82</v>
      </c>
      <c r="E294">
        <v>0</v>
      </c>
      <c r="F294">
        <v>0</v>
      </c>
      <c r="G294">
        <v>0</v>
      </c>
      <c r="H294">
        <v>0</v>
      </c>
      <c r="I294">
        <v>0</v>
      </c>
      <c r="J294">
        <v>0</v>
      </c>
    </row>
    <row r="295" spans="1:10" x14ac:dyDescent="0.3">
      <c r="A295" t="str">
        <f>B206&amp;C274&amp;D295</f>
        <v>PENETRACION (%)Total BebidasCON FAMILIA</v>
      </c>
      <c r="B295">
        <v>0</v>
      </c>
      <c r="C295">
        <v>0</v>
      </c>
      <c r="D295" t="s">
        <v>83</v>
      </c>
      <c r="E295">
        <v>9.3890039999999999</v>
      </c>
      <c r="F295">
        <v>10.71138</v>
      </c>
      <c r="G295">
        <v>0</v>
      </c>
      <c r="H295">
        <v>0</v>
      </c>
      <c r="I295">
        <v>0</v>
      </c>
      <c r="J295">
        <v>0</v>
      </c>
    </row>
    <row r="296" spans="1:10" x14ac:dyDescent="0.3">
      <c r="A296" t="str">
        <f>B206&amp;C274&amp;D296</f>
        <v>PENETRACION (%)Total BebidasCON LA PAREJA</v>
      </c>
      <c r="B296">
        <v>0</v>
      </c>
      <c r="C296">
        <v>0</v>
      </c>
      <c r="D296" t="s">
        <v>84</v>
      </c>
      <c r="E296">
        <v>6.4148909999999999</v>
      </c>
      <c r="F296">
        <v>6.9497450000000001</v>
      </c>
      <c r="G296">
        <v>0</v>
      </c>
      <c r="H296">
        <v>0</v>
      </c>
      <c r="I296">
        <v>0</v>
      </c>
      <c r="J296">
        <v>0</v>
      </c>
    </row>
    <row r="297" spans="1:10" x14ac:dyDescent="0.3">
      <c r="A297" t="str">
        <f>B206&amp;C274&amp;D297</f>
        <v>PENETRACION (%)Total BebidasESTABA SOLO/A</v>
      </c>
      <c r="B297">
        <v>0</v>
      </c>
      <c r="C297">
        <v>0</v>
      </c>
      <c r="D297" t="s">
        <v>85</v>
      </c>
      <c r="E297">
        <v>7.8523529999999999</v>
      </c>
      <c r="F297">
        <v>5.8458589999999999</v>
      </c>
      <c r="G297">
        <v>0</v>
      </c>
      <c r="H297">
        <v>0</v>
      </c>
      <c r="I297">
        <v>0</v>
      </c>
      <c r="J297">
        <v>0</v>
      </c>
    </row>
    <row r="298" spans="1:10" x14ac:dyDescent="0.3">
      <c r="A298" t="str">
        <f>B206&amp;C274&amp;D298</f>
        <v>PENETRACION (%)Total BebidasOTROS</v>
      </c>
      <c r="B298">
        <v>0</v>
      </c>
      <c r="C298">
        <v>0</v>
      </c>
      <c r="D298" t="s">
        <v>86</v>
      </c>
      <c r="E298">
        <v>0</v>
      </c>
      <c r="F298">
        <v>0</v>
      </c>
      <c r="G298">
        <v>0</v>
      </c>
      <c r="H298">
        <v>0</v>
      </c>
      <c r="I298">
        <v>0</v>
      </c>
      <c r="J298">
        <v>0</v>
      </c>
    </row>
    <row r="299" spans="1:10" x14ac:dyDescent="0.3">
      <c r="A299" t="str">
        <f>B206&amp;C274&amp;D299</f>
        <v>PENETRACION (%)Total BebidasESTAR TRABAJANDO</v>
      </c>
      <c r="B299">
        <v>0</v>
      </c>
      <c r="C299">
        <v>0</v>
      </c>
      <c r="D299" t="s">
        <v>88</v>
      </c>
      <c r="E299">
        <v>2.8608479999999998</v>
      </c>
      <c r="F299">
        <v>2.6586259999999999</v>
      </c>
      <c r="G299">
        <v>0</v>
      </c>
      <c r="H299">
        <v>0</v>
      </c>
      <c r="I299">
        <v>0</v>
      </c>
      <c r="J299">
        <v>0</v>
      </c>
    </row>
    <row r="300" spans="1:10" x14ac:dyDescent="0.3">
      <c r="A300" t="str">
        <f>B206&amp;C274&amp;D300</f>
        <v>PENETRACION (%)Total BebidasCOMIDA DE NEGOCIOS</v>
      </c>
      <c r="B300">
        <v>0</v>
      </c>
      <c r="C300">
        <v>0</v>
      </c>
      <c r="D300" t="s">
        <v>89</v>
      </c>
      <c r="E300">
        <v>0</v>
      </c>
      <c r="F300">
        <v>0</v>
      </c>
      <c r="G300">
        <v>0</v>
      </c>
      <c r="H300">
        <v>0</v>
      </c>
      <c r="I300">
        <v>0</v>
      </c>
      <c r="J300">
        <v>0</v>
      </c>
    </row>
    <row r="301" spans="1:10" x14ac:dyDescent="0.3">
      <c r="A301" t="str">
        <f>B206&amp;C274&amp;D301</f>
        <v>PENETRACION (%)Total BebidasPOR PLACER/RELAX</v>
      </c>
      <c r="B301">
        <v>0</v>
      </c>
      <c r="C301">
        <v>0</v>
      </c>
      <c r="D301" t="s">
        <v>90</v>
      </c>
      <c r="E301">
        <v>5.5090070000000004</v>
      </c>
      <c r="F301">
        <v>6.4238790000000003</v>
      </c>
      <c r="G301">
        <v>0</v>
      </c>
      <c r="H301">
        <v>0</v>
      </c>
      <c r="I301">
        <v>0</v>
      </c>
      <c r="J301">
        <v>0</v>
      </c>
    </row>
    <row r="302" spans="1:10" x14ac:dyDescent="0.3">
      <c r="A302" t="str">
        <f>B206&amp;C274&amp;D302</f>
        <v>PENETRACION (%)Total BebidasTENER HAMBRE/SIN PLANIFICAR</v>
      </c>
      <c r="B302">
        <v>0</v>
      </c>
      <c r="C302">
        <v>0</v>
      </c>
      <c r="D302" t="s">
        <v>91</v>
      </c>
      <c r="E302">
        <v>11.05204</v>
      </c>
      <c r="F302">
        <v>11.802440000000001</v>
      </c>
      <c r="G302">
        <v>0</v>
      </c>
      <c r="H302">
        <v>0</v>
      </c>
      <c r="I302">
        <v>0</v>
      </c>
      <c r="J302">
        <v>0</v>
      </c>
    </row>
    <row r="303" spans="1:10" x14ac:dyDescent="0.3">
      <c r="A303" t="str">
        <f>B206&amp;C274&amp;D303</f>
        <v>PENETRACION (%)Total BebidasESTAR DE COMPRAS</v>
      </c>
      <c r="B303">
        <v>0</v>
      </c>
      <c r="C303">
        <v>0</v>
      </c>
      <c r="D303" t="s">
        <v>92</v>
      </c>
      <c r="E303">
        <v>3.0359090000000002</v>
      </c>
      <c r="F303">
        <v>1.6969890000000001</v>
      </c>
      <c r="G303">
        <v>0</v>
      </c>
      <c r="H303">
        <v>0</v>
      </c>
      <c r="I303">
        <v>0</v>
      </c>
      <c r="J303">
        <v>0</v>
      </c>
    </row>
    <row r="304" spans="1:10" x14ac:dyDescent="0.3">
      <c r="A304" t="str">
        <f>B206&amp;C274&amp;D304</f>
        <v>PENETRACION (%)Total BebidasNO COCINAR EN CASA</v>
      </c>
      <c r="B304">
        <v>0</v>
      </c>
      <c r="C304">
        <v>0</v>
      </c>
      <c r="D304" t="s">
        <v>93</v>
      </c>
      <c r="E304">
        <v>2.4964300000000001</v>
      </c>
      <c r="F304">
        <v>2.7563219999999999</v>
      </c>
      <c r="G304">
        <v>0</v>
      </c>
      <c r="H304">
        <v>0</v>
      </c>
      <c r="I304">
        <v>0</v>
      </c>
      <c r="J304">
        <v>0</v>
      </c>
    </row>
    <row r="305" spans="1:10" x14ac:dyDescent="0.3">
      <c r="A305" t="str">
        <f>B206&amp;C274&amp;D305</f>
        <v>PENETRACION (%)Total BebidasCELEBRACION/FIESTA/SALIR TOMAR</v>
      </c>
      <c r="B305">
        <v>0</v>
      </c>
      <c r="C305">
        <v>0</v>
      </c>
      <c r="D305" t="s">
        <v>94</v>
      </c>
      <c r="E305">
        <v>7.8674970000000002</v>
      </c>
      <c r="F305">
        <v>6.4884069999999996</v>
      </c>
      <c r="G305">
        <v>0</v>
      </c>
      <c r="H305">
        <v>0</v>
      </c>
      <c r="I305">
        <v>0</v>
      </c>
      <c r="J305">
        <v>0</v>
      </c>
    </row>
    <row r="306" spans="1:10" x14ac:dyDescent="0.3">
      <c r="A306" t="str">
        <f>B206&amp;C274&amp;D306</f>
        <v>PENETRACION (%)Total BebidasVIENDO DEPORTES</v>
      </c>
      <c r="B306">
        <v>0</v>
      </c>
      <c r="C306">
        <v>0</v>
      </c>
      <c r="D306" t="s">
        <v>95</v>
      </c>
      <c r="E306">
        <v>0</v>
      </c>
      <c r="F306">
        <v>0</v>
      </c>
      <c r="G306">
        <v>0</v>
      </c>
      <c r="H306">
        <v>0</v>
      </c>
      <c r="I306">
        <v>0</v>
      </c>
      <c r="J306">
        <v>0</v>
      </c>
    </row>
    <row r="307" spans="1:10" x14ac:dyDescent="0.3">
      <c r="A307" t="str">
        <f>B206&amp;C274&amp;D307</f>
        <v>PENETRACION (%)Total BebidasOTROS MOTIVOS</v>
      </c>
      <c r="B307">
        <v>0</v>
      </c>
      <c r="C307">
        <v>0</v>
      </c>
      <c r="D307" t="s">
        <v>96</v>
      </c>
      <c r="E307">
        <v>2.8567399999999998</v>
      </c>
      <c r="F307">
        <v>3.5042390000000001</v>
      </c>
      <c r="G307">
        <v>0</v>
      </c>
      <c r="H307">
        <v>0</v>
      </c>
      <c r="I307">
        <v>0</v>
      </c>
      <c r="J307">
        <v>0</v>
      </c>
    </row>
    <row r="308" spans="1:10" x14ac:dyDescent="0.3">
      <c r="A308" t="str">
        <f>B206&amp;C308&amp;D308</f>
        <v>PENETRACION (%)Total Bebidas FriasT.ESPAÑA</v>
      </c>
      <c r="B308">
        <v>0</v>
      </c>
      <c r="C308" t="s">
        <v>17</v>
      </c>
      <c r="D308" t="s">
        <v>60</v>
      </c>
      <c r="E308">
        <v>24.08784</v>
      </c>
      <c r="F308">
        <v>23.323879999999999</v>
      </c>
      <c r="G308">
        <v>0</v>
      </c>
      <c r="H308">
        <v>0</v>
      </c>
      <c r="I308">
        <v>0</v>
      </c>
      <c r="J308">
        <v>0</v>
      </c>
    </row>
    <row r="309" spans="1:10" x14ac:dyDescent="0.3">
      <c r="A309" t="str">
        <f>B206&amp;C308&amp;D309</f>
        <v>PENETRACION (%)Total Bebidas FriasEN LA CALLE</v>
      </c>
      <c r="B309">
        <v>0</v>
      </c>
      <c r="C309">
        <v>0</v>
      </c>
      <c r="D309" t="s">
        <v>61</v>
      </c>
      <c r="E309">
        <v>3.9498229999999999</v>
      </c>
      <c r="F309">
        <v>4.6547159999999996</v>
      </c>
      <c r="G309">
        <v>0</v>
      </c>
      <c r="H309">
        <v>0</v>
      </c>
      <c r="I309">
        <v>0</v>
      </c>
      <c r="J309">
        <v>0</v>
      </c>
    </row>
    <row r="310" spans="1:10" x14ac:dyDescent="0.3">
      <c r="A310" t="str">
        <f>B206&amp;C308&amp;D310</f>
        <v>PENETRACION (%)Total Bebidas FriasEN CASA DE OTROS</v>
      </c>
      <c r="B310">
        <v>0</v>
      </c>
      <c r="C310">
        <v>0</v>
      </c>
      <c r="D310" t="s">
        <v>62</v>
      </c>
      <c r="E310">
        <v>2.6589010000000002</v>
      </c>
      <c r="F310">
        <v>2.4382239999999999</v>
      </c>
      <c r="G310">
        <v>0</v>
      </c>
      <c r="H310">
        <v>0</v>
      </c>
      <c r="I310">
        <v>0</v>
      </c>
      <c r="J310">
        <v>0</v>
      </c>
    </row>
    <row r="311" spans="1:10" x14ac:dyDescent="0.3">
      <c r="A311" t="str">
        <f>B206&amp;C308&amp;D311</f>
        <v>PENETRACION (%)Total Bebidas FriasEN EL ESTABLECIMIENTO</v>
      </c>
      <c r="B311">
        <v>0</v>
      </c>
      <c r="C311">
        <v>0</v>
      </c>
      <c r="D311" t="s">
        <v>63</v>
      </c>
      <c r="E311">
        <v>14.938840000000001</v>
      </c>
      <c r="F311">
        <v>14.69364</v>
      </c>
      <c r="G311">
        <v>0</v>
      </c>
      <c r="H311">
        <v>0</v>
      </c>
      <c r="I311">
        <v>0</v>
      </c>
      <c r="J311">
        <v>0</v>
      </c>
    </row>
    <row r="312" spans="1:10" x14ac:dyDescent="0.3">
      <c r="A312" t="str">
        <f>B206&amp;C308&amp;D312</f>
        <v>PENETRACION (%)Total Bebidas FriasEN EL TRABAJO</v>
      </c>
      <c r="B312">
        <v>0</v>
      </c>
      <c r="C312">
        <v>0</v>
      </c>
      <c r="D312" t="s">
        <v>64</v>
      </c>
      <c r="E312">
        <v>1.638547</v>
      </c>
      <c r="F312">
        <v>1.9032279999999999</v>
      </c>
      <c r="G312">
        <v>0</v>
      </c>
      <c r="H312">
        <v>0</v>
      </c>
      <c r="I312">
        <v>0</v>
      </c>
      <c r="J312">
        <v>0</v>
      </c>
    </row>
    <row r="313" spans="1:10" x14ac:dyDescent="0.3">
      <c r="A313" t="str">
        <f>B206&amp;C308&amp;D313</f>
        <v>PENETRACION (%)Total Bebidas FriasEN COLEGIO/INSTITUTO/UNIV.</v>
      </c>
      <c r="B313">
        <v>0</v>
      </c>
      <c r="C313">
        <v>0</v>
      </c>
      <c r="D313" t="s">
        <v>65</v>
      </c>
      <c r="E313">
        <v>0</v>
      </c>
      <c r="F313">
        <v>0</v>
      </c>
      <c r="G313">
        <v>0</v>
      </c>
      <c r="H313">
        <v>0</v>
      </c>
      <c r="I313">
        <v>0</v>
      </c>
      <c r="J313">
        <v>0</v>
      </c>
    </row>
    <row r="314" spans="1:10" x14ac:dyDescent="0.3">
      <c r="A314" t="str">
        <f>B206&amp;C308&amp;D314</f>
        <v>PENETRACION (%)Total Bebidas FriasEN MI CASA</v>
      </c>
      <c r="B314">
        <v>0</v>
      </c>
      <c r="C314">
        <v>0</v>
      </c>
      <c r="D314" t="s">
        <v>66</v>
      </c>
      <c r="E314">
        <v>4.0037000000000003</v>
      </c>
      <c r="F314">
        <v>2.439708</v>
      </c>
      <c r="G314">
        <v>0</v>
      </c>
      <c r="H314">
        <v>0</v>
      </c>
      <c r="I314">
        <v>0</v>
      </c>
      <c r="J314">
        <v>0</v>
      </c>
    </row>
    <row r="315" spans="1:10" x14ac:dyDescent="0.3">
      <c r="A315" t="str">
        <f>B206&amp;C308&amp;D315</f>
        <v>PENETRACION (%)Total Bebidas FriasEN M.TRANSP.(AVION,TREN,AUTOC,E</v>
      </c>
      <c r="B315">
        <v>0</v>
      </c>
      <c r="C315">
        <v>0</v>
      </c>
      <c r="D315" t="s">
        <v>67</v>
      </c>
      <c r="E315">
        <v>0</v>
      </c>
      <c r="F315">
        <v>0</v>
      </c>
      <c r="G315">
        <v>0</v>
      </c>
      <c r="H315">
        <v>0</v>
      </c>
      <c r="I315">
        <v>0</v>
      </c>
      <c r="J315">
        <v>0</v>
      </c>
    </row>
    <row r="316" spans="1:10" x14ac:dyDescent="0.3">
      <c r="A316" t="str">
        <f>B206&amp;C308&amp;D316</f>
        <v>PENETRACION (%)Total Bebidas FriasEN OTRO LUGAR</v>
      </c>
      <c r="B316">
        <v>0</v>
      </c>
      <c r="C316">
        <v>0</v>
      </c>
      <c r="D316" t="s">
        <v>68</v>
      </c>
      <c r="E316">
        <v>2.0699749999999999</v>
      </c>
      <c r="F316">
        <v>1.8048120000000001</v>
      </c>
      <c r="G316">
        <v>0</v>
      </c>
      <c r="H316">
        <v>0</v>
      </c>
      <c r="I316">
        <v>0</v>
      </c>
      <c r="J316">
        <v>0</v>
      </c>
    </row>
    <row r="317" spans="1:10" x14ac:dyDescent="0.3">
      <c r="A317" t="str">
        <f>B206&amp;C308&amp;D317</f>
        <v>PENETRACION (%)Total Bebidas FriasDESAYUNO</v>
      </c>
      <c r="B317">
        <v>0</v>
      </c>
      <c r="C317">
        <v>0</v>
      </c>
      <c r="D317" t="s">
        <v>70</v>
      </c>
      <c r="E317">
        <v>2.7136290000000001</v>
      </c>
      <c r="F317">
        <v>2.8775620000000002</v>
      </c>
      <c r="G317">
        <v>0</v>
      </c>
      <c r="H317">
        <v>0</v>
      </c>
      <c r="I317">
        <v>0</v>
      </c>
      <c r="J317">
        <v>0</v>
      </c>
    </row>
    <row r="318" spans="1:10" x14ac:dyDescent="0.3">
      <c r="A318" t="str">
        <f>B206&amp;C308&amp;D318</f>
        <v>PENETRACION (%)Total Bebidas FriasAPERITIVO/ANTES DE COMER</v>
      </c>
      <c r="B318">
        <v>0</v>
      </c>
      <c r="C318">
        <v>0</v>
      </c>
      <c r="D318" t="s">
        <v>71</v>
      </c>
      <c r="E318">
        <v>5.6400940000000004</v>
      </c>
      <c r="F318">
        <v>4.2140610000000001</v>
      </c>
      <c r="G318">
        <v>0</v>
      </c>
      <c r="H318">
        <v>0</v>
      </c>
      <c r="I318">
        <v>0</v>
      </c>
      <c r="J318">
        <v>0</v>
      </c>
    </row>
    <row r="319" spans="1:10" x14ac:dyDescent="0.3">
      <c r="A319" t="str">
        <f>B206&amp;C308&amp;D319</f>
        <v>PENETRACION (%)Total Bebidas FriasCOMIDA</v>
      </c>
      <c r="B319">
        <v>0</v>
      </c>
      <c r="C319">
        <v>0</v>
      </c>
      <c r="D319" t="s">
        <v>72</v>
      </c>
      <c r="E319">
        <v>9.6019959999999998</v>
      </c>
      <c r="F319">
        <v>12.13424</v>
      </c>
      <c r="G319">
        <v>0</v>
      </c>
      <c r="H319">
        <v>0</v>
      </c>
      <c r="I319">
        <v>0</v>
      </c>
      <c r="J319">
        <v>0</v>
      </c>
    </row>
    <row r="320" spans="1:10" x14ac:dyDescent="0.3">
      <c r="A320" t="str">
        <f>B206&amp;C308&amp;D320</f>
        <v>PENETRACION (%)Total Bebidas FriasTARDE/MERIENDA</v>
      </c>
      <c r="B320">
        <v>0</v>
      </c>
      <c r="C320">
        <v>0</v>
      </c>
      <c r="D320" t="s">
        <v>73</v>
      </c>
      <c r="E320">
        <v>4.8529559999999998</v>
      </c>
      <c r="F320">
        <v>4.3862439999999996</v>
      </c>
      <c r="G320">
        <v>0</v>
      </c>
      <c r="H320">
        <v>0</v>
      </c>
      <c r="I320">
        <v>0</v>
      </c>
      <c r="J320">
        <v>0</v>
      </c>
    </row>
    <row r="321" spans="1:10" x14ac:dyDescent="0.3">
      <c r="A321" t="str">
        <f>B206&amp;C308&amp;D321</f>
        <v>PENETRACION (%)Total Bebidas FriasANTES DE CENAR</v>
      </c>
      <c r="B321">
        <v>0</v>
      </c>
      <c r="C321">
        <v>0</v>
      </c>
      <c r="D321" t="s">
        <v>74</v>
      </c>
      <c r="E321">
        <v>1.949522</v>
      </c>
      <c r="F321">
        <v>1.869235</v>
      </c>
      <c r="G321">
        <v>0</v>
      </c>
      <c r="H321">
        <v>0</v>
      </c>
      <c r="I321">
        <v>0</v>
      </c>
      <c r="J321">
        <v>0</v>
      </c>
    </row>
    <row r="322" spans="1:10" x14ac:dyDescent="0.3">
      <c r="A322" t="str">
        <f>B206&amp;C308&amp;D322</f>
        <v>PENETRACION (%)Total Bebidas FriasCENA</v>
      </c>
      <c r="B322">
        <v>0</v>
      </c>
      <c r="C322">
        <v>0</v>
      </c>
      <c r="D322" t="s">
        <v>75</v>
      </c>
      <c r="E322">
        <v>7.156612</v>
      </c>
      <c r="F322">
        <v>5.4293800000000001</v>
      </c>
      <c r="G322">
        <v>0</v>
      </c>
      <c r="H322">
        <v>0</v>
      </c>
      <c r="I322">
        <v>0</v>
      </c>
      <c r="J322">
        <v>0</v>
      </c>
    </row>
    <row r="323" spans="1:10" x14ac:dyDescent="0.3">
      <c r="A323" t="str">
        <f>B206&amp;C308&amp;D323</f>
        <v>PENETRACION (%)Total Bebidas FriasDESPUES DE LA CENA</v>
      </c>
      <c r="B323">
        <v>0</v>
      </c>
      <c r="C323">
        <v>0</v>
      </c>
      <c r="D323" t="s">
        <v>76</v>
      </c>
      <c r="E323">
        <v>1.2760830000000001</v>
      </c>
      <c r="F323">
        <v>1.3740889999999999</v>
      </c>
      <c r="G323">
        <v>0</v>
      </c>
      <c r="H323">
        <v>0</v>
      </c>
      <c r="I323">
        <v>0</v>
      </c>
      <c r="J323">
        <v>0</v>
      </c>
    </row>
    <row r="324" spans="1:10" x14ac:dyDescent="0.3">
      <c r="A324" t="str">
        <f>B206&amp;C308&amp;D324</f>
        <v>PENETRACION (%)Total Bebidas FriasDURANTE EL DIA</v>
      </c>
      <c r="B324">
        <v>0</v>
      </c>
      <c r="C324">
        <v>0</v>
      </c>
      <c r="D324" t="s">
        <v>77</v>
      </c>
      <c r="E324">
        <v>1.680512</v>
      </c>
      <c r="F324">
        <v>2.9519009999999999</v>
      </c>
      <c r="G324">
        <v>0</v>
      </c>
      <c r="H324">
        <v>0</v>
      </c>
      <c r="I324">
        <v>0</v>
      </c>
      <c r="J324">
        <v>0</v>
      </c>
    </row>
    <row r="325" spans="1:10" x14ac:dyDescent="0.3">
      <c r="A325" t="str">
        <f>B206&amp;C308&amp;D325</f>
        <v>PENETRACION (%)Total Bebidas FriasCON AMIGOS</v>
      </c>
      <c r="B325">
        <v>0</v>
      </c>
      <c r="C325">
        <v>0</v>
      </c>
      <c r="D325" t="s">
        <v>79</v>
      </c>
      <c r="E325">
        <v>8.5005059999999997</v>
      </c>
      <c r="F325">
        <v>8.3255999999999997</v>
      </c>
      <c r="G325">
        <v>0</v>
      </c>
      <c r="H325">
        <v>0</v>
      </c>
      <c r="I325">
        <v>0</v>
      </c>
      <c r="J325">
        <v>0</v>
      </c>
    </row>
    <row r="326" spans="1:10" x14ac:dyDescent="0.3">
      <c r="A326" t="str">
        <f>B206&amp;C308&amp;D326</f>
        <v>PENETRACION (%)Total Bebidas FriasCON CLIENTES</v>
      </c>
      <c r="B326">
        <v>0</v>
      </c>
      <c r="C326">
        <v>0</v>
      </c>
      <c r="D326" t="s">
        <v>80</v>
      </c>
      <c r="E326">
        <v>0</v>
      </c>
      <c r="F326">
        <v>0</v>
      </c>
      <c r="G326">
        <v>0</v>
      </c>
      <c r="H326">
        <v>0</v>
      </c>
      <c r="I326">
        <v>0</v>
      </c>
      <c r="J326">
        <v>0</v>
      </c>
    </row>
    <row r="327" spans="1:10" x14ac:dyDescent="0.3">
      <c r="A327" t="str">
        <f>B206&amp;C308&amp;D327</f>
        <v>PENETRACION (%)Total Bebidas FriasCON COMPAÑEROS DE TRABAJO</v>
      </c>
      <c r="B327">
        <v>0</v>
      </c>
      <c r="C327">
        <v>0</v>
      </c>
      <c r="D327" t="s">
        <v>81</v>
      </c>
      <c r="E327">
        <v>1.223506</v>
      </c>
      <c r="F327">
        <v>0.95962610000000004</v>
      </c>
      <c r="G327">
        <v>0</v>
      </c>
      <c r="H327">
        <v>0</v>
      </c>
      <c r="I327">
        <v>0</v>
      </c>
      <c r="J327">
        <v>0</v>
      </c>
    </row>
    <row r="328" spans="1:10" x14ac:dyDescent="0.3">
      <c r="A328" t="str">
        <f>B206&amp;C308&amp;D328</f>
        <v>PENETRACION (%)Total Bebidas FriasCON COMPAÑEROS DE CLASE</v>
      </c>
      <c r="B328">
        <v>0</v>
      </c>
      <c r="C328">
        <v>0</v>
      </c>
      <c r="D328" t="s">
        <v>82</v>
      </c>
      <c r="E328">
        <v>0</v>
      </c>
      <c r="F328">
        <v>0</v>
      </c>
      <c r="G328">
        <v>0</v>
      </c>
      <c r="H328">
        <v>0</v>
      </c>
      <c r="I328">
        <v>0</v>
      </c>
      <c r="J328">
        <v>0</v>
      </c>
    </row>
    <row r="329" spans="1:10" x14ac:dyDescent="0.3">
      <c r="A329" t="str">
        <f>B206&amp;C308&amp;D329</f>
        <v>PENETRACION (%)Total Bebidas FriasCON FAMILIA</v>
      </c>
      <c r="B329">
        <v>0</v>
      </c>
      <c r="C329">
        <v>0</v>
      </c>
      <c r="D329" t="s">
        <v>83</v>
      </c>
      <c r="E329">
        <v>8.8161129999999996</v>
      </c>
      <c r="F329">
        <v>10.23535</v>
      </c>
      <c r="G329">
        <v>0</v>
      </c>
      <c r="H329">
        <v>0</v>
      </c>
      <c r="I329">
        <v>0</v>
      </c>
      <c r="J329">
        <v>0</v>
      </c>
    </row>
    <row r="330" spans="1:10" x14ac:dyDescent="0.3">
      <c r="A330" t="str">
        <f>B206&amp;C308&amp;D330</f>
        <v>PENETRACION (%)Total Bebidas FriasCON LA PAREJA</v>
      </c>
      <c r="B330">
        <v>0</v>
      </c>
      <c r="C330">
        <v>0</v>
      </c>
      <c r="D330" t="s">
        <v>84</v>
      </c>
      <c r="E330">
        <v>6.326149</v>
      </c>
      <c r="F330">
        <v>6.9779540000000004</v>
      </c>
      <c r="G330">
        <v>0</v>
      </c>
      <c r="H330">
        <v>0</v>
      </c>
      <c r="I330">
        <v>0</v>
      </c>
      <c r="J330">
        <v>0</v>
      </c>
    </row>
    <row r="331" spans="1:10" x14ac:dyDescent="0.3">
      <c r="A331" t="str">
        <f>B206&amp;C308&amp;D331</f>
        <v>PENETRACION (%)Total Bebidas FriasESTABA SOLO/A</v>
      </c>
      <c r="B331">
        <v>0</v>
      </c>
      <c r="C331">
        <v>0</v>
      </c>
      <c r="D331" t="s">
        <v>85</v>
      </c>
      <c r="E331">
        <v>7.2112309999999997</v>
      </c>
      <c r="F331">
        <v>5.133686</v>
      </c>
      <c r="G331">
        <v>0</v>
      </c>
      <c r="H331">
        <v>0</v>
      </c>
      <c r="I331">
        <v>0</v>
      </c>
      <c r="J331">
        <v>0</v>
      </c>
    </row>
    <row r="332" spans="1:10" x14ac:dyDescent="0.3">
      <c r="A332" t="str">
        <f>B206&amp;C308&amp;D332</f>
        <v>PENETRACION (%)Total Bebidas FriasOTROS</v>
      </c>
      <c r="B332">
        <v>0</v>
      </c>
      <c r="C332">
        <v>0</v>
      </c>
      <c r="D332" t="s">
        <v>86</v>
      </c>
      <c r="E332">
        <v>0</v>
      </c>
      <c r="F332">
        <v>0</v>
      </c>
      <c r="G332">
        <v>0</v>
      </c>
      <c r="H332">
        <v>0</v>
      </c>
      <c r="I332">
        <v>0</v>
      </c>
      <c r="J332">
        <v>0</v>
      </c>
    </row>
    <row r="333" spans="1:10" x14ac:dyDescent="0.3">
      <c r="A333" t="str">
        <f>B206&amp;C308&amp;D333</f>
        <v>PENETRACION (%)Total Bebidas FriasESTAR TRABAJANDO</v>
      </c>
      <c r="B333">
        <v>0</v>
      </c>
      <c r="C333">
        <v>0</v>
      </c>
      <c r="D333" t="s">
        <v>88</v>
      </c>
      <c r="E333">
        <v>2.3101159999999998</v>
      </c>
      <c r="F333">
        <v>1.8738520000000001</v>
      </c>
      <c r="G333">
        <v>0</v>
      </c>
      <c r="H333">
        <v>0</v>
      </c>
      <c r="I333">
        <v>0</v>
      </c>
      <c r="J333">
        <v>0</v>
      </c>
    </row>
    <row r="334" spans="1:10" x14ac:dyDescent="0.3">
      <c r="A334" t="str">
        <f>B206&amp;C308&amp;D334</f>
        <v>PENETRACION (%)Total Bebidas FriasCOMIDA DE NEGOCIOS</v>
      </c>
      <c r="B334">
        <v>0</v>
      </c>
      <c r="C334">
        <v>0</v>
      </c>
      <c r="D334" t="s">
        <v>89</v>
      </c>
      <c r="E334">
        <v>0</v>
      </c>
      <c r="F334">
        <v>0</v>
      </c>
      <c r="G334">
        <v>0</v>
      </c>
      <c r="H334">
        <v>0</v>
      </c>
      <c r="I334">
        <v>0</v>
      </c>
      <c r="J334">
        <v>0</v>
      </c>
    </row>
    <row r="335" spans="1:10" x14ac:dyDescent="0.3">
      <c r="A335" t="str">
        <f>B206&amp;C308&amp;D335</f>
        <v>PENETRACION (%)Total Bebidas FriasPOR PLACER/RELAX</v>
      </c>
      <c r="B335">
        <v>0</v>
      </c>
      <c r="C335">
        <v>0</v>
      </c>
      <c r="D335" t="s">
        <v>90</v>
      </c>
      <c r="E335">
        <v>5.4700730000000002</v>
      </c>
      <c r="F335">
        <v>6.5375230000000002</v>
      </c>
      <c r="G335">
        <v>0</v>
      </c>
      <c r="H335">
        <v>0</v>
      </c>
      <c r="I335">
        <v>0</v>
      </c>
      <c r="J335">
        <v>0</v>
      </c>
    </row>
    <row r="336" spans="1:10" x14ac:dyDescent="0.3">
      <c r="A336" t="str">
        <f>B206&amp;C308&amp;D336</f>
        <v>PENETRACION (%)Total Bebidas FriasTENER HAMBRE/SIN PLANIFICAR</v>
      </c>
      <c r="B336">
        <v>0</v>
      </c>
      <c r="C336">
        <v>0</v>
      </c>
      <c r="D336" t="s">
        <v>91</v>
      </c>
      <c r="E336">
        <v>10.603540000000001</v>
      </c>
      <c r="F336">
        <v>12.20443</v>
      </c>
      <c r="G336">
        <v>0</v>
      </c>
      <c r="H336">
        <v>0</v>
      </c>
      <c r="I336">
        <v>0</v>
      </c>
      <c r="J336">
        <v>0</v>
      </c>
    </row>
    <row r="337" spans="1:10" x14ac:dyDescent="0.3">
      <c r="A337" t="str">
        <f>B206&amp;C308&amp;D337</f>
        <v>PENETRACION (%)Total Bebidas FriasESTAR DE COMPRAS</v>
      </c>
      <c r="B337">
        <v>0</v>
      </c>
      <c r="C337">
        <v>0</v>
      </c>
      <c r="D337" t="s">
        <v>92</v>
      </c>
      <c r="E337">
        <v>2.753784</v>
      </c>
      <c r="F337">
        <v>1.549555</v>
      </c>
      <c r="G337">
        <v>0</v>
      </c>
      <c r="H337">
        <v>0</v>
      </c>
      <c r="I337">
        <v>0</v>
      </c>
      <c r="J337">
        <v>0</v>
      </c>
    </row>
    <row r="338" spans="1:10" x14ac:dyDescent="0.3">
      <c r="A338" t="str">
        <f>B206&amp;C308&amp;D338</f>
        <v>PENETRACION (%)Total Bebidas FriasNO COCINAR EN CASA</v>
      </c>
      <c r="B338">
        <v>0</v>
      </c>
      <c r="C338">
        <v>0</v>
      </c>
      <c r="D338" t="s">
        <v>93</v>
      </c>
      <c r="E338">
        <v>2.3410299999999999</v>
      </c>
      <c r="F338">
        <v>2.6764049999999999</v>
      </c>
      <c r="G338">
        <v>0</v>
      </c>
      <c r="H338">
        <v>0</v>
      </c>
      <c r="I338">
        <v>0</v>
      </c>
      <c r="J338">
        <v>0</v>
      </c>
    </row>
    <row r="339" spans="1:10" x14ac:dyDescent="0.3">
      <c r="A339" t="str">
        <f>B206&amp;C308&amp;D339</f>
        <v>PENETRACION (%)Total Bebidas FriasCELEBRACION/FIESTA/SALIR TOMAR</v>
      </c>
      <c r="B339">
        <v>0</v>
      </c>
      <c r="C339">
        <v>0</v>
      </c>
      <c r="D339" t="s">
        <v>94</v>
      </c>
      <c r="E339">
        <v>7.7893629999999998</v>
      </c>
      <c r="F339">
        <v>6.2113009999999997</v>
      </c>
      <c r="G339">
        <v>0</v>
      </c>
      <c r="H339">
        <v>0</v>
      </c>
      <c r="I339">
        <v>0</v>
      </c>
      <c r="J339">
        <v>0</v>
      </c>
    </row>
    <row r="340" spans="1:10" x14ac:dyDescent="0.3">
      <c r="A340" t="str">
        <f>B206&amp;C308&amp;D340</f>
        <v>PENETRACION (%)Total Bebidas FriasVIENDO DEPORTES</v>
      </c>
      <c r="B340">
        <v>0</v>
      </c>
      <c r="C340">
        <v>0</v>
      </c>
      <c r="D340" t="s">
        <v>95</v>
      </c>
      <c r="E340">
        <v>0</v>
      </c>
      <c r="F340">
        <v>0</v>
      </c>
      <c r="G340">
        <v>0</v>
      </c>
      <c r="H340">
        <v>0</v>
      </c>
      <c r="I340">
        <v>0</v>
      </c>
      <c r="J340">
        <v>0</v>
      </c>
    </row>
    <row r="341" spans="1:10" x14ac:dyDescent="0.3">
      <c r="A341" t="str">
        <f>B206&amp;C308&amp;D341</f>
        <v>PENETRACION (%)Total Bebidas FriasOTROS MOTIVOS</v>
      </c>
      <c r="B341">
        <v>0</v>
      </c>
      <c r="C341">
        <v>0</v>
      </c>
      <c r="D341" t="s">
        <v>96</v>
      </c>
      <c r="E341">
        <v>2.5824639999999999</v>
      </c>
      <c r="F341">
        <v>3.0409670000000002</v>
      </c>
      <c r="G341">
        <v>0</v>
      </c>
      <c r="H341">
        <v>0</v>
      </c>
      <c r="I341">
        <v>0</v>
      </c>
      <c r="J341">
        <v>0</v>
      </c>
    </row>
    <row r="342" spans="1:10" x14ac:dyDescent="0.3">
      <c r="A342" t="str">
        <f>B206&amp;C342&amp;D342</f>
        <v>PENETRACION (%)Total Bebidas CalientesT.ESPAÑA</v>
      </c>
      <c r="B342">
        <v>0</v>
      </c>
      <c r="C342" t="s">
        <v>18</v>
      </c>
      <c r="D342" t="s">
        <v>60</v>
      </c>
      <c r="E342">
        <v>3.3477139999999999</v>
      </c>
      <c r="F342">
        <v>3.7351589999999999</v>
      </c>
      <c r="G342">
        <v>0</v>
      </c>
      <c r="H342">
        <v>0</v>
      </c>
      <c r="I342">
        <v>0</v>
      </c>
      <c r="J342">
        <v>0</v>
      </c>
    </row>
    <row r="343" spans="1:10" x14ac:dyDescent="0.3">
      <c r="A343" t="str">
        <f>B206&amp;C342&amp;D343</f>
        <v>PENETRACION (%)Total Bebidas CalientesEN LA CALLE</v>
      </c>
      <c r="B343">
        <v>0</v>
      </c>
      <c r="C343">
        <v>0</v>
      </c>
      <c r="D343" t="s">
        <v>61</v>
      </c>
      <c r="E343">
        <v>0</v>
      </c>
      <c r="F343">
        <v>0</v>
      </c>
      <c r="G343">
        <v>0</v>
      </c>
      <c r="H343">
        <v>0</v>
      </c>
      <c r="I343">
        <v>0</v>
      </c>
      <c r="J343">
        <v>0</v>
      </c>
    </row>
    <row r="344" spans="1:10" x14ac:dyDescent="0.3">
      <c r="A344" t="str">
        <f>B206&amp;C342&amp;D344</f>
        <v>PENETRACION (%)Total Bebidas CalientesEN CASA DE OTROS</v>
      </c>
      <c r="B344">
        <v>0</v>
      </c>
      <c r="C344">
        <v>0</v>
      </c>
      <c r="D344" t="s">
        <v>62</v>
      </c>
      <c r="E344">
        <v>0</v>
      </c>
      <c r="F344">
        <v>0</v>
      </c>
      <c r="G344">
        <v>0</v>
      </c>
      <c r="H344">
        <v>0</v>
      </c>
      <c r="I344">
        <v>0</v>
      </c>
      <c r="J344">
        <v>0</v>
      </c>
    </row>
    <row r="345" spans="1:10" x14ac:dyDescent="0.3">
      <c r="A345" t="str">
        <f>B206&amp;C342&amp;D345</f>
        <v>PENETRACION (%)Total Bebidas CalientesEN EL ESTABLECIMIENTO</v>
      </c>
      <c r="B345">
        <v>0</v>
      </c>
      <c r="C345">
        <v>0</v>
      </c>
      <c r="D345" t="s">
        <v>63</v>
      </c>
      <c r="E345">
        <v>2.3993820000000001</v>
      </c>
      <c r="F345">
        <v>2.7449059999999998</v>
      </c>
      <c r="G345">
        <v>0</v>
      </c>
      <c r="H345">
        <v>0</v>
      </c>
      <c r="I345">
        <v>0</v>
      </c>
      <c r="J345">
        <v>0</v>
      </c>
    </row>
    <row r="346" spans="1:10" x14ac:dyDescent="0.3">
      <c r="A346" t="str">
        <f>B206&amp;C342&amp;D346</f>
        <v>PENETRACION (%)Total Bebidas CalientesEN EL TRABAJO</v>
      </c>
      <c r="B346">
        <v>0</v>
      </c>
      <c r="C346">
        <v>0</v>
      </c>
      <c r="D346" t="s">
        <v>64</v>
      </c>
      <c r="E346">
        <v>0</v>
      </c>
      <c r="F346">
        <v>0</v>
      </c>
      <c r="G346">
        <v>0</v>
      </c>
      <c r="H346">
        <v>0</v>
      </c>
      <c r="I346">
        <v>0</v>
      </c>
      <c r="J346">
        <v>0</v>
      </c>
    </row>
    <row r="347" spans="1:10" x14ac:dyDescent="0.3">
      <c r="A347" t="str">
        <f>B206&amp;C342&amp;D347</f>
        <v>PENETRACION (%)Total Bebidas CalientesEN COLEGIO/INSTITUTO/UNIV.</v>
      </c>
      <c r="B347">
        <v>0</v>
      </c>
      <c r="C347">
        <v>0</v>
      </c>
      <c r="D347" t="s">
        <v>65</v>
      </c>
      <c r="E347">
        <v>0</v>
      </c>
      <c r="F347">
        <v>0</v>
      </c>
      <c r="G347">
        <v>0</v>
      </c>
      <c r="H347">
        <v>0</v>
      </c>
      <c r="I347">
        <v>0</v>
      </c>
      <c r="J347">
        <v>0</v>
      </c>
    </row>
    <row r="348" spans="1:10" x14ac:dyDescent="0.3">
      <c r="A348" t="str">
        <f>B206&amp;C342&amp;D348</f>
        <v>PENETRACION (%)Total Bebidas CalientesEN MI CASA</v>
      </c>
      <c r="B348">
        <v>0</v>
      </c>
      <c r="C348">
        <v>0</v>
      </c>
      <c r="D348" t="s">
        <v>66</v>
      </c>
      <c r="E348">
        <v>0</v>
      </c>
      <c r="F348">
        <v>0</v>
      </c>
      <c r="G348">
        <v>0</v>
      </c>
      <c r="H348">
        <v>0</v>
      </c>
      <c r="I348">
        <v>0</v>
      </c>
      <c r="J348">
        <v>0</v>
      </c>
    </row>
    <row r="349" spans="1:10" x14ac:dyDescent="0.3">
      <c r="A349" t="str">
        <f>B206&amp;C342&amp;D349</f>
        <v>PENETRACION (%)Total Bebidas CalientesEN M.TRANSP.(AVION,TREN,AUTOC,E</v>
      </c>
      <c r="B349">
        <v>0</v>
      </c>
      <c r="C349">
        <v>0</v>
      </c>
      <c r="D349" t="s">
        <v>67</v>
      </c>
      <c r="E349">
        <v>0</v>
      </c>
      <c r="F349">
        <v>0</v>
      </c>
      <c r="G349">
        <v>0</v>
      </c>
      <c r="H349">
        <v>0</v>
      </c>
      <c r="I349">
        <v>0</v>
      </c>
      <c r="J349">
        <v>0</v>
      </c>
    </row>
    <row r="350" spans="1:10" x14ac:dyDescent="0.3">
      <c r="A350" t="str">
        <f>B206&amp;C342&amp;D350</f>
        <v>PENETRACION (%)Total Bebidas CalientesEN OTRO LUGAR</v>
      </c>
      <c r="B350">
        <v>0</v>
      </c>
      <c r="C350">
        <v>0</v>
      </c>
      <c r="D350" t="s">
        <v>68</v>
      </c>
      <c r="E350">
        <v>0</v>
      </c>
      <c r="F350">
        <v>0</v>
      </c>
      <c r="G350">
        <v>0</v>
      </c>
      <c r="H350">
        <v>0</v>
      </c>
      <c r="I350">
        <v>0</v>
      </c>
      <c r="J350">
        <v>0</v>
      </c>
    </row>
    <row r="351" spans="1:10" x14ac:dyDescent="0.3">
      <c r="A351" t="str">
        <f>B206&amp;C342&amp;D351</f>
        <v>PENETRACION (%)Total Bebidas CalientesDESAYUNO</v>
      </c>
      <c r="B351">
        <v>0</v>
      </c>
      <c r="C351">
        <v>0</v>
      </c>
      <c r="D351" t="s">
        <v>70</v>
      </c>
      <c r="E351">
        <v>1.8027850000000001</v>
      </c>
      <c r="F351">
        <v>2.2200519999999999</v>
      </c>
      <c r="G351">
        <v>0</v>
      </c>
      <c r="H351">
        <v>0</v>
      </c>
      <c r="I351">
        <v>0</v>
      </c>
      <c r="J351">
        <v>0</v>
      </c>
    </row>
    <row r="352" spans="1:10" x14ac:dyDescent="0.3">
      <c r="A352" t="str">
        <f>B206&amp;C342&amp;D352</f>
        <v>PENETRACION (%)Total Bebidas CalientesAPERITIVO/ANTES DE COMER</v>
      </c>
      <c r="B352">
        <v>0</v>
      </c>
      <c r="C352">
        <v>0</v>
      </c>
      <c r="D352" t="s">
        <v>71</v>
      </c>
      <c r="E352">
        <v>0.67992140000000001</v>
      </c>
      <c r="F352">
        <v>0.84585010000000005</v>
      </c>
      <c r="G352">
        <v>0</v>
      </c>
      <c r="H352">
        <v>0</v>
      </c>
      <c r="I352">
        <v>0</v>
      </c>
      <c r="J352">
        <v>0</v>
      </c>
    </row>
    <row r="353" spans="1:10" x14ac:dyDescent="0.3">
      <c r="A353" t="str">
        <f>B206&amp;C342&amp;D353</f>
        <v>PENETRACION (%)Total Bebidas CalientesCOMIDA</v>
      </c>
      <c r="B353">
        <v>0</v>
      </c>
      <c r="C353">
        <v>0</v>
      </c>
      <c r="D353" t="s">
        <v>72</v>
      </c>
      <c r="E353">
        <v>0</v>
      </c>
      <c r="F353">
        <v>0</v>
      </c>
      <c r="G353">
        <v>0</v>
      </c>
      <c r="H353">
        <v>0</v>
      </c>
      <c r="I353">
        <v>0</v>
      </c>
      <c r="J353">
        <v>0</v>
      </c>
    </row>
    <row r="354" spans="1:10" x14ac:dyDescent="0.3">
      <c r="A354" t="str">
        <f>B206&amp;C342&amp;D354</f>
        <v>PENETRACION (%)Total Bebidas CalientesTARDE/MERIENDA</v>
      </c>
      <c r="B354">
        <v>0</v>
      </c>
      <c r="C354">
        <v>0</v>
      </c>
      <c r="D354" t="s">
        <v>73</v>
      </c>
      <c r="E354">
        <v>1.2223090000000001</v>
      </c>
      <c r="F354">
        <v>1.1938869999999999</v>
      </c>
      <c r="G354">
        <v>0</v>
      </c>
      <c r="H354">
        <v>0</v>
      </c>
      <c r="I354">
        <v>0</v>
      </c>
      <c r="J354">
        <v>0</v>
      </c>
    </row>
    <row r="355" spans="1:10" x14ac:dyDescent="0.3">
      <c r="A355" t="str">
        <f>B206&amp;C342&amp;D355</f>
        <v>PENETRACION (%)Total Bebidas CalientesANTES DE CENAR</v>
      </c>
      <c r="B355">
        <v>0</v>
      </c>
      <c r="C355">
        <v>0</v>
      </c>
      <c r="D355" t="s">
        <v>74</v>
      </c>
      <c r="E355">
        <v>0</v>
      </c>
      <c r="F355">
        <v>0</v>
      </c>
      <c r="G355">
        <v>0</v>
      </c>
      <c r="H355">
        <v>0</v>
      </c>
      <c r="I355">
        <v>0</v>
      </c>
      <c r="J355">
        <v>0</v>
      </c>
    </row>
    <row r="356" spans="1:10" x14ac:dyDescent="0.3">
      <c r="A356" t="str">
        <f>B206&amp;C342&amp;D356</f>
        <v>PENETRACION (%)Total Bebidas CalientesCENA</v>
      </c>
      <c r="B356">
        <v>0</v>
      </c>
      <c r="C356">
        <v>0</v>
      </c>
      <c r="D356" t="s">
        <v>75</v>
      </c>
      <c r="E356">
        <v>0</v>
      </c>
      <c r="F356">
        <v>0</v>
      </c>
      <c r="G356">
        <v>0</v>
      </c>
      <c r="H356">
        <v>0</v>
      </c>
      <c r="I356">
        <v>0</v>
      </c>
      <c r="J356">
        <v>0</v>
      </c>
    </row>
    <row r="357" spans="1:10" x14ac:dyDescent="0.3">
      <c r="A357" t="str">
        <f>B206&amp;C342&amp;D357</f>
        <v>PENETRACION (%)Total Bebidas CalientesDESPUES DE LA CENA</v>
      </c>
      <c r="B357">
        <v>0</v>
      </c>
      <c r="C357">
        <v>0</v>
      </c>
      <c r="D357" t="s">
        <v>76</v>
      </c>
      <c r="E357">
        <v>0</v>
      </c>
      <c r="F357">
        <v>0</v>
      </c>
      <c r="G357">
        <v>0</v>
      </c>
      <c r="H357">
        <v>0</v>
      </c>
      <c r="I357">
        <v>0</v>
      </c>
      <c r="J357">
        <v>0</v>
      </c>
    </row>
    <row r="358" spans="1:10" x14ac:dyDescent="0.3">
      <c r="A358" t="str">
        <f>B206&amp;C342&amp;D358</f>
        <v>PENETRACION (%)Total Bebidas CalientesDURANTE EL DIA</v>
      </c>
      <c r="B358">
        <v>0</v>
      </c>
      <c r="C358">
        <v>0</v>
      </c>
      <c r="D358" t="s">
        <v>77</v>
      </c>
      <c r="E358">
        <v>0</v>
      </c>
      <c r="F358">
        <v>0</v>
      </c>
      <c r="G358">
        <v>0</v>
      </c>
      <c r="H358">
        <v>0</v>
      </c>
      <c r="I358">
        <v>0</v>
      </c>
      <c r="J358">
        <v>0</v>
      </c>
    </row>
    <row r="359" spans="1:10" x14ac:dyDescent="0.3">
      <c r="A359" t="str">
        <f>B206&amp;C342&amp;D359</f>
        <v>PENETRACION (%)Total Bebidas CalientesCON AMIGOS</v>
      </c>
      <c r="B359">
        <v>0</v>
      </c>
      <c r="C359">
        <v>0</v>
      </c>
      <c r="D359" t="s">
        <v>79</v>
      </c>
      <c r="E359">
        <v>0.81653509999999996</v>
      </c>
      <c r="F359">
        <v>1.5300119999999999</v>
      </c>
      <c r="G359">
        <v>0</v>
      </c>
      <c r="H359">
        <v>0</v>
      </c>
      <c r="I359">
        <v>0</v>
      </c>
      <c r="J359">
        <v>0</v>
      </c>
    </row>
    <row r="360" spans="1:10" x14ac:dyDescent="0.3">
      <c r="A360" t="str">
        <f>B206&amp;C342&amp;D360</f>
        <v>PENETRACION (%)Total Bebidas CalientesCON CLIENTES</v>
      </c>
      <c r="B360">
        <v>0</v>
      </c>
      <c r="C360">
        <v>0</v>
      </c>
      <c r="D360" t="s">
        <v>80</v>
      </c>
      <c r="E360">
        <v>0</v>
      </c>
      <c r="F360">
        <v>0</v>
      </c>
      <c r="G360">
        <v>0</v>
      </c>
      <c r="H360">
        <v>0</v>
      </c>
      <c r="I360">
        <v>0</v>
      </c>
      <c r="J360">
        <v>0</v>
      </c>
    </row>
    <row r="361" spans="1:10" x14ac:dyDescent="0.3">
      <c r="A361" t="str">
        <f>B206&amp;C342&amp;D361</f>
        <v>PENETRACION (%)Total Bebidas CalientesCON COMPAÑEROS DE TRABAJO</v>
      </c>
      <c r="B361">
        <v>0</v>
      </c>
      <c r="C361">
        <v>0</v>
      </c>
      <c r="D361" t="s">
        <v>81</v>
      </c>
      <c r="E361">
        <v>0</v>
      </c>
      <c r="F361">
        <v>0.79831010000000002</v>
      </c>
      <c r="G361">
        <v>0</v>
      </c>
      <c r="H361">
        <v>0</v>
      </c>
      <c r="I361">
        <v>0</v>
      </c>
      <c r="J361">
        <v>0</v>
      </c>
    </row>
    <row r="362" spans="1:10" x14ac:dyDescent="0.3">
      <c r="A362" t="str">
        <f>B206&amp;C342&amp;D362</f>
        <v>PENETRACION (%)Total Bebidas CalientesCON COMPAÑEROS DE CLASE</v>
      </c>
      <c r="B362">
        <v>0</v>
      </c>
      <c r="C362">
        <v>0</v>
      </c>
      <c r="D362" t="s">
        <v>82</v>
      </c>
      <c r="E362">
        <v>0</v>
      </c>
      <c r="F362">
        <v>0</v>
      </c>
      <c r="G362">
        <v>0</v>
      </c>
      <c r="H362">
        <v>0</v>
      </c>
      <c r="I362">
        <v>0</v>
      </c>
      <c r="J362">
        <v>0</v>
      </c>
    </row>
    <row r="363" spans="1:10" x14ac:dyDescent="0.3">
      <c r="A363" t="str">
        <f>B206&amp;C342&amp;D363</f>
        <v>PENETRACION (%)Total Bebidas CalientesCON FAMILIA</v>
      </c>
      <c r="B363">
        <v>0</v>
      </c>
      <c r="C363">
        <v>0</v>
      </c>
      <c r="D363" t="s">
        <v>83</v>
      </c>
      <c r="E363">
        <v>1.2144349999999999</v>
      </c>
      <c r="F363">
        <v>1.1133960000000001</v>
      </c>
      <c r="G363">
        <v>0</v>
      </c>
      <c r="H363">
        <v>0</v>
      </c>
      <c r="I363">
        <v>0</v>
      </c>
      <c r="J363">
        <v>0</v>
      </c>
    </row>
    <row r="364" spans="1:10" x14ac:dyDescent="0.3">
      <c r="A364" t="str">
        <f>B206&amp;C342&amp;D364</f>
        <v>PENETRACION (%)Total Bebidas CalientesCON LA PAREJA</v>
      </c>
      <c r="B364">
        <v>0</v>
      </c>
      <c r="C364">
        <v>0</v>
      </c>
      <c r="D364" t="s">
        <v>84</v>
      </c>
      <c r="E364">
        <v>0</v>
      </c>
      <c r="F364">
        <v>0.61121309999999995</v>
      </c>
      <c r="G364">
        <v>0</v>
      </c>
      <c r="H364">
        <v>0</v>
      </c>
      <c r="I364">
        <v>0</v>
      </c>
      <c r="J364">
        <v>0</v>
      </c>
    </row>
    <row r="365" spans="1:10" x14ac:dyDescent="0.3">
      <c r="A365" t="str">
        <f>B206&amp;C342&amp;D365</f>
        <v>PENETRACION (%)Total Bebidas CalientesESTABA SOLO/A</v>
      </c>
      <c r="B365">
        <v>0</v>
      </c>
      <c r="C365">
        <v>0</v>
      </c>
      <c r="D365" t="s">
        <v>85</v>
      </c>
      <c r="E365">
        <v>1.5467869999999999</v>
      </c>
      <c r="F365">
        <v>1.3903989999999999</v>
      </c>
      <c r="G365">
        <v>0</v>
      </c>
      <c r="H365">
        <v>0</v>
      </c>
      <c r="I365">
        <v>0</v>
      </c>
      <c r="J365">
        <v>0</v>
      </c>
    </row>
    <row r="366" spans="1:10" x14ac:dyDescent="0.3">
      <c r="A366" t="str">
        <f>B206&amp;C342&amp;D366</f>
        <v>PENETRACION (%)Total Bebidas CalientesOTROS</v>
      </c>
      <c r="B366">
        <v>0</v>
      </c>
      <c r="C366">
        <v>0</v>
      </c>
      <c r="D366" t="s">
        <v>86</v>
      </c>
      <c r="E366">
        <v>0</v>
      </c>
      <c r="F366">
        <v>0</v>
      </c>
      <c r="G366">
        <v>0</v>
      </c>
      <c r="H366">
        <v>0</v>
      </c>
      <c r="I366">
        <v>0</v>
      </c>
      <c r="J366">
        <v>0</v>
      </c>
    </row>
    <row r="367" spans="1:10" x14ac:dyDescent="0.3">
      <c r="A367" t="str">
        <f>B206&amp;C342&amp;D367</f>
        <v>PENETRACION (%)Total Bebidas CalientesESTAR TRABAJANDO</v>
      </c>
      <c r="B367">
        <v>0</v>
      </c>
      <c r="C367">
        <v>0</v>
      </c>
      <c r="D367" t="s">
        <v>88</v>
      </c>
      <c r="E367">
        <v>0.65345010000000003</v>
      </c>
      <c r="F367">
        <v>0.80549219999999999</v>
      </c>
      <c r="G367">
        <v>0</v>
      </c>
      <c r="H367">
        <v>0</v>
      </c>
      <c r="I367">
        <v>0</v>
      </c>
      <c r="J367">
        <v>0</v>
      </c>
    </row>
    <row r="368" spans="1:10" x14ac:dyDescent="0.3">
      <c r="A368" t="str">
        <f>B206&amp;C342&amp;D368</f>
        <v>PENETRACION (%)Total Bebidas CalientesCOMIDA DE NEGOCIOS</v>
      </c>
      <c r="B368">
        <v>0</v>
      </c>
      <c r="C368">
        <v>0</v>
      </c>
      <c r="D368" t="s">
        <v>89</v>
      </c>
      <c r="E368">
        <v>0</v>
      </c>
      <c r="F368">
        <v>0</v>
      </c>
      <c r="G368">
        <v>0</v>
      </c>
      <c r="H368">
        <v>0</v>
      </c>
      <c r="I368">
        <v>0</v>
      </c>
      <c r="J368">
        <v>0</v>
      </c>
    </row>
    <row r="369" spans="1:10" x14ac:dyDescent="0.3">
      <c r="A369" t="str">
        <f>B206&amp;C342&amp;D369</f>
        <v>PENETRACION (%)Total Bebidas CalientesPOR PLACER/RELAX</v>
      </c>
      <c r="B369">
        <v>0</v>
      </c>
      <c r="C369">
        <v>0</v>
      </c>
      <c r="D369" t="s">
        <v>90</v>
      </c>
      <c r="E369">
        <v>0</v>
      </c>
      <c r="F369">
        <v>0</v>
      </c>
      <c r="G369">
        <v>0</v>
      </c>
      <c r="H369">
        <v>0</v>
      </c>
      <c r="I369">
        <v>0</v>
      </c>
      <c r="J369">
        <v>0</v>
      </c>
    </row>
    <row r="370" spans="1:10" x14ac:dyDescent="0.3">
      <c r="A370" t="str">
        <f>B206&amp;C342&amp;D370</f>
        <v>PENETRACION (%)Total Bebidas CalientesTENER HAMBRE/SIN PLANIFICAR</v>
      </c>
      <c r="B370">
        <v>0</v>
      </c>
      <c r="C370">
        <v>0</v>
      </c>
      <c r="D370" t="s">
        <v>91</v>
      </c>
      <c r="E370">
        <v>1.622077</v>
      </c>
      <c r="F370">
        <v>1.998523</v>
      </c>
      <c r="G370">
        <v>0</v>
      </c>
      <c r="H370">
        <v>0</v>
      </c>
      <c r="I370">
        <v>0</v>
      </c>
      <c r="J370">
        <v>0</v>
      </c>
    </row>
    <row r="371" spans="1:10" x14ac:dyDescent="0.3">
      <c r="A371" t="str">
        <f>B206&amp;C342&amp;D371</f>
        <v>PENETRACION (%)Total Bebidas CalientesESTAR DE COMPRAS</v>
      </c>
      <c r="B371">
        <v>0</v>
      </c>
      <c r="C371">
        <v>0</v>
      </c>
      <c r="D371" t="s">
        <v>92</v>
      </c>
      <c r="E371">
        <v>0</v>
      </c>
      <c r="F371">
        <v>0</v>
      </c>
      <c r="G371">
        <v>0</v>
      </c>
      <c r="H371">
        <v>0</v>
      </c>
      <c r="I371">
        <v>0</v>
      </c>
      <c r="J371">
        <v>0</v>
      </c>
    </row>
    <row r="372" spans="1:10" x14ac:dyDescent="0.3">
      <c r="A372" t="str">
        <f>B206&amp;C342&amp;D372</f>
        <v>PENETRACION (%)Total Bebidas CalientesNO COCINAR EN CASA</v>
      </c>
      <c r="B372">
        <v>0</v>
      </c>
      <c r="C372">
        <v>0</v>
      </c>
      <c r="D372" t="s">
        <v>93</v>
      </c>
      <c r="E372">
        <v>0</v>
      </c>
      <c r="F372">
        <v>0</v>
      </c>
      <c r="G372">
        <v>0</v>
      </c>
      <c r="H372">
        <v>0</v>
      </c>
      <c r="I372">
        <v>0</v>
      </c>
      <c r="J372">
        <v>0</v>
      </c>
    </row>
    <row r="373" spans="1:10" x14ac:dyDescent="0.3">
      <c r="A373" t="str">
        <f>B206&amp;C342&amp;D373</f>
        <v>PENETRACION (%)Total Bebidas CalientesCELEBRACION/FIESTA/SALIR TOMAR</v>
      </c>
      <c r="B373">
        <v>0</v>
      </c>
      <c r="C373">
        <v>0</v>
      </c>
      <c r="D373" t="s">
        <v>94</v>
      </c>
      <c r="E373">
        <v>0.80777469999999996</v>
      </c>
      <c r="F373">
        <v>0.86925629999999998</v>
      </c>
      <c r="G373">
        <v>0</v>
      </c>
      <c r="H373">
        <v>0</v>
      </c>
      <c r="I373">
        <v>0</v>
      </c>
      <c r="J373">
        <v>0</v>
      </c>
    </row>
    <row r="374" spans="1:10" x14ac:dyDescent="0.3">
      <c r="A374" t="str">
        <f>B206&amp;C342&amp;D374</f>
        <v>PENETRACION (%)Total Bebidas CalientesVIENDO DEPORTES</v>
      </c>
      <c r="B374">
        <v>0</v>
      </c>
      <c r="C374">
        <v>0</v>
      </c>
      <c r="D374" t="s">
        <v>95</v>
      </c>
      <c r="E374">
        <v>0</v>
      </c>
      <c r="F374">
        <v>0</v>
      </c>
      <c r="G374">
        <v>0</v>
      </c>
      <c r="H374">
        <v>0</v>
      </c>
      <c r="I374">
        <v>0</v>
      </c>
      <c r="J374">
        <v>0</v>
      </c>
    </row>
    <row r="375" spans="1:10" x14ac:dyDescent="0.3">
      <c r="A375" t="str">
        <f>B206&amp;C342&amp;D375</f>
        <v>PENETRACION (%)Total Bebidas CalientesOTROS MOTIVOS</v>
      </c>
      <c r="B375">
        <v>0</v>
      </c>
      <c r="C375">
        <v>0</v>
      </c>
      <c r="D375" t="s">
        <v>96</v>
      </c>
      <c r="E375">
        <v>0</v>
      </c>
      <c r="F375">
        <v>0</v>
      </c>
      <c r="G375">
        <v>0</v>
      </c>
      <c r="H375">
        <v>0</v>
      </c>
      <c r="I375">
        <v>0</v>
      </c>
      <c r="J375">
        <v>0</v>
      </c>
    </row>
    <row r="376" spans="1:10" x14ac:dyDescent="0.3">
      <c r="A376" t="str">
        <f>B206&amp;C376&amp;D376</f>
        <v>PENETRACION (%)Total AperitivosT.ESPAÑA</v>
      </c>
      <c r="B376">
        <v>0</v>
      </c>
      <c r="C376" t="s">
        <v>19</v>
      </c>
      <c r="D376" t="s">
        <v>60</v>
      </c>
      <c r="E376">
        <v>7.7185410000000001</v>
      </c>
      <c r="F376">
        <v>7.3340860000000001</v>
      </c>
      <c r="G376">
        <v>0</v>
      </c>
      <c r="H376">
        <v>0</v>
      </c>
      <c r="I376">
        <v>0</v>
      </c>
      <c r="J376">
        <v>0</v>
      </c>
    </row>
    <row r="377" spans="1:10" x14ac:dyDescent="0.3">
      <c r="A377" t="str">
        <f>B206&amp;C376&amp;D377</f>
        <v>PENETRACION (%)Total AperitivosEN LA CALLE</v>
      </c>
      <c r="B377">
        <v>0</v>
      </c>
      <c r="C377">
        <v>0</v>
      </c>
      <c r="D377" t="s">
        <v>61</v>
      </c>
      <c r="E377">
        <v>3.8145989999999999</v>
      </c>
      <c r="F377">
        <v>3.714321</v>
      </c>
      <c r="G377">
        <v>0</v>
      </c>
      <c r="H377">
        <v>0</v>
      </c>
      <c r="I377">
        <v>0</v>
      </c>
      <c r="J377">
        <v>0</v>
      </c>
    </row>
    <row r="378" spans="1:10" x14ac:dyDescent="0.3">
      <c r="A378" t="str">
        <f>B206&amp;C376&amp;D378</f>
        <v>PENETRACION (%)Total AperitivosEN CASA DE OTROS</v>
      </c>
      <c r="B378">
        <v>0</v>
      </c>
      <c r="C378">
        <v>0</v>
      </c>
      <c r="D378" t="s">
        <v>62</v>
      </c>
      <c r="E378">
        <v>1.388307</v>
      </c>
      <c r="F378">
        <v>1.1595489999999999</v>
      </c>
      <c r="G378">
        <v>0</v>
      </c>
      <c r="H378">
        <v>0</v>
      </c>
      <c r="I378">
        <v>0</v>
      </c>
      <c r="J378">
        <v>0</v>
      </c>
    </row>
    <row r="379" spans="1:10" x14ac:dyDescent="0.3">
      <c r="A379" t="str">
        <f>B206&amp;C376&amp;D379</f>
        <v>PENETRACION (%)Total AperitivosEN EL ESTABLECIMIENTO</v>
      </c>
      <c r="B379">
        <v>0</v>
      </c>
      <c r="C379">
        <v>0</v>
      </c>
      <c r="D379" t="s">
        <v>63</v>
      </c>
      <c r="E379">
        <v>1.2500549999999999</v>
      </c>
      <c r="F379">
        <v>1.1660219999999999</v>
      </c>
      <c r="G379">
        <v>0</v>
      </c>
      <c r="H379">
        <v>0</v>
      </c>
      <c r="I379">
        <v>0</v>
      </c>
      <c r="J379">
        <v>0</v>
      </c>
    </row>
    <row r="380" spans="1:10" x14ac:dyDescent="0.3">
      <c r="A380" t="str">
        <f>B206&amp;C376&amp;D380</f>
        <v>PENETRACION (%)Total AperitivosEN EL TRABAJO</v>
      </c>
      <c r="B380">
        <v>0</v>
      </c>
      <c r="C380">
        <v>0</v>
      </c>
      <c r="D380" t="s">
        <v>64</v>
      </c>
      <c r="E380">
        <v>0.71587909999999999</v>
      </c>
      <c r="F380">
        <v>0.85787219999999997</v>
      </c>
      <c r="G380">
        <v>0</v>
      </c>
      <c r="H380">
        <v>0</v>
      </c>
      <c r="I380">
        <v>0</v>
      </c>
      <c r="J380">
        <v>0</v>
      </c>
    </row>
    <row r="381" spans="1:10" x14ac:dyDescent="0.3">
      <c r="A381" t="str">
        <f>B206&amp;C376&amp;D381</f>
        <v>PENETRACION (%)Total AperitivosEN COLEGIO/INSTITUTO/UNIV.</v>
      </c>
      <c r="B381">
        <v>0</v>
      </c>
      <c r="C381">
        <v>0</v>
      </c>
      <c r="D381" t="s">
        <v>65</v>
      </c>
      <c r="E381">
        <v>0</v>
      </c>
      <c r="F381">
        <v>0</v>
      </c>
      <c r="G381">
        <v>0</v>
      </c>
      <c r="H381">
        <v>0</v>
      </c>
      <c r="I381">
        <v>0</v>
      </c>
      <c r="J381">
        <v>0</v>
      </c>
    </row>
    <row r="382" spans="1:10" x14ac:dyDescent="0.3">
      <c r="A382" t="str">
        <f>B206&amp;C376&amp;D382</f>
        <v>PENETRACION (%)Total AperitivosEN MI CASA</v>
      </c>
      <c r="B382">
        <v>0</v>
      </c>
      <c r="C382">
        <v>0</v>
      </c>
      <c r="D382" t="s">
        <v>66</v>
      </c>
      <c r="E382">
        <v>0.96299699999999999</v>
      </c>
      <c r="F382">
        <v>0</v>
      </c>
      <c r="G382">
        <v>0</v>
      </c>
      <c r="H382">
        <v>0</v>
      </c>
      <c r="I382">
        <v>0</v>
      </c>
      <c r="J382">
        <v>0</v>
      </c>
    </row>
    <row r="383" spans="1:10" x14ac:dyDescent="0.3">
      <c r="A383" t="str">
        <f>B206&amp;C376&amp;D383</f>
        <v>PENETRACION (%)Total AperitivosEN M.TRANSP.(AVION,TREN,AUTOC,E</v>
      </c>
      <c r="B383">
        <v>0</v>
      </c>
      <c r="C383">
        <v>0</v>
      </c>
      <c r="D383" t="s">
        <v>67</v>
      </c>
      <c r="E383">
        <v>0</v>
      </c>
      <c r="F383">
        <v>0</v>
      </c>
      <c r="G383">
        <v>0</v>
      </c>
      <c r="H383">
        <v>0</v>
      </c>
      <c r="I383">
        <v>0</v>
      </c>
      <c r="J383">
        <v>0</v>
      </c>
    </row>
    <row r="384" spans="1:10" x14ac:dyDescent="0.3">
      <c r="A384" t="str">
        <f>B206&amp;C376&amp;D384</f>
        <v>PENETRACION (%)Total AperitivosEN OTRO LUGAR</v>
      </c>
      <c r="B384">
        <v>0</v>
      </c>
      <c r="C384">
        <v>0</v>
      </c>
      <c r="D384" t="s">
        <v>68</v>
      </c>
      <c r="E384">
        <v>1.3852199999999999</v>
      </c>
      <c r="F384">
        <v>1.153467</v>
      </c>
      <c r="G384">
        <v>0</v>
      </c>
      <c r="H384">
        <v>0</v>
      </c>
      <c r="I384">
        <v>0</v>
      </c>
      <c r="J384">
        <v>0</v>
      </c>
    </row>
    <row r="385" spans="1:10" x14ac:dyDescent="0.3">
      <c r="A385" t="str">
        <f>B206&amp;C376&amp;D385</f>
        <v>PENETRACION (%)Total AperitivosDESAYUNO</v>
      </c>
      <c r="B385">
        <v>0</v>
      </c>
      <c r="C385">
        <v>0</v>
      </c>
      <c r="D385" t="s">
        <v>70</v>
      </c>
      <c r="E385">
        <v>0</v>
      </c>
      <c r="F385">
        <v>0</v>
      </c>
      <c r="G385">
        <v>0</v>
      </c>
      <c r="H385">
        <v>0</v>
      </c>
      <c r="I385">
        <v>0</v>
      </c>
      <c r="J385">
        <v>0</v>
      </c>
    </row>
    <row r="386" spans="1:10" x14ac:dyDescent="0.3">
      <c r="A386" t="str">
        <f>B206&amp;C376&amp;D386</f>
        <v>PENETRACION (%)Total AperitivosAPERITIVO/ANTES DE COMER</v>
      </c>
      <c r="B386">
        <v>0</v>
      </c>
      <c r="C386">
        <v>0</v>
      </c>
      <c r="D386" t="s">
        <v>71</v>
      </c>
      <c r="E386">
        <v>2.3621919999999998</v>
      </c>
      <c r="F386">
        <v>2.1805910000000002</v>
      </c>
      <c r="G386">
        <v>0</v>
      </c>
      <c r="H386">
        <v>0</v>
      </c>
      <c r="I386">
        <v>0</v>
      </c>
      <c r="J386">
        <v>0</v>
      </c>
    </row>
    <row r="387" spans="1:10" x14ac:dyDescent="0.3">
      <c r="A387" t="str">
        <f>B206&amp;C376&amp;D387</f>
        <v>PENETRACION (%)Total AperitivosCOMIDA</v>
      </c>
      <c r="B387">
        <v>0</v>
      </c>
      <c r="C387">
        <v>0</v>
      </c>
      <c r="D387" t="s">
        <v>72</v>
      </c>
      <c r="E387">
        <v>1.033765</v>
      </c>
      <c r="F387">
        <v>0</v>
      </c>
      <c r="G387">
        <v>0</v>
      </c>
      <c r="H387">
        <v>0</v>
      </c>
      <c r="I387">
        <v>0</v>
      </c>
      <c r="J387">
        <v>0</v>
      </c>
    </row>
    <row r="388" spans="1:10" x14ac:dyDescent="0.3">
      <c r="A388" t="str">
        <f>B206&amp;C376&amp;D388</f>
        <v>PENETRACION (%)Total AperitivosTARDE/MERIENDA</v>
      </c>
      <c r="B388">
        <v>0</v>
      </c>
      <c r="C388">
        <v>0</v>
      </c>
      <c r="D388" t="s">
        <v>73</v>
      </c>
      <c r="E388">
        <v>3.5166970000000002</v>
      </c>
      <c r="F388">
        <v>3.7435139999999998</v>
      </c>
      <c r="G388">
        <v>0</v>
      </c>
      <c r="H388">
        <v>0</v>
      </c>
      <c r="I388">
        <v>0</v>
      </c>
      <c r="J388">
        <v>0</v>
      </c>
    </row>
    <row r="389" spans="1:10" x14ac:dyDescent="0.3">
      <c r="A389" t="str">
        <f>B206&amp;C376&amp;D389</f>
        <v>PENETRACION (%)Total AperitivosANTES DE CENAR</v>
      </c>
      <c r="B389">
        <v>0</v>
      </c>
      <c r="C389">
        <v>0</v>
      </c>
      <c r="D389" t="s">
        <v>74</v>
      </c>
      <c r="E389">
        <v>0.8077048</v>
      </c>
      <c r="F389">
        <v>0</v>
      </c>
      <c r="G389">
        <v>0</v>
      </c>
      <c r="H389">
        <v>0</v>
      </c>
      <c r="I389">
        <v>0</v>
      </c>
      <c r="J389">
        <v>0</v>
      </c>
    </row>
    <row r="390" spans="1:10" x14ac:dyDescent="0.3">
      <c r="A390" t="str">
        <f>B206&amp;C376&amp;D390</f>
        <v>PENETRACION (%)Total AperitivosCENA</v>
      </c>
      <c r="B390">
        <v>0</v>
      </c>
      <c r="C390">
        <v>0</v>
      </c>
      <c r="D390" t="s">
        <v>75</v>
      </c>
      <c r="E390">
        <v>0</v>
      </c>
      <c r="F390">
        <v>0</v>
      </c>
      <c r="G390">
        <v>0</v>
      </c>
      <c r="H390">
        <v>0</v>
      </c>
      <c r="I390">
        <v>0</v>
      </c>
      <c r="J390">
        <v>0</v>
      </c>
    </row>
    <row r="391" spans="1:10" x14ac:dyDescent="0.3">
      <c r="A391" t="str">
        <f>B206&amp;C376&amp;D391</f>
        <v>PENETRACION (%)Total AperitivosDESPUES DE LA CENA</v>
      </c>
      <c r="B391">
        <v>0</v>
      </c>
      <c r="C391">
        <v>0</v>
      </c>
      <c r="D391" t="s">
        <v>76</v>
      </c>
      <c r="E391">
        <v>0</v>
      </c>
      <c r="F391">
        <v>0</v>
      </c>
      <c r="G391">
        <v>0</v>
      </c>
      <c r="H391">
        <v>0</v>
      </c>
      <c r="I391">
        <v>0</v>
      </c>
      <c r="J391">
        <v>0</v>
      </c>
    </row>
    <row r="392" spans="1:10" x14ac:dyDescent="0.3">
      <c r="A392" t="str">
        <f>B206&amp;C376&amp;D392</f>
        <v>PENETRACION (%)Total AperitivosDURANTE EL DIA</v>
      </c>
      <c r="B392">
        <v>0</v>
      </c>
      <c r="C392">
        <v>0</v>
      </c>
      <c r="D392" t="s">
        <v>77</v>
      </c>
      <c r="E392">
        <v>1.6534899999999999</v>
      </c>
      <c r="F392">
        <v>1.20583</v>
      </c>
      <c r="G392">
        <v>0</v>
      </c>
      <c r="H392">
        <v>0</v>
      </c>
      <c r="I392">
        <v>0</v>
      </c>
      <c r="J392">
        <v>0</v>
      </c>
    </row>
    <row r="393" spans="1:10" x14ac:dyDescent="0.3">
      <c r="A393" t="str">
        <f>B206&amp;C376&amp;D393</f>
        <v>PENETRACION (%)Total AperitivosCON AMIGOS</v>
      </c>
      <c r="B393">
        <v>0</v>
      </c>
      <c r="C393">
        <v>0</v>
      </c>
      <c r="D393" t="s">
        <v>79</v>
      </c>
      <c r="E393">
        <v>1.3164960000000001</v>
      </c>
      <c r="F393">
        <v>1.3998330000000001</v>
      </c>
      <c r="G393">
        <v>0</v>
      </c>
      <c r="H393">
        <v>0</v>
      </c>
      <c r="I393">
        <v>0</v>
      </c>
      <c r="J393">
        <v>0</v>
      </c>
    </row>
    <row r="394" spans="1:10" x14ac:dyDescent="0.3">
      <c r="A394" t="str">
        <f>B206&amp;C376&amp;D394</f>
        <v>PENETRACION (%)Total AperitivosCON CLIENTES</v>
      </c>
      <c r="B394">
        <v>0</v>
      </c>
      <c r="C394">
        <v>0</v>
      </c>
      <c r="D394" t="s">
        <v>80</v>
      </c>
      <c r="E394">
        <v>0</v>
      </c>
      <c r="F394">
        <v>0</v>
      </c>
      <c r="G394">
        <v>0</v>
      </c>
      <c r="H394">
        <v>0</v>
      </c>
      <c r="I394">
        <v>0</v>
      </c>
      <c r="J394">
        <v>0</v>
      </c>
    </row>
    <row r="395" spans="1:10" x14ac:dyDescent="0.3">
      <c r="A395" t="str">
        <f>B206&amp;C376&amp;D395</f>
        <v>PENETRACION (%)Total AperitivosCON COMPAÑEROS DE TRABAJO</v>
      </c>
      <c r="B395">
        <v>0</v>
      </c>
      <c r="C395">
        <v>0</v>
      </c>
      <c r="D395" t="s">
        <v>81</v>
      </c>
      <c r="E395">
        <v>0</v>
      </c>
      <c r="F395">
        <v>0</v>
      </c>
      <c r="G395">
        <v>0</v>
      </c>
      <c r="H395">
        <v>0</v>
      </c>
      <c r="I395">
        <v>0</v>
      </c>
      <c r="J395">
        <v>0</v>
      </c>
    </row>
    <row r="396" spans="1:10" x14ac:dyDescent="0.3">
      <c r="A396" t="str">
        <f>B206&amp;C376&amp;D396</f>
        <v>PENETRACION (%)Total AperitivosCON COMPAÑEROS DE CLASE</v>
      </c>
      <c r="B396">
        <v>0</v>
      </c>
      <c r="C396">
        <v>0</v>
      </c>
      <c r="D396" t="s">
        <v>82</v>
      </c>
      <c r="E396">
        <v>0</v>
      </c>
      <c r="F396">
        <v>0</v>
      </c>
      <c r="G396">
        <v>0</v>
      </c>
      <c r="H396">
        <v>0</v>
      </c>
      <c r="I396">
        <v>0</v>
      </c>
      <c r="J396">
        <v>0</v>
      </c>
    </row>
    <row r="397" spans="1:10" x14ac:dyDescent="0.3">
      <c r="A397" t="str">
        <f>B206&amp;C376&amp;D397</f>
        <v>PENETRACION (%)Total AperitivosCON FAMILIA</v>
      </c>
      <c r="B397">
        <v>0</v>
      </c>
      <c r="C397">
        <v>0</v>
      </c>
      <c r="D397" t="s">
        <v>83</v>
      </c>
      <c r="E397">
        <v>2.3576229999999998</v>
      </c>
      <c r="F397">
        <v>2.2580689999999999</v>
      </c>
      <c r="G397">
        <v>0</v>
      </c>
      <c r="H397">
        <v>0</v>
      </c>
      <c r="I397">
        <v>0</v>
      </c>
      <c r="J397">
        <v>0</v>
      </c>
    </row>
    <row r="398" spans="1:10" x14ac:dyDescent="0.3">
      <c r="A398" t="str">
        <f>B206&amp;C376&amp;D398</f>
        <v>PENETRACION (%)Total AperitivosCON LA PAREJA</v>
      </c>
      <c r="B398">
        <v>0</v>
      </c>
      <c r="C398">
        <v>0</v>
      </c>
      <c r="D398" t="s">
        <v>84</v>
      </c>
      <c r="E398">
        <v>1.2488269999999999</v>
      </c>
      <c r="F398">
        <v>1.3124210000000001</v>
      </c>
      <c r="G398">
        <v>0</v>
      </c>
      <c r="H398">
        <v>0</v>
      </c>
      <c r="I398">
        <v>0</v>
      </c>
      <c r="J398">
        <v>0</v>
      </c>
    </row>
    <row r="399" spans="1:10" x14ac:dyDescent="0.3">
      <c r="A399" t="str">
        <f>B206&amp;C376&amp;D399</f>
        <v>PENETRACION (%)Total AperitivosESTABA SOLO/A</v>
      </c>
      <c r="B399">
        <v>0</v>
      </c>
      <c r="C399">
        <v>0</v>
      </c>
      <c r="D399" t="s">
        <v>85</v>
      </c>
      <c r="E399">
        <v>4.3644249999999998</v>
      </c>
      <c r="F399">
        <v>3.592587</v>
      </c>
      <c r="G399">
        <v>0</v>
      </c>
      <c r="H399">
        <v>0</v>
      </c>
      <c r="I399">
        <v>0</v>
      </c>
      <c r="J399">
        <v>0</v>
      </c>
    </row>
    <row r="400" spans="1:10" x14ac:dyDescent="0.3">
      <c r="A400" t="str">
        <f>B206&amp;C376&amp;D400</f>
        <v>PENETRACION (%)Total AperitivosOTROS</v>
      </c>
      <c r="B400">
        <v>0</v>
      </c>
      <c r="C400">
        <v>0</v>
      </c>
      <c r="D400" t="s">
        <v>86</v>
      </c>
      <c r="E400">
        <v>0</v>
      </c>
      <c r="F400">
        <v>0</v>
      </c>
      <c r="G400">
        <v>0</v>
      </c>
      <c r="H400">
        <v>0</v>
      </c>
      <c r="I400">
        <v>0</v>
      </c>
      <c r="J400">
        <v>0</v>
      </c>
    </row>
    <row r="401" spans="1:10" x14ac:dyDescent="0.3">
      <c r="A401" t="str">
        <f>B206&amp;C376&amp;D401</f>
        <v>PENETRACION (%)Total AperitivosESTAR TRABAJANDO</v>
      </c>
      <c r="B401">
        <v>0</v>
      </c>
      <c r="C401">
        <v>0</v>
      </c>
      <c r="D401" t="s">
        <v>88</v>
      </c>
      <c r="E401">
        <v>0.70462480000000005</v>
      </c>
      <c r="F401">
        <v>0.62271880000000002</v>
      </c>
      <c r="G401">
        <v>0</v>
      </c>
      <c r="H401">
        <v>0</v>
      </c>
      <c r="I401">
        <v>0</v>
      </c>
      <c r="J401">
        <v>0</v>
      </c>
    </row>
    <row r="402" spans="1:10" x14ac:dyDescent="0.3">
      <c r="A402" t="str">
        <f>B206&amp;C376&amp;D402</f>
        <v>PENETRACION (%)Total AperitivosCOMIDA DE NEGOCIOS</v>
      </c>
      <c r="B402">
        <v>0</v>
      </c>
      <c r="C402">
        <v>0</v>
      </c>
      <c r="D402" t="s">
        <v>89</v>
      </c>
      <c r="E402">
        <v>0</v>
      </c>
      <c r="F402">
        <v>0</v>
      </c>
      <c r="G402">
        <v>0</v>
      </c>
      <c r="H402">
        <v>0</v>
      </c>
      <c r="I402">
        <v>0</v>
      </c>
      <c r="J402">
        <v>0</v>
      </c>
    </row>
    <row r="403" spans="1:10" x14ac:dyDescent="0.3">
      <c r="A403" t="str">
        <f>B206&amp;C376&amp;D403</f>
        <v>PENETRACION (%)Total AperitivosPOR PLACER/RELAX</v>
      </c>
      <c r="B403">
        <v>0</v>
      </c>
      <c r="C403">
        <v>0</v>
      </c>
      <c r="D403" t="s">
        <v>90</v>
      </c>
      <c r="E403">
        <v>1.994318</v>
      </c>
      <c r="F403">
        <v>1.9027559999999999</v>
      </c>
      <c r="G403">
        <v>0</v>
      </c>
      <c r="H403">
        <v>0</v>
      </c>
      <c r="I403">
        <v>0</v>
      </c>
      <c r="J403">
        <v>0</v>
      </c>
    </row>
    <row r="404" spans="1:10" x14ac:dyDescent="0.3">
      <c r="A404" t="str">
        <f>B206&amp;C376&amp;D404</f>
        <v>PENETRACION (%)Total AperitivosTENER HAMBRE/SIN PLANIFICAR</v>
      </c>
      <c r="B404">
        <v>0</v>
      </c>
      <c r="C404">
        <v>0</v>
      </c>
      <c r="D404" t="s">
        <v>91</v>
      </c>
      <c r="E404">
        <v>4.2527340000000002</v>
      </c>
      <c r="F404">
        <v>3.672418</v>
      </c>
      <c r="G404">
        <v>0</v>
      </c>
      <c r="H404">
        <v>0</v>
      </c>
      <c r="I404">
        <v>0</v>
      </c>
      <c r="J404">
        <v>0</v>
      </c>
    </row>
    <row r="405" spans="1:10" x14ac:dyDescent="0.3">
      <c r="A405" t="str">
        <f>B206&amp;C376&amp;D405</f>
        <v>PENETRACION (%)Total AperitivosESTAR DE COMPRAS</v>
      </c>
      <c r="B405">
        <v>0</v>
      </c>
      <c r="C405">
        <v>0</v>
      </c>
      <c r="D405" t="s">
        <v>92</v>
      </c>
      <c r="E405">
        <v>1.112498</v>
      </c>
      <c r="F405">
        <v>0</v>
      </c>
      <c r="G405">
        <v>0</v>
      </c>
      <c r="H405">
        <v>0</v>
      </c>
      <c r="I405">
        <v>0</v>
      </c>
      <c r="J405">
        <v>0</v>
      </c>
    </row>
    <row r="406" spans="1:10" x14ac:dyDescent="0.3">
      <c r="A406" t="str">
        <f>B206&amp;C376&amp;D406</f>
        <v>PENETRACION (%)Total AperitivosNO COCINAR EN CASA</v>
      </c>
      <c r="B406">
        <v>0</v>
      </c>
      <c r="C406">
        <v>0</v>
      </c>
      <c r="D406" t="s">
        <v>93</v>
      </c>
      <c r="E406">
        <v>0</v>
      </c>
      <c r="F406">
        <v>0</v>
      </c>
      <c r="G406">
        <v>0</v>
      </c>
      <c r="H406">
        <v>0</v>
      </c>
      <c r="I406">
        <v>0</v>
      </c>
      <c r="J406">
        <v>0</v>
      </c>
    </row>
    <row r="407" spans="1:10" x14ac:dyDescent="0.3">
      <c r="A407" t="str">
        <f>B206&amp;C376&amp;D407</f>
        <v>PENETRACION (%)Total AperitivosCELEBRACION/FIESTA/SALIR TOMAR</v>
      </c>
      <c r="B407">
        <v>0</v>
      </c>
      <c r="C407">
        <v>0</v>
      </c>
      <c r="D407" t="s">
        <v>94</v>
      </c>
      <c r="E407">
        <v>1.349583</v>
      </c>
      <c r="F407">
        <v>1.2049859999999999</v>
      </c>
      <c r="G407">
        <v>0</v>
      </c>
      <c r="H407">
        <v>0</v>
      </c>
      <c r="I407">
        <v>0</v>
      </c>
      <c r="J407">
        <v>0</v>
      </c>
    </row>
    <row r="408" spans="1:10" x14ac:dyDescent="0.3">
      <c r="A408" t="str">
        <f>B206&amp;C376&amp;D408</f>
        <v>PENETRACION (%)Total AperitivosVIENDO DEPORTES</v>
      </c>
      <c r="B408">
        <v>0</v>
      </c>
      <c r="C408">
        <v>0</v>
      </c>
      <c r="D408" t="s">
        <v>95</v>
      </c>
      <c r="E408">
        <v>0</v>
      </c>
      <c r="F408">
        <v>0</v>
      </c>
      <c r="G408">
        <v>0</v>
      </c>
      <c r="H408">
        <v>0</v>
      </c>
      <c r="I408">
        <v>0</v>
      </c>
      <c r="J408">
        <v>0</v>
      </c>
    </row>
    <row r="409" spans="1:10" x14ac:dyDescent="0.3">
      <c r="A409" t="str">
        <f>B206&amp;C376&amp;D409</f>
        <v>PENETRACION (%)Total AperitivosOTROS MOTIVOS</v>
      </c>
      <c r="B409">
        <v>0</v>
      </c>
      <c r="C409">
        <v>0</v>
      </c>
      <c r="D409" t="s">
        <v>96</v>
      </c>
      <c r="E409">
        <v>0.93838100000000002</v>
      </c>
      <c r="F409">
        <v>0</v>
      </c>
      <c r="G409">
        <v>0</v>
      </c>
      <c r="H409">
        <v>0</v>
      </c>
      <c r="I409">
        <v>0</v>
      </c>
      <c r="J40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5">
    <tabColor theme="7"/>
  </sheetPr>
  <dimension ref="A1:I30"/>
  <sheetViews>
    <sheetView workbookViewId="0">
      <selection activeCell="D11" sqref="D11"/>
    </sheetView>
  </sheetViews>
  <sheetFormatPr baseColWidth="10" defaultColWidth="11.44140625" defaultRowHeight="14.4" x14ac:dyDescent="0.3"/>
  <cols>
    <col min="1" max="1" width="37.44140625" bestFit="1" customWidth="1"/>
    <col min="2" max="2" width="43.77734375" bestFit="1" customWidth="1"/>
    <col min="3" max="3" width="34.44140625" bestFit="1" customWidth="1"/>
    <col min="4" max="4" width="23.77734375" style="1" bestFit="1" customWidth="1"/>
  </cols>
  <sheetData>
    <row r="1" spans="1:9" x14ac:dyDescent="0.3">
      <c r="B1" t="s">
        <v>143</v>
      </c>
      <c r="C1" t="s">
        <v>60</v>
      </c>
      <c r="D1">
        <v>0</v>
      </c>
    </row>
    <row r="2" spans="1:9" x14ac:dyDescent="0.3">
      <c r="B2">
        <v>0</v>
      </c>
      <c r="C2">
        <v>0</v>
      </c>
      <c r="D2" t="s">
        <v>144</v>
      </c>
      <c r="E2" t="s">
        <v>145</v>
      </c>
      <c r="F2">
        <v>0</v>
      </c>
      <c r="G2">
        <v>0</v>
      </c>
      <c r="H2">
        <v>0</v>
      </c>
      <c r="I2">
        <v>0</v>
      </c>
    </row>
    <row r="3" spans="1:9" x14ac:dyDescent="0.3">
      <c r="A3" t="str">
        <f>B3&amp;C3</f>
        <v>VOLUMEN (Miles kg ó litros)Total Aperitivos</v>
      </c>
      <c r="B3" t="s">
        <v>138</v>
      </c>
      <c r="C3" t="s">
        <v>19</v>
      </c>
      <c r="D3">
        <v>705.07112170599999</v>
      </c>
      <c r="E3">
        <v>589.4421403560001</v>
      </c>
      <c r="F3">
        <v>0</v>
      </c>
      <c r="G3">
        <v>0</v>
      </c>
      <c r="H3">
        <v>0</v>
      </c>
      <c r="I3">
        <v>0</v>
      </c>
    </row>
    <row r="4" spans="1:9" x14ac:dyDescent="0.3">
      <c r="A4" t="str">
        <f>B3&amp;C4</f>
        <v>VOLUMEN (Miles kg ó litros)Patatas Fritas + Otros Aperitivos Salados</v>
      </c>
      <c r="B4">
        <v>0</v>
      </c>
      <c r="C4" t="s">
        <v>97</v>
      </c>
      <c r="D4">
        <v>226.41748919</v>
      </c>
      <c r="E4">
        <v>167.19426641999999</v>
      </c>
      <c r="F4">
        <v>0</v>
      </c>
      <c r="G4">
        <v>0</v>
      </c>
      <c r="H4">
        <v>0</v>
      </c>
      <c r="I4">
        <v>0</v>
      </c>
    </row>
    <row r="5" spans="1:9" x14ac:dyDescent="0.3">
      <c r="A5" t="str">
        <f>B3&amp;C5</f>
        <v>VOLUMEN (Miles kg ó litros)Frutos Secos</v>
      </c>
      <c r="B5">
        <v>0</v>
      </c>
      <c r="C5" t="s">
        <v>98</v>
      </c>
      <c r="D5">
        <v>155.10603958000002</v>
      </c>
      <c r="E5">
        <v>111.78380779999999</v>
      </c>
      <c r="F5">
        <v>0</v>
      </c>
      <c r="G5">
        <v>0</v>
      </c>
      <c r="H5">
        <v>0</v>
      </c>
      <c r="I5">
        <v>0</v>
      </c>
    </row>
    <row r="6" spans="1:9" x14ac:dyDescent="0.3">
      <c r="A6" t="str">
        <f>B3&amp;C6</f>
        <v>VOLUMEN (Miles kg ó litros)Chocolatinas/Chocolate/Bombones</v>
      </c>
      <c r="B6">
        <v>0</v>
      </c>
      <c r="C6" t="s">
        <v>99</v>
      </c>
      <c r="D6">
        <v>195.62986471600001</v>
      </c>
      <c r="E6">
        <v>213.48861350999999</v>
      </c>
      <c r="F6">
        <v>0</v>
      </c>
      <c r="G6">
        <v>0</v>
      </c>
      <c r="H6">
        <v>0</v>
      </c>
      <c r="I6">
        <v>0</v>
      </c>
    </row>
    <row r="7" spans="1:9" x14ac:dyDescent="0.3">
      <c r="A7" t="str">
        <f>B3&amp;C7</f>
        <v>VOLUMEN (Miles kg ó litros)Chicles</v>
      </c>
      <c r="B7">
        <v>0</v>
      </c>
      <c r="C7" t="s">
        <v>100</v>
      </c>
      <c r="D7">
        <v>20.207347119999998</v>
      </c>
      <c r="E7">
        <v>18.811274676</v>
      </c>
      <c r="F7">
        <v>0</v>
      </c>
      <c r="G7">
        <v>0</v>
      </c>
      <c r="H7">
        <v>0</v>
      </c>
      <c r="I7">
        <v>0</v>
      </c>
    </row>
    <row r="8" spans="1:9" x14ac:dyDescent="0.3">
      <c r="A8" t="str">
        <f>B3&amp;C8</f>
        <v>VOLUMEN (Miles kg ó litros)Caramelos</v>
      </c>
      <c r="B8">
        <v>0</v>
      </c>
      <c r="C8" t="s">
        <v>101</v>
      </c>
      <c r="D8">
        <v>29.1540386</v>
      </c>
      <c r="E8">
        <v>0</v>
      </c>
      <c r="F8">
        <v>0</v>
      </c>
      <c r="G8">
        <v>0</v>
      </c>
      <c r="H8">
        <v>0</v>
      </c>
      <c r="I8">
        <v>0</v>
      </c>
    </row>
    <row r="9" spans="1:9" x14ac:dyDescent="0.3">
      <c r="A9" t="str">
        <f>B3&amp;C9</f>
        <v>VOLUMEN (Miles kg ó litros)Golosinas</v>
      </c>
      <c r="B9">
        <v>0</v>
      </c>
      <c r="C9" t="s">
        <v>102</v>
      </c>
      <c r="D9">
        <v>78.5563425</v>
      </c>
      <c r="E9">
        <v>51.134847500000006</v>
      </c>
      <c r="F9">
        <v>0</v>
      </c>
      <c r="G9">
        <v>0</v>
      </c>
      <c r="H9">
        <v>0</v>
      </c>
      <c r="I9">
        <v>0</v>
      </c>
    </row>
    <row r="10" spans="1:9" x14ac:dyDescent="0.3">
      <c r="A10" t="str">
        <f>B10&amp;C10</f>
        <v>PENETRACION (%)Total Aperitivos</v>
      </c>
      <c r="B10" t="s">
        <v>140</v>
      </c>
      <c r="C10" t="s">
        <v>19</v>
      </c>
      <c r="D10">
        <v>7.7185410000000001</v>
      </c>
      <c r="E10">
        <v>7.3340860000000001</v>
      </c>
      <c r="F10">
        <v>0</v>
      </c>
      <c r="G10">
        <v>0</v>
      </c>
      <c r="H10">
        <v>0</v>
      </c>
      <c r="I10">
        <v>0</v>
      </c>
    </row>
    <row r="11" spans="1:9" x14ac:dyDescent="0.3">
      <c r="A11" t="str">
        <f>B10&amp;C11</f>
        <v>PENETRACION (%)Patatas Fritas + Otros Aperitivos Salados</v>
      </c>
      <c r="B11">
        <v>0</v>
      </c>
      <c r="C11" t="s">
        <v>97</v>
      </c>
      <c r="D11">
        <v>3.559005</v>
      </c>
      <c r="E11">
        <v>3.0137749999999999</v>
      </c>
      <c r="F11">
        <v>0</v>
      </c>
      <c r="G11">
        <v>0</v>
      </c>
      <c r="H11">
        <v>0</v>
      </c>
      <c r="I11">
        <v>0</v>
      </c>
    </row>
    <row r="12" spans="1:9" x14ac:dyDescent="0.3">
      <c r="A12" t="str">
        <f>B10&amp;C12</f>
        <v>PENETRACION (%)Frutos Secos</v>
      </c>
      <c r="B12">
        <v>0</v>
      </c>
      <c r="C12" t="s">
        <v>98</v>
      </c>
      <c r="D12">
        <v>2.0266760000000001</v>
      </c>
      <c r="E12">
        <v>1.9185859999999999</v>
      </c>
      <c r="F12">
        <v>0</v>
      </c>
      <c r="G12">
        <v>0</v>
      </c>
      <c r="H12">
        <v>0</v>
      </c>
      <c r="I12">
        <v>0</v>
      </c>
    </row>
    <row r="13" spans="1:9" x14ac:dyDescent="0.3">
      <c r="A13" t="str">
        <f>B10&amp;C13</f>
        <v>PENETRACION (%)Chocolatinas/Chocolate/Bombones</v>
      </c>
      <c r="B13">
        <v>0</v>
      </c>
      <c r="C13" t="s">
        <v>99</v>
      </c>
      <c r="D13">
        <v>1.856922</v>
      </c>
      <c r="E13">
        <v>2.074281</v>
      </c>
      <c r="F13">
        <v>0</v>
      </c>
      <c r="G13">
        <v>0</v>
      </c>
      <c r="H13">
        <v>0</v>
      </c>
      <c r="I13">
        <v>0</v>
      </c>
    </row>
    <row r="14" spans="1:9" x14ac:dyDescent="0.3">
      <c r="A14" t="str">
        <f>B10&amp;C14</f>
        <v>PENETRACION (%)Chicles</v>
      </c>
      <c r="B14">
        <v>0</v>
      </c>
      <c r="C14" t="s">
        <v>100</v>
      </c>
      <c r="D14">
        <v>2.1084260000000001</v>
      </c>
      <c r="E14">
        <v>0.88992170000000004</v>
      </c>
      <c r="F14">
        <v>0</v>
      </c>
      <c r="G14">
        <v>0</v>
      </c>
      <c r="H14">
        <v>0</v>
      </c>
      <c r="I14">
        <v>0</v>
      </c>
    </row>
    <row r="15" spans="1:9" x14ac:dyDescent="0.3">
      <c r="A15" t="str">
        <f>B10&amp;C15</f>
        <v>PENETRACION (%)Caramelos</v>
      </c>
      <c r="B15">
        <v>0</v>
      </c>
      <c r="C15" t="s">
        <v>101</v>
      </c>
      <c r="D15">
        <v>1.0288839999999999</v>
      </c>
      <c r="E15">
        <v>0</v>
      </c>
      <c r="F15">
        <v>0</v>
      </c>
      <c r="G15">
        <v>0</v>
      </c>
      <c r="H15">
        <v>0</v>
      </c>
      <c r="I15">
        <v>0</v>
      </c>
    </row>
    <row r="16" spans="1:9" x14ac:dyDescent="0.3">
      <c r="A16" t="str">
        <f>B10&amp;C16</f>
        <v>PENETRACION (%)Golosinas</v>
      </c>
      <c r="B16">
        <v>0</v>
      </c>
      <c r="C16" t="s">
        <v>102</v>
      </c>
      <c r="D16">
        <v>1.0956779999999999</v>
      </c>
      <c r="E16">
        <v>1.4346639999999999</v>
      </c>
      <c r="F16">
        <v>0</v>
      </c>
      <c r="G16">
        <v>0</v>
      </c>
      <c r="H16">
        <v>0</v>
      </c>
      <c r="I16">
        <v>0</v>
      </c>
    </row>
    <row r="17" spans="1:9" x14ac:dyDescent="0.3">
      <c r="A17" t="str">
        <f>B17&amp;C17</f>
        <v>FRECUENCIA DESPERDICIO (Actos)Total Aperitivos</v>
      </c>
      <c r="B17" t="s">
        <v>141</v>
      </c>
      <c r="C17" t="s">
        <v>19</v>
      </c>
      <c r="D17">
        <v>2.5995411316117276</v>
      </c>
      <c r="E17">
        <v>2.0614913704290965</v>
      </c>
      <c r="F17">
        <v>0</v>
      </c>
      <c r="G17">
        <v>0</v>
      </c>
      <c r="H17">
        <v>0</v>
      </c>
      <c r="I17">
        <v>0</v>
      </c>
    </row>
    <row r="18" spans="1:9" x14ac:dyDescent="0.3">
      <c r="A18" t="str">
        <f>B17&amp;C18</f>
        <v>FRECUENCIA DESPERDICIO (Actos)Patatas Fritas + Otros Aperitivos Salados</v>
      </c>
      <c r="B18">
        <v>0</v>
      </c>
      <c r="C18" t="s">
        <v>97</v>
      </c>
      <c r="D18">
        <v>1.9796299716986734</v>
      </c>
      <c r="E18">
        <v>1.5549263468643235</v>
      </c>
      <c r="F18">
        <v>0</v>
      </c>
      <c r="G18">
        <v>0</v>
      </c>
      <c r="H18">
        <v>0</v>
      </c>
      <c r="I18">
        <v>0</v>
      </c>
    </row>
    <row r="19" spans="1:9" x14ac:dyDescent="0.3">
      <c r="A19" t="str">
        <f>B17&amp;C19</f>
        <v>FRECUENCIA DESPERDICIO (Actos)Frutos Secos</v>
      </c>
      <c r="B19">
        <v>0</v>
      </c>
      <c r="C19" t="s">
        <v>98</v>
      </c>
      <c r="D19">
        <v>1.8456370687904946</v>
      </c>
      <c r="E19">
        <v>1.5614099177195677</v>
      </c>
      <c r="F19">
        <v>0</v>
      </c>
      <c r="G19">
        <v>0</v>
      </c>
      <c r="H19">
        <v>0</v>
      </c>
      <c r="I19">
        <v>0</v>
      </c>
    </row>
    <row r="20" spans="1:9" x14ac:dyDescent="0.3">
      <c r="A20" t="str">
        <f>B17&amp;C20</f>
        <v>FRECUENCIA DESPERDICIO (Actos)Chocolatinas/Chocolate/Bombones</v>
      </c>
      <c r="B20">
        <v>0</v>
      </c>
      <c r="C20" t="s">
        <v>99</v>
      </c>
      <c r="D20">
        <v>2.3258870198777859</v>
      </c>
      <c r="E20">
        <v>1.821332602477187</v>
      </c>
      <c r="F20">
        <v>0</v>
      </c>
      <c r="G20">
        <v>0</v>
      </c>
      <c r="H20">
        <v>0</v>
      </c>
      <c r="I20">
        <v>0</v>
      </c>
    </row>
    <row r="21" spans="1:9" x14ac:dyDescent="0.3">
      <c r="A21" t="str">
        <f>B17&amp;C21</f>
        <v>FRECUENCIA DESPERDICIO (Actos)Chicles</v>
      </c>
      <c r="B21">
        <v>0</v>
      </c>
      <c r="C21" t="s">
        <v>100</v>
      </c>
      <c r="D21">
        <v>1.0752663221355379</v>
      </c>
      <c r="E21">
        <v>1.2823815648291694</v>
      </c>
      <c r="F21">
        <v>0</v>
      </c>
      <c r="G21">
        <v>0</v>
      </c>
      <c r="H21">
        <v>0</v>
      </c>
      <c r="I21">
        <v>0</v>
      </c>
    </row>
    <row r="22" spans="1:9" x14ac:dyDescent="0.3">
      <c r="A22" t="str">
        <f>B17&amp;C22</f>
        <v>FRECUENCIA DESPERDICIO (Actos)Caramelos</v>
      </c>
      <c r="B22">
        <v>0</v>
      </c>
      <c r="C22" t="s">
        <v>101</v>
      </c>
      <c r="D22">
        <v>1.5053562356680941</v>
      </c>
      <c r="E22" t="s">
        <v>164</v>
      </c>
      <c r="F22">
        <v>0</v>
      </c>
      <c r="G22">
        <v>0</v>
      </c>
      <c r="H22">
        <v>0</v>
      </c>
      <c r="I22">
        <v>0</v>
      </c>
    </row>
    <row r="23" spans="1:9" x14ac:dyDescent="0.3">
      <c r="A23" t="str">
        <f>B17&amp;C23</f>
        <v>FRECUENCIA DESPERDICIO (Actos)Golosinas</v>
      </c>
      <c r="B23">
        <v>0</v>
      </c>
      <c r="C23" t="s">
        <v>102</v>
      </c>
      <c r="D23">
        <v>1.7751345519279504</v>
      </c>
      <c r="E23">
        <v>1.4996207744232426</v>
      </c>
      <c r="F23">
        <v>0</v>
      </c>
      <c r="G23">
        <v>0</v>
      </c>
      <c r="H23">
        <v>0</v>
      </c>
      <c r="I23">
        <v>0</v>
      </c>
    </row>
    <row r="24" spans="1:9" x14ac:dyDescent="0.3">
      <c r="A24" t="str">
        <f>B24&amp;C24</f>
        <v>DESPERDICIO PER CAPITA (kg ó litros por individuo)Total Aperitivos</v>
      </c>
      <c r="B24" t="s">
        <v>142</v>
      </c>
      <c r="C24" t="s">
        <v>19</v>
      </c>
      <c r="D24">
        <v>2.0692881991597366E-2</v>
      </c>
      <c r="E24">
        <v>1.7149333207692352E-2</v>
      </c>
      <c r="F24">
        <v>0</v>
      </c>
      <c r="G24">
        <v>0</v>
      </c>
      <c r="H24">
        <v>0</v>
      </c>
      <c r="I24">
        <v>0</v>
      </c>
    </row>
    <row r="25" spans="1:9" x14ac:dyDescent="0.3">
      <c r="A25" t="str">
        <f>B24&amp;C25</f>
        <v>DESPERDICIO PER CAPITA (kg ó litros por individuo)Patatas Fritas + Otros Aperitivos Salados</v>
      </c>
      <c r="B25">
        <v>0</v>
      </c>
      <c r="C25" t="s">
        <v>97</v>
      </c>
      <c r="D25">
        <v>6.6450474007198699E-3</v>
      </c>
      <c r="E25">
        <v>4.8643786065606306E-3</v>
      </c>
      <c r="F25">
        <v>0</v>
      </c>
      <c r="G25">
        <v>0</v>
      </c>
      <c r="H25">
        <v>0</v>
      </c>
      <c r="I25">
        <v>0</v>
      </c>
    </row>
    <row r="26" spans="1:9" x14ac:dyDescent="0.3">
      <c r="A26" t="str">
        <f>B24&amp;C26</f>
        <v>DESPERDICIO PER CAPITA (kg ó litros por individuo)Frutos Secos</v>
      </c>
      <c r="B26">
        <v>0</v>
      </c>
      <c r="C26" t="s">
        <v>98</v>
      </c>
      <c r="D26">
        <v>4.5521521755766351E-3</v>
      </c>
      <c r="E26">
        <v>3.2522576912887859E-3</v>
      </c>
      <c r="F26">
        <v>0</v>
      </c>
      <c r="G26">
        <v>0</v>
      </c>
      <c r="H26">
        <v>0</v>
      </c>
      <c r="I26">
        <v>0</v>
      </c>
    </row>
    <row r="27" spans="1:9" x14ac:dyDescent="0.3">
      <c r="A27" t="str">
        <f>B24&amp;C27</f>
        <v>DESPERDICIO PER CAPITA (kg ó litros por individuo)Chocolatinas/Chocolate/Bombones</v>
      </c>
      <c r="B27">
        <v>0</v>
      </c>
      <c r="C27" t="s">
        <v>99</v>
      </c>
      <c r="D27">
        <v>5.741471657739701E-3</v>
      </c>
      <c r="E27">
        <v>6.211277290620181E-3</v>
      </c>
      <c r="F27">
        <v>0</v>
      </c>
      <c r="G27">
        <v>0</v>
      </c>
      <c r="H27">
        <v>0</v>
      </c>
      <c r="I27">
        <v>0</v>
      </c>
    </row>
    <row r="28" spans="1:9" x14ac:dyDescent="0.3">
      <c r="A28" t="str">
        <f>B24&amp;C28</f>
        <v>DESPERDICIO PER CAPITA (kg ó litros por individuo)Chicles</v>
      </c>
      <c r="B28">
        <v>0</v>
      </c>
      <c r="C28" t="s">
        <v>100</v>
      </c>
      <c r="D28">
        <v>5.9305849710439783E-4</v>
      </c>
      <c r="E28">
        <v>5.4729859789133214E-4</v>
      </c>
      <c r="F28">
        <v>0</v>
      </c>
      <c r="G28">
        <v>0</v>
      </c>
      <c r="H28">
        <v>0</v>
      </c>
      <c r="I28">
        <v>0</v>
      </c>
    </row>
    <row r="29" spans="1:9" x14ac:dyDescent="0.3">
      <c r="A29" t="str">
        <f>B24&amp;C29</f>
        <v>DESPERDICIO PER CAPITA (kg ó litros por individuo)Caramelos</v>
      </c>
      <c r="B29">
        <v>0</v>
      </c>
      <c r="C29" t="s">
        <v>101</v>
      </c>
      <c r="D29">
        <v>8.5563205152376089E-4</v>
      </c>
      <c r="E29" t="s">
        <v>164</v>
      </c>
      <c r="F29">
        <v>0</v>
      </c>
      <c r="G29">
        <v>0</v>
      </c>
      <c r="H29">
        <v>0</v>
      </c>
      <c r="I29">
        <v>0</v>
      </c>
    </row>
    <row r="30" spans="1:9" x14ac:dyDescent="0.3">
      <c r="A30" t="str">
        <f>B24&amp;C30</f>
        <v>DESPERDICIO PER CAPITA (kg ó litros por individuo)Golosinas</v>
      </c>
      <c r="B30">
        <v>0</v>
      </c>
      <c r="C30" t="s">
        <v>102</v>
      </c>
      <c r="D30">
        <v>2.3055223073131749E-3</v>
      </c>
      <c r="E30">
        <v>1.487726776970746E-3</v>
      </c>
      <c r="F30">
        <v>0</v>
      </c>
      <c r="G30">
        <v>0</v>
      </c>
      <c r="H30">
        <v>0</v>
      </c>
      <c r="I30">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
    <tabColor theme="7"/>
  </sheetPr>
  <dimension ref="A1:J379"/>
  <sheetViews>
    <sheetView topLeftCell="B193" workbookViewId="0">
      <selection activeCell="D11" sqref="D11"/>
    </sheetView>
  </sheetViews>
  <sheetFormatPr baseColWidth="10" defaultColWidth="11.44140625" defaultRowHeight="14.4" x14ac:dyDescent="0.3"/>
  <cols>
    <col min="1" max="1" width="63.21875" bestFit="1" customWidth="1"/>
    <col min="2" max="4" width="31.21875" customWidth="1"/>
    <col min="5" max="5" width="31.21875" style="1" customWidth="1"/>
  </cols>
  <sheetData>
    <row r="1" spans="1:10" x14ac:dyDescent="0.3">
      <c r="B1">
        <v>0</v>
      </c>
      <c r="C1">
        <v>0</v>
      </c>
      <c r="D1">
        <v>0</v>
      </c>
      <c r="E1" t="s">
        <v>144</v>
      </c>
      <c r="F1" t="s">
        <v>145</v>
      </c>
      <c r="G1">
        <v>0</v>
      </c>
      <c r="H1">
        <v>0</v>
      </c>
      <c r="I1">
        <v>0</v>
      </c>
      <c r="J1">
        <v>0</v>
      </c>
    </row>
    <row r="2" spans="1:10" x14ac:dyDescent="0.3">
      <c r="A2" t="str">
        <f>B2&amp;C2&amp;D2</f>
        <v>DISTRIBUCION VOLUMEN X CRITERIO (kg ó litros)Total AperitivosT.ESPAÑA</v>
      </c>
      <c r="B2" t="s">
        <v>139</v>
      </c>
      <c r="C2" t="s">
        <v>19</v>
      </c>
      <c r="D2" t="s">
        <v>60</v>
      </c>
      <c r="E2">
        <v>100</v>
      </c>
      <c r="F2">
        <v>100</v>
      </c>
      <c r="G2">
        <v>0</v>
      </c>
      <c r="H2">
        <v>0</v>
      </c>
      <c r="I2">
        <v>0</v>
      </c>
      <c r="J2">
        <v>0</v>
      </c>
    </row>
    <row r="3" spans="1:10" x14ac:dyDescent="0.3">
      <c r="A3" t="str">
        <f>B2&amp;C2&amp;D3</f>
        <v>DISTRIBUCION VOLUMEN X CRITERIO (kg ó litros)Total AperitivosBCN AM</v>
      </c>
      <c r="B3">
        <v>0</v>
      </c>
      <c r="C3">
        <v>0</v>
      </c>
      <c r="D3" t="s">
        <v>146</v>
      </c>
      <c r="E3">
        <v>0</v>
      </c>
      <c r="F3">
        <v>0</v>
      </c>
      <c r="G3">
        <v>0</v>
      </c>
      <c r="H3">
        <v>0</v>
      </c>
      <c r="I3">
        <v>0</v>
      </c>
      <c r="J3">
        <v>0</v>
      </c>
    </row>
    <row r="4" spans="1:10" x14ac:dyDescent="0.3">
      <c r="A4" t="str">
        <f>B2&amp;C2&amp;D4</f>
        <v>DISTRIBUCION VOLUMEN X CRITERIO (kg ó litros)Total AperitivosREST.CAT ARAGON</v>
      </c>
      <c r="B4">
        <v>0</v>
      </c>
      <c r="C4">
        <v>0</v>
      </c>
      <c r="D4" t="s">
        <v>147</v>
      </c>
      <c r="E4">
        <v>0</v>
      </c>
      <c r="F4">
        <v>0</v>
      </c>
      <c r="G4">
        <v>0</v>
      </c>
      <c r="H4">
        <v>0</v>
      </c>
      <c r="I4">
        <v>0</v>
      </c>
      <c r="J4">
        <v>0</v>
      </c>
    </row>
    <row r="5" spans="1:10" x14ac:dyDescent="0.3">
      <c r="A5" t="str">
        <f>B2&amp;C2&amp;D5</f>
        <v>DISTRIBUCION VOLUMEN X CRITERIO (kg ó litros)Total AperitivosLEVANTE</v>
      </c>
      <c r="B5">
        <v>0</v>
      </c>
      <c r="C5">
        <v>0</v>
      </c>
      <c r="D5" t="s">
        <v>148</v>
      </c>
      <c r="E5">
        <v>15.25735680816277</v>
      </c>
      <c r="F5">
        <v>18.793270837591617</v>
      </c>
      <c r="G5">
        <v>0</v>
      </c>
      <c r="H5">
        <v>0</v>
      </c>
      <c r="I5">
        <v>0</v>
      </c>
      <c r="J5">
        <v>0</v>
      </c>
    </row>
    <row r="6" spans="1:10" x14ac:dyDescent="0.3">
      <c r="A6" t="str">
        <f>B2&amp;C2&amp;D6</f>
        <v>DISTRIBUCION VOLUMEN X CRITERIO (kg ó litros)Total AperitivosANDALUCIA</v>
      </c>
      <c r="B6">
        <v>0</v>
      </c>
      <c r="C6">
        <v>0</v>
      </c>
      <c r="D6" t="s">
        <v>149</v>
      </c>
      <c r="E6">
        <v>19.315332706504901</v>
      </c>
      <c r="F6">
        <v>13.65749213152275</v>
      </c>
      <c r="G6">
        <v>0</v>
      </c>
      <c r="H6">
        <v>0</v>
      </c>
      <c r="I6">
        <v>0</v>
      </c>
      <c r="J6">
        <v>0</v>
      </c>
    </row>
    <row r="7" spans="1:10" x14ac:dyDescent="0.3">
      <c r="A7" t="str">
        <f>B2&amp;C2&amp;D7</f>
        <v>DISTRIBUCION VOLUMEN X CRITERIO (kg ó litros)Total AperitivosMDD AM</v>
      </c>
      <c r="B7">
        <v>0</v>
      </c>
      <c r="C7">
        <v>0</v>
      </c>
      <c r="D7" t="s">
        <v>150</v>
      </c>
      <c r="E7">
        <v>16.50569732219536</v>
      </c>
      <c r="F7">
        <v>10.572102789319288</v>
      </c>
      <c r="G7">
        <v>0</v>
      </c>
      <c r="H7">
        <v>0</v>
      </c>
      <c r="I7">
        <v>0</v>
      </c>
      <c r="J7">
        <v>0</v>
      </c>
    </row>
    <row r="8" spans="1:10" x14ac:dyDescent="0.3">
      <c r="A8" t="str">
        <f>B2&amp;C2&amp;D8</f>
        <v>DISTRIBUCION VOLUMEN X CRITERIO (kg ó litros)Total AperitivosRTO CENTRO</v>
      </c>
      <c r="B8">
        <v>0</v>
      </c>
      <c r="C8">
        <v>0</v>
      </c>
      <c r="D8" t="s">
        <v>151</v>
      </c>
      <c r="E8">
        <v>9.8148534601103226</v>
      </c>
      <c r="F8">
        <v>12.250326920194205</v>
      </c>
      <c r="G8">
        <v>0</v>
      </c>
      <c r="H8">
        <v>0</v>
      </c>
      <c r="I8">
        <v>0</v>
      </c>
      <c r="J8">
        <v>0</v>
      </c>
    </row>
    <row r="9" spans="1:10" x14ac:dyDescent="0.3">
      <c r="A9" t="str">
        <f>B2&amp;C2&amp;D9</f>
        <v>DISTRIBUCION VOLUMEN X CRITERIO (kg ó litros)Total AperitivosNORTE-CENTRO</v>
      </c>
      <c r="B9">
        <v>0</v>
      </c>
      <c r="C9">
        <v>0</v>
      </c>
      <c r="D9" t="s">
        <v>152</v>
      </c>
      <c r="E9">
        <v>16.753636673444085</v>
      </c>
      <c r="F9">
        <v>0</v>
      </c>
      <c r="G9">
        <v>0</v>
      </c>
      <c r="H9">
        <v>0</v>
      </c>
      <c r="I9">
        <v>0</v>
      </c>
      <c r="J9">
        <v>0</v>
      </c>
    </row>
    <row r="10" spans="1:10" x14ac:dyDescent="0.3">
      <c r="A10" t="str">
        <f>B2&amp;C2&amp;D10</f>
        <v>DISTRIBUCION VOLUMEN X CRITERIO (kg ó litros)Total AperitivosNOROESTE</v>
      </c>
      <c r="B10">
        <v>0</v>
      </c>
      <c r="C10">
        <v>0</v>
      </c>
      <c r="D10" t="s">
        <v>153</v>
      </c>
      <c r="E10">
        <v>0</v>
      </c>
      <c r="F10">
        <v>0</v>
      </c>
      <c r="G10">
        <v>0</v>
      </c>
      <c r="H10">
        <v>0</v>
      </c>
      <c r="I10">
        <v>0</v>
      </c>
      <c r="J10">
        <v>0</v>
      </c>
    </row>
    <row r="11" spans="1:10" x14ac:dyDescent="0.3">
      <c r="A11" t="str">
        <f>B2&amp;C2&amp;D11</f>
        <v>DISTRIBUCION VOLUMEN X CRITERIO (kg ó litros)Total Aperitivos&lt;2MIL</v>
      </c>
      <c r="B11">
        <v>0</v>
      </c>
      <c r="C11">
        <v>0</v>
      </c>
      <c r="D11" t="s">
        <v>30</v>
      </c>
      <c r="E11">
        <v>0</v>
      </c>
      <c r="F11">
        <v>0</v>
      </c>
      <c r="G11">
        <v>0</v>
      </c>
      <c r="H11">
        <v>0</v>
      </c>
      <c r="I11">
        <v>0</v>
      </c>
      <c r="J11">
        <v>0</v>
      </c>
    </row>
    <row r="12" spans="1:10" x14ac:dyDescent="0.3">
      <c r="A12" t="str">
        <f>B2&amp;C2&amp;D12</f>
        <v>DISTRIBUCION VOLUMEN X CRITERIO (kg ó litros)Total Aperitivos2-5MIL</v>
      </c>
      <c r="B12">
        <v>0</v>
      </c>
      <c r="C12">
        <v>0</v>
      </c>
      <c r="D12" t="s">
        <v>33</v>
      </c>
      <c r="E12">
        <v>0</v>
      </c>
      <c r="F12">
        <v>0</v>
      </c>
      <c r="G12">
        <v>0</v>
      </c>
      <c r="H12">
        <v>0</v>
      </c>
      <c r="I12">
        <v>0</v>
      </c>
      <c r="J12">
        <v>0</v>
      </c>
    </row>
    <row r="13" spans="1:10" x14ac:dyDescent="0.3">
      <c r="A13" t="str">
        <f>B2&amp;C2&amp;D13</f>
        <v>DISTRIBUCION VOLUMEN X CRITERIO (kg ó litros)Total Aperitivos5-10MIL</v>
      </c>
      <c r="B13">
        <v>0</v>
      </c>
      <c r="C13">
        <v>0</v>
      </c>
      <c r="D13" t="s">
        <v>35</v>
      </c>
      <c r="E13">
        <v>0</v>
      </c>
      <c r="F13">
        <v>0</v>
      </c>
      <c r="G13">
        <v>0</v>
      </c>
      <c r="H13">
        <v>0</v>
      </c>
      <c r="I13">
        <v>0</v>
      </c>
      <c r="J13">
        <v>0</v>
      </c>
    </row>
    <row r="14" spans="1:10" x14ac:dyDescent="0.3">
      <c r="A14" t="str">
        <f>B2&amp;C2&amp;D14</f>
        <v>DISTRIBUCION VOLUMEN X CRITERIO (kg ó litros)Total Aperitivos10-30MIL</v>
      </c>
      <c r="B14">
        <v>0</v>
      </c>
      <c r="C14">
        <v>0</v>
      </c>
      <c r="D14" t="s">
        <v>37</v>
      </c>
      <c r="E14">
        <v>25.384005688808937</v>
      </c>
      <c r="F14">
        <v>14.436997250757175</v>
      </c>
      <c r="G14">
        <v>0</v>
      </c>
      <c r="H14">
        <v>0</v>
      </c>
      <c r="I14">
        <v>0</v>
      </c>
      <c r="J14">
        <v>0</v>
      </c>
    </row>
    <row r="15" spans="1:10" x14ac:dyDescent="0.3">
      <c r="A15" t="str">
        <f>B2&amp;C2&amp;D15</f>
        <v>DISTRIBUCION VOLUMEN X CRITERIO (kg ó litros)Total Aperitivos30-100MIL</v>
      </c>
      <c r="B15">
        <v>0</v>
      </c>
      <c r="C15">
        <v>0</v>
      </c>
      <c r="D15" t="s">
        <v>39</v>
      </c>
      <c r="E15">
        <v>29.605779350163342</v>
      </c>
      <c r="F15">
        <v>14.51242015956575</v>
      </c>
      <c r="G15">
        <v>0</v>
      </c>
      <c r="H15">
        <v>0</v>
      </c>
      <c r="I15">
        <v>0</v>
      </c>
      <c r="J15">
        <v>0</v>
      </c>
    </row>
    <row r="16" spans="1:10" x14ac:dyDescent="0.3">
      <c r="A16" t="str">
        <f>B2&amp;C2&amp;D16</f>
        <v>DISTRIBUCION VOLUMEN X CRITERIO (kg ó litros)Total Aperitivos100-200MIL</v>
      </c>
      <c r="B16">
        <v>0</v>
      </c>
      <c r="C16">
        <v>0</v>
      </c>
      <c r="D16" t="s">
        <v>41</v>
      </c>
      <c r="E16">
        <v>8.8586126070334679</v>
      </c>
      <c r="F16">
        <v>8.897306830713795</v>
      </c>
      <c r="G16">
        <v>0</v>
      </c>
      <c r="H16">
        <v>0</v>
      </c>
      <c r="I16">
        <v>0</v>
      </c>
      <c r="J16">
        <v>0</v>
      </c>
    </row>
    <row r="17" spans="1:10" x14ac:dyDescent="0.3">
      <c r="A17" t="str">
        <f>B2&amp;C2&amp;D17</f>
        <v>DISTRIBUCION VOLUMEN X CRITERIO (kg ó litros)Total Aperitivos200-500MIL</v>
      </c>
      <c r="B17">
        <v>0</v>
      </c>
      <c r="C17">
        <v>0</v>
      </c>
      <c r="D17" t="s">
        <v>43</v>
      </c>
      <c r="E17">
        <v>10.96039909818113</v>
      </c>
      <c r="F17">
        <v>11.899523873477674</v>
      </c>
      <c r="G17">
        <v>0</v>
      </c>
      <c r="H17">
        <v>0</v>
      </c>
      <c r="I17">
        <v>0</v>
      </c>
      <c r="J17">
        <v>0</v>
      </c>
    </row>
    <row r="18" spans="1:10" x14ac:dyDescent="0.3">
      <c r="A18" t="str">
        <f>B2&amp;C2&amp;D18</f>
        <v>DISTRIBUCION VOLUMEN X CRITERIO (kg ó litros)Total Aperitivos&gt;500MIL</v>
      </c>
      <c r="B18">
        <v>0</v>
      </c>
      <c r="C18">
        <v>0</v>
      </c>
      <c r="D18" t="s">
        <v>45</v>
      </c>
      <c r="E18">
        <v>15.634249091535576</v>
      </c>
      <c r="F18">
        <v>25.816269212970429</v>
      </c>
      <c r="G18">
        <v>0</v>
      </c>
      <c r="H18">
        <v>0</v>
      </c>
      <c r="I18">
        <v>0</v>
      </c>
      <c r="J18">
        <v>0</v>
      </c>
    </row>
    <row r="19" spans="1:10" x14ac:dyDescent="0.3">
      <c r="A19" t="str">
        <f>B2&amp;C2&amp;D19</f>
        <v>DISTRIBUCION VOLUMEN X CRITERIO (kg ó litros)Total AperitivosDE 15 A 19 AÑOS</v>
      </c>
      <c r="B19">
        <v>0</v>
      </c>
      <c r="C19">
        <v>0</v>
      </c>
      <c r="D19" t="s">
        <v>154</v>
      </c>
      <c r="E19">
        <v>0</v>
      </c>
      <c r="F19">
        <v>0</v>
      </c>
      <c r="G19">
        <v>0</v>
      </c>
      <c r="H19">
        <v>0</v>
      </c>
      <c r="I19">
        <v>0</v>
      </c>
      <c r="J19">
        <v>0</v>
      </c>
    </row>
    <row r="20" spans="1:10" x14ac:dyDescent="0.3">
      <c r="A20" t="str">
        <f>B2&amp;C2&amp;D20</f>
        <v>DISTRIBUCION VOLUMEN X CRITERIO (kg ó litros)Total AperitivosDE 20 A 24 AÑOS</v>
      </c>
      <c r="B20">
        <v>0</v>
      </c>
      <c r="C20">
        <v>0</v>
      </c>
      <c r="D20" t="s">
        <v>155</v>
      </c>
      <c r="E20">
        <v>6.1010118733719709</v>
      </c>
      <c r="F20">
        <v>0</v>
      </c>
      <c r="G20">
        <v>0</v>
      </c>
      <c r="H20">
        <v>0</v>
      </c>
      <c r="I20">
        <v>0</v>
      </c>
      <c r="J20">
        <v>0</v>
      </c>
    </row>
    <row r="21" spans="1:10" x14ac:dyDescent="0.3">
      <c r="A21" t="str">
        <f>B2&amp;C2&amp;D21</f>
        <v>DISTRIBUCION VOLUMEN X CRITERIO (kg ó litros)Total AperitivosDE 25 A 34 AÑOS</v>
      </c>
      <c r="B21">
        <v>0</v>
      </c>
      <c r="C21">
        <v>0</v>
      </c>
      <c r="D21" t="s">
        <v>156</v>
      </c>
      <c r="E21">
        <v>26.20193216579273</v>
      </c>
      <c r="F21">
        <v>10.466253732849864</v>
      </c>
      <c r="G21">
        <v>0</v>
      </c>
      <c r="H21">
        <v>0</v>
      </c>
      <c r="I21">
        <v>0</v>
      </c>
      <c r="J21">
        <v>0</v>
      </c>
    </row>
    <row r="22" spans="1:10" x14ac:dyDescent="0.3">
      <c r="A22" t="str">
        <f>B2&amp;C2&amp;D22</f>
        <v>DISTRIBUCION VOLUMEN X CRITERIO (kg ó litros)Total AperitivosDE 35 A 49 AÑOS</v>
      </c>
      <c r="B22">
        <v>0</v>
      </c>
      <c r="C22">
        <v>0</v>
      </c>
      <c r="D22" t="s">
        <v>157</v>
      </c>
      <c r="E22">
        <v>26.988730100953823</v>
      </c>
      <c r="F22">
        <v>28.564178225756219</v>
      </c>
      <c r="G22">
        <v>0</v>
      </c>
      <c r="H22">
        <v>0</v>
      </c>
      <c r="I22">
        <v>0</v>
      </c>
      <c r="J22">
        <v>0</v>
      </c>
    </row>
    <row r="23" spans="1:10" x14ac:dyDescent="0.3">
      <c r="A23" t="str">
        <f>B2&amp;C2&amp;D23</f>
        <v>DISTRIBUCION VOLUMEN X CRITERIO (kg ó litros)Total AperitivosDE 50 A 59 AÑOS</v>
      </c>
      <c r="B23">
        <v>0</v>
      </c>
      <c r="C23">
        <v>0</v>
      </c>
      <c r="D23" t="s">
        <v>158</v>
      </c>
      <c r="E23">
        <v>26.183492247606114</v>
      </c>
      <c r="F23">
        <v>33.432560683560915</v>
      </c>
      <c r="G23">
        <v>0</v>
      </c>
      <c r="H23">
        <v>0</v>
      </c>
      <c r="I23">
        <v>0</v>
      </c>
      <c r="J23">
        <v>0</v>
      </c>
    </row>
    <row r="24" spans="1:10" x14ac:dyDescent="0.3">
      <c r="A24" t="str">
        <f>B2&amp;C2&amp;D24</f>
        <v>DISTRIBUCION VOLUMEN X CRITERIO (kg ó litros)Total AperitivosDE 60 A 75 AÑOS</v>
      </c>
      <c r="B24">
        <v>0</v>
      </c>
      <c r="C24">
        <v>0</v>
      </c>
      <c r="D24" t="s">
        <v>159</v>
      </c>
      <c r="E24">
        <v>0</v>
      </c>
      <c r="F24">
        <v>0</v>
      </c>
      <c r="G24">
        <v>0</v>
      </c>
      <c r="H24">
        <v>0</v>
      </c>
      <c r="I24">
        <v>0</v>
      </c>
      <c r="J24">
        <v>0</v>
      </c>
    </row>
    <row r="25" spans="1:10" x14ac:dyDescent="0.3">
      <c r="A25" t="str">
        <f>B2&amp;C2&amp;D25</f>
        <v>DISTRIBUCION VOLUMEN X CRITERIO (kg ó litros)Total AperitivosALTA Y MEDIA ALTA</v>
      </c>
      <c r="B25">
        <v>0</v>
      </c>
      <c r="C25">
        <v>0</v>
      </c>
      <c r="D25" t="s">
        <v>160</v>
      </c>
      <c r="E25">
        <v>23.133369039331058</v>
      </c>
      <c r="F25">
        <v>14.55058765652552</v>
      </c>
      <c r="G25">
        <v>0</v>
      </c>
      <c r="H25">
        <v>0</v>
      </c>
      <c r="I25">
        <v>0</v>
      </c>
      <c r="J25">
        <v>0</v>
      </c>
    </row>
    <row r="26" spans="1:10" x14ac:dyDescent="0.3">
      <c r="A26" t="str">
        <f>B2&amp;C2&amp;D26</f>
        <v>DISTRIBUCION VOLUMEN X CRITERIO (kg ó litros)Total AperitivosMEDIA</v>
      </c>
      <c r="B26">
        <v>0</v>
      </c>
      <c r="C26">
        <v>0</v>
      </c>
      <c r="D26" t="s">
        <v>161</v>
      </c>
      <c r="E26">
        <v>30.230161582320008</v>
      </c>
      <c r="F26">
        <v>20.377692664195234</v>
      </c>
      <c r="G26">
        <v>0</v>
      </c>
      <c r="H26">
        <v>0</v>
      </c>
      <c r="I26">
        <v>0</v>
      </c>
      <c r="J26">
        <v>0</v>
      </c>
    </row>
    <row r="27" spans="1:10" x14ac:dyDescent="0.3">
      <c r="A27" t="str">
        <f>B2&amp;C2&amp;D27</f>
        <v>DISTRIBUCION VOLUMEN X CRITERIO (kg ó litros)Total AperitivosMEDIA BAJA</v>
      </c>
      <c r="B27">
        <v>0</v>
      </c>
      <c r="C27">
        <v>0</v>
      </c>
      <c r="D27" t="s">
        <v>162</v>
      </c>
      <c r="E27">
        <v>30.778740616111843</v>
      </c>
      <c r="F27">
        <v>38.14368602764106</v>
      </c>
      <c r="G27">
        <v>0</v>
      </c>
      <c r="H27">
        <v>0</v>
      </c>
      <c r="I27">
        <v>0</v>
      </c>
      <c r="J27">
        <v>0</v>
      </c>
    </row>
    <row r="28" spans="1:10" x14ac:dyDescent="0.3">
      <c r="A28" t="str">
        <f>B2&amp;C2&amp;D28</f>
        <v>DISTRIBUCION VOLUMEN X CRITERIO (kg ó litros)Total AperitivosBAJA</v>
      </c>
      <c r="B28">
        <v>0</v>
      </c>
      <c r="C28">
        <v>0</v>
      </c>
      <c r="D28" t="s">
        <v>163</v>
      </c>
      <c r="E28">
        <v>15.857733860871662</v>
      </c>
      <c r="F28">
        <v>26.928035245009145</v>
      </c>
      <c r="G28">
        <v>0</v>
      </c>
      <c r="H28">
        <v>0</v>
      </c>
      <c r="I28">
        <v>0</v>
      </c>
      <c r="J28">
        <v>0</v>
      </c>
    </row>
    <row r="29" spans="1:10" x14ac:dyDescent="0.3">
      <c r="A29" t="str">
        <f>B2&amp;C29&amp;D29</f>
        <v>DISTRIBUCION VOLUMEN X CRITERIO (kg ó litros)Patatas Fritas + Otros Aperitivos SaladosT.ESPAÑA</v>
      </c>
      <c r="B29">
        <v>0</v>
      </c>
      <c r="C29" t="s">
        <v>97</v>
      </c>
      <c r="D29" t="s">
        <v>60</v>
      </c>
      <c r="E29">
        <v>100</v>
      </c>
      <c r="F29">
        <v>100</v>
      </c>
      <c r="G29">
        <v>0</v>
      </c>
      <c r="H29">
        <v>0</v>
      </c>
      <c r="I29">
        <v>0</v>
      </c>
      <c r="J29">
        <v>0</v>
      </c>
    </row>
    <row r="30" spans="1:10" x14ac:dyDescent="0.3">
      <c r="A30" t="str">
        <f>B2&amp;C29&amp;D30</f>
        <v>DISTRIBUCION VOLUMEN X CRITERIO (kg ó litros)Patatas Fritas + Otros Aperitivos SaladosBCN AM</v>
      </c>
      <c r="B30">
        <v>0</v>
      </c>
      <c r="C30">
        <v>0</v>
      </c>
      <c r="D30" t="s">
        <v>146</v>
      </c>
      <c r="E30">
        <v>0</v>
      </c>
      <c r="F30">
        <v>0</v>
      </c>
      <c r="G30">
        <v>0</v>
      </c>
      <c r="H30">
        <v>0</v>
      </c>
      <c r="I30">
        <v>0</v>
      </c>
      <c r="J30">
        <v>0</v>
      </c>
    </row>
    <row r="31" spans="1:10" x14ac:dyDescent="0.3">
      <c r="A31" t="str">
        <f>B2&amp;C29&amp;D31</f>
        <v>DISTRIBUCION VOLUMEN X CRITERIO (kg ó litros)Patatas Fritas + Otros Aperitivos SaladosREST.CAT ARAGON</v>
      </c>
      <c r="B31">
        <v>0</v>
      </c>
      <c r="C31">
        <v>0</v>
      </c>
      <c r="D31" t="s">
        <v>147</v>
      </c>
      <c r="E31">
        <v>0</v>
      </c>
      <c r="F31">
        <v>0</v>
      </c>
      <c r="G31">
        <v>0</v>
      </c>
      <c r="H31">
        <v>0</v>
      </c>
      <c r="I31">
        <v>0</v>
      </c>
      <c r="J31">
        <v>0</v>
      </c>
    </row>
    <row r="32" spans="1:10" x14ac:dyDescent="0.3">
      <c r="A32" t="str">
        <f>B2&amp;C29&amp;D32</f>
        <v>DISTRIBUCION VOLUMEN X CRITERIO (kg ó litros)Patatas Fritas + Otros Aperitivos SaladosLEVANTE</v>
      </c>
      <c r="B32">
        <v>0</v>
      </c>
      <c r="C32">
        <v>0</v>
      </c>
      <c r="D32" t="s">
        <v>148</v>
      </c>
      <c r="E32">
        <v>0</v>
      </c>
      <c r="F32">
        <v>0</v>
      </c>
      <c r="G32">
        <v>0</v>
      </c>
      <c r="H32">
        <v>0</v>
      </c>
      <c r="I32">
        <v>0</v>
      </c>
      <c r="J32">
        <v>0</v>
      </c>
    </row>
    <row r="33" spans="1:10" x14ac:dyDescent="0.3">
      <c r="A33" t="str">
        <f>B2&amp;C29&amp;D33</f>
        <v>DISTRIBUCION VOLUMEN X CRITERIO (kg ó litros)Patatas Fritas + Otros Aperitivos SaladosANDALUCIA</v>
      </c>
      <c r="B33">
        <v>0</v>
      </c>
      <c r="C33">
        <v>0</v>
      </c>
      <c r="D33" t="s">
        <v>149</v>
      </c>
      <c r="E33">
        <v>0</v>
      </c>
      <c r="F33">
        <v>0</v>
      </c>
      <c r="G33">
        <v>0</v>
      </c>
      <c r="H33">
        <v>0</v>
      </c>
      <c r="I33">
        <v>0</v>
      </c>
      <c r="J33">
        <v>0</v>
      </c>
    </row>
    <row r="34" spans="1:10" x14ac:dyDescent="0.3">
      <c r="A34" t="str">
        <f>B2&amp;C29&amp;D34</f>
        <v>DISTRIBUCION VOLUMEN X CRITERIO (kg ó litros)Patatas Fritas + Otros Aperitivos SaladosMDD AM</v>
      </c>
      <c r="B34">
        <v>0</v>
      </c>
      <c r="C34">
        <v>0</v>
      </c>
      <c r="D34" t="s">
        <v>150</v>
      </c>
      <c r="E34">
        <v>0</v>
      </c>
      <c r="F34">
        <v>0</v>
      </c>
      <c r="G34">
        <v>0</v>
      </c>
      <c r="H34">
        <v>0</v>
      </c>
      <c r="I34">
        <v>0</v>
      </c>
      <c r="J34">
        <v>0</v>
      </c>
    </row>
    <row r="35" spans="1:10" x14ac:dyDescent="0.3">
      <c r="A35" t="str">
        <f>B2&amp;C29&amp;D35</f>
        <v>DISTRIBUCION VOLUMEN X CRITERIO (kg ó litros)Patatas Fritas + Otros Aperitivos SaladosRTO CENTRO</v>
      </c>
      <c r="B35">
        <v>0</v>
      </c>
      <c r="C35">
        <v>0</v>
      </c>
      <c r="D35" t="s">
        <v>151</v>
      </c>
      <c r="E35">
        <v>0</v>
      </c>
      <c r="F35">
        <v>0</v>
      </c>
      <c r="G35">
        <v>0</v>
      </c>
      <c r="H35">
        <v>0</v>
      </c>
      <c r="I35">
        <v>0</v>
      </c>
      <c r="J35">
        <v>0</v>
      </c>
    </row>
    <row r="36" spans="1:10" x14ac:dyDescent="0.3">
      <c r="A36" t="str">
        <f>B2&amp;C29&amp;D36</f>
        <v>DISTRIBUCION VOLUMEN X CRITERIO (kg ó litros)Patatas Fritas + Otros Aperitivos SaladosNORTE-CENTRO</v>
      </c>
      <c r="B36">
        <v>0</v>
      </c>
      <c r="C36">
        <v>0</v>
      </c>
      <c r="D36" t="s">
        <v>152</v>
      </c>
      <c r="E36">
        <v>0</v>
      </c>
      <c r="F36">
        <v>0</v>
      </c>
      <c r="G36">
        <v>0</v>
      </c>
      <c r="H36">
        <v>0</v>
      </c>
      <c r="I36">
        <v>0</v>
      </c>
      <c r="J36">
        <v>0</v>
      </c>
    </row>
    <row r="37" spans="1:10" x14ac:dyDescent="0.3">
      <c r="A37" t="str">
        <f>B2&amp;C29&amp;D37</f>
        <v>DISTRIBUCION VOLUMEN X CRITERIO (kg ó litros)Patatas Fritas + Otros Aperitivos SaladosNOROESTE</v>
      </c>
      <c r="B37">
        <v>0</v>
      </c>
      <c r="C37">
        <v>0</v>
      </c>
      <c r="D37" t="s">
        <v>153</v>
      </c>
      <c r="E37">
        <v>0</v>
      </c>
      <c r="F37">
        <v>0</v>
      </c>
      <c r="G37">
        <v>0</v>
      </c>
      <c r="H37">
        <v>0</v>
      </c>
      <c r="I37">
        <v>0</v>
      </c>
      <c r="J37">
        <v>0</v>
      </c>
    </row>
    <row r="38" spans="1:10" x14ac:dyDescent="0.3">
      <c r="A38" t="str">
        <f>B2&amp;C29&amp;D38</f>
        <v>DISTRIBUCION VOLUMEN X CRITERIO (kg ó litros)Patatas Fritas + Otros Aperitivos Salados&lt;2MIL</v>
      </c>
      <c r="B38">
        <v>0</v>
      </c>
      <c r="C38">
        <v>0</v>
      </c>
      <c r="D38" t="s">
        <v>30</v>
      </c>
      <c r="E38">
        <v>0</v>
      </c>
      <c r="F38">
        <v>0</v>
      </c>
      <c r="G38">
        <v>0</v>
      </c>
      <c r="H38">
        <v>0</v>
      </c>
      <c r="I38">
        <v>0</v>
      </c>
      <c r="J38">
        <v>0</v>
      </c>
    </row>
    <row r="39" spans="1:10" x14ac:dyDescent="0.3">
      <c r="A39" t="str">
        <f>B2&amp;C29&amp;D39</f>
        <v>DISTRIBUCION VOLUMEN X CRITERIO (kg ó litros)Patatas Fritas + Otros Aperitivos Salados2-5MIL</v>
      </c>
      <c r="B39">
        <v>0</v>
      </c>
      <c r="C39">
        <v>0</v>
      </c>
      <c r="D39" t="s">
        <v>33</v>
      </c>
      <c r="E39">
        <v>0</v>
      </c>
      <c r="F39">
        <v>0</v>
      </c>
      <c r="G39">
        <v>0</v>
      </c>
      <c r="H39">
        <v>0</v>
      </c>
      <c r="I39">
        <v>0</v>
      </c>
      <c r="J39">
        <v>0</v>
      </c>
    </row>
    <row r="40" spans="1:10" x14ac:dyDescent="0.3">
      <c r="A40" t="str">
        <f>B2&amp;C29&amp;D40</f>
        <v>DISTRIBUCION VOLUMEN X CRITERIO (kg ó litros)Patatas Fritas + Otros Aperitivos Salados5-10MIL</v>
      </c>
      <c r="B40">
        <v>0</v>
      </c>
      <c r="C40">
        <v>0</v>
      </c>
      <c r="D40" t="s">
        <v>35</v>
      </c>
      <c r="E40">
        <v>0</v>
      </c>
      <c r="F40">
        <v>0</v>
      </c>
      <c r="G40">
        <v>0</v>
      </c>
      <c r="H40">
        <v>0</v>
      </c>
      <c r="I40">
        <v>0</v>
      </c>
      <c r="J40">
        <v>0</v>
      </c>
    </row>
    <row r="41" spans="1:10" x14ac:dyDescent="0.3">
      <c r="A41" t="str">
        <f>B2&amp;C29&amp;D41</f>
        <v>DISTRIBUCION VOLUMEN X CRITERIO (kg ó litros)Patatas Fritas + Otros Aperitivos Salados10-30MIL</v>
      </c>
      <c r="B41">
        <v>0</v>
      </c>
      <c r="C41">
        <v>0</v>
      </c>
      <c r="D41" t="s">
        <v>37</v>
      </c>
      <c r="E41">
        <v>0</v>
      </c>
      <c r="F41">
        <v>0</v>
      </c>
      <c r="G41">
        <v>0</v>
      </c>
      <c r="H41">
        <v>0</v>
      </c>
      <c r="I41">
        <v>0</v>
      </c>
      <c r="J41">
        <v>0</v>
      </c>
    </row>
    <row r="42" spans="1:10" x14ac:dyDescent="0.3">
      <c r="A42" t="str">
        <f>B2&amp;C29&amp;D42</f>
        <v>DISTRIBUCION VOLUMEN X CRITERIO (kg ó litros)Patatas Fritas + Otros Aperitivos Salados30-100MIL</v>
      </c>
      <c r="B42">
        <v>0</v>
      </c>
      <c r="C42">
        <v>0</v>
      </c>
      <c r="D42" t="s">
        <v>39</v>
      </c>
      <c r="E42">
        <v>0</v>
      </c>
      <c r="F42">
        <v>0</v>
      </c>
      <c r="G42">
        <v>0</v>
      </c>
      <c r="H42">
        <v>0</v>
      </c>
      <c r="I42">
        <v>0</v>
      </c>
      <c r="J42">
        <v>0</v>
      </c>
    </row>
    <row r="43" spans="1:10" x14ac:dyDescent="0.3">
      <c r="A43" t="str">
        <f>B2&amp;C29&amp;D43</f>
        <v>DISTRIBUCION VOLUMEN X CRITERIO (kg ó litros)Patatas Fritas + Otros Aperitivos Salados100-200MIL</v>
      </c>
      <c r="B43">
        <v>0</v>
      </c>
      <c r="C43">
        <v>0</v>
      </c>
      <c r="D43" t="s">
        <v>41</v>
      </c>
      <c r="E43">
        <v>0</v>
      </c>
      <c r="F43">
        <v>0</v>
      </c>
      <c r="G43">
        <v>0</v>
      </c>
      <c r="H43">
        <v>0</v>
      </c>
      <c r="I43">
        <v>0</v>
      </c>
      <c r="J43">
        <v>0</v>
      </c>
    </row>
    <row r="44" spans="1:10" x14ac:dyDescent="0.3">
      <c r="A44" t="str">
        <f>B2&amp;C29&amp;D44</f>
        <v>DISTRIBUCION VOLUMEN X CRITERIO (kg ó litros)Patatas Fritas + Otros Aperitivos Salados200-500MIL</v>
      </c>
      <c r="B44">
        <v>0</v>
      </c>
      <c r="C44">
        <v>0</v>
      </c>
      <c r="D44" t="s">
        <v>43</v>
      </c>
      <c r="E44">
        <v>0</v>
      </c>
      <c r="F44">
        <v>0</v>
      </c>
      <c r="G44">
        <v>0</v>
      </c>
      <c r="H44">
        <v>0</v>
      </c>
      <c r="I44">
        <v>0</v>
      </c>
      <c r="J44">
        <v>0</v>
      </c>
    </row>
    <row r="45" spans="1:10" x14ac:dyDescent="0.3">
      <c r="A45" t="str">
        <f>B2&amp;C29&amp;D45</f>
        <v>DISTRIBUCION VOLUMEN X CRITERIO (kg ó litros)Patatas Fritas + Otros Aperitivos Salados&gt;500MIL</v>
      </c>
      <c r="B45">
        <v>0</v>
      </c>
      <c r="C45">
        <v>0</v>
      </c>
      <c r="D45" t="s">
        <v>45</v>
      </c>
      <c r="E45">
        <v>0</v>
      </c>
      <c r="F45">
        <v>0</v>
      </c>
      <c r="G45">
        <v>0</v>
      </c>
      <c r="H45">
        <v>0</v>
      </c>
      <c r="I45">
        <v>0</v>
      </c>
      <c r="J45">
        <v>0</v>
      </c>
    </row>
    <row r="46" spans="1:10" x14ac:dyDescent="0.3">
      <c r="A46" t="str">
        <f>B2&amp;C29&amp;D46</f>
        <v>DISTRIBUCION VOLUMEN X CRITERIO (kg ó litros)Patatas Fritas + Otros Aperitivos SaladosDE 15 A 19 AÑOS</v>
      </c>
      <c r="B46">
        <v>0</v>
      </c>
      <c r="C46">
        <v>0</v>
      </c>
      <c r="D46" t="s">
        <v>154</v>
      </c>
      <c r="E46">
        <v>0</v>
      </c>
      <c r="F46">
        <v>0</v>
      </c>
      <c r="G46">
        <v>0</v>
      </c>
      <c r="H46">
        <v>0</v>
      </c>
      <c r="I46">
        <v>0</v>
      </c>
      <c r="J46">
        <v>0</v>
      </c>
    </row>
    <row r="47" spans="1:10" x14ac:dyDescent="0.3">
      <c r="A47" t="str">
        <f>B2&amp;C29&amp;D47</f>
        <v>DISTRIBUCION VOLUMEN X CRITERIO (kg ó litros)Patatas Fritas + Otros Aperitivos SaladosDE 20 A 24 AÑOS</v>
      </c>
      <c r="B47">
        <v>0</v>
      </c>
      <c r="C47">
        <v>0</v>
      </c>
      <c r="D47" t="s">
        <v>155</v>
      </c>
      <c r="E47">
        <v>0</v>
      </c>
      <c r="F47">
        <v>0</v>
      </c>
      <c r="G47">
        <v>0</v>
      </c>
      <c r="H47">
        <v>0</v>
      </c>
      <c r="I47">
        <v>0</v>
      </c>
      <c r="J47">
        <v>0</v>
      </c>
    </row>
    <row r="48" spans="1:10" x14ac:dyDescent="0.3">
      <c r="A48" t="str">
        <f>B2&amp;C29&amp;D48</f>
        <v>DISTRIBUCION VOLUMEN X CRITERIO (kg ó litros)Patatas Fritas + Otros Aperitivos SaladosDE 25 A 34 AÑOS</v>
      </c>
      <c r="B48">
        <v>0</v>
      </c>
      <c r="C48">
        <v>0</v>
      </c>
      <c r="D48" t="s">
        <v>156</v>
      </c>
      <c r="E48">
        <v>0</v>
      </c>
      <c r="F48">
        <v>0</v>
      </c>
      <c r="G48">
        <v>0</v>
      </c>
      <c r="H48">
        <v>0</v>
      </c>
      <c r="I48">
        <v>0</v>
      </c>
      <c r="J48">
        <v>0</v>
      </c>
    </row>
    <row r="49" spans="1:10" x14ac:dyDescent="0.3">
      <c r="A49" t="str">
        <f>B2&amp;C29&amp;D49</f>
        <v>DISTRIBUCION VOLUMEN X CRITERIO (kg ó litros)Patatas Fritas + Otros Aperitivos SaladosDE 35 A 49 AÑOS</v>
      </c>
      <c r="B49">
        <v>0</v>
      </c>
      <c r="C49">
        <v>0</v>
      </c>
      <c r="D49" t="s">
        <v>157</v>
      </c>
      <c r="E49">
        <v>28.503460665021073</v>
      </c>
      <c r="F49">
        <v>36.444300827238855</v>
      </c>
      <c r="G49">
        <v>0</v>
      </c>
      <c r="H49">
        <v>0</v>
      </c>
      <c r="I49">
        <v>0</v>
      </c>
      <c r="J49">
        <v>0</v>
      </c>
    </row>
    <row r="50" spans="1:10" x14ac:dyDescent="0.3">
      <c r="A50" t="str">
        <f>B2&amp;C29&amp;D50</f>
        <v>DISTRIBUCION VOLUMEN X CRITERIO (kg ó litros)Patatas Fritas + Otros Aperitivos SaladosDE 50 A 59 AÑOS</v>
      </c>
      <c r="B50">
        <v>0</v>
      </c>
      <c r="C50">
        <v>0</v>
      </c>
      <c r="D50" t="s">
        <v>158</v>
      </c>
      <c r="E50">
        <v>38.566110565215382</v>
      </c>
      <c r="F50">
        <v>0</v>
      </c>
      <c r="G50">
        <v>0</v>
      </c>
      <c r="H50">
        <v>0</v>
      </c>
      <c r="I50">
        <v>0</v>
      </c>
      <c r="J50">
        <v>0</v>
      </c>
    </row>
    <row r="51" spans="1:10" x14ac:dyDescent="0.3">
      <c r="A51" t="str">
        <f>B2&amp;C29&amp;D51</f>
        <v>DISTRIBUCION VOLUMEN X CRITERIO (kg ó litros)Patatas Fritas + Otros Aperitivos SaladosDE 60 A 75 AÑOS</v>
      </c>
      <c r="B51">
        <v>0</v>
      </c>
      <c r="C51">
        <v>0</v>
      </c>
      <c r="D51" t="s">
        <v>159</v>
      </c>
      <c r="E51">
        <v>0</v>
      </c>
      <c r="F51">
        <v>0</v>
      </c>
      <c r="G51">
        <v>0</v>
      </c>
      <c r="H51">
        <v>0</v>
      </c>
      <c r="I51">
        <v>0</v>
      </c>
      <c r="J51">
        <v>0</v>
      </c>
    </row>
    <row r="52" spans="1:10" x14ac:dyDescent="0.3">
      <c r="A52" t="str">
        <f>B2&amp;C29&amp;D52</f>
        <v>DISTRIBUCION VOLUMEN X CRITERIO (kg ó litros)Patatas Fritas + Otros Aperitivos SaladosALTA Y MEDIA ALTA</v>
      </c>
      <c r="B52">
        <v>0</v>
      </c>
      <c r="C52">
        <v>0</v>
      </c>
      <c r="D52" t="s">
        <v>160</v>
      </c>
      <c r="E52">
        <v>0</v>
      </c>
      <c r="F52">
        <v>0</v>
      </c>
      <c r="G52">
        <v>0</v>
      </c>
      <c r="H52">
        <v>0</v>
      </c>
      <c r="I52">
        <v>0</v>
      </c>
      <c r="J52">
        <v>0</v>
      </c>
    </row>
    <row r="53" spans="1:10" x14ac:dyDescent="0.3">
      <c r="A53" t="str">
        <f>B2&amp;C29&amp;D53</f>
        <v>DISTRIBUCION VOLUMEN X CRITERIO (kg ó litros)Patatas Fritas + Otros Aperitivos SaladosMEDIA</v>
      </c>
      <c r="B53">
        <v>0</v>
      </c>
      <c r="C53">
        <v>0</v>
      </c>
      <c r="D53" t="s">
        <v>161</v>
      </c>
      <c r="E53">
        <v>23.598862254921553</v>
      </c>
      <c r="F53">
        <v>19.764159302562764</v>
      </c>
      <c r="G53">
        <v>0</v>
      </c>
      <c r="H53">
        <v>0</v>
      </c>
      <c r="I53">
        <v>0</v>
      </c>
      <c r="J53">
        <v>0</v>
      </c>
    </row>
    <row r="54" spans="1:10" x14ac:dyDescent="0.3">
      <c r="A54" t="str">
        <f>B2&amp;C29&amp;D54</f>
        <v>DISTRIBUCION VOLUMEN X CRITERIO (kg ó litros)Patatas Fritas + Otros Aperitivos SaladosMEDIA BAJA</v>
      </c>
      <c r="B54">
        <v>0</v>
      </c>
      <c r="C54">
        <v>0</v>
      </c>
      <c r="D54" t="s">
        <v>162</v>
      </c>
      <c r="E54">
        <v>35.802714264698366</v>
      </c>
      <c r="F54">
        <v>49.932345556805245</v>
      </c>
      <c r="G54">
        <v>0</v>
      </c>
      <c r="H54">
        <v>0</v>
      </c>
      <c r="I54">
        <v>0</v>
      </c>
      <c r="J54">
        <v>0</v>
      </c>
    </row>
    <row r="55" spans="1:10" x14ac:dyDescent="0.3">
      <c r="A55" t="str">
        <f>B2&amp;C29&amp;D55</f>
        <v>DISTRIBUCION VOLUMEN X CRITERIO (kg ó litros)Patatas Fritas + Otros Aperitivos SaladosBAJA</v>
      </c>
      <c r="B55">
        <v>0</v>
      </c>
      <c r="C55">
        <v>0</v>
      </c>
      <c r="D55" t="s">
        <v>163</v>
      </c>
      <c r="E55">
        <v>0</v>
      </c>
      <c r="F55">
        <v>0</v>
      </c>
      <c r="G55">
        <v>0</v>
      </c>
      <c r="H55">
        <v>0</v>
      </c>
      <c r="I55">
        <v>0</v>
      </c>
      <c r="J55">
        <v>0</v>
      </c>
    </row>
    <row r="56" spans="1:10" x14ac:dyDescent="0.3">
      <c r="A56" t="str">
        <f>B2&amp;C56&amp;D56</f>
        <v>DISTRIBUCION VOLUMEN X CRITERIO (kg ó litros)Frutos SecosT.ESPAÑA</v>
      </c>
      <c r="B56">
        <v>0</v>
      </c>
      <c r="C56" t="s">
        <v>98</v>
      </c>
      <c r="D56" t="s">
        <v>60</v>
      </c>
      <c r="E56">
        <v>100</v>
      </c>
      <c r="F56">
        <v>100</v>
      </c>
      <c r="G56">
        <v>0</v>
      </c>
      <c r="H56">
        <v>0</v>
      </c>
      <c r="I56">
        <v>0</v>
      </c>
      <c r="J56">
        <v>0</v>
      </c>
    </row>
    <row r="57" spans="1:10" x14ac:dyDescent="0.3">
      <c r="A57" t="str">
        <f>B2&amp;C56&amp;D57</f>
        <v>DISTRIBUCION VOLUMEN X CRITERIO (kg ó litros)Frutos SecosBCN AM</v>
      </c>
      <c r="B57">
        <v>0</v>
      </c>
      <c r="C57">
        <v>0</v>
      </c>
      <c r="D57" t="s">
        <v>146</v>
      </c>
      <c r="E57">
        <v>0</v>
      </c>
      <c r="F57">
        <v>0</v>
      </c>
      <c r="G57">
        <v>0</v>
      </c>
      <c r="H57">
        <v>0</v>
      </c>
      <c r="I57">
        <v>0</v>
      </c>
      <c r="J57">
        <v>0</v>
      </c>
    </row>
    <row r="58" spans="1:10" x14ac:dyDescent="0.3">
      <c r="A58" t="str">
        <f>B2&amp;C56&amp;D58</f>
        <v>DISTRIBUCION VOLUMEN X CRITERIO (kg ó litros)Frutos SecosREST.CAT ARAGON</v>
      </c>
      <c r="B58">
        <v>0</v>
      </c>
      <c r="C58">
        <v>0</v>
      </c>
      <c r="D58" t="s">
        <v>147</v>
      </c>
      <c r="E58">
        <v>0</v>
      </c>
      <c r="F58">
        <v>0</v>
      </c>
      <c r="G58">
        <v>0</v>
      </c>
      <c r="H58">
        <v>0</v>
      </c>
      <c r="I58">
        <v>0</v>
      </c>
      <c r="J58">
        <v>0</v>
      </c>
    </row>
    <row r="59" spans="1:10" x14ac:dyDescent="0.3">
      <c r="A59" t="str">
        <f>B2&amp;C56&amp;D59</f>
        <v>DISTRIBUCION VOLUMEN X CRITERIO (kg ó litros)Frutos SecosLEVANTE</v>
      </c>
      <c r="B59">
        <v>0</v>
      </c>
      <c r="C59">
        <v>0</v>
      </c>
      <c r="D59" t="s">
        <v>148</v>
      </c>
      <c r="E59">
        <v>0</v>
      </c>
      <c r="F59">
        <v>0</v>
      </c>
      <c r="G59">
        <v>0</v>
      </c>
      <c r="H59">
        <v>0</v>
      </c>
      <c r="I59">
        <v>0</v>
      </c>
      <c r="J59">
        <v>0</v>
      </c>
    </row>
    <row r="60" spans="1:10" x14ac:dyDescent="0.3">
      <c r="A60" t="str">
        <f>B2&amp;C56&amp;D60</f>
        <v>DISTRIBUCION VOLUMEN X CRITERIO (kg ó litros)Frutos SecosANDALUCIA</v>
      </c>
      <c r="B60">
        <v>0</v>
      </c>
      <c r="C60">
        <v>0</v>
      </c>
      <c r="D60" t="s">
        <v>149</v>
      </c>
      <c r="E60">
        <v>0</v>
      </c>
      <c r="F60">
        <v>0</v>
      </c>
      <c r="G60">
        <v>0</v>
      </c>
      <c r="H60">
        <v>0</v>
      </c>
      <c r="I60">
        <v>0</v>
      </c>
      <c r="J60">
        <v>0</v>
      </c>
    </row>
    <row r="61" spans="1:10" x14ac:dyDescent="0.3">
      <c r="A61" t="str">
        <f>B2&amp;C56&amp;D61</f>
        <v>DISTRIBUCION VOLUMEN X CRITERIO (kg ó litros)Frutos SecosMDD AM</v>
      </c>
      <c r="B61">
        <v>0</v>
      </c>
      <c r="C61">
        <v>0</v>
      </c>
      <c r="D61" t="s">
        <v>150</v>
      </c>
      <c r="E61">
        <v>0</v>
      </c>
      <c r="F61">
        <v>0</v>
      </c>
      <c r="G61">
        <v>0</v>
      </c>
      <c r="H61">
        <v>0</v>
      </c>
      <c r="I61">
        <v>0</v>
      </c>
      <c r="J61">
        <v>0</v>
      </c>
    </row>
    <row r="62" spans="1:10" x14ac:dyDescent="0.3">
      <c r="A62" t="str">
        <f>B2&amp;C56&amp;D62</f>
        <v>DISTRIBUCION VOLUMEN X CRITERIO (kg ó litros)Frutos SecosRTO CENTRO</v>
      </c>
      <c r="B62">
        <v>0</v>
      </c>
      <c r="C62">
        <v>0</v>
      </c>
      <c r="D62" t="s">
        <v>151</v>
      </c>
      <c r="E62">
        <v>0</v>
      </c>
      <c r="F62">
        <v>0</v>
      </c>
      <c r="G62">
        <v>0</v>
      </c>
      <c r="H62">
        <v>0</v>
      </c>
      <c r="I62">
        <v>0</v>
      </c>
      <c r="J62">
        <v>0</v>
      </c>
    </row>
    <row r="63" spans="1:10" x14ac:dyDescent="0.3">
      <c r="A63" t="str">
        <f>B2&amp;C56&amp;D63</f>
        <v>DISTRIBUCION VOLUMEN X CRITERIO (kg ó litros)Frutos SecosNORTE-CENTRO</v>
      </c>
      <c r="B63">
        <v>0</v>
      </c>
      <c r="C63">
        <v>0</v>
      </c>
      <c r="D63" t="s">
        <v>152</v>
      </c>
      <c r="E63">
        <v>0</v>
      </c>
      <c r="F63">
        <v>0</v>
      </c>
      <c r="G63">
        <v>0</v>
      </c>
      <c r="H63">
        <v>0</v>
      </c>
      <c r="I63">
        <v>0</v>
      </c>
      <c r="J63">
        <v>0</v>
      </c>
    </row>
    <row r="64" spans="1:10" x14ac:dyDescent="0.3">
      <c r="A64" t="str">
        <f>B2&amp;C56&amp;D64</f>
        <v>DISTRIBUCION VOLUMEN X CRITERIO (kg ó litros)Frutos SecosNOROESTE</v>
      </c>
      <c r="B64">
        <v>0</v>
      </c>
      <c r="C64">
        <v>0</v>
      </c>
      <c r="D64" t="s">
        <v>153</v>
      </c>
      <c r="E64">
        <v>0</v>
      </c>
      <c r="F64">
        <v>0</v>
      </c>
      <c r="G64">
        <v>0</v>
      </c>
      <c r="H64">
        <v>0</v>
      </c>
      <c r="I64">
        <v>0</v>
      </c>
      <c r="J64">
        <v>0</v>
      </c>
    </row>
    <row r="65" spans="1:10" x14ac:dyDescent="0.3">
      <c r="A65" t="str">
        <f>B2&amp;C56&amp;D65</f>
        <v>DISTRIBUCION VOLUMEN X CRITERIO (kg ó litros)Frutos Secos&lt;2MIL</v>
      </c>
      <c r="B65">
        <v>0</v>
      </c>
      <c r="C65">
        <v>0</v>
      </c>
      <c r="D65" t="s">
        <v>30</v>
      </c>
      <c r="E65">
        <v>0</v>
      </c>
      <c r="F65">
        <v>0</v>
      </c>
      <c r="G65">
        <v>0</v>
      </c>
      <c r="H65">
        <v>0</v>
      </c>
      <c r="I65">
        <v>0</v>
      </c>
      <c r="J65">
        <v>0</v>
      </c>
    </row>
    <row r="66" spans="1:10" x14ac:dyDescent="0.3">
      <c r="A66" t="str">
        <f>B2&amp;C56&amp;D66</f>
        <v>DISTRIBUCION VOLUMEN X CRITERIO (kg ó litros)Frutos Secos2-5MIL</v>
      </c>
      <c r="B66">
        <v>0</v>
      </c>
      <c r="C66">
        <v>0</v>
      </c>
      <c r="D66" t="s">
        <v>33</v>
      </c>
      <c r="E66">
        <v>0</v>
      </c>
      <c r="F66">
        <v>0</v>
      </c>
      <c r="G66">
        <v>0</v>
      </c>
      <c r="H66">
        <v>0</v>
      </c>
      <c r="I66">
        <v>0</v>
      </c>
      <c r="J66">
        <v>0</v>
      </c>
    </row>
    <row r="67" spans="1:10" x14ac:dyDescent="0.3">
      <c r="A67" t="str">
        <f>B2&amp;C56&amp;D67</f>
        <v>DISTRIBUCION VOLUMEN X CRITERIO (kg ó litros)Frutos Secos5-10MIL</v>
      </c>
      <c r="B67">
        <v>0</v>
      </c>
      <c r="C67">
        <v>0</v>
      </c>
      <c r="D67" t="s">
        <v>35</v>
      </c>
      <c r="E67">
        <v>0</v>
      </c>
      <c r="F67">
        <v>0</v>
      </c>
      <c r="G67">
        <v>0</v>
      </c>
      <c r="H67">
        <v>0</v>
      </c>
      <c r="I67">
        <v>0</v>
      </c>
      <c r="J67">
        <v>0</v>
      </c>
    </row>
    <row r="68" spans="1:10" x14ac:dyDescent="0.3">
      <c r="A68" t="str">
        <f>B2&amp;C56&amp;D68</f>
        <v>DISTRIBUCION VOLUMEN X CRITERIO (kg ó litros)Frutos Secos10-30MIL</v>
      </c>
      <c r="B68">
        <v>0</v>
      </c>
      <c r="C68">
        <v>0</v>
      </c>
      <c r="D68" t="s">
        <v>37</v>
      </c>
      <c r="E68">
        <v>0</v>
      </c>
      <c r="F68">
        <v>0</v>
      </c>
      <c r="G68">
        <v>0</v>
      </c>
      <c r="H68">
        <v>0</v>
      </c>
      <c r="I68">
        <v>0</v>
      </c>
      <c r="J68">
        <v>0</v>
      </c>
    </row>
    <row r="69" spans="1:10" x14ac:dyDescent="0.3">
      <c r="A69" t="str">
        <f>B2&amp;C56&amp;D69</f>
        <v>DISTRIBUCION VOLUMEN X CRITERIO (kg ó litros)Frutos Secos30-100MIL</v>
      </c>
      <c r="B69">
        <v>0</v>
      </c>
      <c r="C69">
        <v>0</v>
      </c>
      <c r="D69" t="s">
        <v>39</v>
      </c>
      <c r="E69">
        <v>0</v>
      </c>
      <c r="F69">
        <v>0</v>
      </c>
      <c r="G69">
        <v>0</v>
      </c>
      <c r="H69">
        <v>0</v>
      </c>
      <c r="I69">
        <v>0</v>
      </c>
      <c r="J69">
        <v>0</v>
      </c>
    </row>
    <row r="70" spans="1:10" x14ac:dyDescent="0.3">
      <c r="A70" t="str">
        <f>B2&amp;C56&amp;D70</f>
        <v>DISTRIBUCION VOLUMEN X CRITERIO (kg ó litros)Frutos Secos100-200MIL</v>
      </c>
      <c r="B70">
        <v>0</v>
      </c>
      <c r="C70">
        <v>0</v>
      </c>
      <c r="D70" t="s">
        <v>41</v>
      </c>
      <c r="E70">
        <v>0</v>
      </c>
      <c r="F70">
        <v>0</v>
      </c>
      <c r="G70">
        <v>0</v>
      </c>
      <c r="H70">
        <v>0</v>
      </c>
      <c r="I70">
        <v>0</v>
      </c>
      <c r="J70">
        <v>0</v>
      </c>
    </row>
    <row r="71" spans="1:10" x14ac:dyDescent="0.3">
      <c r="A71" t="str">
        <f>B2&amp;C56&amp;D71</f>
        <v>DISTRIBUCION VOLUMEN X CRITERIO (kg ó litros)Frutos Secos200-500MIL</v>
      </c>
      <c r="B71">
        <v>0</v>
      </c>
      <c r="C71">
        <v>0</v>
      </c>
      <c r="D71" t="s">
        <v>43</v>
      </c>
      <c r="E71">
        <v>0</v>
      </c>
      <c r="F71">
        <v>0</v>
      </c>
      <c r="G71">
        <v>0</v>
      </c>
      <c r="H71">
        <v>0</v>
      </c>
      <c r="I71">
        <v>0</v>
      </c>
      <c r="J71">
        <v>0</v>
      </c>
    </row>
    <row r="72" spans="1:10" x14ac:dyDescent="0.3">
      <c r="A72" t="str">
        <f>B2&amp;C56&amp;D72</f>
        <v>DISTRIBUCION VOLUMEN X CRITERIO (kg ó litros)Frutos Secos&gt;500MIL</v>
      </c>
      <c r="B72">
        <v>0</v>
      </c>
      <c r="C72">
        <v>0</v>
      </c>
      <c r="D72" t="s">
        <v>45</v>
      </c>
      <c r="E72">
        <v>0</v>
      </c>
      <c r="F72">
        <v>0</v>
      </c>
      <c r="G72">
        <v>0</v>
      </c>
      <c r="H72">
        <v>0</v>
      </c>
      <c r="I72">
        <v>0</v>
      </c>
      <c r="J72">
        <v>0</v>
      </c>
    </row>
    <row r="73" spans="1:10" x14ac:dyDescent="0.3">
      <c r="A73" t="str">
        <f>B2&amp;C56&amp;D73</f>
        <v>DISTRIBUCION VOLUMEN X CRITERIO (kg ó litros)Frutos SecosDE 15 A 19 AÑOS</v>
      </c>
      <c r="B73">
        <v>0</v>
      </c>
      <c r="C73">
        <v>0</v>
      </c>
      <c r="D73" t="s">
        <v>154</v>
      </c>
      <c r="E73">
        <v>0</v>
      </c>
      <c r="F73">
        <v>0</v>
      </c>
      <c r="G73">
        <v>0</v>
      </c>
      <c r="H73">
        <v>0</v>
      </c>
      <c r="I73">
        <v>0</v>
      </c>
      <c r="J73">
        <v>0</v>
      </c>
    </row>
    <row r="74" spans="1:10" x14ac:dyDescent="0.3">
      <c r="A74" t="str">
        <f>B2&amp;C56&amp;D74</f>
        <v>DISTRIBUCION VOLUMEN X CRITERIO (kg ó litros)Frutos SecosDE 20 A 24 AÑOS</v>
      </c>
      <c r="B74">
        <v>0</v>
      </c>
      <c r="C74">
        <v>0</v>
      </c>
      <c r="D74" t="s">
        <v>155</v>
      </c>
      <c r="E74">
        <v>0</v>
      </c>
      <c r="F74">
        <v>0</v>
      </c>
      <c r="G74">
        <v>0</v>
      </c>
      <c r="H74">
        <v>0</v>
      </c>
      <c r="I74">
        <v>0</v>
      </c>
      <c r="J74">
        <v>0</v>
      </c>
    </row>
    <row r="75" spans="1:10" x14ac:dyDescent="0.3">
      <c r="A75" t="str">
        <f>B2&amp;C56&amp;D75</f>
        <v>DISTRIBUCION VOLUMEN X CRITERIO (kg ó litros)Frutos SecosDE 25 A 34 AÑOS</v>
      </c>
      <c r="B75">
        <v>0</v>
      </c>
      <c r="C75">
        <v>0</v>
      </c>
      <c r="D75" t="s">
        <v>156</v>
      </c>
      <c r="E75">
        <v>0</v>
      </c>
      <c r="F75">
        <v>0</v>
      </c>
      <c r="G75">
        <v>0</v>
      </c>
      <c r="H75">
        <v>0</v>
      </c>
      <c r="I75">
        <v>0</v>
      </c>
      <c r="J75">
        <v>0</v>
      </c>
    </row>
    <row r="76" spans="1:10" x14ac:dyDescent="0.3">
      <c r="A76" t="str">
        <f>B2&amp;C56&amp;D76</f>
        <v>DISTRIBUCION VOLUMEN X CRITERIO (kg ó litros)Frutos SecosDE 35 A 49 AÑOS</v>
      </c>
      <c r="B76">
        <v>0</v>
      </c>
      <c r="C76">
        <v>0</v>
      </c>
      <c r="D76" t="s">
        <v>157</v>
      </c>
      <c r="E76">
        <v>0</v>
      </c>
      <c r="F76">
        <v>0</v>
      </c>
      <c r="G76">
        <v>0</v>
      </c>
      <c r="H76">
        <v>0</v>
      </c>
      <c r="I76">
        <v>0</v>
      </c>
      <c r="J76">
        <v>0</v>
      </c>
    </row>
    <row r="77" spans="1:10" x14ac:dyDescent="0.3">
      <c r="A77" t="str">
        <f>B2&amp;C56&amp;D77</f>
        <v>DISTRIBUCION VOLUMEN X CRITERIO (kg ó litros)Frutos SecosDE 50 A 59 AÑOS</v>
      </c>
      <c r="B77">
        <v>0</v>
      </c>
      <c r="C77">
        <v>0</v>
      </c>
      <c r="D77" t="s">
        <v>158</v>
      </c>
      <c r="E77">
        <v>0</v>
      </c>
      <c r="F77">
        <v>0</v>
      </c>
      <c r="G77">
        <v>0</v>
      </c>
      <c r="H77">
        <v>0</v>
      </c>
      <c r="I77">
        <v>0</v>
      </c>
      <c r="J77">
        <v>0</v>
      </c>
    </row>
    <row r="78" spans="1:10" x14ac:dyDescent="0.3">
      <c r="A78" t="str">
        <f>B2&amp;C56&amp;D78</f>
        <v>DISTRIBUCION VOLUMEN X CRITERIO (kg ó litros)Frutos SecosDE 60 A 75 AÑOS</v>
      </c>
      <c r="B78">
        <v>0</v>
      </c>
      <c r="C78">
        <v>0</v>
      </c>
      <c r="D78" t="s">
        <v>159</v>
      </c>
      <c r="E78">
        <v>0</v>
      </c>
      <c r="F78">
        <v>0</v>
      </c>
      <c r="G78">
        <v>0</v>
      </c>
      <c r="H78">
        <v>0</v>
      </c>
      <c r="I78">
        <v>0</v>
      </c>
      <c r="J78">
        <v>0</v>
      </c>
    </row>
    <row r="79" spans="1:10" x14ac:dyDescent="0.3">
      <c r="A79" t="str">
        <f>B2&amp;C56&amp;D79</f>
        <v>DISTRIBUCION VOLUMEN X CRITERIO (kg ó litros)Frutos SecosALTA Y MEDIA ALTA</v>
      </c>
      <c r="B79">
        <v>0</v>
      </c>
      <c r="C79">
        <v>0</v>
      </c>
      <c r="D79" t="s">
        <v>160</v>
      </c>
      <c r="E79">
        <v>0</v>
      </c>
      <c r="F79">
        <v>0</v>
      </c>
      <c r="G79">
        <v>0</v>
      </c>
      <c r="H79">
        <v>0</v>
      </c>
      <c r="I79">
        <v>0</v>
      </c>
      <c r="J79">
        <v>0</v>
      </c>
    </row>
    <row r="80" spans="1:10" x14ac:dyDescent="0.3">
      <c r="A80" t="str">
        <f>B2&amp;C56&amp;D80</f>
        <v>DISTRIBUCION VOLUMEN X CRITERIO (kg ó litros)Frutos SecosMEDIA</v>
      </c>
      <c r="B80">
        <v>0</v>
      </c>
      <c r="C80">
        <v>0</v>
      </c>
      <c r="D80" t="s">
        <v>161</v>
      </c>
      <c r="E80">
        <v>0</v>
      </c>
      <c r="F80">
        <v>0</v>
      </c>
      <c r="G80">
        <v>0</v>
      </c>
      <c r="H80">
        <v>0</v>
      </c>
      <c r="I80">
        <v>0</v>
      </c>
      <c r="J80">
        <v>0</v>
      </c>
    </row>
    <row r="81" spans="1:10" x14ac:dyDescent="0.3">
      <c r="A81" t="str">
        <f>B2&amp;C56&amp;D81</f>
        <v>DISTRIBUCION VOLUMEN X CRITERIO (kg ó litros)Frutos SecosMEDIA BAJA</v>
      </c>
      <c r="B81">
        <v>0</v>
      </c>
      <c r="C81">
        <v>0</v>
      </c>
      <c r="D81" t="s">
        <v>162</v>
      </c>
      <c r="E81">
        <v>0</v>
      </c>
      <c r="F81">
        <v>0</v>
      </c>
      <c r="G81">
        <v>0</v>
      </c>
      <c r="H81">
        <v>0</v>
      </c>
      <c r="I81">
        <v>0</v>
      </c>
      <c r="J81">
        <v>0</v>
      </c>
    </row>
    <row r="82" spans="1:10" x14ac:dyDescent="0.3">
      <c r="A82" t="str">
        <f>B2&amp;C56&amp;D82</f>
        <v>DISTRIBUCION VOLUMEN X CRITERIO (kg ó litros)Frutos SecosBAJA</v>
      </c>
      <c r="B82">
        <v>0</v>
      </c>
      <c r="C82">
        <v>0</v>
      </c>
      <c r="D82" t="s">
        <v>163</v>
      </c>
      <c r="E82">
        <v>0</v>
      </c>
      <c r="F82">
        <v>0</v>
      </c>
      <c r="G82">
        <v>0</v>
      </c>
      <c r="H82">
        <v>0</v>
      </c>
      <c r="I82">
        <v>0</v>
      </c>
      <c r="J82">
        <v>0</v>
      </c>
    </row>
    <row r="83" spans="1:10" x14ac:dyDescent="0.3">
      <c r="A83" t="str">
        <f>B2&amp;C83&amp;D83</f>
        <v>DISTRIBUCION VOLUMEN X CRITERIO (kg ó litros)Chocolatinas/Chocolate/BombonesT.ESPAÑA</v>
      </c>
      <c r="B83">
        <v>0</v>
      </c>
      <c r="C83" t="s">
        <v>99</v>
      </c>
      <c r="D83" t="s">
        <v>60</v>
      </c>
      <c r="E83">
        <v>100</v>
      </c>
      <c r="F83">
        <v>100</v>
      </c>
      <c r="G83">
        <v>0</v>
      </c>
      <c r="H83">
        <v>0</v>
      </c>
      <c r="I83">
        <v>0</v>
      </c>
      <c r="J83">
        <v>0</v>
      </c>
    </row>
    <row r="84" spans="1:10" x14ac:dyDescent="0.3">
      <c r="A84" t="str">
        <f>B2&amp;C83&amp;D84</f>
        <v>DISTRIBUCION VOLUMEN X CRITERIO (kg ó litros)Chocolatinas/Chocolate/BombonesBCN AM</v>
      </c>
      <c r="B84">
        <v>0</v>
      </c>
      <c r="C84">
        <v>0</v>
      </c>
      <c r="D84" t="s">
        <v>146</v>
      </c>
      <c r="E84">
        <v>0</v>
      </c>
      <c r="F84">
        <v>0</v>
      </c>
      <c r="G84">
        <v>0</v>
      </c>
      <c r="H84">
        <v>0</v>
      </c>
      <c r="I84">
        <v>0</v>
      </c>
      <c r="J84">
        <v>0</v>
      </c>
    </row>
    <row r="85" spans="1:10" x14ac:dyDescent="0.3">
      <c r="A85" t="str">
        <f>B2&amp;C83&amp;D85</f>
        <v>DISTRIBUCION VOLUMEN X CRITERIO (kg ó litros)Chocolatinas/Chocolate/BombonesREST.CAT ARAGON</v>
      </c>
      <c r="B85">
        <v>0</v>
      </c>
      <c r="C85">
        <v>0</v>
      </c>
      <c r="D85" t="s">
        <v>147</v>
      </c>
      <c r="E85">
        <v>0</v>
      </c>
      <c r="F85">
        <v>0</v>
      </c>
      <c r="G85">
        <v>0</v>
      </c>
      <c r="H85">
        <v>0</v>
      </c>
      <c r="I85">
        <v>0</v>
      </c>
      <c r="J85">
        <v>0</v>
      </c>
    </row>
    <row r="86" spans="1:10" x14ac:dyDescent="0.3">
      <c r="A86" t="str">
        <f>B2&amp;C83&amp;D86</f>
        <v>DISTRIBUCION VOLUMEN X CRITERIO (kg ó litros)Chocolatinas/Chocolate/BombonesLEVANTE</v>
      </c>
      <c r="B86">
        <v>0</v>
      </c>
      <c r="C86">
        <v>0</v>
      </c>
      <c r="D86" t="s">
        <v>148</v>
      </c>
      <c r="E86">
        <v>0</v>
      </c>
      <c r="F86">
        <v>0</v>
      </c>
      <c r="G86">
        <v>0</v>
      </c>
      <c r="H86">
        <v>0</v>
      </c>
      <c r="I86">
        <v>0</v>
      </c>
      <c r="J86">
        <v>0</v>
      </c>
    </row>
    <row r="87" spans="1:10" x14ac:dyDescent="0.3">
      <c r="A87" t="str">
        <f>B2&amp;C83&amp;D87</f>
        <v>DISTRIBUCION VOLUMEN X CRITERIO (kg ó litros)Chocolatinas/Chocolate/BombonesANDALUCIA</v>
      </c>
      <c r="B87">
        <v>0</v>
      </c>
      <c r="C87">
        <v>0</v>
      </c>
      <c r="D87" t="s">
        <v>149</v>
      </c>
      <c r="E87">
        <v>0</v>
      </c>
      <c r="F87">
        <v>0</v>
      </c>
      <c r="G87">
        <v>0</v>
      </c>
      <c r="H87">
        <v>0</v>
      </c>
      <c r="I87">
        <v>0</v>
      </c>
      <c r="J87">
        <v>0</v>
      </c>
    </row>
    <row r="88" spans="1:10" x14ac:dyDescent="0.3">
      <c r="A88" t="str">
        <f>B2&amp;C83&amp;D88</f>
        <v>DISTRIBUCION VOLUMEN X CRITERIO (kg ó litros)Chocolatinas/Chocolate/BombonesMDD AM</v>
      </c>
      <c r="B88">
        <v>0</v>
      </c>
      <c r="C88">
        <v>0</v>
      </c>
      <c r="D88" t="s">
        <v>150</v>
      </c>
      <c r="E88">
        <v>0</v>
      </c>
      <c r="F88">
        <v>0</v>
      </c>
      <c r="G88">
        <v>0</v>
      </c>
      <c r="H88">
        <v>0</v>
      </c>
      <c r="I88">
        <v>0</v>
      </c>
      <c r="J88">
        <v>0</v>
      </c>
    </row>
    <row r="89" spans="1:10" x14ac:dyDescent="0.3">
      <c r="A89" t="str">
        <f>B2&amp;C83&amp;D89</f>
        <v>DISTRIBUCION VOLUMEN X CRITERIO (kg ó litros)Chocolatinas/Chocolate/BombonesRTO CENTRO</v>
      </c>
      <c r="B89">
        <v>0</v>
      </c>
      <c r="C89">
        <v>0</v>
      </c>
      <c r="D89" t="s">
        <v>151</v>
      </c>
      <c r="E89">
        <v>0</v>
      </c>
      <c r="F89">
        <v>0</v>
      </c>
      <c r="G89">
        <v>0</v>
      </c>
      <c r="H89">
        <v>0</v>
      </c>
      <c r="I89">
        <v>0</v>
      </c>
      <c r="J89">
        <v>0</v>
      </c>
    </row>
    <row r="90" spans="1:10" x14ac:dyDescent="0.3">
      <c r="A90" t="str">
        <f>B2&amp;C83&amp;D90</f>
        <v>DISTRIBUCION VOLUMEN X CRITERIO (kg ó litros)Chocolatinas/Chocolate/BombonesNORTE-CENTRO</v>
      </c>
      <c r="B90">
        <v>0</v>
      </c>
      <c r="C90">
        <v>0</v>
      </c>
      <c r="D90" t="s">
        <v>152</v>
      </c>
      <c r="E90">
        <v>0</v>
      </c>
      <c r="F90">
        <v>0</v>
      </c>
      <c r="G90">
        <v>0</v>
      </c>
      <c r="H90">
        <v>0</v>
      </c>
      <c r="I90">
        <v>0</v>
      </c>
      <c r="J90">
        <v>0</v>
      </c>
    </row>
    <row r="91" spans="1:10" x14ac:dyDescent="0.3">
      <c r="A91" t="str">
        <f>B2&amp;C83&amp;D91</f>
        <v>DISTRIBUCION VOLUMEN X CRITERIO (kg ó litros)Chocolatinas/Chocolate/BombonesNOROESTE</v>
      </c>
      <c r="B91">
        <v>0</v>
      </c>
      <c r="C91">
        <v>0</v>
      </c>
      <c r="D91" t="s">
        <v>153</v>
      </c>
      <c r="E91">
        <v>0</v>
      </c>
      <c r="F91">
        <v>0</v>
      </c>
      <c r="G91">
        <v>0</v>
      </c>
      <c r="H91">
        <v>0</v>
      </c>
      <c r="I91">
        <v>0</v>
      </c>
      <c r="J91">
        <v>0</v>
      </c>
    </row>
    <row r="92" spans="1:10" x14ac:dyDescent="0.3">
      <c r="A92" t="str">
        <f>B2&amp;C83&amp;D92</f>
        <v>DISTRIBUCION VOLUMEN X CRITERIO (kg ó litros)Chocolatinas/Chocolate/Bombones&lt;2MIL</v>
      </c>
      <c r="B92">
        <v>0</v>
      </c>
      <c r="C92">
        <v>0</v>
      </c>
      <c r="D92" t="s">
        <v>30</v>
      </c>
      <c r="E92">
        <v>0</v>
      </c>
      <c r="F92">
        <v>0</v>
      </c>
      <c r="G92">
        <v>0</v>
      </c>
      <c r="H92">
        <v>0</v>
      </c>
      <c r="I92">
        <v>0</v>
      </c>
      <c r="J92">
        <v>0</v>
      </c>
    </row>
    <row r="93" spans="1:10" x14ac:dyDescent="0.3">
      <c r="A93" t="str">
        <f>B2&amp;C83&amp;D93</f>
        <v>DISTRIBUCION VOLUMEN X CRITERIO (kg ó litros)Chocolatinas/Chocolate/Bombones2-5MIL</v>
      </c>
      <c r="B93">
        <v>0</v>
      </c>
      <c r="C93">
        <v>0</v>
      </c>
      <c r="D93" t="s">
        <v>33</v>
      </c>
      <c r="E93">
        <v>0</v>
      </c>
      <c r="F93">
        <v>0</v>
      </c>
      <c r="G93">
        <v>0</v>
      </c>
      <c r="H93">
        <v>0</v>
      </c>
      <c r="I93">
        <v>0</v>
      </c>
      <c r="J93">
        <v>0</v>
      </c>
    </row>
    <row r="94" spans="1:10" x14ac:dyDescent="0.3">
      <c r="A94" t="str">
        <f>B2&amp;C83&amp;D94</f>
        <v>DISTRIBUCION VOLUMEN X CRITERIO (kg ó litros)Chocolatinas/Chocolate/Bombones5-10MIL</v>
      </c>
      <c r="B94">
        <v>0</v>
      </c>
      <c r="C94">
        <v>0</v>
      </c>
      <c r="D94" t="s">
        <v>35</v>
      </c>
      <c r="E94">
        <v>0</v>
      </c>
      <c r="F94">
        <v>0</v>
      </c>
      <c r="G94">
        <v>0</v>
      </c>
      <c r="H94">
        <v>0</v>
      </c>
      <c r="I94">
        <v>0</v>
      </c>
      <c r="J94">
        <v>0</v>
      </c>
    </row>
    <row r="95" spans="1:10" x14ac:dyDescent="0.3">
      <c r="A95" t="str">
        <f>B2&amp;C83&amp;D95</f>
        <v>DISTRIBUCION VOLUMEN X CRITERIO (kg ó litros)Chocolatinas/Chocolate/Bombones10-30MIL</v>
      </c>
      <c r="B95">
        <v>0</v>
      </c>
      <c r="C95">
        <v>0</v>
      </c>
      <c r="D95" t="s">
        <v>37</v>
      </c>
      <c r="E95">
        <v>0</v>
      </c>
      <c r="F95">
        <v>0</v>
      </c>
      <c r="G95">
        <v>0</v>
      </c>
      <c r="H95">
        <v>0</v>
      </c>
      <c r="I95">
        <v>0</v>
      </c>
      <c r="J95">
        <v>0</v>
      </c>
    </row>
    <row r="96" spans="1:10" x14ac:dyDescent="0.3">
      <c r="A96" t="str">
        <f>B2&amp;C83&amp;D96</f>
        <v>DISTRIBUCION VOLUMEN X CRITERIO (kg ó litros)Chocolatinas/Chocolate/Bombones30-100MIL</v>
      </c>
      <c r="B96">
        <v>0</v>
      </c>
      <c r="C96">
        <v>0</v>
      </c>
      <c r="D96" t="s">
        <v>39</v>
      </c>
      <c r="E96">
        <v>0</v>
      </c>
      <c r="F96">
        <v>0</v>
      </c>
      <c r="G96">
        <v>0</v>
      </c>
      <c r="H96">
        <v>0</v>
      </c>
      <c r="I96">
        <v>0</v>
      </c>
      <c r="J96">
        <v>0</v>
      </c>
    </row>
    <row r="97" spans="1:10" x14ac:dyDescent="0.3">
      <c r="A97" t="str">
        <f>B2&amp;C83&amp;D97</f>
        <v>DISTRIBUCION VOLUMEN X CRITERIO (kg ó litros)Chocolatinas/Chocolate/Bombones100-200MIL</v>
      </c>
      <c r="B97">
        <v>0</v>
      </c>
      <c r="C97">
        <v>0</v>
      </c>
      <c r="D97" t="s">
        <v>41</v>
      </c>
      <c r="E97">
        <v>0</v>
      </c>
      <c r="F97">
        <v>0</v>
      </c>
      <c r="G97">
        <v>0</v>
      </c>
      <c r="H97">
        <v>0</v>
      </c>
      <c r="I97">
        <v>0</v>
      </c>
      <c r="J97">
        <v>0</v>
      </c>
    </row>
    <row r="98" spans="1:10" x14ac:dyDescent="0.3">
      <c r="A98" t="str">
        <f>B2&amp;C83&amp;D98</f>
        <v>DISTRIBUCION VOLUMEN X CRITERIO (kg ó litros)Chocolatinas/Chocolate/Bombones200-500MIL</v>
      </c>
      <c r="B98">
        <v>0</v>
      </c>
      <c r="C98">
        <v>0</v>
      </c>
      <c r="D98" t="s">
        <v>43</v>
      </c>
      <c r="E98">
        <v>0</v>
      </c>
      <c r="F98">
        <v>0</v>
      </c>
      <c r="G98">
        <v>0</v>
      </c>
      <c r="H98">
        <v>0</v>
      </c>
      <c r="I98">
        <v>0</v>
      </c>
      <c r="J98">
        <v>0</v>
      </c>
    </row>
    <row r="99" spans="1:10" x14ac:dyDescent="0.3">
      <c r="A99" t="str">
        <f>B2&amp;C83&amp;D99</f>
        <v>DISTRIBUCION VOLUMEN X CRITERIO (kg ó litros)Chocolatinas/Chocolate/Bombones&gt;500MIL</v>
      </c>
      <c r="B99">
        <v>0</v>
      </c>
      <c r="C99">
        <v>0</v>
      </c>
      <c r="D99" t="s">
        <v>45</v>
      </c>
      <c r="E99">
        <v>0</v>
      </c>
      <c r="F99">
        <v>0</v>
      </c>
      <c r="G99">
        <v>0</v>
      </c>
      <c r="H99">
        <v>0</v>
      </c>
      <c r="I99">
        <v>0</v>
      </c>
      <c r="J99">
        <v>0</v>
      </c>
    </row>
    <row r="100" spans="1:10" x14ac:dyDescent="0.3">
      <c r="A100" t="str">
        <f>B2&amp;C83&amp;D100</f>
        <v>DISTRIBUCION VOLUMEN X CRITERIO (kg ó litros)Chocolatinas/Chocolate/BombonesDE 15 A 19 AÑOS</v>
      </c>
      <c r="B100">
        <v>0</v>
      </c>
      <c r="C100">
        <v>0</v>
      </c>
      <c r="D100" t="s">
        <v>154</v>
      </c>
      <c r="E100">
        <v>0</v>
      </c>
      <c r="F100">
        <v>0</v>
      </c>
      <c r="G100">
        <v>0</v>
      </c>
      <c r="H100">
        <v>0</v>
      </c>
      <c r="I100">
        <v>0</v>
      </c>
      <c r="J100">
        <v>0</v>
      </c>
    </row>
    <row r="101" spans="1:10" x14ac:dyDescent="0.3">
      <c r="A101" t="str">
        <f>B2&amp;C83&amp;D101</f>
        <v>DISTRIBUCION VOLUMEN X CRITERIO (kg ó litros)Chocolatinas/Chocolate/BombonesDE 20 A 24 AÑOS</v>
      </c>
      <c r="B101">
        <v>0</v>
      </c>
      <c r="C101">
        <v>0</v>
      </c>
      <c r="D101" t="s">
        <v>155</v>
      </c>
      <c r="E101">
        <v>0</v>
      </c>
      <c r="F101">
        <v>0</v>
      </c>
      <c r="G101">
        <v>0</v>
      </c>
      <c r="H101">
        <v>0</v>
      </c>
      <c r="I101">
        <v>0</v>
      </c>
      <c r="J101">
        <v>0</v>
      </c>
    </row>
    <row r="102" spans="1:10" x14ac:dyDescent="0.3">
      <c r="A102" t="str">
        <f>B2&amp;C83&amp;D102</f>
        <v>DISTRIBUCION VOLUMEN X CRITERIO (kg ó litros)Chocolatinas/Chocolate/BombonesDE 25 A 34 AÑOS</v>
      </c>
      <c r="B102">
        <v>0</v>
      </c>
      <c r="C102">
        <v>0</v>
      </c>
      <c r="D102" t="s">
        <v>156</v>
      </c>
      <c r="E102">
        <v>0</v>
      </c>
      <c r="F102">
        <v>0</v>
      </c>
      <c r="G102">
        <v>0</v>
      </c>
      <c r="H102">
        <v>0</v>
      </c>
      <c r="I102">
        <v>0</v>
      </c>
      <c r="J102">
        <v>0</v>
      </c>
    </row>
    <row r="103" spans="1:10" x14ac:dyDescent="0.3">
      <c r="A103" t="str">
        <f>B2&amp;C83&amp;D103</f>
        <v>DISTRIBUCION VOLUMEN X CRITERIO (kg ó litros)Chocolatinas/Chocolate/BombonesDE 35 A 49 AÑOS</v>
      </c>
      <c r="B103">
        <v>0</v>
      </c>
      <c r="C103">
        <v>0</v>
      </c>
      <c r="D103" t="s">
        <v>157</v>
      </c>
      <c r="E103">
        <v>0</v>
      </c>
      <c r="F103">
        <v>20.390765402090601</v>
      </c>
      <c r="G103">
        <v>0</v>
      </c>
      <c r="H103">
        <v>0</v>
      </c>
      <c r="I103">
        <v>0</v>
      </c>
      <c r="J103">
        <v>0</v>
      </c>
    </row>
    <row r="104" spans="1:10" x14ac:dyDescent="0.3">
      <c r="A104" t="str">
        <f>B2&amp;C83&amp;D104</f>
        <v>DISTRIBUCION VOLUMEN X CRITERIO (kg ó litros)Chocolatinas/Chocolate/BombonesDE 50 A 59 AÑOS</v>
      </c>
      <c r="B104">
        <v>0</v>
      </c>
      <c r="C104">
        <v>0</v>
      </c>
      <c r="D104" t="s">
        <v>158</v>
      </c>
      <c r="E104">
        <v>0</v>
      </c>
      <c r="F104">
        <v>0</v>
      </c>
      <c r="G104">
        <v>0</v>
      </c>
      <c r="H104">
        <v>0</v>
      </c>
      <c r="I104">
        <v>0</v>
      </c>
      <c r="J104">
        <v>0</v>
      </c>
    </row>
    <row r="105" spans="1:10" x14ac:dyDescent="0.3">
      <c r="A105" t="str">
        <f>B2&amp;C83&amp;D105</f>
        <v>DISTRIBUCION VOLUMEN X CRITERIO (kg ó litros)Chocolatinas/Chocolate/BombonesDE 60 A 75 AÑOS</v>
      </c>
      <c r="B105">
        <v>0</v>
      </c>
      <c r="C105">
        <v>0</v>
      </c>
      <c r="D105" t="s">
        <v>159</v>
      </c>
      <c r="E105">
        <v>0</v>
      </c>
      <c r="F105">
        <v>0</v>
      </c>
      <c r="G105">
        <v>0</v>
      </c>
      <c r="H105">
        <v>0</v>
      </c>
      <c r="I105">
        <v>0</v>
      </c>
      <c r="J105">
        <v>0</v>
      </c>
    </row>
    <row r="106" spans="1:10" x14ac:dyDescent="0.3">
      <c r="A106" t="str">
        <f>B2&amp;C83&amp;D106</f>
        <v>DISTRIBUCION VOLUMEN X CRITERIO (kg ó litros)Chocolatinas/Chocolate/BombonesALTA Y MEDIA ALTA</v>
      </c>
      <c r="B106">
        <v>0</v>
      </c>
      <c r="C106">
        <v>0</v>
      </c>
      <c r="D106" t="s">
        <v>160</v>
      </c>
      <c r="E106">
        <v>0</v>
      </c>
      <c r="F106">
        <v>0</v>
      </c>
      <c r="G106">
        <v>0</v>
      </c>
      <c r="H106">
        <v>0</v>
      </c>
      <c r="I106">
        <v>0</v>
      </c>
      <c r="J106">
        <v>0</v>
      </c>
    </row>
    <row r="107" spans="1:10" x14ac:dyDescent="0.3">
      <c r="A107" t="str">
        <f>B2&amp;C83&amp;D107</f>
        <v>DISTRIBUCION VOLUMEN X CRITERIO (kg ó litros)Chocolatinas/Chocolate/BombonesMEDIA</v>
      </c>
      <c r="B107">
        <v>0</v>
      </c>
      <c r="C107">
        <v>0</v>
      </c>
      <c r="D107" t="s">
        <v>161</v>
      </c>
      <c r="E107">
        <v>35.518647210574393</v>
      </c>
      <c r="F107">
        <v>0</v>
      </c>
      <c r="G107">
        <v>0</v>
      </c>
      <c r="H107">
        <v>0</v>
      </c>
      <c r="I107">
        <v>0</v>
      </c>
      <c r="J107">
        <v>0</v>
      </c>
    </row>
    <row r="108" spans="1:10" x14ac:dyDescent="0.3">
      <c r="A108" t="str">
        <f>B2&amp;C83&amp;D108</f>
        <v>DISTRIBUCION VOLUMEN X CRITERIO (kg ó litros)Chocolatinas/Chocolate/BombonesMEDIA BAJA</v>
      </c>
      <c r="B108">
        <v>0</v>
      </c>
      <c r="C108">
        <v>0</v>
      </c>
      <c r="D108" t="s">
        <v>162</v>
      </c>
      <c r="E108">
        <v>0</v>
      </c>
      <c r="F108">
        <v>0</v>
      </c>
      <c r="G108">
        <v>0</v>
      </c>
      <c r="H108">
        <v>0</v>
      </c>
      <c r="I108">
        <v>0</v>
      </c>
      <c r="J108">
        <v>0</v>
      </c>
    </row>
    <row r="109" spans="1:10" x14ac:dyDescent="0.3">
      <c r="A109" t="str">
        <f>B2&amp;C83&amp;D109</f>
        <v>DISTRIBUCION VOLUMEN X CRITERIO (kg ó litros)Chocolatinas/Chocolate/BombonesBAJA</v>
      </c>
      <c r="B109">
        <v>0</v>
      </c>
      <c r="C109">
        <v>0</v>
      </c>
      <c r="D109" t="s">
        <v>163</v>
      </c>
      <c r="E109">
        <v>0</v>
      </c>
      <c r="F109">
        <v>0</v>
      </c>
      <c r="G109">
        <v>0</v>
      </c>
      <c r="H109">
        <v>0</v>
      </c>
      <c r="I109">
        <v>0</v>
      </c>
      <c r="J109">
        <v>0</v>
      </c>
    </row>
    <row r="110" spans="1:10" x14ac:dyDescent="0.3">
      <c r="A110" t="str">
        <f>B2&amp;C110&amp;D110</f>
        <v>DISTRIBUCION VOLUMEN X CRITERIO (kg ó litros)ChiclesT.ESPAÑA</v>
      </c>
      <c r="B110">
        <v>0</v>
      </c>
      <c r="C110" t="s">
        <v>100</v>
      </c>
      <c r="D110" t="s">
        <v>60</v>
      </c>
      <c r="E110">
        <v>100</v>
      </c>
      <c r="F110">
        <v>100</v>
      </c>
      <c r="G110">
        <v>0</v>
      </c>
      <c r="H110">
        <v>0</v>
      </c>
      <c r="I110">
        <v>0</v>
      </c>
      <c r="J110">
        <v>0</v>
      </c>
    </row>
    <row r="111" spans="1:10" x14ac:dyDescent="0.3">
      <c r="A111" t="str">
        <f>B2&amp;C110&amp;D111</f>
        <v>DISTRIBUCION VOLUMEN X CRITERIO (kg ó litros)ChiclesBCN AM</v>
      </c>
      <c r="B111">
        <v>0</v>
      </c>
      <c r="C111">
        <v>0</v>
      </c>
      <c r="D111" t="s">
        <v>146</v>
      </c>
      <c r="E111">
        <v>0</v>
      </c>
      <c r="F111">
        <v>0</v>
      </c>
      <c r="G111">
        <v>0</v>
      </c>
      <c r="H111">
        <v>0</v>
      </c>
      <c r="I111">
        <v>0</v>
      </c>
      <c r="J111">
        <v>0</v>
      </c>
    </row>
    <row r="112" spans="1:10" x14ac:dyDescent="0.3">
      <c r="A112" t="str">
        <f>B2&amp;C110&amp;D112</f>
        <v>DISTRIBUCION VOLUMEN X CRITERIO (kg ó litros)ChiclesREST.CAT ARAGON</v>
      </c>
      <c r="B112">
        <v>0</v>
      </c>
      <c r="C112">
        <v>0</v>
      </c>
      <c r="D112" t="s">
        <v>147</v>
      </c>
      <c r="E112">
        <v>0</v>
      </c>
      <c r="F112">
        <v>0</v>
      </c>
      <c r="G112">
        <v>0</v>
      </c>
      <c r="H112">
        <v>0</v>
      </c>
      <c r="I112">
        <v>0</v>
      </c>
      <c r="J112">
        <v>0</v>
      </c>
    </row>
    <row r="113" spans="1:10" x14ac:dyDescent="0.3">
      <c r="A113" t="str">
        <f>B2&amp;C110&amp;D113</f>
        <v>DISTRIBUCION VOLUMEN X CRITERIO (kg ó litros)ChiclesLEVANTE</v>
      </c>
      <c r="B113">
        <v>0</v>
      </c>
      <c r="C113">
        <v>0</v>
      </c>
      <c r="D113" t="s">
        <v>148</v>
      </c>
      <c r="E113">
        <v>0</v>
      </c>
      <c r="F113">
        <v>0</v>
      </c>
      <c r="G113">
        <v>0</v>
      </c>
      <c r="H113">
        <v>0</v>
      </c>
      <c r="I113">
        <v>0</v>
      </c>
      <c r="J113">
        <v>0</v>
      </c>
    </row>
    <row r="114" spans="1:10" x14ac:dyDescent="0.3">
      <c r="A114" t="str">
        <f>B2&amp;C110&amp;D114</f>
        <v>DISTRIBUCION VOLUMEN X CRITERIO (kg ó litros)ChiclesANDALUCIA</v>
      </c>
      <c r="B114">
        <v>0</v>
      </c>
      <c r="C114">
        <v>0</v>
      </c>
      <c r="D114" t="s">
        <v>149</v>
      </c>
      <c r="E114">
        <v>0</v>
      </c>
      <c r="F114">
        <v>0</v>
      </c>
      <c r="G114">
        <v>0</v>
      </c>
      <c r="H114">
        <v>0</v>
      </c>
      <c r="I114">
        <v>0</v>
      </c>
      <c r="J114">
        <v>0</v>
      </c>
    </row>
    <row r="115" spans="1:10" x14ac:dyDescent="0.3">
      <c r="A115" t="str">
        <f>B2&amp;C110&amp;D115</f>
        <v>DISTRIBUCION VOLUMEN X CRITERIO (kg ó litros)ChiclesMDD AM</v>
      </c>
      <c r="B115">
        <v>0</v>
      </c>
      <c r="C115">
        <v>0</v>
      </c>
      <c r="D115" t="s">
        <v>150</v>
      </c>
      <c r="E115">
        <v>0</v>
      </c>
      <c r="F115">
        <v>0</v>
      </c>
      <c r="G115">
        <v>0</v>
      </c>
      <c r="H115">
        <v>0</v>
      </c>
      <c r="I115">
        <v>0</v>
      </c>
      <c r="J115">
        <v>0</v>
      </c>
    </row>
    <row r="116" spans="1:10" x14ac:dyDescent="0.3">
      <c r="A116" t="str">
        <f>B2&amp;C110&amp;D116</f>
        <v>DISTRIBUCION VOLUMEN X CRITERIO (kg ó litros)ChiclesRTO CENTRO</v>
      </c>
      <c r="B116">
        <v>0</v>
      </c>
      <c r="C116">
        <v>0</v>
      </c>
      <c r="D116" t="s">
        <v>151</v>
      </c>
      <c r="E116">
        <v>0</v>
      </c>
      <c r="F116">
        <v>0</v>
      </c>
      <c r="G116">
        <v>0</v>
      </c>
      <c r="H116">
        <v>0</v>
      </c>
      <c r="I116">
        <v>0</v>
      </c>
      <c r="J116">
        <v>0</v>
      </c>
    </row>
    <row r="117" spans="1:10" x14ac:dyDescent="0.3">
      <c r="A117" t="str">
        <f>B2&amp;C110&amp;D117</f>
        <v>DISTRIBUCION VOLUMEN X CRITERIO (kg ó litros)ChiclesNORTE-CENTRO</v>
      </c>
      <c r="B117">
        <v>0</v>
      </c>
      <c r="C117">
        <v>0</v>
      </c>
      <c r="D117" t="s">
        <v>152</v>
      </c>
      <c r="E117">
        <v>0</v>
      </c>
      <c r="F117">
        <v>0</v>
      </c>
      <c r="G117">
        <v>0</v>
      </c>
      <c r="H117">
        <v>0</v>
      </c>
      <c r="I117">
        <v>0</v>
      </c>
      <c r="J117">
        <v>0</v>
      </c>
    </row>
    <row r="118" spans="1:10" x14ac:dyDescent="0.3">
      <c r="A118" t="str">
        <f>B2&amp;C110&amp;D118</f>
        <v>DISTRIBUCION VOLUMEN X CRITERIO (kg ó litros)ChiclesNOROESTE</v>
      </c>
      <c r="B118">
        <v>0</v>
      </c>
      <c r="C118">
        <v>0</v>
      </c>
      <c r="D118" t="s">
        <v>153</v>
      </c>
      <c r="E118">
        <v>0</v>
      </c>
      <c r="F118">
        <v>0</v>
      </c>
      <c r="G118">
        <v>0</v>
      </c>
      <c r="H118">
        <v>0</v>
      </c>
      <c r="I118">
        <v>0</v>
      </c>
      <c r="J118">
        <v>0</v>
      </c>
    </row>
    <row r="119" spans="1:10" x14ac:dyDescent="0.3">
      <c r="A119" t="str">
        <f>B2&amp;C110&amp;D119</f>
        <v>DISTRIBUCION VOLUMEN X CRITERIO (kg ó litros)Chicles&lt;2MIL</v>
      </c>
      <c r="B119">
        <v>0</v>
      </c>
      <c r="C119">
        <v>0</v>
      </c>
      <c r="D119" t="s">
        <v>30</v>
      </c>
      <c r="E119">
        <v>0</v>
      </c>
      <c r="F119">
        <v>0</v>
      </c>
      <c r="G119">
        <v>0</v>
      </c>
      <c r="H119">
        <v>0</v>
      </c>
      <c r="I119">
        <v>0</v>
      </c>
      <c r="J119">
        <v>0</v>
      </c>
    </row>
    <row r="120" spans="1:10" x14ac:dyDescent="0.3">
      <c r="A120" t="str">
        <f>B2&amp;C110&amp;D120</f>
        <v>DISTRIBUCION VOLUMEN X CRITERIO (kg ó litros)Chicles2-5MIL</v>
      </c>
      <c r="B120">
        <v>0</v>
      </c>
      <c r="C120">
        <v>0</v>
      </c>
      <c r="D120" t="s">
        <v>33</v>
      </c>
      <c r="E120">
        <v>0</v>
      </c>
      <c r="F120">
        <v>0</v>
      </c>
      <c r="G120">
        <v>0</v>
      </c>
      <c r="H120">
        <v>0</v>
      </c>
      <c r="I120">
        <v>0</v>
      </c>
      <c r="J120">
        <v>0</v>
      </c>
    </row>
    <row r="121" spans="1:10" x14ac:dyDescent="0.3">
      <c r="A121" t="str">
        <f>B2&amp;C110&amp;D121</f>
        <v>DISTRIBUCION VOLUMEN X CRITERIO (kg ó litros)Chicles5-10MIL</v>
      </c>
      <c r="B121">
        <v>0</v>
      </c>
      <c r="C121">
        <v>0</v>
      </c>
      <c r="D121" t="s">
        <v>35</v>
      </c>
      <c r="E121">
        <v>0</v>
      </c>
      <c r="F121">
        <v>0</v>
      </c>
      <c r="G121">
        <v>0</v>
      </c>
      <c r="H121">
        <v>0</v>
      </c>
      <c r="I121">
        <v>0</v>
      </c>
      <c r="J121">
        <v>0</v>
      </c>
    </row>
    <row r="122" spans="1:10" x14ac:dyDescent="0.3">
      <c r="A122" t="str">
        <f>B2&amp;C110&amp;D122</f>
        <v>DISTRIBUCION VOLUMEN X CRITERIO (kg ó litros)Chicles10-30MIL</v>
      </c>
      <c r="B122">
        <v>0</v>
      </c>
      <c r="C122">
        <v>0</v>
      </c>
      <c r="D122" t="s">
        <v>37</v>
      </c>
      <c r="E122">
        <v>0</v>
      </c>
      <c r="F122">
        <v>0</v>
      </c>
      <c r="G122">
        <v>0</v>
      </c>
      <c r="H122">
        <v>0</v>
      </c>
      <c r="I122">
        <v>0</v>
      </c>
      <c r="J122">
        <v>0</v>
      </c>
    </row>
    <row r="123" spans="1:10" x14ac:dyDescent="0.3">
      <c r="A123" t="str">
        <f>B2&amp;C110&amp;D123</f>
        <v>DISTRIBUCION VOLUMEN X CRITERIO (kg ó litros)Chicles30-100MIL</v>
      </c>
      <c r="B123">
        <v>0</v>
      </c>
      <c r="C123">
        <v>0</v>
      </c>
      <c r="D123" t="s">
        <v>39</v>
      </c>
      <c r="E123">
        <v>0</v>
      </c>
      <c r="F123">
        <v>0</v>
      </c>
      <c r="G123">
        <v>0</v>
      </c>
      <c r="H123">
        <v>0</v>
      </c>
      <c r="I123">
        <v>0</v>
      </c>
      <c r="J123">
        <v>0</v>
      </c>
    </row>
    <row r="124" spans="1:10" x14ac:dyDescent="0.3">
      <c r="A124" t="str">
        <f>B2&amp;C110&amp;D124</f>
        <v>DISTRIBUCION VOLUMEN X CRITERIO (kg ó litros)Chicles100-200MIL</v>
      </c>
      <c r="B124">
        <v>0</v>
      </c>
      <c r="C124">
        <v>0</v>
      </c>
      <c r="D124" t="s">
        <v>41</v>
      </c>
      <c r="E124">
        <v>0</v>
      </c>
      <c r="F124">
        <v>0</v>
      </c>
      <c r="G124">
        <v>0</v>
      </c>
      <c r="H124">
        <v>0</v>
      </c>
      <c r="I124">
        <v>0</v>
      </c>
      <c r="J124">
        <v>0</v>
      </c>
    </row>
    <row r="125" spans="1:10" x14ac:dyDescent="0.3">
      <c r="A125" t="str">
        <f>B2&amp;C110&amp;D125</f>
        <v>DISTRIBUCION VOLUMEN X CRITERIO (kg ó litros)Chicles200-500MIL</v>
      </c>
      <c r="B125">
        <v>0</v>
      </c>
      <c r="C125">
        <v>0</v>
      </c>
      <c r="D125" t="s">
        <v>43</v>
      </c>
      <c r="E125">
        <v>0</v>
      </c>
      <c r="F125">
        <v>0</v>
      </c>
      <c r="G125">
        <v>0</v>
      </c>
      <c r="H125">
        <v>0</v>
      </c>
      <c r="I125">
        <v>0</v>
      </c>
      <c r="J125">
        <v>0</v>
      </c>
    </row>
    <row r="126" spans="1:10" x14ac:dyDescent="0.3">
      <c r="A126" t="str">
        <f>B2&amp;C110&amp;D126</f>
        <v>DISTRIBUCION VOLUMEN X CRITERIO (kg ó litros)Chicles&gt;500MIL</v>
      </c>
      <c r="B126">
        <v>0</v>
      </c>
      <c r="C126">
        <v>0</v>
      </c>
      <c r="D126" t="s">
        <v>45</v>
      </c>
      <c r="E126">
        <v>0</v>
      </c>
      <c r="F126">
        <v>0</v>
      </c>
      <c r="G126">
        <v>0</v>
      </c>
      <c r="H126">
        <v>0</v>
      </c>
      <c r="I126">
        <v>0</v>
      </c>
      <c r="J126">
        <v>0</v>
      </c>
    </row>
    <row r="127" spans="1:10" x14ac:dyDescent="0.3">
      <c r="A127" t="str">
        <f>B2&amp;C110&amp;D127</f>
        <v>DISTRIBUCION VOLUMEN X CRITERIO (kg ó litros)ChiclesDE 15 A 19 AÑOS</v>
      </c>
      <c r="B127">
        <v>0</v>
      </c>
      <c r="C127">
        <v>0</v>
      </c>
      <c r="D127" t="s">
        <v>154</v>
      </c>
      <c r="E127">
        <v>0</v>
      </c>
      <c r="F127">
        <v>0</v>
      </c>
      <c r="G127">
        <v>0</v>
      </c>
      <c r="H127">
        <v>0</v>
      </c>
      <c r="I127">
        <v>0</v>
      </c>
      <c r="J127">
        <v>0</v>
      </c>
    </row>
    <row r="128" spans="1:10" x14ac:dyDescent="0.3">
      <c r="A128" t="str">
        <f>B2&amp;C110&amp;D128</f>
        <v>DISTRIBUCION VOLUMEN X CRITERIO (kg ó litros)ChiclesDE 20 A 24 AÑOS</v>
      </c>
      <c r="B128">
        <v>0</v>
      </c>
      <c r="C128">
        <v>0</v>
      </c>
      <c r="D128" t="s">
        <v>155</v>
      </c>
      <c r="E128">
        <v>0</v>
      </c>
      <c r="F128">
        <v>0</v>
      </c>
      <c r="G128">
        <v>0</v>
      </c>
      <c r="H128">
        <v>0</v>
      </c>
      <c r="I128">
        <v>0</v>
      </c>
      <c r="J128">
        <v>0</v>
      </c>
    </row>
    <row r="129" spans="1:10" x14ac:dyDescent="0.3">
      <c r="A129" t="str">
        <f>B2&amp;C110&amp;D129</f>
        <v>DISTRIBUCION VOLUMEN X CRITERIO (kg ó litros)ChiclesDE 25 A 34 AÑOS</v>
      </c>
      <c r="B129">
        <v>0</v>
      </c>
      <c r="C129">
        <v>0</v>
      </c>
      <c r="D129" t="s">
        <v>156</v>
      </c>
      <c r="E129">
        <v>0</v>
      </c>
      <c r="F129">
        <v>0</v>
      </c>
      <c r="G129">
        <v>0</v>
      </c>
      <c r="H129">
        <v>0</v>
      </c>
      <c r="I129">
        <v>0</v>
      </c>
      <c r="J129">
        <v>0</v>
      </c>
    </row>
    <row r="130" spans="1:10" x14ac:dyDescent="0.3">
      <c r="A130" t="str">
        <f>B2&amp;C110&amp;D130</f>
        <v>DISTRIBUCION VOLUMEN X CRITERIO (kg ó litros)ChiclesDE 35 A 49 AÑOS</v>
      </c>
      <c r="B130">
        <v>0</v>
      </c>
      <c r="C130">
        <v>0</v>
      </c>
      <c r="D130" t="s">
        <v>157</v>
      </c>
      <c r="E130">
        <v>0</v>
      </c>
      <c r="F130">
        <v>0</v>
      </c>
      <c r="G130">
        <v>0</v>
      </c>
      <c r="H130">
        <v>0</v>
      </c>
      <c r="I130">
        <v>0</v>
      </c>
      <c r="J130">
        <v>0</v>
      </c>
    </row>
    <row r="131" spans="1:10" x14ac:dyDescent="0.3">
      <c r="A131" t="str">
        <f>B2&amp;C110&amp;D131</f>
        <v>DISTRIBUCION VOLUMEN X CRITERIO (kg ó litros)ChiclesDE 50 A 59 AÑOS</v>
      </c>
      <c r="B131">
        <v>0</v>
      </c>
      <c r="C131">
        <v>0</v>
      </c>
      <c r="D131" t="s">
        <v>158</v>
      </c>
      <c r="E131">
        <v>0</v>
      </c>
      <c r="F131">
        <v>0</v>
      </c>
      <c r="G131">
        <v>0</v>
      </c>
      <c r="H131">
        <v>0</v>
      </c>
      <c r="I131">
        <v>0</v>
      </c>
      <c r="J131">
        <v>0</v>
      </c>
    </row>
    <row r="132" spans="1:10" x14ac:dyDescent="0.3">
      <c r="A132" t="str">
        <f>B2&amp;C110&amp;D132</f>
        <v>DISTRIBUCION VOLUMEN X CRITERIO (kg ó litros)ChiclesDE 60 A 75 AÑOS</v>
      </c>
      <c r="B132">
        <v>0</v>
      </c>
      <c r="C132">
        <v>0</v>
      </c>
      <c r="D132" t="s">
        <v>159</v>
      </c>
      <c r="E132">
        <v>0</v>
      </c>
      <c r="F132">
        <v>0</v>
      </c>
      <c r="G132">
        <v>0</v>
      </c>
      <c r="H132">
        <v>0</v>
      </c>
      <c r="I132">
        <v>0</v>
      </c>
      <c r="J132">
        <v>0</v>
      </c>
    </row>
    <row r="133" spans="1:10" x14ac:dyDescent="0.3">
      <c r="A133" t="str">
        <f>B2&amp;C110&amp;D133</f>
        <v>DISTRIBUCION VOLUMEN X CRITERIO (kg ó litros)ChiclesALTA Y MEDIA ALTA</v>
      </c>
      <c r="B133">
        <v>0</v>
      </c>
      <c r="C133">
        <v>0</v>
      </c>
      <c r="D133" t="s">
        <v>160</v>
      </c>
      <c r="E133">
        <v>0</v>
      </c>
      <c r="F133">
        <v>0</v>
      </c>
      <c r="G133">
        <v>0</v>
      </c>
      <c r="H133">
        <v>0</v>
      </c>
      <c r="I133">
        <v>0</v>
      </c>
      <c r="J133">
        <v>0</v>
      </c>
    </row>
    <row r="134" spans="1:10" x14ac:dyDescent="0.3">
      <c r="A134" t="str">
        <f>B2&amp;C110&amp;D134</f>
        <v>DISTRIBUCION VOLUMEN X CRITERIO (kg ó litros)ChiclesMEDIA</v>
      </c>
      <c r="B134">
        <v>0</v>
      </c>
      <c r="C134">
        <v>0</v>
      </c>
      <c r="D134" t="s">
        <v>161</v>
      </c>
      <c r="E134">
        <v>0</v>
      </c>
      <c r="F134">
        <v>0</v>
      </c>
      <c r="G134">
        <v>0</v>
      </c>
      <c r="H134">
        <v>0</v>
      </c>
      <c r="I134">
        <v>0</v>
      </c>
      <c r="J134">
        <v>0</v>
      </c>
    </row>
    <row r="135" spans="1:10" x14ac:dyDescent="0.3">
      <c r="A135" t="str">
        <f>B2&amp;C110&amp;D135</f>
        <v>DISTRIBUCION VOLUMEN X CRITERIO (kg ó litros)ChiclesMEDIA BAJA</v>
      </c>
      <c r="B135">
        <v>0</v>
      </c>
      <c r="C135">
        <v>0</v>
      </c>
      <c r="D135" t="s">
        <v>162</v>
      </c>
      <c r="E135">
        <v>0</v>
      </c>
      <c r="F135">
        <v>0</v>
      </c>
      <c r="G135">
        <v>0</v>
      </c>
      <c r="H135">
        <v>0</v>
      </c>
      <c r="I135">
        <v>0</v>
      </c>
      <c r="J135">
        <v>0</v>
      </c>
    </row>
    <row r="136" spans="1:10" x14ac:dyDescent="0.3">
      <c r="A136" t="str">
        <f>B2&amp;C110&amp;D136</f>
        <v>DISTRIBUCION VOLUMEN X CRITERIO (kg ó litros)ChiclesBAJA</v>
      </c>
      <c r="B136">
        <v>0</v>
      </c>
      <c r="C136">
        <v>0</v>
      </c>
      <c r="D136" t="s">
        <v>163</v>
      </c>
      <c r="E136">
        <v>0</v>
      </c>
      <c r="F136">
        <v>0</v>
      </c>
      <c r="G136">
        <v>0</v>
      </c>
      <c r="H136">
        <v>0</v>
      </c>
      <c r="I136">
        <v>0</v>
      </c>
      <c r="J136">
        <v>0</v>
      </c>
    </row>
    <row r="137" spans="1:10" x14ac:dyDescent="0.3">
      <c r="A137" t="str">
        <f>B2&amp;C137&amp;D137</f>
        <v>DISTRIBUCION VOLUMEN X CRITERIO (kg ó litros)CaramelosT.ESPAÑA</v>
      </c>
      <c r="B137">
        <v>0</v>
      </c>
      <c r="C137" t="s">
        <v>101</v>
      </c>
      <c r="D137" t="s">
        <v>60</v>
      </c>
      <c r="E137">
        <v>100</v>
      </c>
      <c r="F137" t="s">
        <v>164</v>
      </c>
      <c r="G137">
        <v>0</v>
      </c>
      <c r="H137">
        <v>0</v>
      </c>
      <c r="I137">
        <v>0</v>
      </c>
      <c r="J137">
        <v>0</v>
      </c>
    </row>
    <row r="138" spans="1:10" x14ac:dyDescent="0.3">
      <c r="A138" t="str">
        <f>B2&amp;C137&amp;D138</f>
        <v>DISTRIBUCION VOLUMEN X CRITERIO (kg ó litros)CaramelosBCN AM</v>
      </c>
      <c r="B138">
        <v>0</v>
      </c>
      <c r="C138">
        <v>0</v>
      </c>
      <c r="D138" t="s">
        <v>146</v>
      </c>
      <c r="E138">
        <v>0</v>
      </c>
      <c r="F138" t="s">
        <v>164</v>
      </c>
      <c r="G138">
        <v>0</v>
      </c>
      <c r="H138">
        <v>0</v>
      </c>
      <c r="I138">
        <v>0</v>
      </c>
      <c r="J138">
        <v>0</v>
      </c>
    </row>
    <row r="139" spans="1:10" x14ac:dyDescent="0.3">
      <c r="A139" t="str">
        <f>B2&amp;C137&amp;D139</f>
        <v>DISTRIBUCION VOLUMEN X CRITERIO (kg ó litros)CaramelosREST.CAT ARAGON</v>
      </c>
      <c r="B139">
        <v>0</v>
      </c>
      <c r="C139">
        <v>0</v>
      </c>
      <c r="D139" t="s">
        <v>147</v>
      </c>
      <c r="E139">
        <v>0</v>
      </c>
      <c r="F139" t="s">
        <v>164</v>
      </c>
      <c r="G139">
        <v>0</v>
      </c>
      <c r="H139">
        <v>0</v>
      </c>
      <c r="I139">
        <v>0</v>
      </c>
      <c r="J139">
        <v>0</v>
      </c>
    </row>
    <row r="140" spans="1:10" x14ac:dyDescent="0.3">
      <c r="A140" t="str">
        <f>B2&amp;C137&amp;D140</f>
        <v>DISTRIBUCION VOLUMEN X CRITERIO (kg ó litros)CaramelosLEVANTE</v>
      </c>
      <c r="B140">
        <v>0</v>
      </c>
      <c r="C140">
        <v>0</v>
      </c>
      <c r="D140" t="s">
        <v>148</v>
      </c>
      <c r="E140">
        <v>0</v>
      </c>
      <c r="F140" t="s">
        <v>164</v>
      </c>
      <c r="G140">
        <v>0</v>
      </c>
      <c r="H140">
        <v>0</v>
      </c>
      <c r="I140">
        <v>0</v>
      </c>
      <c r="J140">
        <v>0</v>
      </c>
    </row>
    <row r="141" spans="1:10" x14ac:dyDescent="0.3">
      <c r="A141" t="str">
        <f>B2&amp;C137&amp;D141</f>
        <v>DISTRIBUCION VOLUMEN X CRITERIO (kg ó litros)CaramelosANDALUCIA</v>
      </c>
      <c r="B141">
        <v>0</v>
      </c>
      <c r="C141">
        <v>0</v>
      </c>
      <c r="D141" t="s">
        <v>149</v>
      </c>
      <c r="E141">
        <v>0</v>
      </c>
      <c r="F141" t="s">
        <v>164</v>
      </c>
      <c r="G141">
        <v>0</v>
      </c>
      <c r="H141">
        <v>0</v>
      </c>
      <c r="I141">
        <v>0</v>
      </c>
      <c r="J141">
        <v>0</v>
      </c>
    </row>
    <row r="142" spans="1:10" x14ac:dyDescent="0.3">
      <c r="A142" t="str">
        <f>B2&amp;C137&amp;D142</f>
        <v>DISTRIBUCION VOLUMEN X CRITERIO (kg ó litros)CaramelosMDD AM</v>
      </c>
      <c r="B142">
        <v>0</v>
      </c>
      <c r="C142">
        <v>0</v>
      </c>
      <c r="D142" t="s">
        <v>150</v>
      </c>
      <c r="E142">
        <v>0</v>
      </c>
      <c r="F142" t="s">
        <v>164</v>
      </c>
      <c r="G142">
        <v>0</v>
      </c>
      <c r="H142">
        <v>0</v>
      </c>
      <c r="I142">
        <v>0</v>
      </c>
      <c r="J142">
        <v>0</v>
      </c>
    </row>
    <row r="143" spans="1:10" x14ac:dyDescent="0.3">
      <c r="A143" t="str">
        <f>B2&amp;C137&amp;D143</f>
        <v>DISTRIBUCION VOLUMEN X CRITERIO (kg ó litros)CaramelosRTO CENTRO</v>
      </c>
      <c r="B143">
        <v>0</v>
      </c>
      <c r="C143">
        <v>0</v>
      </c>
      <c r="D143" t="s">
        <v>151</v>
      </c>
      <c r="E143">
        <v>0</v>
      </c>
      <c r="F143" t="s">
        <v>164</v>
      </c>
      <c r="G143">
        <v>0</v>
      </c>
      <c r="H143">
        <v>0</v>
      </c>
      <c r="I143">
        <v>0</v>
      </c>
      <c r="J143">
        <v>0</v>
      </c>
    </row>
    <row r="144" spans="1:10" x14ac:dyDescent="0.3">
      <c r="A144" t="str">
        <f>B2&amp;C137&amp;D144</f>
        <v>DISTRIBUCION VOLUMEN X CRITERIO (kg ó litros)CaramelosNORTE-CENTRO</v>
      </c>
      <c r="B144">
        <v>0</v>
      </c>
      <c r="C144">
        <v>0</v>
      </c>
      <c r="D144" t="s">
        <v>152</v>
      </c>
      <c r="E144">
        <v>0</v>
      </c>
      <c r="F144" t="s">
        <v>164</v>
      </c>
      <c r="G144">
        <v>0</v>
      </c>
      <c r="H144">
        <v>0</v>
      </c>
      <c r="I144">
        <v>0</v>
      </c>
      <c r="J144">
        <v>0</v>
      </c>
    </row>
    <row r="145" spans="1:10" x14ac:dyDescent="0.3">
      <c r="A145" t="str">
        <f>B2&amp;C137&amp;D145</f>
        <v>DISTRIBUCION VOLUMEN X CRITERIO (kg ó litros)CaramelosNOROESTE</v>
      </c>
      <c r="B145">
        <v>0</v>
      </c>
      <c r="C145">
        <v>0</v>
      </c>
      <c r="D145" t="s">
        <v>153</v>
      </c>
      <c r="E145">
        <v>0</v>
      </c>
      <c r="F145" t="s">
        <v>164</v>
      </c>
      <c r="G145">
        <v>0</v>
      </c>
      <c r="H145">
        <v>0</v>
      </c>
      <c r="I145">
        <v>0</v>
      </c>
      <c r="J145">
        <v>0</v>
      </c>
    </row>
    <row r="146" spans="1:10" x14ac:dyDescent="0.3">
      <c r="A146" t="str">
        <f>B2&amp;C137&amp;D146</f>
        <v>DISTRIBUCION VOLUMEN X CRITERIO (kg ó litros)Caramelos&lt;2MIL</v>
      </c>
      <c r="B146">
        <v>0</v>
      </c>
      <c r="C146">
        <v>0</v>
      </c>
      <c r="D146" t="s">
        <v>30</v>
      </c>
      <c r="E146">
        <v>0</v>
      </c>
      <c r="F146" t="s">
        <v>164</v>
      </c>
      <c r="G146">
        <v>0</v>
      </c>
      <c r="H146">
        <v>0</v>
      </c>
      <c r="I146">
        <v>0</v>
      </c>
      <c r="J146">
        <v>0</v>
      </c>
    </row>
    <row r="147" spans="1:10" x14ac:dyDescent="0.3">
      <c r="A147" t="str">
        <f>B2&amp;C137&amp;D147</f>
        <v>DISTRIBUCION VOLUMEN X CRITERIO (kg ó litros)Caramelos2-5MIL</v>
      </c>
      <c r="B147">
        <v>0</v>
      </c>
      <c r="C147">
        <v>0</v>
      </c>
      <c r="D147" t="s">
        <v>33</v>
      </c>
      <c r="E147">
        <v>0</v>
      </c>
      <c r="F147" t="s">
        <v>164</v>
      </c>
      <c r="G147">
        <v>0</v>
      </c>
      <c r="H147">
        <v>0</v>
      </c>
      <c r="I147">
        <v>0</v>
      </c>
      <c r="J147">
        <v>0</v>
      </c>
    </row>
    <row r="148" spans="1:10" x14ac:dyDescent="0.3">
      <c r="A148" t="str">
        <f>B2&amp;C137&amp;D148</f>
        <v>DISTRIBUCION VOLUMEN X CRITERIO (kg ó litros)Caramelos5-10MIL</v>
      </c>
      <c r="B148">
        <v>0</v>
      </c>
      <c r="C148">
        <v>0</v>
      </c>
      <c r="D148" t="s">
        <v>35</v>
      </c>
      <c r="E148">
        <v>0</v>
      </c>
      <c r="F148" t="s">
        <v>164</v>
      </c>
      <c r="G148">
        <v>0</v>
      </c>
      <c r="H148">
        <v>0</v>
      </c>
      <c r="I148">
        <v>0</v>
      </c>
      <c r="J148">
        <v>0</v>
      </c>
    </row>
    <row r="149" spans="1:10" x14ac:dyDescent="0.3">
      <c r="A149" t="str">
        <f>B2&amp;C137&amp;D149</f>
        <v>DISTRIBUCION VOLUMEN X CRITERIO (kg ó litros)Caramelos10-30MIL</v>
      </c>
      <c r="B149">
        <v>0</v>
      </c>
      <c r="C149">
        <v>0</v>
      </c>
      <c r="D149" t="s">
        <v>37</v>
      </c>
      <c r="E149">
        <v>0</v>
      </c>
      <c r="F149" t="s">
        <v>164</v>
      </c>
      <c r="G149">
        <v>0</v>
      </c>
      <c r="H149">
        <v>0</v>
      </c>
      <c r="I149">
        <v>0</v>
      </c>
      <c r="J149">
        <v>0</v>
      </c>
    </row>
    <row r="150" spans="1:10" x14ac:dyDescent="0.3">
      <c r="A150" t="str">
        <f>B2&amp;C137&amp;D150</f>
        <v>DISTRIBUCION VOLUMEN X CRITERIO (kg ó litros)Caramelos30-100MIL</v>
      </c>
      <c r="B150">
        <v>0</v>
      </c>
      <c r="C150">
        <v>0</v>
      </c>
      <c r="D150" t="s">
        <v>39</v>
      </c>
      <c r="E150">
        <v>0</v>
      </c>
      <c r="F150" t="s">
        <v>164</v>
      </c>
      <c r="G150">
        <v>0</v>
      </c>
      <c r="H150">
        <v>0</v>
      </c>
      <c r="I150">
        <v>0</v>
      </c>
      <c r="J150">
        <v>0</v>
      </c>
    </row>
    <row r="151" spans="1:10" x14ac:dyDescent="0.3">
      <c r="A151" t="str">
        <f>B2&amp;C137&amp;D151</f>
        <v>DISTRIBUCION VOLUMEN X CRITERIO (kg ó litros)Caramelos100-200MIL</v>
      </c>
      <c r="B151">
        <v>0</v>
      </c>
      <c r="C151">
        <v>0</v>
      </c>
      <c r="D151" t="s">
        <v>41</v>
      </c>
      <c r="E151">
        <v>0</v>
      </c>
      <c r="F151" t="s">
        <v>164</v>
      </c>
      <c r="G151">
        <v>0</v>
      </c>
      <c r="H151">
        <v>0</v>
      </c>
      <c r="I151">
        <v>0</v>
      </c>
      <c r="J151">
        <v>0</v>
      </c>
    </row>
    <row r="152" spans="1:10" x14ac:dyDescent="0.3">
      <c r="A152" t="str">
        <f>B2&amp;C137&amp;D152</f>
        <v>DISTRIBUCION VOLUMEN X CRITERIO (kg ó litros)Caramelos200-500MIL</v>
      </c>
      <c r="B152">
        <v>0</v>
      </c>
      <c r="C152">
        <v>0</v>
      </c>
      <c r="D152" t="s">
        <v>43</v>
      </c>
      <c r="E152">
        <v>0</v>
      </c>
      <c r="F152" t="s">
        <v>164</v>
      </c>
      <c r="G152">
        <v>0</v>
      </c>
      <c r="H152">
        <v>0</v>
      </c>
      <c r="I152">
        <v>0</v>
      </c>
      <c r="J152">
        <v>0</v>
      </c>
    </row>
    <row r="153" spans="1:10" x14ac:dyDescent="0.3">
      <c r="A153" t="str">
        <f>B2&amp;C137&amp;D153</f>
        <v>DISTRIBUCION VOLUMEN X CRITERIO (kg ó litros)Caramelos&gt;500MIL</v>
      </c>
      <c r="B153">
        <v>0</v>
      </c>
      <c r="C153">
        <v>0</v>
      </c>
      <c r="D153" t="s">
        <v>45</v>
      </c>
      <c r="E153">
        <v>0</v>
      </c>
      <c r="F153" t="s">
        <v>164</v>
      </c>
      <c r="G153">
        <v>0</v>
      </c>
      <c r="H153">
        <v>0</v>
      </c>
      <c r="I153">
        <v>0</v>
      </c>
      <c r="J153">
        <v>0</v>
      </c>
    </row>
    <row r="154" spans="1:10" x14ac:dyDescent="0.3">
      <c r="A154" t="str">
        <f>B2&amp;C137&amp;D154</f>
        <v>DISTRIBUCION VOLUMEN X CRITERIO (kg ó litros)CaramelosDE 15 A 19 AÑOS</v>
      </c>
      <c r="B154">
        <v>0</v>
      </c>
      <c r="C154">
        <v>0</v>
      </c>
      <c r="D154" t="s">
        <v>154</v>
      </c>
      <c r="E154">
        <v>0</v>
      </c>
      <c r="F154" t="s">
        <v>164</v>
      </c>
      <c r="G154">
        <v>0</v>
      </c>
      <c r="H154">
        <v>0</v>
      </c>
      <c r="I154">
        <v>0</v>
      </c>
      <c r="J154">
        <v>0</v>
      </c>
    </row>
    <row r="155" spans="1:10" x14ac:dyDescent="0.3">
      <c r="A155" t="str">
        <f>B2&amp;C137&amp;D155</f>
        <v>DISTRIBUCION VOLUMEN X CRITERIO (kg ó litros)CaramelosDE 20 A 24 AÑOS</v>
      </c>
      <c r="B155">
        <v>0</v>
      </c>
      <c r="C155">
        <v>0</v>
      </c>
      <c r="D155" t="s">
        <v>155</v>
      </c>
      <c r="E155">
        <v>0</v>
      </c>
      <c r="F155" t="s">
        <v>164</v>
      </c>
      <c r="G155">
        <v>0</v>
      </c>
      <c r="H155">
        <v>0</v>
      </c>
      <c r="I155">
        <v>0</v>
      </c>
      <c r="J155">
        <v>0</v>
      </c>
    </row>
    <row r="156" spans="1:10" x14ac:dyDescent="0.3">
      <c r="A156" t="str">
        <f>B2&amp;C137&amp;D156</f>
        <v>DISTRIBUCION VOLUMEN X CRITERIO (kg ó litros)CaramelosDE 25 A 34 AÑOS</v>
      </c>
      <c r="B156">
        <v>0</v>
      </c>
      <c r="C156">
        <v>0</v>
      </c>
      <c r="D156" t="s">
        <v>156</v>
      </c>
      <c r="E156">
        <v>0</v>
      </c>
      <c r="F156" t="s">
        <v>164</v>
      </c>
      <c r="G156">
        <v>0</v>
      </c>
      <c r="H156">
        <v>0</v>
      </c>
      <c r="I156">
        <v>0</v>
      </c>
      <c r="J156">
        <v>0</v>
      </c>
    </row>
    <row r="157" spans="1:10" x14ac:dyDescent="0.3">
      <c r="A157" t="str">
        <f>B2&amp;C137&amp;D157</f>
        <v>DISTRIBUCION VOLUMEN X CRITERIO (kg ó litros)CaramelosDE 35 A 49 AÑOS</v>
      </c>
      <c r="B157">
        <v>0</v>
      </c>
      <c r="C157">
        <v>0</v>
      </c>
      <c r="D157" t="s">
        <v>157</v>
      </c>
      <c r="E157">
        <v>0</v>
      </c>
      <c r="F157" t="s">
        <v>164</v>
      </c>
      <c r="G157">
        <v>0</v>
      </c>
      <c r="H157">
        <v>0</v>
      </c>
      <c r="I157">
        <v>0</v>
      </c>
      <c r="J157">
        <v>0</v>
      </c>
    </row>
    <row r="158" spans="1:10" x14ac:dyDescent="0.3">
      <c r="A158" t="str">
        <f>B2&amp;C137&amp;D158</f>
        <v>DISTRIBUCION VOLUMEN X CRITERIO (kg ó litros)CaramelosDE 50 A 59 AÑOS</v>
      </c>
      <c r="B158">
        <v>0</v>
      </c>
      <c r="C158">
        <v>0</v>
      </c>
      <c r="D158" t="s">
        <v>158</v>
      </c>
      <c r="E158">
        <v>0</v>
      </c>
      <c r="F158" t="s">
        <v>164</v>
      </c>
      <c r="G158">
        <v>0</v>
      </c>
      <c r="H158">
        <v>0</v>
      </c>
      <c r="I158">
        <v>0</v>
      </c>
      <c r="J158">
        <v>0</v>
      </c>
    </row>
    <row r="159" spans="1:10" x14ac:dyDescent="0.3">
      <c r="A159" t="str">
        <f>B2&amp;C137&amp;D159</f>
        <v>DISTRIBUCION VOLUMEN X CRITERIO (kg ó litros)CaramelosDE 60 A 75 AÑOS</v>
      </c>
      <c r="B159">
        <v>0</v>
      </c>
      <c r="C159">
        <v>0</v>
      </c>
      <c r="D159" t="s">
        <v>159</v>
      </c>
      <c r="E159">
        <v>0</v>
      </c>
      <c r="F159" t="s">
        <v>164</v>
      </c>
      <c r="G159">
        <v>0</v>
      </c>
      <c r="H159">
        <v>0</v>
      </c>
      <c r="I159">
        <v>0</v>
      </c>
      <c r="J159">
        <v>0</v>
      </c>
    </row>
    <row r="160" spans="1:10" x14ac:dyDescent="0.3">
      <c r="A160" t="str">
        <f>B2&amp;C137&amp;D160</f>
        <v>DISTRIBUCION VOLUMEN X CRITERIO (kg ó litros)CaramelosALTA Y MEDIA ALTA</v>
      </c>
      <c r="B160">
        <v>0</v>
      </c>
      <c r="C160">
        <v>0</v>
      </c>
      <c r="D160" t="s">
        <v>160</v>
      </c>
      <c r="E160">
        <v>0</v>
      </c>
      <c r="F160" t="s">
        <v>164</v>
      </c>
      <c r="G160">
        <v>0</v>
      </c>
      <c r="H160">
        <v>0</v>
      </c>
      <c r="I160">
        <v>0</v>
      </c>
      <c r="J160">
        <v>0</v>
      </c>
    </row>
    <row r="161" spans="1:10" x14ac:dyDescent="0.3">
      <c r="A161" t="str">
        <f>B2&amp;C137&amp;D161</f>
        <v>DISTRIBUCION VOLUMEN X CRITERIO (kg ó litros)CaramelosMEDIA</v>
      </c>
      <c r="B161">
        <v>0</v>
      </c>
      <c r="C161">
        <v>0</v>
      </c>
      <c r="D161" t="s">
        <v>161</v>
      </c>
      <c r="E161">
        <v>0</v>
      </c>
      <c r="F161" t="s">
        <v>164</v>
      </c>
      <c r="G161">
        <v>0</v>
      </c>
      <c r="H161">
        <v>0</v>
      </c>
      <c r="I161">
        <v>0</v>
      </c>
      <c r="J161">
        <v>0</v>
      </c>
    </row>
    <row r="162" spans="1:10" x14ac:dyDescent="0.3">
      <c r="A162" t="str">
        <f>B2&amp;C137&amp;D162</f>
        <v>DISTRIBUCION VOLUMEN X CRITERIO (kg ó litros)CaramelosMEDIA BAJA</v>
      </c>
      <c r="B162">
        <v>0</v>
      </c>
      <c r="C162">
        <v>0</v>
      </c>
      <c r="D162" t="s">
        <v>162</v>
      </c>
      <c r="E162">
        <v>0</v>
      </c>
      <c r="F162" t="s">
        <v>164</v>
      </c>
      <c r="G162">
        <v>0</v>
      </c>
      <c r="H162">
        <v>0</v>
      </c>
      <c r="I162">
        <v>0</v>
      </c>
      <c r="J162">
        <v>0</v>
      </c>
    </row>
    <row r="163" spans="1:10" x14ac:dyDescent="0.3">
      <c r="A163" t="str">
        <f>B2&amp;C137&amp;D163</f>
        <v>DISTRIBUCION VOLUMEN X CRITERIO (kg ó litros)CaramelosBAJA</v>
      </c>
      <c r="B163">
        <v>0</v>
      </c>
      <c r="C163">
        <v>0</v>
      </c>
      <c r="D163" t="s">
        <v>163</v>
      </c>
      <c r="E163">
        <v>0</v>
      </c>
      <c r="F163" t="s">
        <v>164</v>
      </c>
      <c r="G163">
        <v>0</v>
      </c>
      <c r="H163">
        <v>0</v>
      </c>
      <c r="I163">
        <v>0</v>
      </c>
      <c r="J163">
        <v>0</v>
      </c>
    </row>
    <row r="164" spans="1:10" x14ac:dyDescent="0.3">
      <c r="A164" t="str">
        <f>B2&amp;C164&amp;D164</f>
        <v>DISTRIBUCION VOLUMEN X CRITERIO (kg ó litros)GolosinasT.ESPAÑA</v>
      </c>
      <c r="B164">
        <v>0</v>
      </c>
      <c r="C164" t="s">
        <v>102</v>
      </c>
      <c r="D164" t="s">
        <v>60</v>
      </c>
      <c r="E164">
        <v>100</v>
      </c>
      <c r="F164">
        <v>100</v>
      </c>
      <c r="G164">
        <v>0</v>
      </c>
      <c r="H164">
        <v>0</v>
      </c>
      <c r="I164">
        <v>0</v>
      </c>
      <c r="J164">
        <v>0</v>
      </c>
    </row>
    <row r="165" spans="1:10" x14ac:dyDescent="0.3">
      <c r="A165" t="str">
        <f>B2&amp;C164&amp;D165</f>
        <v>DISTRIBUCION VOLUMEN X CRITERIO (kg ó litros)GolosinasBCN AM</v>
      </c>
      <c r="B165">
        <v>0</v>
      </c>
      <c r="C165">
        <v>0</v>
      </c>
      <c r="D165" t="s">
        <v>146</v>
      </c>
      <c r="E165">
        <v>0</v>
      </c>
      <c r="F165">
        <v>0</v>
      </c>
      <c r="G165">
        <v>0</v>
      </c>
      <c r="H165">
        <v>0</v>
      </c>
      <c r="I165">
        <v>0</v>
      </c>
      <c r="J165">
        <v>0</v>
      </c>
    </row>
    <row r="166" spans="1:10" x14ac:dyDescent="0.3">
      <c r="A166" t="str">
        <f>B2&amp;C164&amp;D166</f>
        <v>DISTRIBUCION VOLUMEN X CRITERIO (kg ó litros)GolosinasREST.CAT ARAGON</v>
      </c>
      <c r="B166">
        <v>0</v>
      </c>
      <c r="C166">
        <v>0</v>
      </c>
      <c r="D166" t="s">
        <v>147</v>
      </c>
      <c r="E166">
        <v>0</v>
      </c>
      <c r="F166">
        <v>0</v>
      </c>
      <c r="G166">
        <v>0</v>
      </c>
      <c r="H166">
        <v>0</v>
      </c>
      <c r="I166">
        <v>0</v>
      </c>
      <c r="J166">
        <v>0</v>
      </c>
    </row>
    <row r="167" spans="1:10" x14ac:dyDescent="0.3">
      <c r="A167" t="str">
        <f>B2&amp;C164&amp;D167</f>
        <v>DISTRIBUCION VOLUMEN X CRITERIO (kg ó litros)GolosinasLEVANTE</v>
      </c>
      <c r="B167">
        <v>0</v>
      </c>
      <c r="C167">
        <v>0</v>
      </c>
      <c r="D167" t="s">
        <v>148</v>
      </c>
      <c r="E167">
        <v>0</v>
      </c>
      <c r="F167">
        <v>0</v>
      </c>
      <c r="G167">
        <v>0</v>
      </c>
      <c r="H167">
        <v>0</v>
      </c>
      <c r="I167">
        <v>0</v>
      </c>
      <c r="J167">
        <v>0</v>
      </c>
    </row>
    <row r="168" spans="1:10" x14ac:dyDescent="0.3">
      <c r="A168" t="str">
        <f>B2&amp;C164&amp;D168</f>
        <v>DISTRIBUCION VOLUMEN X CRITERIO (kg ó litros)GolosinasANDALUCIA</v>
      </c>
      <c r="B168">
        <v>0</v>
      </c>
      <c r="C168">
        <v>0</v>
      </c>
      <c r="D168" t="s">
        <v>149</v>
      </c>
      <c r="E168">
        <v>0</v>
      </c>
      <c r="F168">
        <v>0</v>
      </c>
      <c r="G168">
        <v>0</v>
      </c>
      <c r="H168">
        <v>0</v>
      </c>
      <c r="I168">
        <v>0</v>
      </c>
      <c r="J168">
        <v>0</v>
      </c>
    </row>
    <row r="169" spans="1:10" x14ac:dyDescent="0.3">
      <c r="A169" t="str">
        <f>B2&amp;C164&amp;D169</f>
        <v>DISTRIBUCION VOLUMEN X CRITERIO (kg ó litros)GolosinasMDD AM</v>
      </c>
      <c r="B169">
        <v>0</v>
      </c>
      <c r="C169">
        <v>0</v>
      </c>
      <c r="D169" t="s">
        <v>150</v>
      </c>
      <c r="E169">
        <v>0</v>
      </c>
      <c r="F169">
        <v>0</v>
      </c>
      <c r="G169">
        <v>0</v>
      </c>
      <c r="H169">
        <v>0</v>
      </c>
      <c r="I169">
        <v>0</v>
      </c>
      <c r="J169">
        <v>0</v>
      </c>
    </row>
    <row r="170" spans="1:10" x14ac:dyDescent="0.3">
      <c r="A170" t="str">
        <f>B2&amp;C164&amp;D170</f>
        <v>DISTRIBUCION VOLUMEN X CRITERIO (kg ó litros)GolosinasRTO CENTRO</v>
      </c>
      <c r="B170">
        <v>0</v>
      </c>
      <c r="C170">
        <v>0</v>
      </c>
      <c r="D170" t="s">
        <v>151</v>
      </c>
      <c r="E170">
        <v>0</v>
      </c>
      <c r="F170">
        <v>0</v>
      </c>
      <c r="G170">
        <v>0</v>
      </c>
      <c r="H170">
        <v>0</v>
      </c>
      <c r="I170">
        <v>0</v>
      </c>
      <c r="J170">
        <v>0</v>
      </c>
    </row>
    <row r="171" spans="1:10" x14ac:dyDescent="0.3">
      <c r="A171" t="str">
        <f>B2&amp;C164&amp;D171</f>
        <v>DISTRIBUCION VOLUMEN X CRITERIO (kg ó litros)GolosinasNORTE-CENTRO</v>
      </c>
      <c r="B171">
        <v>0</v>
      </c>
      <c r="C171">
        <v>0</v>
      </c>
      <c r="D171" t="s">
        <v>152</v>
      </c>
      <c r="E171">
        <v>0</v>
      </c>
      <c r="F171">
        <v>0</v>
      </c>
      <c r="G171">
        <v>0</v>
      </c>
      <c r="H171">
        <v>0</v>
      </c>
      <c r="I171">
        <v>0</v>
      </c>
      <c r="J171">
        <v>0</v>
      </c>
    </row>
    <row r="172" spans="1:10" x14ac:dyDescent="0.3">
      <c r="A172" t="str">
        <f>B2&amp;C164&amp;D172</f>
        <v>DISTRIBUCION VOLUMEN X CRITERIO (kg ó litros)GolosinasNOROESTE</v>
      </c>
      <c r="B172">
        <v>0</v>
      </c>
      <c r="C172">
        <v>0</v>
      </c>
      <c r="D172" t="s">
        <v>153</v>
      </c>
      <c r="E172">
        <v>0</v>
      </c>
      <c r="F172">
        <v>0</v>
      </c>
      <c r="G172">
        <v>0</v>
      </c>
      <c r="H172">
        <v>0</v>
      </c>
      <c r="I172">
        <v>0</v>
      </c>
      <c r="J172">
        <v>0</v>
      </c>
    </row>
    <row r="173" spans="1:10" x14ac:dyDescent="0.3">
      <c r="A173" t="str">
        <f>B2&amp;C164&amp;D173</f>
        <v>DISTRIBUCION VOLUMEN X CRITERIO (kg ó litros)Golosinas&lt;2MIL</v>
      </c>
      <c r="B173">
        <v>0</v>
      </c>
      <c r="C173">
        <v>0</v>
      </c>
      <c r="D173" t="s">
        <v>30</v>
      </c>
      <c r="E173">
        <v>0</v>
      </c>
      <c r="F173">
        <v>0</v>
      </c>
      <c r="G173">
        <v>0</v>
      </c>
      <c r="H173">
        <v>0</v>
      </c>
      <c r="I173">
        <v>0</v>
      </c>
      <c r="J173">
        <v>0</v>
      </c>
    </row>
    <row r="174" spans="1:10" x14ac:dyDescent="0.3">
      <c r="A174" t="str">
        <f>B2&amp;C164&amp;D174</f>
        <v>DISTRIBUCION VOLUMEN X CRITERIO (kg ó litros)Golosinas2-5MIL</v>
      </c>
      <c r="B174">
        <v>0</v>
      </c>
      <c r="C174">
        <v>0</v>
      </c>
      <c r="D174" t="s">
        <v>33</v>
      </c>
      <c r="E174">
        <v>0</v>
      </c>
      <c r="F174">
        <v>0</v>
      </c>
      <c r="G174">
        <v>0</v>
      </c>
      <c r="H174">
        <v>0</v>
      </c>
      <c r="I174">
        <v>0</v>
      </c>
      <c r="J174">
        <v>0</v>
      </c>
    </row>
    <row r="175" spans="1:10" x14ac:dyDescent="0.3">
      <c r="A175" t="str">
        <f>B2&amp;C164&amp;D175</f>
        <v>DISTRIBUCION VOLUMEN X CRITERIO (kg ó litros)Golosinas5-10MIL</v>
      </c>
      <c r="B175">
        <v>0</v>
      </c>
      <c r="C175">
        <v>0</v>
      </c>
      <c r="D175" t="s">
        <v>35</v>
      </c>
      <c r="E175">
        <v>0</v>
      </c>
      <c r="F175">
        <v>0</v>
      </c>
      <c r="G175">
        <v>0</v>
      </c>
      <c r="H175">
        <v>0</v>
      </c>
      <c r="I175">
        <v>0</v>
      </c>
      <c r="J175">
        <v>0</v>
      </c>
    </row>
    <row r="176" spans="1:10" x14ac:dyDescent="0.3">
      <c r="A176" t="str">
        <f>B2&amp;C164&amp;D176</f>
        <v>DISTRIBUCION VOLUMEN X CRITERIO (kg ó litros)Golosinas10-30MIL</v>
      </c>
      <c r="B176">
        <v>0</v>
      </c>
      <c r="C176">
        <v>0</v>
      </c>
      <c r="D176" t="s">
        <v>37</v>
      </c>
      <c r="E176">
        <v>0</v>
      </c>
      <c r="F176">
        <v>0</v>
      </c>
      <c r="G176">
        <v>0</v>
      </c>
      <c r="H176">
        <v>0</v>
      </c>
      <c r="I176">
        <v>0</v>
      </c>
      <c r="J176">
        <v>0</v>
      </c>
    </row>
    <row r="177" spans="1:10" x14ac:dyDescent="0.3">
      <c r="A177" t="str">
        <f>B2&amp;C164&amp;D177</f>
        <v>DISTRIBUCION VOLUMEN X CRITERIO (kg ó litros)Golosinas30-100MIL</v>
      </c>
      <c r="B177">
        <v>0</v>
      </c>
      <c r="C177">
        <v>0</v>
      </c>
      <c r="D177" t="s">
        <v>39</v>
      </c>
      <c r="E177">
        <v>0</v>
      </c>
      <c r="F177">
        <v>0</v>
      </c>
      <c r="G177">
        <v>0</v>
      </c>
      <c r="H177">
        <v>0</v>
      </c>
      <c r="I177">
        <v>0</v>
      </c>
      <c r="J177">
        <v>0</v>
      </c>
    </row>
    <row r="178" spans="1:10" x14ac:dyDescent="0.3">
      <c r="A178" t="str">
        <f>B2&amp;C164&amp;D178</f>
        <v>DISTRIBUCION VOLUMEN X CRITERIO (kg ó litros)Golosinas100-200MIL</v>
      </c>
      <c r="B178">
        <v>0</v>
      </c>
      <c r="C178">
        <v>0</v>
      </c>
      <c r="D178" t="s">
        <v>41</v>
      </c>
      <c r="E178">
        <v>0</v>
      </c>
      <c r="F178">
        <v>0</v>
      </c>
      <c r="G178">
        <v>0</v>
      </c>
      <c r="H178">
        <v>0</v>
      </c>
      <c r="I178">
        <v>0</v>
      </c>
      <c r="J178">
        <v>0</v>
      </c>
    </row>
    <row r="179" spans="1:10" x14ac:dyDescent="0.3">
      <c r="A179" t="str">
        <f>B2&amp;C164&amp;D179</f>
        <v>DISTRIBUCION VOLUMEN X CRITERIO (kg ó litros)Golosinas200-500MIL</v>
      </c>
      <c r="B179">
        <v>0</v>
      </c>
      <c r="C179">
        <v>0</v>
      </c>
      <c r="D179" t="s">
        <v>43</v>
      </c>
      <c r="E179">
        <v>0</v>
      </c>
      <c r="F179">
        <v>0</v>
      </c>
      <c r="G179">
        <v>0</v>
      </c>
      <c r="H179">
        <v>0</v>
      </c>
      <c r="I179">
        <v>0</v>
      </c>
      <c r="J179">
        <v>0</v>
      </c>
    </row>
    <row r="180" spans="1:10" x14ac:dyDescent="0.3">
      <c r="A180" t="str">
        <f>B2&amp;C164&amp;D180</f>
        <v>DISTRIBUCION VOLUMEN X CRITERIO (kg ó litros)Golosinas&gt;500MIL</v>
      </c>
      <c r="B180">
        <v>0</v>
      </c>
      <c r="C180">
        <v>0</v>
      </c>
      <c r="D180" t="s">
        <v>45</v>
      </c>
      <c r="E180">
        <v>0</v>
      </c>
      <c r="F180">
        <v>0</v>
      </c>
      <c r="G180">
        <v>0</v>
      </c>
      <c r="H180">
        <v>0</v>
      </c>
      <c r="I180">
        <v>0</v>
      </c>
      <c r="J180">
        <v>0</v>
      </c>
    </row>
    <row r="181" spans="1:10" x14ac:dyDescent="0.3">
      <c r="A181" t="str">
        <f>B2&amp;C164&amp;D181</f>
        <v>DISTRIBUCION VOLUMEN X CRITERIO (kg ó litros)GolosinasDE 15 A 19 AÑOS</v>
      </c>
      <c r="B181">
        <v>0</v>
      </c>
      <c r="C181">
        <v>0</v>
      </c>
      <c r="D181" t="s">
        <v>154</v>
      </c>
      <c r="E181">
        <v>0</v>
      </c>
      <c r="F181">
        <v>0</v>
      </c>
      <c r="G181">
        <v>0</v>
      </c>
      <c r="H181">
        <v>0</v>
      </c>
      <c r="I181">
        <v>0</v>
      </c>
      <c r="J181">
        <v>0</v>
      </c>
    </row>
    <row r="182" spans="1:10" x14ac:dyDescent="0.3">
      <c r="A182" t="str">
        <f>B2&amp;C164&amp;D182</f>
        <v>DISTRIBUCION VOLUMEN X CRITERIO (kg ó litros)GolosinasDE 20 A 24 AÑOS</v>
      </c>
      <c r="B182">
        <v>0</v>
      </c>
      <c r="C182">
        <v>0</v>
      </c>
      <c r="D182" t="s">
        <v>155</v>
      </c>
      <c r="E182">
        <v>0</v>
      </c>
      <c r="F182">
        <v>0</v>
      </c>
      <c r="G182">
        <v>0</v>
      </c>
      <c r="H182">
        <v>0</v>
      </c>
      <c r="I182">
        <v>0</v>
      </c>
      <c r="J182">
        <v>0</v>
      </c>
    </row>
    <row r="183" spans="1:10" x14ac:dyDescent="0.3">
      <c r="A183" t="str">
        <f>B2&amp;C164&amp;D183</f>
        <v>DISTRIBUCION VOLUMEN X CRITERIO (kg ó litros)GolosinasDE 25 A 34 AÑOS</v>
      </c>
      <c r="B183">
        <v>0</v>
      </c>
      <c r="C183">
        <v>0</v>
      </c>
      <c r="D183" t="s">
        <v>156</v>
      </c>
      <c r="E183">
        <v>0</v>
      </c>
      <c r="F183">
        <v>0</v>
      </c>
      <c r="G183">
        <v>0</v>
      </c>
      <c r="H183">
        <v>0</v>
      </c>
      <c r="I183">
        <v>0</v>
      </c>
      <c r="J183">
        <v>0</v>
      </c>
    </row>
    <row r="184" spans="1:10" x14ac:dyDescent="0.3">
      <c r="A184" t="str">
        <f>B2&amp;C164&amp;D184</f>
        <v>DISTRIBUCION VOLUMEN X CRITERIO (kg ó litros)GolosinasDE 35 A 49 AÑOS</v>
      </c>
      <c r="B184">
        <v>0</v>
      </c>
      <c r="C184">
        <v>0</v>
      </c>
      <c r="D184" t="s">
        <v>157</v>
      </c>
      <c r="E184">
        <v>0</v>
      </c>
      <c r="F184">
        <v>0</v>
      </c>
      <c r="G184">
        <v>0</v>
      </c>
      <c r="H184">
        <v>0</v>
      </c>
      <c r="I184">
        <v>0</v>
      </c>
      <c r="J184">
        <v>0</v>
      </c>
    </row>
    <row r="185" spans="1:10" x14ac:dyDescent="0.3">
      <c r="A185" t="str">
        <f>B2&amp;C164&amp;D185</f>
        <v>DISTRIBUCION VOLUMEN X CRITERIO (kg ó litros)GolosinasDE 50 A 59 AÑOS</v>
      </c>
      <c r="B185">
        <v>0</v>
      </c>
      <c r="C185">
        <v>0</v>
      </c>
      <c r="D185" t="s">
        <v>158</v>
      </c>
      <c r="E185">
        <v>0</v>
      </c>
      <c r="F185">
        <v>0</v>
      </c>
      <c r="G185">
        <v>0</v>
      </c>
      <c r="H185">
        <v>0</v>
      </c>
      <c r="I185">
        <v>0</v>
      </c>
      <c r="J185">
        <v>0</v>
      </c>
    </row>
    <row r="186" spans="1:10" x14ac:dyDescent="0.3">
      <c r="A186" t="str">
        <f>B2&amp;C164&amp;D186</f>
        <v>DISTRIBUCION VOLUMEN X CRITERIO (kg ó litros)GolosinasDE 60 A 75 AÑOS</v>
      </c>
      <c r="B186">
        <v>0</v>
      </c>
      <c r="C186">
        <v>0</v>
      </c>
      <c r="D186" t="s">
        <v>159</v>
      </c>
      <c r="E186">
        <v>0</v>
      </c>
      <c r="F186">
        <v>0</v>
      </c>
      <c r="G186">
        <v>0</v>
      </c>
      <c r="H186">
        <v>0</v>
      </c>
      <c r="I186">
        <v>0</v>
      </c>
      <c r="J186">
        <v>0</v>
      </c>
    </row>
    <row r="187" spans="1:10" x14ac:dyDescent="0.3">
      <c r="A187" t="str">
        <f>B2&amp;C164&amp;D187</f>
        <v>DISTRIBUCION VOLUMEN X CRITERIO (kg ó litros)GolosinasALTA Y MEDIA ALTA</v>
      </c>
      <c r="B187">
        <v>0</v>
      </c>
      <c r="C187">
        <v>0</v>
      </c>
      <c r="D187" t="s">
        <v>160</v>
      </c>
      <c r="E187">
        <v>0</v>
      </c>
      <c r="F187">
        <v>0</v>
      </c>
      <c r="G187">
        <v>0</v>
      </c>
      <c r="H187">
        <v>0</v>
      </c>
      <c r="I187">
        <v>0</v>
      </c>
      <c r="J187">
        <v>0</v>
      </c>
    </row>
    <row r="188" spans="1:10" x14ac:dyDescent="0.3">
      <c r="A188" t="str">
        <f>B2&amp;C164&amp;D188</f>
        <v>DISTRIBUCION VOLUMEN X CRITERIO (kg ó litros)GolosinasMEDIA</v>
      </c>
      <c r="B188">
        <v>0</v>
      </c>
      <c r="C188">
        <v>0</v>
      </c>
      <c r="D188" t="s">
        <v>161</v>
      </c>
      <c r="E188">
        <v>0</v>
      </c>
      <c r="F188">
        <v>0</v>
      </c>
      <c r="G188">
        <v>0</v>
      </c>
      <c r="H188">
        <v>0</v>
      </c>
      <c r="I188">
        <v>0</v>
      </c>
      <c r="J188">
        <v>0</v>
      </c>
    </row>
    <row r="189" spans="1:10" x14ac:dyDescent="0.3">
      <c r="A189" t="str">
        <f>B2&amp;C164&amp;D189</f>
        <v>DISTRIBUCION VOLUMEN X CRITERIO (kg ó litros)GolosinasMEDIA BAJA</v>
      </c>
      <c r="B189">
        <v>0</v>
      </c>
      <c r="C189">
        <v>0</v>
      </c>
      <c r="D189" t="s">
        <v>162</v>
      </c>
      <c r="E189">
        <v>0</v>
      </c>
      <c r="F189">
        <v>0</v>
      </c>
      <c r="G189">
        <v>0</v>
      </c>
      <c r="H189">
        <v>0</v>
      </c>
      <c r="I189">
        <v>0</v>
      </c>
      <c r="J189">
        <v>0</v>
      </c>
    </row>
    <row r="190" spans="1:10" x14ac:dyDescent="0.3">
      <c r="A190" t="str">
        <f>B2&amp;C164&amp;D190</f>
        <v>DISTRIBUCION VOLUMEN X CRITERIO (kg ó litros)GolosinasBAJA</v>
      </c>
      <c r="B190">
        <v>0</v>
      </c>
      <c r="C190">
        <v>0</v>
      </c>
      <c r="D190" t="s">
        <v>163</v>
      </c>
      <c r="E190">
        <v>0</v>
      </c>
      <c r="F190">
        <v>0</v>
      </c>
      <c r="G190">
        <v>0</v>
      </c>
      <c r="H190">
        <v>0</v>
      </c>
      <c r="I190">
        <v>0</v>
      </c>
      <c r="J190">
        <v>0</v>
      </c>
    </row>
    <row r="191" spans="1:10" x14ac:dyDescent="0.3">
      <c r="A191" t="str">
        <f>B191&amp;C191&amp;D191</f>
        <v>PENETRACION (%)Total AperitivosT.ESPAÑA</v>
      </c>
      <c r="B191" t="s">
        <v>140</v>
      </c>
      <c r="C191" t="s">
        <v>19</v>
      </c>
      <c r="D191" t="s">
        <v>60</v>
      </c>
      <c r="E191">
        <v>7.7185410000000001</v>
      </c>
      <c r="F191">
        <v>7.3340860000000001</v>
      </c>
      <c r="G191">
        <v>44.174647999999998</v>
      </c>
      <c r="H191">
        <v>0</v>
      </c>
      <c r="I191">
        <v>0</v>
      </c>
      <c r="J191">
        <v>0</v>
      </c>
    </row>
    <row r="192" spans="1:10" x14ac:dyDescent="0.3">
      <c r="A192" t="str">
        <f>B191&amp;C191&amp;D192</f>
        <v>PENETRACION (%)Total AperitivosBCN AM</v>
      </c>
      <c r="B192">
        <v>0</v>
      </c>
      <c r="C192">
        <v>0</v>
      </c>
      <c r="D192" t="s">
        <v>146</v>
      </c>
      <c r="E192">
        <v>0</v>
      </c>
      <c r="F192">
        <v>0</v>
      </c>
      <c r="G192">
        <v>0</v>
      </c>
      <c r="H192">
        <v>0</v>
      </c>
      <c r="I192">
        <v>0</v>
      </c>
      <c r="J192">
        <v>0</v>
      </c>
    </row>
    <row r="193" spans="1:10" x14ac:dyDescent="0.3">
      <c r="A193" t="str">
        <f>B191&amp;C191&amp;D193</f>
        <v>PENETRACION (%)Total AperitivosREST.CAT ARAGON</v>
      </c>
      <c r="B193">
        <v>0</v>
      </c>
      <c r="C193">
        <v>0</v>
      </c>
      <c r="D193" t="s">
        <v>147</v>
      </c>
      <c r="E193">
        <v>0</v>
      </c>
      <c r="F193">
        <v>0</v>
      </c>
      <c r="G193">
        <v>0</v>
      </c>
      <c r="H193">
        <v>0</v>
      </c>
      <c r="I193">
        <v>0</v>
      </c>
      <c r="J193">
        <v>0</v>
      </c>
    </row>
    <row r="194" spans="1:10" x14ac:dyDescent="0.3">
      <c r="A194" t="str">
        <f>B191&amp;C191&amp;D194</f>
        <v>PENETRACION (%)Total AperitivosLEVANTE</v>
      </c>
      <c r="B194">
        <v>0</v>
      </c>
      <c r="C194">
        <v>0</v>
      </c>
      <c r="D194" t="s">
        <v>148</v>
      </c>
      <c r="E194">
        <v>8.4144159999999992</v>
      </c>
      <c r="F194">
        <v>9.0259459999999994</v>
      </c>
      <c r="G194">
        <v>0</v>
      </c>
      <c r="H194">
        <v>0</v>
      </c>
      <c r="I194">
        <v>0</v>
      </c>
      <c r="J194">
        <v>0</v>
      </c>
    </row>
    <row r="195" spans="1:10" x14ac:dyDescent="0.3">
      <c r="A195" t="str">
        <f>B191&amp;C191&amp;D195</f>
        <v>PENETRACION (%)Total AperitivosANDALUCIA</v>
      </c>
      <c r="B195">
        <v>0</v>
      </c>
      <c r="C195">
        <v>0</v>
      </c>
      <c r="D195" t="s">
        <v>149</v>
      </c>
      <c r="E195">
        <v>8.5409089999999992</v>
      </c>
      <c r="F195">
        <v>9.4396409999999999</v>
      </c>
      <c r="G195">
        <v>0</v>
      </c>
      <c r="H195">
        <v>0</v>
      </c>
      <c r="I195">
        <v>0</v>
      </c>
      <c r="J195">
        <v>0</v>
      </c>
    </row>
    <row r="196" spans="1:10" x14ac:dyDescent="0.3">
      <c r="A196" t="str">
        <f>B191&amp;C191&amp;D196</f>
        <v>PENETRACION (%)Total AperitivosMDD AM</v>
      </c>
      <c r="B196">
        <v>0</v>
      </c>
      <c r="C196">
        <v>0</v>
      </c>
      <c r="D196" t="s">
        <v>150</v>
      </c>
      <c r="E196">
        <v>10.51267</v>
      </c>
      <c r="F196">
        <v>7.5723219999999998</v>
      </c>
      <c r="G196">
        <v>0</v>
      </c>
      <c r="H196">
        <v>0</v>
      </c>
      <c r="I196">
        <v>0</v>
      </c>
      <c r="J196">
        <v>0</v>
      </c>
    </row>
    <row r="197" spans="1:10" x14ac:dyDescent="0.3">
      <c r="A197" t="str">
        <f>B191&amp;C191&amp;D197</f>
        <v>PENETRACION (%)Total AperitivosRTO CENTRO</v>
      </c>
      <c r="B197">
        <v>0</v>
      </c>
      <c r="C197">
        <v>0</v>
      </c>
      <c r="D197" t="s">
        <v>151</v>
      </c>
      <c r="E197">
        <v>6.6626830000000004</v>
      </c>
      <c r="F197">
        <v>9.0023129999999991</v>
      </c>
      <c r="G197">
        <v>0</v>
      </c>
      <c r="H197">
        <v>0</v>
      </c>
      <c r="I197">
        <v>0</v>
      </c>
      <c r="J197">
        <v>0</v>
      </c>
    </row>
    <row r="198" spans="1:10" x14ac:dyDescent="0.3">
      <c r="A198" t="str">
        <f>B191&amp;C191&amp;D198</f>
        <v>PENETRACION (%)Total AperitivosNORTE-CENTRO</v>
      </c>
      <c r="B198">
        <v>0</v>
      </c>
      <c r="C198">
        <v>0</v>
      </c>
      <c r="D198" t="s">
        <v>152</v>
      </c>
      <c r="E198">
        <v>10.04397</v>
      </c>
      <c r="F198">
        <v>0</v>
      </c>
      <c r="G198">
        <v>0</v>
      </c>
      <c r="H198">
        <v>0</v>
      </c>
      <c r="I198">
        <v>0</v>
      </c>
      <c r="J198">
        <v>0</v>
      </c>
    </row>
    <row r="199" spans="1:10" x14ac:dyDescent="0.3">
      <c r="A199" t="str">
        <f>B191&amp;C191&amp;D199</f>
        <v>PENETRACION (%)Total AperitivosNOROESTE</v>
      </c>
      <c r="B199">
        <v>0</v>
      </c>
      <c r="C199">
        <v>0</v>
      </c>
      <c r="D199" t="s">
        <v>153</v>
      </c>
      <c r="E199">
        <v>0</v>
      </c>
      <c r="F199">
        <v>0</v>
      </c>
      <c r="G199">
        <v>0</v>
      </c>
      <c r="H199">
        <v>0</v>
      </c>
      <c r="I199">
        <v>0</v>
      </c>
      <c r="J199">
        <v>0</v>
      </c>
    </row>
    <row r="200" spans="1:10" x14ac:dyDescent="0.3">
      <c r="A200" t="str">
        <f>B191&amp;C191&amp;D200</f>
        <v>PENETRACION (%)Total Aperitivos&lt;2MIL</v>
      </c>
      <c r="B200">
        <v>0</v>
      </c>
      <c r="C200">
        <v>0</v>
      </c>
      <c r="D200" t="s">
        <v>30</v>
      </c>
      <c r="E200">
        <v>0</v>
      </c>
      <c r="F200">
        <v>0</v>
      </c>
      <c r="G200">
        <v>41.073555999999996</v>
      </c>
      <c r="H200">
        <v>0</v>
      </c>
      <c r="I200">
        <v>0</v>
      </c>
      <c r="J200">
        <v>0</v>
      </c>
    </row>
    <row r="201" spans="1:10" x14ac:dyDescent="0.3">
      <c r="A201" t="str">
        <f>B191&amp;C191&amp;D201</f>
        <v>PENETRACION (%)Total Aperitivos2-5MIL</v>
      </c>
      <c r="B201">
        <v>0</v>
      </c>
      <c r="C201">
        <v>0</v>
      </c>
      <c r="D201" t="s">
        <v>33</v>
      </c>
      <c r="E201">
        <v>0</v>
      </c>
      <c r="F201">
        <v>0</v>
      </c>
      <c r="G201">
        <v>0</v>
      </c>
      <c r="H201">
        <v>0</v>
      </c>
      <c r="I201">
        <v>0</v>
      </c>
      <c r="J201">
        <v>0</v>
      </c>
    </row>
    <row r="202" spans="1:10" x14ac:dyDescent="0.3">
      <c r="A202" t="str">
        <f>B191&amp;C191&amp;D202</f>
        <v>PENETRACION (%)Total Aperitivos5-10MIL</v>
      </c>
      <c r="B202">
        <v>0</v>
      </c>
      <c r="C202">
        <v>0</v>
      </c>
      <c r="D202" t="s">
        <v>35</v>
      </c>
      <c r="E202">
        <v>0</v>
      </c>
      <c r="F202">
        <v>0</v>
      </c>
      <c r="G202">
        <v>0</v>
      </c>
      <c r="H202">
        <v>0</v>
      </c>
      <c r="I202">
        <v>0</v>
      </c>
      <c r="J202">
        <v>0</v>
      </c>
    </row>
    <row r="203" spans="1:10" x14ac:dyDescent="0.3">
      <c r="A203" t="str">
        <f>B191&amp;C191&amp;D203</f>
        <v>PENETRACION (%)Total Aperitivos10-30MIL</v>
      </c>
      <c r="B203">
        <v>0</v>
      </c>
      <c r="C203">
        <v>0</v>
      </c>
      <c r="D203" t="s">
        <v>37</v>
      </c>
      <c r="E203">
        <v>9.1026500000000006</v>
      </c>
      <c r="F203">
        <v>8.4366489999999992</v>
      </c>
      <c r="G203">
        <v>0</v>
      </c>
      <c r="H203">
        <v>0</v>
      </c>
      <c r="I203">
        <v>0</v>
      </c>
      <c r="J203">
        <v>0</v>
      </c>
    </row>
    <row r="204" spans="1:10" x14ac:dyDescent="0.3">
      <c r="A204" t="str">
        <f>B191&amp;C191&amp;D204</f>
        <v>PENETRACION (%)Total Aperitivos30-100MIL</v>
      </c>
      <c r="B204">
        <v>0</v>
      </c>
      <c r="C204">
        <v>0</v>
      </c>
      <c r="D204" t="s">
        <v>39</v>
      </c>
      <c r="E204">
        <v>5.9944660000000001</v>
      </c>
      <c r="F204">
        <v>5.8906939999999999</v>
      </c>
      <c r="G204">
        <v>0</v>
      </c>
      <c r="H204">
        <v>0</v>
      </c>
      <c r="I204">
        <v>0</v>
      </c>
      <c r="J204">
        <v>0</v>
      </c>
    </row>
    <row r="205" spans="1:10" x14ac:dyDescent="0.3">
      <c r="A205" t="str">
        <f>B191&amp;C191&amp;D205</f>
        <v>PENETRACION (%)Total Aperitivos100-200MIL</v>
      </c>
      <c r="B205">
        <v>0</v>
      </c>
      <c r="C205">
        <v>0</v>
      </c>
      <c r="D205" t="s">
        <v>41</v>
      </c>
      <c r="E205">
        <v>8.8238850000000006</v>
      </c>
      <c r="F205">
        <v>7.7980660000000004</v>
      </c>
      <c r="G205">
        <v>0</v>
      </c>
      <c r="H205">
        <v>0</v>
      </c>
      <c r="I205">
        <v>0</v>
      </c>
      <c r="J205">
        <v>0</v>
      </c>
    </row>
    <row r="206" spans="1:10" x14ac:dyDescent="0.3">
      <c r="A206" t="str">
        <f>B191&amp;C191&amp;D206</f>
        <v>PENETRACION (%)Total Aperitivos200-500MIL</v>
      </c>
      <c r="B206">
        <v>0</v>
      </c>
      <c r="C206">
        <v>0</v>
      </c>
      <c r="D206" t="s">
        <v>43</v>
      </c>
      <c r="E206">
        <v>9.3015380000000007</v>
      </c>
      <c r="F206">
        <v>9.6211190000000002</v>
      </c>
      <c r="G206">
        <v>0</v>
      </c>
      <c r="H206">
        <v>0</v>
      </c>
      <c r="I206">
        <v>0</v>
      </c>
      <c r="J206">
        <v>0</v>
      </c>
    </row>
    <row r="207" spans="1:10" x14ac:dyDescent="0.3">
      <c r="A207" t="str">
        <f>B191&amp;C191&amp;D207</f>
        <v>PENETRACION (%)Total Aperitivos&gt;500MIL</v>
      </c>
      <c r="B207">
        <v>0</v>
      </c>
      <c r="C207">
        <v>0</v>
      </c>
      <c r="D207" t="s">
        <v>45</v>
      </c>
      <c r="E207">
        <v>7.8510169999999997</v>
      </c>
      <c r="F207">
        <v>5.4575560000000003</v>
      </c>
      <c r="G207">
        <v>0</v>
      </c>
      <c r="H207">
        <v>0</v>
      </c>
      <c r="I207">
        <v>0</v>
      </c>
      <c r="J207">
        <v>0</v>
      </c>
    </row>
    <row r="208" spans="1:10" x14ac:dyDescent="0.3">
      <c r="A208" t="str">
        <f>B191&amp;C191&amp;D208</f>
        <v>PENETRACION (%)Total AperitivosDE 15 A 19 AÑOS</v>
      </c>
      <c r="B208">
        <v>0</v>
      </c>
      <c r="C208">
        <v>0</v>
      </c>
      <c r="D208" t="s">
        <v>154</v>
      </c>
      <c r="E208">
        <v>0</v>
      </c>
      <c r="F208">
        <v>0</v>
      </c>
      <c r="G208">
        <v>0</v>
      </c>
      <c r="H208">
        <v>0</v>
      </c>
      <c r="I208">
        <v>0</v>
      </c>
      <c r="J208">
        <v>0</v>
      </c>
    </row>
    <row r="209" spans="1:10" x14ac:dyDescent="0.3">
      <c r="A209" t="str">
        <f>B191&amp;C191&amp;D209</f>
        <v>PENETRACION (%)Total AperitivosDE 20 A 24 AÑOS</v>
      </c>
      <c r="B209">
        <v>0</v>
      </c>
      <c r="C209">
        <v>0</v>
      </c>
      <c r="D209" t="s">
        <v>155</v>
      </c>
      <c r="E209">
        <v>14.003119999999999</v>
      </c>
      <c r="F209">
        <v>0</v>
      </c>
      <c r="G209">
        <v>0</v>
      </c>
      <c r="H209">
        <v>0</v>
      </c>
      <c r="I209">
        <v>0</v>
      </c>
      <c r="J209">
        <v>0</v>
      </c>
    </row>
    <row r="210" spans="1:10" x14ac:dyDescent="0.3">
      <c r="A210" t="str">
        <f>B191&amp;C191&amp;D210</f>
        <v>PENETRACION (%)Total AperitivosDE 25 A 34 AÑOS</v>
      </c>
      <c r="B210">
        <v>0</v>
      </c>
      <c r="C210">
        <v>0</v>
      </c>
      <c r="D210" t="s">
        <v>156</v>
      </c>
      <c r="E210">
        <v>8.171443</v>
      </c>
      <c r="F210">
        <v>9.9968020000000006</v>
      </c>
      <c r="G210">
        <v>0</v>
      </c>
      <c r="H210">
        <v>0</v>
      </c>
      <c r="I210">
        <v>0</v>
      </c>
      <c r="J210">
        <v>0</v>
      </c>
    </row>
    <row r="211" spans="1:10" x14ac:dyDescent="0.3">
      <c r="A211" t="str">
        <f>B191&amp;C191&amp;D211</f>
        <v>PENETRACION (%)Total AperitivosDE 35 A 49 AÑOS</v>
      </c>
      <c r="B211">
        <v>0</v>
      </c>
      <c r="C211">
        <v>0</v>
      </c>
      <c r="D211" t="s">
        <v>157</v>
      </c>
      <c r="E211">
        <v>8.3011909999999993</v>
      </c>
      <c r="F211">
        <v>8.9750440000000005</v>
      </c>
      <c r="G211">
        <v>0</v>
      </c>
      <c r="H211">
        <v>0</v>
      </c>
      <c r="I211">
        <v>0</v>
      </c>
      <c r="J211">
        <v>0</v>
      </c>
    </row>
    <row r="212" spans="1:10" x14ac:dyDescent="0.3">
      <c r="A212" t="str">
        <f>B191&amp;C191&amp;D212</f>
        <v>PENETRACION (%)Total AperitivosDE 50 A 59 AÑOS</v>
      </c>
      <c r="B212">
        <v>0</v>
      </c>
      <c r="C212">
        <v>0</v>
      </c>
      <c r="D212" t="s">
        <v>158</v>
      </c>
      <c r="E212">
        <v>7.5242300000000002</v>
      </c>
      <c r="F212">
        <v>6.6580029999999999</v>
      </c>
      <c r="G212">
        <v>0</v>
      </c>
      <c r="H212">
        <v>0</v>
      </c>
      <c r="I212">
        <v>0</v>
      </c>
      <c r="J212">
        <v>0</v>
      </c>
    </row>
    <row r="213" spans="1:10" x14ac:dyDescent="0.3">
      <c r="A213" t="str">
        <f>B191&amp;C191&amp;D213</f>
        <v>PENETRACION (%)Total AperitivosDE 60 A 75 AÑOS</v>
      </c>
      <c r="B213">
        <v>0</v>
      </c>
      <c r="C213">
        <v>0</v>
      </c>
      <c r="D213" t="s">
        <v>159</v>
      </c>
      <c r="E213">
        <v>0</v>
      </c>
      <c r="F213">
        <v>0</v>
      </c>
      <c r="G213">
        <v>0</v>
      </c>
      <c r="H213">
        <v>0</v>
      </c>
      <c r="I213">
        <v>0</v>
      </c>
      <c r="J213">
        <v>0</v>
      </c>
    </row>
    <row r="214" spans="1:10" x14ac:dyDescent="0.3">
      <c r="A214" t="str">
        <f>B191&amp;C191&amp;D214</f>
        <v>PENETRACION (%)Total AperitivosALTA Y MEDIA ALTA</v>
      </c>
      <c r="B214">
        <v>0</v>
      </c>
      <c r="C214">
        <v>0</v>
      </c>
      <c r="D214" t="s">
        <v>160</v>
      </c>
      <c r="E214">
        <v>7.2316789999999997</v>
      </c>
      <c r="F214">
        <v>7.2212329999999998</v>
      </c>
      <c r="G214">
        <v>0</v>
      </c>
      <c r="H214">
        <v>0</v>
      </c>
      <c r="I214">
        <v>0</v>
      </c>
      <c r="J214">
        <v>0</v>
      </c>
    </row>
    <row r="215" spans="1:10" x14ac:dyDescent="0.3">
      <c r="A215" t="str">
        <f>B191&amp;C191&amp;D215</f>
        <v>PENETRACION (%)Total AperitivosMEDIA</v>
      </c>
      <c r="B215">
        <v>0</v>
      </c>
      <c r="C215">
        <v>0</v>
      </c>
      <c r="D215" t="s">
        <v>161</v>
      </c>
      <c r="E215">
        <v>6.8679790000000001</v>
      </c>
      <c r="F215">
        <v>7.0593029999999999</v>
      </c>
      <c r="G215">
        <v>0</v>
      </c>
      <c r="H215">
        <v>0</v>
      </c>
      <c r="I215">
        <v>0</v>
      </c>
      <c r="J215">
        <v>0</v>
      </c>
    </row>
    <row r="216" spans="1:10" x14ac:dyDescent="0.3">
      <c r="A216" t="str">
        <f>B191&amp;C191&amp;D216</f>
        <v>PENETRACION (%)Total AperitivosMEDIA BAJA</v>
      </c>
      <c r="B216">
        <v>0</v>
      </c>
      <c r="C216">
        <v>0</v>
      </c>
      <c r="D216" t="s">
        <v>162</v>
      </c>
      <c r="E216">
        <v>7.0699180000000004</v>
      </c>
      <c r="F216">
        <v>6.929462</v>
      </c>
      <c r="G216">
        <v>0</v>
      </c>
      <c r="H216">
        <v>0</v>
      </c>
      <c r="I216">
        <v>0</v>
      </c>
      <c r="J216">
        <v>0</v>
      </c>
    </row>
    <row r="217" spans="1:10" x14ac:dyDescent="0.3">
      <c r="A217" t="str">
        <f>B191&amp;C191&amp;D217</f>
        <v>PENETRACION (%)Total AperitivosBAJA</v>
      </c>
      <c r="B217">
        <v>0</v>
      </c>
      <c r="C217">
        <v>0</v>
      </c>
      <c r="D217" t="s">
        <v>163</v>
      </c>
      <c r="E217">
        <v>11.00278</v>
      </c>
      <c r="F217">
        <v>9.7406889999999997</v>
      </c>
      <c r="G217">
        <v>0</v>
      </c>
      <c r="H217">
        <v>0</v>
      </c>
      <c r="I217">
        <v>0</v>
      </c>
      <c r="J217">
        <v>0</v>
      </c>
    </row>
    <row r="218" spans="1:10" x14ac:dyDescent="0.3">
      <c r="A218" t="str">
        <f>B191&amp;C218&amp;D218</f>
        <v>PENETRACION (%)Patatas Fritas + Otros Aperitivos SaladosT.ESPAÑA</v>
      </c>
      <c r="B218">
        <v>0</v>
      </c>
      <c r="C218" t="s">
        <v>97</v>
      </c>
      <c r="D218" t="s">
        <v>60</v>
      </c>
      <c r="E218">
        <v>3.559005</v>
      </c>
      <c r="F218">
        <v>3.0137749999999999</v>
      </c>
      <c r="G218">
        <v>0</v>
      </c>
      <c r="H218">
        <v>0</v>
      </c>
      <c r="I218">
        <v>0</v>
      </c>
      <c r="J218">
        <v>0</v>
      </c>
    </row>
    <row r="219" spans="1:10" x14ac:dyDescent="0.3">
      <c r="A219" t="str">
        <f>B191&amp;C218&amp;D219</f>
        <v>PENETRACION (%)Patatas Fritas + Otros Aperitivos SaladosBCN AM</v>
      </c>
      <c r="B219">
        <v>0</v>
      </c>
      <c r="C219">
        <v>0</v>
      </c>
      <c r="D219" t="s">
        <v>146</v>
      </c>
      <c r="E219">
        <v>0</v>
      </c>
      <c r="F219">
        <v>0</v>
      </c>
      <c r="G219">
        <v>0</v>
      </c>
      <c r="H219">
        <v>0</v>
      </c>
      <c r="I219">
        <v>0</v>
      </c>
      <c r="J219">
        <v>0</v>
      </c>
    </row>
    <row r="220" spans="1:10" x14ac:dyDescent="0.3">
      <c r="A220" t="str">
        <f>B191&amp;C218&amp;D220</f>
        <v>PENETRACION (%)Patatas Fritas + Otros Aperitivos SaladosREST.CAT ARAGON</v>
      </c>
      <c r="B220">
        <v>0</v>
      </c>
      <c r="C220">
        <v>0</v>
      </c>
      <c r="D220" t="s">
        <v>147</v>
      </c>
      <c r="E220">
        <v>0</v>
      </c>
      <c r="F220">
        <v>0</v>
      </c>
      <c r="G220">
        <v>0</v>
      </c>
      <c r="H220">
        <v>0</v>
      </c>
      <c r="I220">
        <v>0</v>
      </c>
      <c r="J220">
        <v>0</v>
      </c>
    </row>
    <row r="221" spans="1:10" x14ac:dyDescent="0.3">
      <c r="A221" t="str">
        <f>B191&amp;C218&amp;D221</f>
        <v>PENETRACION (%)Patatas Fritas + Otros Aperitivos SaladosLEVANTE</v>
      </c>
      <c r="B221">
        <v>0</v>
      </c>
      <c r="C221">
        <v>0</v>
      </c>
      <c r="D221" t="s">
        <v>148</v>
      </c>
      <c r="E221">
        <v>0</v>
      </c>
      <c r="F221">
        <v>0</v>
      </c>
      <c r="G221">
        <v>0</v>
      </c>
      <c r="H221">
        <v>0</v>
      </c>
      <c r="I221">
        <v>0</v>
      </c>
      <c r="J221">
        <v>0</v>
      </c>
    </row>
    <row r="222" spans="1:10" x14ac:dyDescent="0.3">
      <c r="A222" t="str">
        <f>B191&amp;C218&amp;D222</f>
        <v>PENETRACION (%)Patatas Fritas + Otros Aperitivos SaladosANDALUCIA</v>
      </c>
      <c r="B222">
        <v>0</v>
      </c>
      <c r="C222">
        <v>0</v>
      </c>
      <c r="D222" t="s">
        <v>149</v>
      </c>
      <c r="E222">
        <v>0</v>
      </c>
      <c r="F222">
        <v>0</v>
      </c>
      <c r="G222">
        <v>0</v>
      </c>
      <c r="H222">
        <v>0</v>
      </c>
      <c r="I222">
        <v>0</v>
      </c>
      <c r="J222">
        <v>0</v>
      </c>
    </row>
    <row r="223" spans="1:10" x14ac:dyDescent="0.3">
      <c r="A223" t="str">
        <f>B191&amp;C218&amp;D223</f>
        <v>PENETRACION (%)Patatas Fritas + Otros Aperitivos SaladosMDD AM</v>
      </c>
      <c r="B223">
        <v>0</v>
      </c>
      <c r="C223">
        <v>0</v>
      </c>
      <c r="D223" t="s">
        <v>150</v>
      </c>
      <c r="E223">
        <v>0</v>
      </c>
      <c r="F223">
        <v>0</v>
      </c>
      <c r="G223">
        <v>0</v>
      </c>
      <c r="H223">
        <v>0</v>
      </c>
      <c r="I223">
        <v>0</v>
      </c>
      <c r="J223">
        <v>0</v>
      </c>
    </row>
    <row r="224" spans="1:10" x14ac:dyDescent="0.3">
      <c r="A224" t="str">
        <f>B191&amp;C218&amp;D224</f>
        <v>PENETRACION (%)Patatas Fritas + Otros Aperitivos SaladosRTO CENTRO</v>
      </c>
      <c r="B224">
        <v>0</v>
      </c>
      <c r="C224">
        <v>0</v>
      </c>
      <c r="D224" t="s">
        <v>151</v>
      </c>
      <c r="E224">
        <v>0</v>
      </c>
      <c r="F224">
        <v>0</v>
      </c>
      <c r="G224">
        <v>0</v>
      </c>
      <c r="H224">
        <v>0</v>
      </c>
      <c r="I224">
        <v>0</v>
      </c>
      <c r="J224">
        <v>0</v>
      </c>
    </row>
    <row r="225" spans="1:10" x14ac:dyDescent="0.3">
      <c r="A225" t="str">
        <f>B191&amp;C218&amp;D225</f>
        <v>PENETRACION (%)Patatas Fritas + Otros Aperitivos SaladosNORTE-CENTRO</v>
      </c>
      <c r="B225">
        <v>0</v>
      </c>
      <c r="C225">
        <v>0</v>
      </c>
      <c r="D225" t="s">
        <v>152</v>
      </c>
      <c r="E225">
        <v>0</v>
      </c>
      <c r="F225">
        <v>0</v>
      </c>
      <c r="G225">
        <v>0</v>
      </c>
      <c r="H225">
        <v>0</v>
      </c>
      <c r="I225">
        <v>0</v>
      </c>
      <c r="J225">
        <v>0</v>
      </c>
    </row>
    <row r="226" spans="1:10" x14ac:dyDescent="0.3">
      <c r="A226" t="str">
        <f>B191&amp;C218&amp;D226</f>
        <v>PENETRACION (%)Patatas Fritas + Otros Aperitivos SaladosNOROESTE</v>
      </c>
      <c r="B226">
        <v>0</v>
      </c>
      <c r="C226">
        <v>0</v>
      </c>
      <c r="D226" t="s">
        <v>153</v>
      </c>
      <c r="E226">
        <v>0</v>
      </c>
      <c r="F226">
        <v>0</v>
      </c>
      <c r="G226">
        <v>0</v>
      </c>
      <c r="H226">
        <v>0</v>
      </c>
      <c r="I226">
        <v>0</v>
      </c>
      <c r="J226">
        <v>0</v>
      </c>
    </row>
    <row r="227" spans="1:10" x14ac:dyDescent="0.3">
      <c r="A227" t="str">
        <f>B191&amp;C218&amp;D227</f>
        <v>PENETRACION (%)Patatas Fritas + Otros Aperitivos Salados&lt;2MIL</v>
      </c>
      <c r="B227">
        <v>0</v>
      </c>
      <c r="C227">
        <v>0</v>
      </c>
      <c r="D227" t="s">
        <v>30</v>
      </c>
      <c r="E227">
        <v>0</v>
      </c>
      <c r="F227">
        <v>0</v>
      </c>
      <c r="G227">
        <v>0</v>
      </c>
      <c r="H227">
        <v>0</v>
      </c>
      <c r="I227">
        <v>0</v>
      </c>
      <c r="J227">
        <v>0</v>
      </c>
    </row>
    <row r="228" spans="1:10" x14ac:dyDescent="0.3">
      <c r="A228" t="str">
        <f>B191&amp;C218&amp;D228</f>
        <v>PENETRACION (%)Patatas Fritas + Otros Aperitivos Salados2-5MIL</v>
      </c>
      <c r="B228">
        <v>0</v>
      </c>
      <c r="C228">
        <v>0</v>
      </c>
      <c r="D228" t="s">
        <v>33</v>
      </c>
      <c r="E228">
        <v>0</v>
      </c>
      <c r="F228">
        <v>0</v>
      </c>
      <c r="G228">
        <v>0</v>
      </c>
      <c r="H228">
        <v>0</v>
      </c>
      <c r="I228">
        <v>0</v>
      </c>
      <c r="J228">
        <v>0</v>
      </c>
    </row>
    <row r="229" spans="1:10" x14ac:dyDescent="0.3">
      <c r="A229" t="str">
        <f>B191&amp;C218&amp;D229</f>
        <v>PENETRACION (%)Patatas Fritas + Otros Aperitivos Salados5-10MIL</v>
      </c>
      <c r="B229">
        <v>0</v>
      </c>
      <c r="C229">
        <v>0</v>
      </c>
      <c r="D229" t="s">
        <v>35</v>
      </c>
      <c r="E229">
        <v>0</v>
      </c>
      <c r="F229">
        <v>0</v>
      </c>
      <c r="G229">
        <v>0</v>
      </c>
      <c r="H229">
        <v>0</v>
      </c>
      <c r="I229">
        <v>0</v>
      </c>
      <c r="J229">
        <v>0</v>
      </c>
    </row>
    <row r="230" spans="1:10" x14ac:dyDescent="0.3">
      <c r="A230" t="str">
        <f>B191&amp;C218&amp;D230</f>
        <v>PENETRACION (%)Patatas Fritas + Otros Aperitivos Salados10-30MIL</v>
      </c>
      <c r="B230">
        <v>0</v>
      </c>
      <c r="C230">
        <v>0</v>
      </c>
      <c r="D230" t="s">
        <v>37</v>
      </c>
      <c r="E230">
        <v>0</v>
      </c>
      <c r="F230">
        <v>0</v>
      </c>
      <c r="G230">
        <v>0</v>
      </c>
      <c r="H230">
        <v>0</v>
      </c>
      <c r="I230">
        <v>0</v>
      </c>
      <c r="J230">
        <v>0</v>
      </c>
    </row>
    <row r="231" spans="1:10" x14ac:dyDescent="0.3">
      <c r="A231" t="str">
        <f>B191&amp;C218&amp;D231</f>
        <v>PENETRACION (%)Patatas Fritas + Otros Aperitivos Salados30-100MIL</v>
      </c>
      <c r="B231">
        <v>0</v>
      </c>
      <c r="C231">
        <v>0</v>
      </c>
      <c r="D231" t="s">
        <v>39</v>
      </c>
      <c r="E231">
        <v>0</v>
      </c>
      <c r="F231">
        <v>0</v>
      </c>
      <c r="G231">
        <v>0</v>
      </c>
      <c r="H231">
        <v>0</v>
      </c>
      <c r="I231">
        <v>0</v>
      </c>
      <c r="J231">
        <v>0</v>
      </c>
    </row>
    <row r="232" spans="1:10" x14ac:dyDescent="0.3">
      <c r="A232" t="str">
        <f>B191&amp;C218&amp;D232</f>
        <v>PENETRACION (%)Patatas Fritas + Otros Aperitivos Salados100-200MIL</v>
      </c>
      <c r="B232">
        <v>0</v>
      </c>
      <c r="C232">
        <v>0</v>
      </c>
      <c r="D232" t="s">
        <v>41</v>
      </c>
      <c r="E232">
        <v>0</v>
      </c>
      <c r="F232">
        <v>0</v>
      </c>
      <c r="G232">
        <v>0</v>
      </c>
      <c r="H232">
        <v>0</v>
      </c>
      <c r="I232">
        <v>0</v>
      </c>
      <c r="J232">
        <v>0</v>
      </c>
    </row>
    <row r="233" spans="1:10" x14ac:dyDescent="0.3">
      <c r="A233" t="str">
        <f>B191&amp;C218&amp;D233</f>
        <v>PENETRACION (%)Patatas Fritas + Otros Aperitivos Salados200-500MIL</v>
      </c>
      <c r="B233">
        <v>0</v>
      </c>
      <c r="C233">
        <v>0</v>
      </c>
      <c r="D233" t="s">
        <v>43</v>
      </c>
      <c r="E233">
        <v>0</v>
      </c>
      <c r="F233">
        <v>0</v>
      </c>
      <c r="G233">
        <v>0</v>
      </c>
      <c r="H233">
        <v>0</v>
      </c>
      <c r="I233">
        <v>0</v>
      </c>
      <c r="J233">
        <v>0</v>
      </c>
    </row>
    <row r="234" spans="1:10" x14ac:dyDescent="0.3">
      <c r="A234" t="str">
        <f>B191&amp;C218&amp;D234</f>
        <v>PENETRACION (%)Patatas Fritas + Otros Aperitivos Salados&gt;500MIL</v>
      </c>
      <c r="B234">
        <v>0</v>
      </c>
      <c r="C234">
        <v>0</v>
      </c>
      <c r="D234" t="s">
        <v>45</v>
      </c>
      <c r="E234">
        <v>0</v>
      </c>
      <c r="F234">
        <v>0</v>
      </c>
      <c r="G234">
        <v>0</v>
      </c>
      <c r="H234">
        <v>0</v>
      </c>
      <c r="I234">
        <v>0</v>
      </c>
      <c r="J234">
        <v>0</v>
      </c>
    </row>
    <row r="235" spans="1:10" x14ac:dyDescent="0.3">
      <c r="A235" t="str">
        <f>B191&amp;C218&amp;D235</f>
        <v>PENETRACION (%)Patatas Fritas + Otros Aperitivos SaladosDE 15 A 19 AÑOS</v>
      </c>
      <c r="B235">
        <v>0</v>
      </c>
      <c r="C235">
        <v>0</v>
      </c>
      <c r="D235" t="s">
        <v>154</v>
      </c>
      <c r="E235">
        <v>0</v>
      </c>
      <c r="F235">
        <v>0</v>
      </c>
      <c r="G235">
        <v>0</v>
      </c>
      <c r="H235">
        <v>0</v>
      </c>
      <c r="I235">
        <v>0</v>
      </c>
      <c r="J235">
        <v>0</v>
      </c>
    </row>
    <row r="236" spans="1:10" x14ac:dyDescent="0.3">
      <c r="A236" t="str">
        <f>B191&amp;C218&amp;D236</f>
        <v>PENETRACION (%)Patatas Fritas + Otros Aperitivos SaladosDE 20 A 24 AÑOS</v>
      </c>
      <c r="B236">
        <v>0</v>
      </c>
      <c r="C236">
        <v>0</v>
      </c>
      <c r="D236" t="s">
        <v>155</v>
      </c>
      <c r="E236">
        <v>0</v>
      </c>
      <c r="F236">
        <v>0</v>
      </c>
      <c r="G236">
        <v>0</v>
      </c>
      <c r="H236">
        <v>0</v>
      </c>
      <c r="I236">
        <v>0</v>
      </c>
      <c r="J236">
        <v>0</v>
      </c>
    </row>
    <row r="237" spans="1:10" x14ac:dyDescent="0.3">
      <c r="A237" t="str">
        <f>B191&amp;C218&amp;D237</f>
        <v>PENETRACION (%)Patatas Fritas + Otros Aperitivos SaladosDE 25 A 34 AÑOS</v>
      </c>
      <c r="B237">
        <v>0</v>
      </c>
      <c r="C237">
        <v>0</v>
      </c>
      <c r="D237" t="s">
        <v>156</v>
      </c>
      <c r="E237">
        <v>0</v>
      </c>
      <c r="F237">
        <v>0</v>
      </c>
      <c r="G237">
        <v>0</v>
      </c>
      <c r="H237">
        <v>0</v>
      </c>
      <c r="I237">
        <v>0</v>
      </c>
      <c r="J237">
        <v>0</v>
      </c>
    </row>
    <row r="238" spans="1:10" x14ac:dyDescent="0.3">
      <c r="A238" t="str">
        <f>B191&amp;C218&amp;D238</f>
        <v>PENETRACION (%)Patatas Fritas + Otros Aperitivos SaladosDE 35 A 49 AÑOS</v>
      </c>
      <c r="B238">
        <v>0</v>
      </c>
      <c r="C238">
        <v>0</v>
      </c>
      <c r="D238" t="s">
        <v>157</v>
      </c>
      <c r="E238">
        <v>3.5168439999999999</v>
      </c>
      <c r="F238">
        <v>4.3856770000000003</v>
      </c>
      <c r="G238">
        <v>0</v>
      </c>
      <c r="H238">
        <v>0</v>
      </c>
      <c r="I238">
        <v>0</v>
      </c>
      <c r="J238">
        <v>0</v>
      </c>
    </row>
    <row r="239" spans="1:10" x14ac:dyDescent="0.3">
      <c r="A239" t="str">
        <f>B191&amp;C218&amp;D239</f>
        <v>PENETRACION (%)Patatas Fritas + Otros Aperitivos SaladosDE 50 A 59 AÑOS</v>
      </c>
      <c r="B239">
        <v>0</v>
      </c>
      <c r="C239">
        <v>0</v>
      </c>
      <c r="D239" t="s">
        <v>158</v>
      </c>
      <c r="E239">
        <v>3.9629599999999998</v>
      </c>
      <c r="F239">
        <v>0</v>
      </c>
      <c r="G239">
        <v>0</v>
      </c>
      <c r="H239">
        <v>0</v>
      </c>
      <c r="I239">
        <v>0</v>
      </c>
      <c r="J239">
        <v>0</v>
      </c>
    </row>
    <row r="240" spans="1:10" x14ac:dyDescent="0.3">
      <c r="A240" t="str">
        <f>B191&amp;C218&amp;D240</f>
        <v>PENETRACION (%)Patatas Fritas + Otros Aperitivos SaladosDE 60 A 75 AÑOS</v>
      </c>
      <c r="B240">
        <v>0</v>
      </c>
      <c r="C240">
        <v>0</v>
      </c>
      <c r="D240" t="s">
        <v>159</v>
      </c>
      <c r="E240">
        <v>0</v>
      </c>
      <c r="F240">
        <v>0</v>
      </c>
      <c r="G240">
        <v>0</v>
      </c>
      <c r="H240">
        <v>0</v>
      </c>
      <c r="I240">
        <v>0</v>
      </c>
      <c r="J240">
        <v>0</v>
      </c>
    </row>
    <row r="241" spans="1:10" x14ac:dyDescent="0.3">
      <c r="A241" t="str">
        <f>B191&amp;C218&amp;D241</f>
        <v>PENETRACION (%)Patatas Fritas + Otros Aperitivos SaladosALTA Y MEDIA ALTA</v>
      </c>
      <c r="B241">
        <v>0</v>
      </c>
      <c r="C241">
        <v>0</v>
      </c>
      <c r="D241" t="s">
        <v>160</v>
      </c>
      <c r="E241">
        <v>0</v>
      </c>
      <c r="F241">
        <v>0</v>
      </c>
      <c r="G241">
        <v>0</v>
      </c>
      <c r="H241">
        <v>0</v>
      </c>
      <c r="I241">
        <v>0</v>
      </c>
      <c r="J241">
        <v>0</v>
      </c>
    </row>
    <row r="242" spans="1:10" x14ac:dyDescent="0.3">
      <c r="A242" t="str">
        <f>B191&amp;C218&amp;D242</f>
        <v>PENETRACION (%)Patatas Fritas + Otros Aperitivos SaladosMEDIA</v>
      </c>
      <c r="B242">
        <v>0</v>
      </c>
      <c r="C242">
        <v>0</v>
      </c>
      <c r="D242" t="s">
        <v>161</v>
      </c>
      <c r="E242">
        <v>1.88103</v>
      </c>
      <c r="F242">
        <v>3.395483</v>
      </c>
      <c r="G242">
        <v>0</v>
      </c>
      <c r="H242">
        <v>0</v>
      </c>
      <c r="I242">
        <v>0</v>
      </c>
      <c r="J242">
        <v>0</v>
      </c>
    </row>
    <row r="243" spans="1:10" x14ac:dyDescent="0.3">
      <c r="A243" t="str">
        <f>B191&amp;C218&amp;D243</f>
        <v>PENETRACION (%)Patatas Fritas + Otros Aperitivos SaladosMEDIA BAJA</v>
      </c>
      <c r="B243">
        <v>0</v>
      </c>
      <c r="C243">
        <v>0</v>
      </c>
      <c r="D243" t="s">
        <v>162</v>
      </c>
      <c r="E243">
        <v>4.5221679999999997</v>
      </c>
      <c r="F243">
        <v>2.8776250000000001</v>
      </c>
      <c r="G243">
        <v>0</v>
      </c>
      <c r="H243">
        <v>0</v>
      </c>
      <c r="I243">
        <v>0</v>
      </c>
      <c r="J243">
        <v>0</v>
      </c>
    </row>
    <row r="244" spans="1:10" x14ac:dyDescent="0.3">
      <c r="A244" t="str">
        <f>B191&amp;C218&amp;D244</f>
        <v>PENETRACION (%)Patatas Fritas + Otros Aperitivos SaladosBAJA</v>
      </c>
      <c r="B244">
        <v>0</v>
      </c>
      <c r="C244">
        <v>0</v>
      </c>
      <c r="D244" t="s">
        <v>163</v>
      </c>
      <c r="E244">
        <v>0</v>
      </c>
      <c r="F244">
        <v>0</v>
      </c>
      <c r="G244">
        <v>0</v>
      </c>
      <c r="H244">
        <v>0</v>
      </c>
      <c r="I244">
        <v>0</v>
      </c>
      <c r="J244">
        <v>0</v>
      </c>
    </row>
    <row r="245" spans="1:10" x14ac:dyDescent="0.3">
      <c r="A245" t="str">
        <f>B191&amp;C245&amp;D245</f>
        <v>PENETRACION (%)Frutos SecosT.ESPAÑA</v>
      </c>
      <c r="B245">
        <v>0</v>
      </c>
      <c r="C245" t="s">
        <v>98</v>
      </c>
      <c r="D245" t="s">
        <v>60</v>
      </c>
      <c r="E245">
        <v>2.0266760000000001</v>
      </c>
      <c r="F245">
        <v>1.9185859999999999</v>
      </c>
      <c r="G245">
        <v>0</v>
      </c>
      <c r="H245">
        <v>0</v>
      </c>
      <c r="I245">
        <v>0</v>
      </c>
      <c r="J245">
        <v>0</v>
      </c>
    </row>
    <row r="246" spans="1:10" x14ac:dyDescent="0.3">
      <c r="A246" t="str">
        <f>B191&amp;C245&amp;D246</f>
        <v>PENETRACION (%)Frutos SecosBCN AM</v>
      </c>
      <c r="B246">
        <v>0</v>
      </c>
      <c r="C246">
        <v>0</v>
      </c>
      <c r="D246" t="s">
        <v>146</v>
      </c>
      <c r="E246">
        <v>0</v>
      </c>
      <c r="F246">
        <v>0</v>
      </c>
      <c r="G246">
        <v>0</v>
      </c>
      <c r="H246">
        <v>0</v>
      </c>
      <c r="I246">
        <v>0</v>
      </c>
      <c r="J246">
        <v>0</v>
      </c>
    </row>
    <row r="247" spans="1:10" x14ac:dyDescent="0.3">
      <c r="A247" t="str">
        <f>B191&amp;C245&amp;D247</f>
        <v>PENETRACION (%)Frutos SecosREST.CAT ARAGON</v>
      </c>
      <c r="B247">
        <v>0</v>
      </c>
      <c r="C247">
        <v>0</v>
      </c>
      <c r="D247" t="s">
        <v>147</v>
      </c>
      <c r="E247">
        <v>0</v>
      </c>
      <c r="F247">
        <v>0</v>
      </c>
      <c r="G247">
        <v>0</v>
      </c>
      <c r="H247">
        <v>0</v>
      </c>
      <c r="I247">
        <v>0</v>
      </c>
      <c r="J247">
        <v>0</v>
      </c>
    </row>
    <row r="248" spans="1:10" x14ac:dyDescent="0.3">
      <c r="A248" t="str">
        <f>B191&amp;C245&amp;D248</f>
        <v>PENETRACION (%)Frutos SecosLEVANTE</v>
      </c>
      <c r="B248">
        <v>0</v>
      </c>
      <c r="C248">
        <v>0</v>
      </c>
      <c r="D248" t="s">
        <v>148</v>
      </c>
      <c r="E248">
        <v>0</v>
      </c>
      <c r="F248">
        <v>0</v>
      </c>
      <c r="G248">
        <v>0</v>
      </c>
      <c r="H248">
        <v>0</v>
      </c>
      <c r="I248">
        <v>0</v>
      </c>
      <c r="J248">
        <v>0</v>
      </c>
    </row>
    <row r="249" spans="1:10" x14ac:dyDescent="0.3">
      <c r="A249" t="str">
        <f>B191&amp;C245&amp;D249</f>
        <v>PENETRACION (%)Frutos SecosANDALUCIA</v>
      </c>
      <c r="B249">
        <v>0</v>
      </c>
      <c r="C249">
        <v>0</v>
      </c>
      <c r="D249" t="s">
        <v>149</v>
      </c>
      <c r="E249">
        <v>0</v>
      </c>
      <c r="F249">
        <v>0</v>
      </c>
      <c r="G249">
        <v>0</v>
      </c>
      <c r="H249">
        <v>0</v>
      </c>
      <c r="I249">
        <v>0</v>
      </c>
      <c r="J249">
        <v>0</v>
      </c>
    </row>
    <row r="250" spans="1:10" x14ac:dyDescent="0.3">
      <c r="A250" t="str">
        <f>B191&amp;C245&amp;D250</f>
        <v>PENETRACION (%)Frutos SecosMDD AM</v>
      </c>
      <c r="B250">
        <v>0</v>
      </c>
      <c r="C250">
        <v>0</v>
      </c>
      <c r="D250" t="s">
        <v>150</v>
      </c>
      <c r="E250">
        <v>0</v>
      </c>
      <c r="F250">
        <v>0</v>
      </c>
      <c r="G250">
        <v>0</v>
      </c>
      <c r="H250">
        <v>0</v>
      </c>
      <c r="I250">
        <v>0</v>
      </c>
      <c r="J250">
        <v>0</v>
      </c>
    </row>
    <row r="251" spans="1:10" x14ac:dyDescent="0.3">
      <c r="A251" t="str">
        <f>B191&amp;C245&amp;D251</f>
        <v>PENETRACION (%)Frutos SecosRTO CENTRO</v>
      </c>
      <c r="B251">
        <v>0</v>
      </c>
      <c r="C251">
        <v>0</v>
      </c>
      <c r="D251" t="s">
        <v>151</v>
      </c>
      <c r="E251">
        <v>0</v>
      </c>
      <c r="F251">
        <v>0</v>
      </c>
      <c r="G251">
        <v>0</v>
      </c>
      <c r="H251">
        <v>0</v>
      </c>
      <c r="I251">
        <v>0</v>
      </c>
      <c r="J251">
        <v>0</v>
      </c>
    </row>
    <row r="252" spans="1:10" x14ac:dyDescent="0.3">
      <c r="A252" t="str">
        <f>B191&amp;C245&amp;D252</f>
        <v>PENETRACION (%)Frutos SecosNORTE-CENTRO</v>
      </c>
      <c r="B252">
        <v>0</v>
      </c>
      <c r="C252">
        <v>0</v>
      </c>
      <c r="D252" t="s">
        <v>152</v>
      </c>
      <c r="E252">
        <v>0</v>
      </c>
      <c r="F252">
        <v>0</v>
      </c>
      <c r="G252">
        <v>0</v>
      </c>
      <c r="H252">
        <v>0</v>
      </c>
      <c r="I252">
        <v>0</v>
      </c>
      <c r="J252">
        <v>0</v>
      </c>
    </row>
    <row r="253" spans="1:10" x14ac:dyDescent="0.3">
      <c r="A253" t="str">
        <f>B191&amp;C245&amp;D253</f>
        <v>PENETRACION (%)Frutos SecosNOROESTE</v>
      </c>
      <c r="B253">
        <v>0</v>
      </c>
      <c r="C253">
        <v>0</v>
      </c>
      <c r="D253" t="s">
        <v>153</v>
      </c>
      <c r="E253">
        <v>0</v>
      </c>
      <c r="F253">
        <v>0</v>
      </c>
      <c r="G253">
        <v>0</v>
      </c>
      <c r="H253">
        <v>0</v>
      </c>
      <c r="I253">
        <v>0</v>
      </c>
      <c r="J253">
        <v>0</v>
      </c>
    </row>
    <row r="254" spans="1:10" x14ac:dyDescent="0.3">
      <c r="A254" t="str">
        <f>B191&amp;C245&amp;D254</f>
        <v>PENETRACION (%)Frutos Secos&lt;2MIL</v>
      </c>
      <c r="B254">
        <v>0</v>
      </c>
      <c r="C254">
        <v>0</v>
      </c>
      <c r="D254" t="s">
        <v>30</v>
      </c>
      <c r="E254">
        <v>0</v>
      </c>
      <c r="F254">
        <v>0</v>
      </c>
      <c r="G254">
        <v>0</v>
      </c>
      <c r="H254">
        <v>0</v>
      </c>
      <c r="I254">
        <v>0</v>
      </c>
      <c r="J254">
        <v>0</v>
      </c>
    </row>
    <row r="255" spans="1:10" x14ac:dyDescent="0.3">
      <c r="A255" t="str">
        <f>B191&amp;C245&amp;D255</f>
        <v>PENETRACION (%)Frutos Secos2-5MIL</v>
      </c>
      <c r="B255">
        <v>0</v>
      </c>
      <c r="C255">
        <v>0</v>
      </c>
      <c r="D255" t="s">
        <v>33</v>
      </c>
      <c r="E255">
        <v>0</v>
      </c>
      <c r="F255">
        <v>0</v>
      </c>
      <c r="G255">
        <v>0</v>
      </c>
      <c r="H255">
        <v>0</v>
      </c>
      <c r="I255">
        <v>0</v>
      </c>
      <c r="J255">
        <v>0</v>
      </c>
    </row>
    <row r="256" spans="1:10" x14ac:dyDescent="0.3">
      <c r="A256" t="str">
        <f>B191&amp;C245&amp;D256</f>
        <v>PENETRACION (%)Frutos Secos5-10MIL</v>
      </c>
      <c r="B256">
        <v>0</v>
      </c>
      <c r="C256">
        <v>0</v>
      </c>
      <c r="D256" t="s">
        <v>35</v>
      </c>
      <c r="E256">
        <v>0</v>
      </c>
      <c r="F256">
        <v>0</v>
      </c>
      <c r="G256">
        <v>0</v>
      </c>
      <c r="H256">
        <v>0</v>
      </c>
      <c r="I256">
        <v>0</v>
      </c>
      <c r="J256">
        <v>0</v>
      </c>
    </row>
    <row r="257" spans="1:10" x14ac:dyDescent="0.3">
      <c r="A257" t="str">
        <f>B191&amp;C245&amp;D257</f>
        <v>PENETRACION (%)Frutos Secos10-30MIL</v>
      </c>
      <c r="B257">
        <v>0</v>
      </c>
      <c r="C257">
        <v>0</v>
      </c>
      <c r="D257" t="s">
        <v>37</v>
      </c>
      <c r="E257">
        <v>0</v>
      </c>
      <c r="F257">
        <v>0</v>
      </c>
      <c r="G257">
        <v>0</v>
      </c>
      <c r="H257">
        <v>0</v>
      </c>
      <c r="I257">
        <v>0</v>
      </c>
      <c r="J257">
        <v>0</v>
      </c>
    </row>
    <row r="258" spans="1:10" x14ac:dyDescent="0.3">
      <c r="A258" t="str">
        <f>B191&amp;C245&amp;D258</f>
        <v>PENETRACION (%)Frutos Secos30-100MIL</v>
      </c>
      <c r="B258">
        <v>0</v>
      </c>
      <c r="C258">
        <v>0</v>
      </c>
      <c r="D258" t="s">
        <v>39</v>
      </c>
      <c r="E258">
        <v>0</v>
      </c>
      <c r="F258">
        <v>0</v>
      </c>
      <c r="G258">
        <v>0</v>
      </c>
      <c r="H258">
        <v>0</v>
      </c>
      <c r="I258">
        <v>0</v>
      </c>
      <c r="J258">
        <v>0</v>
      </c>
    </row>
    <row r="259" spans="1:10" x14ac:dyDescent="0.3">
      <c r="A259" t="str">
        <f>B191&amp;C245&amp;D259</f>
        <v>PENETRACION (%)Frutos Secos100-200MIL</v>
      </c>
      <c r="B259">
        <v>0</v>
      </c>
      <c r="C259">
        <v>0</v>
      </c>
      <c r="D259" t="s">
        <v>41</v>
      </c>
      <c r="E259">
        <v>0</v>
      </c>
      <c r="F259">
        <v>0</v>
      </c>
      <c r="G259">
        <v>0</v>
      </c>
      <c r="H259">
        <v>0</v>
      </c>
      <c r="I259">
        <v>0</v>
      </c>
      <c r="J259">
        <v>0</v>
      </c>
    </row>
    <row r="260" spans="1:10" x14ac:dyDescent="0.3">
      <c r="A260" t="str">
        <f>B191&amp;C245&amp;D260</f>
        <v>PENETRACION (%)Frutos Secos200-500MIL</v>
      </c>
      <c r="B260">
        <v>0</v>
      </c>
      <c r="C260">
        <v>0</v>
      </c>
      <c r="D260" t="s">
        <v>43</v>
      </c>
      <c r="E260">
        <v>0</v>
      </c>
      <c r="F260">
        <v>0</v>
      </c>
      <c r="G260">
        <v>0</v>
      </c>
      <c r="H260">
        <v>0</v>
      </c>
      <c r="I260">
        <v>0</v>
      </c>
      <c r="J260">
        <v>0</v>
      </c>
    </row>
    <row r="261" spans="1:10" x14ac:dyDescent="0.3">
      <c r="A261" t="str">
        <f>B191&amp;C245&amp;D261</f>
        <v>PENETRACION (%)Frutos Secos&gt;500MIL</v>
      </c>
      <c r="B261">
        <v>0</v>
      </c>
      <c r="C261">
        <v>0</v>
      </c>
      <c r="D261" t="s">
        <v>45</v>
      </c>
      <c r="E261">
        <v>0</v>
      </c>
      <c r="F261">
        <v>0</v>
      </c>
      <c r="G261">
        <v>0</v>
      </c>
      <c r="H261">
        <v>0</v>
      </c>
      <c r="I261">
        <v>0</v>
      </c>
      <c r="J261">
        <v>0</v>
      </c>
    </row>
    <row r="262" spans="1:10" x14ac:dyDescent="0.3">
      <c r="A262" t="str">
        <f>B191&amp;C245&amp;D262</f>
        <v>PENETRACION (%)Frutos SecosDE 15 A 19 AÑOS</v>
      </c>
      <c r="B262">
        <v>0</v>
      </c>
      <c r="C262">
        <v>0</v>
      </c>
      <c r="D262" t="s">
        <v>154</v>
      </c>
      <c r="E262">
        <v>0</v>
      </c>
      <c r="F262">
        <v>0</v>
      </c>
      <c r="G262">
        <v>0</v>
      </c>
      <c r="H262">
        <v>0</v>
      </c>
      <c r="I262">
        <v>0</v>
      </c>
      <c r="J262">
        <v>0</v>
      </c>
    </row>
    <row r="263" spans="1:10" x14ac:dyDescent="0.3">
      <c r="A263" t="str">
        <f>B191&amp;C245&amp;D263</f>
        <v>PENETRACION (%)Frutos SecosDE 20 A 24 AÑOS</v>
      </c>
      <c r="B263">
        <v>0</v>
      </c>
      <c r="C263">
        <v>0</v>
      </c>
      <c r="D263" t="s">
        <v>155</v>
      </c>
      <c r="E263">
        <v>0</v>
      </c>
      <c r="F263">
        <v>0</v>
      </c>
      <c r="G263">
        <v>0</v>
      </c>
      <c r="H263">
        <v>0</v>
      </c>
      <c r="I263">
        <v>0</v>
      </c>
      <c r="J263">
        <v>0</v>
      </c>
    </row>
    <row r="264" spans="1:10" x14ac:dyDescent="0.3">
      <c r="A264" t="str">
        <f>B191&amp;C245&amp;D264</f>
        <v>PENETRACION (%)Frutos SecosDE 25 A 34 AÑOS</v>
      </c>
      <c r="B264">
        <v>0</v>
      </c>
      <c r="C264">
        <v>0</v>
      </c>
      <c r="D264" t="s">
        <v>156</v>
      </c>
      <c r="E264">
        <v>0</v>
      </c>
      <c r="F264">
        <v>0</v>
      </c>
      <c r="G264">
        <v>0</v>
      </c>
      <c r="H264">
        <v>0</v>
      </c>
      <c r="I264">
        <v>0</v>
      </c>
      <c r="J264">
        <v>0</v>
      </c>
    </row>
    <row r="265" spans="1:10" x14ac:dyDescent="0.3">
      <c r="A265" t="str">
        <f>B191&amp;C245&amp;D265</f>
        <v>PENETRACION (%)Frutos SecosDE 35 A 49 AÑOS</v>
      </c>
      <c r="B265">
        <v>0</v>
      </c>
      <c r="C265">
        <v>0</v>
      </c>
      <c r="D265" t="s">
        <v>157</v>
      </c>
      <c r="E265">
        <v>0</v>
      </c>
      <c r="F265">
        <v>0</v>
      </c>
      <c r="G265">
        <v>0</v>
      </c>
      <c r="H265">
        <v>0</v>
      </c>
      <c r="I265">
        <v>0</v>
      </c>
      <c r="J265">
        <v>0</v>
      </c>
    </row>
    <row r="266" spans="1:10" x14ac:dyDescent="0.3">
      <c r="A266" t="str">
        <f>B191&amp;C245&amp;D266</f>
        <v>PENETRACION (%)Frutos SecosDE 50 A 59 AÑOS</v>
      </c>
      <c r="B266">
        <v>0</v>
      </c>
      <c r="C266">
        <v>0</v>
      </c>
      <c r="D266" t="s">
        <v>158</v>
      </c>
      <c r="E266">
        <v>0</v>
      </c>
      <c r="F266">
        <v>0</v>
      </c>
      <c r="G266">
        <v>0</v>
      </c>
      <c r="H266">
        <v>0</v>
      </c>
      <c r="I266">
        <v>0</v>
      </c>
      <c r="J266">
        <v>0</v>
      </c>
    </row>
    <row r="267" spans="1:10" x14ac:dyDescent="0.3">
      <c r="A267" t="str">
        <f>B191&amp;C245&amp;D267</f>
        <v>PENETRACION (%)Frutos SecosDE 60 A 75 AÑOS</v>
      </c>
      <c r="B267">
        <v>0</v>
      </c>
      <c r="C267">
        <v>0</v>
      </c>
      <c r="D267" t="s">
        <v>159</v>
      </c>
      <c r="E267">
        <v>0</v>
      </c>
      <c r="F267">
        <v>0</v>
      </c>
      <c r="G267">
        <v>0</v>
      </c>
      <c r="H267">
        <v>0</v>
      </c>
      <c r="I267">
        <v>0</v>
      </c>
      <c r="J267">
        <v>0</v>
      </c>
    </row>
    <row r="268" spans="1:10" x14ac:dyDescent="0.3">
      <c r="A268" t="str">
        <f>B191&amp;C245&amp;D268</f>
        <v>PENETRACION (%)Frutos SecosALTA Y MEDIA ALTA</v>
      </c>
      <c r="B268">
        <v>0</v>
      </c>
      <c r="C268">
        <v>0</v>
      </c>
      <c r="D268" t="s">
        <v>160</v>
      </c>
      <c r="E268">
        <v>0</v>
      </c>
      <c r="F268">
        <v>0</v>
      </c>
      <c r="G268">
        <v>0</v>
      </c>
      <c r="H268">
        <v>0</v>
      </c>
      <c r="I268">
        <v>0</v>
      </c>
      <c r="J268">
        <v>0</v>
      </c>
    </row>
    <row r="269" spans="1:10" x14ac:dyDescent="0.3">
      <c r="A269" t="str">
        <f>B191&amp;C245&amp;D269</f>
        <v>PENETRACION (%)Frutos SecosMEDIA</v>
      </c>
      <c r="B269">
        <v>0</v>
      </c>
      <c r="C269">
        <v>0</v>
      </c>
      <c r="D269" t="s">
        <v>161</v>
      </c>
      <c r="E269">
        <v>0</v>
      </c>
      <c r="F269">
        <v>0</v>
      </c>
      <c r="G269">
        <v>0</v>
      </c>
      <c r="H269">
        <v>0</v>
      </c>
      <c r="I269">
        <v>0</v>
      </c>
      <c r="J269">
        <v>0</v>
      </c>
    </row>
    <row r="270" spans="1:10" x14ac:dyDescent="0.3">
      <c r="A270" t="str">
        <f>B191&amp;C245&amp;D270</f>
        <v>PENETRACION (%)Frutos SecosMEDIA BAJA</v>
      </c>
      <c r="B270">
        <v>0</v>
      </c>
      <c r="C270">
        <v>0</v>
      </c>
      <c r="D270" t="s">
        <v>162</v>
      </c>
      <c r="E270">
        <v>0</v>
      </c>
      <c r="F270">
        <v>0</v>
      </c>
      <c r="G270">
        <v>0</v>
      </c>
      <c r="H270">
        <v>0</v>
      </c>
      <c r="I270">
        <v>0</v>
      </c>
      <c r="J270">
        <v>0</v>
      </c>
    </row>
    <row r="271" spans="1:10" x14ac:dyDescent="0.3">
      <c r="A271" t="str">
        <f>B191&amp;C245&amp;D271</f>
        <v>PENETRACION (%)Frutos SecosBAJA</v>
      </c>
      <c r="B271">
        <v>0</v>
      </c>
      <c r="C271">
        <v>0</v>
      </c>
      <c r="D271" t="s">
        <v>163</v>
      </c>
      <c r="E271">
        <v>0</v>
      </c>
      <c r="F271">
        <v>0</v>
      </c>
      <c r="G271">
        <v>0</v>
      </c>
      <c r="H271">
        <v>0</v>
      </c>
      <c r="I271">
        <v>0</v>
      </c>
      <c r="J271">
        <v>0</v>
      </c>
    </row>
    <row r="272" spans="1:10" x14ac:dyDescent="0.3">
      <c r="A272" t="str">
        <f>B191&amp;C272&amp;D272</f>
        <v>PENETRACION (%)Chocolatinas/Chocolate/BombonesT.ESPAÑA</v>
      </c>
      <c r="B272">
        <v>0</v>
      </c>
      <c r="C272" t="s">
        <v>99</v>
      </c>
      <c r="D272" t="s">
        <v>60</v>
      </c>
      <c r="E272">
        <v>1.856922</v>
      </c>
      <c r="F272">
        <v>2.074281</v>
      </c>
      <c r="G272">
        <v>0</v>
      </c>
      <c r="H272">
        <v>0</v>
      </c>
      <c r="I272">
        <v>0</v>
      </c>
      <c r="J272">
        <v>0</v>
      </c>
    </row>
    <row r="273" spans="1:10" x14ac:dyDescent="0.3">
      <c r="A273" t="str">
        <f>B191&amp;C272&amp;D273</f>
        <v>PENETRACION (%)Chocolatinas/Chocolate/BombonesBCN AM</v>
      </c>
      <c r="B273">
        <v>0</v>
      </c>
      <c r="C273">
        <v>0</v>
      </c>
      <c r="D273" t="s">
        <v>146</v>
      </c>
      <c r="E273">
        <v>0</v>
      </c>
      <c r="F273">
        <v>0</v>
      </c>
      <c r="G273">
        <v>0</v>
      </c>
      <c r="H273">
        <v>0</v>
      </c>
      <c r="I273">
        <v>0</v>
      </c>
      <c r="J273">
        <v>0</v>
      </c>
    </row>
    <row r="274" spans="1:10" x14ac:dyDescent="0.3">
      <c r="A274" t="str">
        <f>B191&amp;C272&amp;D274</f>
        <v>PENETRACION (%)Chocolatinas/Chocolate/BombonesREST.CAT ARAGON</v>
      </c>
      <c r="B274">
        <v>0</v>
      </c>
      <c r="C274">
        <v>0</v>
      </c>
      <c r="D274" t="s">
        <v>147</v>
      </c>
      <c r="E274">
        <v>0</v>
      </c>
      <c r="F274">
        <v>0</v>
      </c>
      <c r="G274">
        <v>0</v>
      </c>
      <c r="H274">
        <v>0</v>
      </c>
      <c r="I274">
        <v>0</v>
      </c>
      <c r="J274">
        <v>0</v>
      </c>
    </row>
    <row r="275" spans="1:10" x14ac:dyDescent="0.3">
      <c r="A275" t="str">
        <f>B191&amp;C272&amp;D275</f>
        <v>PENETRACION (%)Chocolatinas/Chocolate/BombonesLEVANTE</v>
      </c>
      <c r="B275">
        <v>0</v>
      </c>
      <c r="C275">
        <v>0</v>
      </c>
      <c r="D275" t="s">
        <v>148</v>
      </c>
      <c r="E275">
        <v>0</v>
      </c>
      <c r="F275">
        <v>0</v>
      </c>
      <c r="G275">
        <v>0</v>
      </c>
      <c r="H275">
        <v>0</v>
      </c>
      <c r="I275">
        <v>0</v>
      </c>
      <c r="J275">
        <v>0</v>
      </c>
    </row>
    <row r="276" spans="1:10" x14ac:dyDescent="0.3">
      <c r="A276" t="str">
        <f>B191&amp;C272&amp;D276</f>
        <v>PENETRACION (%)Chocolatinas/Chocolate/BombonesANDALUCIA</v>
      </c>
      <c r="B276">
        <v>0</v>
      </c>
      <c r="C276">
        <v>0</v>
      </c>
      <c r="D276" t="s">
        <v>149</v>
      </c>
      <c r="E276">
        <v>0</v>
      </c>
      <c r="F276">
        <v>0</v>
      </c>
      <c r="G276">
        <v>0</v>
      </c>
      <c r="H276">
        <v>0</v>
      </c>
      <c r="I276">
        <v>0</v>
      </c>
      <c r="J276">
        <v>0</v>
      </c>
    </row>
    <row r="277" spans="1:10" x14ac:dyDescent="0.3">
      <c r="A277" t="str">
        <f>B191&amp;C272&amp;D277</f>
        <v>PENETRACION (%)Chocolatinas/Chocolate/BombonesMDD AM</v>
      </c>
      <c r="B277">
        <v>0</v>
      </c>
      <c r="C277">
        <v>0</v>
      </c>
      <c r="D277" t="s">
        <v>150</v>
      </c>
      <c r="E277">
        <v>0</v>
      </c>
      <c r="F277">
        <v>0</v>
      </c>
      <c r="G277">
        <v>0</v>
      </c>
      <c r="H277">
        <v>0</v>
      </c>
      <c r="I277">
        <v>0</v>
      </c>
      <c r="J277">
        <v>0</v>
      </c>
    </row>
    <row r="278" spans="1:10" x14ac:dyDescent="0.3">
      <c r="A278" t="str">
        <f>B191&amp;C272&amp;D278</f>
        <v>PENETRACION (%)Chocolatinas/Chocolate/BombonesRTO CENTRO</v>
      </c>
      <c r="B278">
        <v>0</v>
      </c>
      <c r="C278">
        <v>0</v>
      </c>
      <c r="D278" t="s">
        <v>151</v>
      </c>
      <c r="E278">
        <v>0</v>
      </c>
      <c r="F278">
        <v>0</v>
      </c>
      <c r="G278">
        <v>0</v>
      </c>
      <c r="H278">
        <v>0</v>
      </c>
      <c r="I278">
        <v>0</v>
      </c>
      <c r="J278">
        <v>0</v>
      </c>
    </row>
    <row r="279" spans="1:10" x14ac:dyDescent="0.3">
      <c r="A279" t="str">
        <f>B191&amp;C272&amp;D279</f>
        <v>PENETRACION (%)Chocolatinas/Chocolate/BombonesNORTE-CENTRO</v>
      </c>
      <c r="B279">
        <v>0</v>
      </c>
      <c r="C279">
        <v>0</v>
      </c>
      <c r="D279" t="s">
        <v>152</v>
      </c>
      <c r="E279">
        <v>0</v>
      </c>
      <c r="F279">
        <v>0</v>
      </c>
      <c r="G279">
        <v>0</v>
      </c>
      <c r="H279">
        <v>0</v>
      </c>
      <c r="I279">
        <v>0</v>
      </c>
      <c r="J279">
        <v>0</v>
      </c>
    </row>
    <row r="280" spans="1:10" x14ac:dyDescent="0.3">
      <c r="A280" t="str">
        <f>B191&amp;C272&amp;D280</f>
        <v>PENETRACION (%)Chocolatinas/Chocolate/BombonesNOROESTE</v>
      </c>
      <c r="B280">
        <v>0</v>
      </c>
      <c r="C280">
        <v>0</v>
      </c>
      <c r="D280" t="s">
        <v>153</v>
      </c>
      <c r="E280">
        <v>0</v>
      </c>
      <c r="F280">
        <v>0</v>
      </c>
      <c r="G280">
        <v>0</v>
      </c>
      <c r="H280">
        <v>0</v>
      </c>
      <c r="I280">
        <v>0</v>
      </c>
      <c r="J280">
        <v>0</v>
      </c>
    </row>
    <row r="281" spans="1:10" x14ac:dyDescent="0.3">
      <c r="A281" t="str">
        <f>B191&amp;C272&amp;D281</f>
        <v>PENETRACION (%)Chocolatinas/Chocolate/Bombones&lt;2MIL</v>
      </c>
      <c r="B281">
        <v>0</v>
      </c>
      <c r="C281">
        <v>0</v>
      </c>
      <c r="D281" t="s">
        <v>30</v>
      </c>
      <c r="E281">
        <v>0</v>
      </c>
      <c r="F281">
        <v>0</v>
      </c>
      <c r="G281">
        <v>0</v>
      </c>
      <c r="H281">
        <v>0</v>
      </c>
      <c r="I281">
        <v>0</v>
      </c>
      <c r="J281">
        <v>0</v>
      </c>
    </row>
    <row r="282" spans="1:10" x14ac:dyDescent="0.3">
      <c r="A282" t="str">
        <f>B191&amp;C272&amp;D282</f>
        <v>PENETRACION (%)Chocolatinas/Chocolate/Bombones2-5MIL</v>
      </c>
      <c r="B282">
        <v>0</v>
      </c>
      <c r="C282">
        <v>0</v>
      </c>
      <c r="D282" t="s">
        <v>33</v>
      </c>
      <c r="E282">
        <v>0</v>
      </c>
      <c r="F282">
        <v>0</v>
      </c>
      <c r="G282">
        <v>0</v>
      </c>
      <c r="H282">
        <v>0</v>
      </c>
      <c r="I282">
        <v>0</v>
      </c>
      <c r="J282">
        <v>0</v>
      </c>
    </row>
    <row r="283" spans="1:10" x14ac:dyDescent="0.3">
      <c r="A283" t="str">
        <f>B191&amp;C272&amp;D283</f>
        <v>PENETRACION (%)Chocolatinas/Chocolate/Bombones5-10MIL</v>
      </c>
      <c r="B283">
        <v>0</v>
      </c>
      <c r="C283">
        <v>0</v>
      </c>
      <c r="D283" t="s">
        <v>35</v>
      </c>
      <c r="E283">
        <v>0</v>
      </c>
      <c r="F283">
        <v>0</v>
      </c>
      <c r="G283">
        <v>0</v>
      </c>
      <c r="H283">
        <v>0</v>
      </c>
      <c r="I283">
        <v>0</v>
      </c>
      <c r="J283">
        <v>0</v>
      </c>
    </row>
    <row r="284" spans="1:10" x14ac:dyDescent="0.3">
      <c r="A284" t="str">
        <f>B191&amp;C272&amp;D284</f>
        <v>PENETRACION (%)Chocolatinas/Chocolate/Bombones10-30MIL</v>
      </c>
      <c r="B284">
        <v>0</v>
      </c>
      <c r="C284">
        <v>0</v>
      </c>
      <c r="D284" t="s">
        <v>37</v>
      </c>
      <c r="E284">
        <v>0</v>
      </c>
      <c r="F284">
        <v>0</v>
      </c>
      <c r="G284">
        <v>0</v>
      </c>
      <c r="H284">
        <v>0</v>
      </c>
      <c r="I284">
        <v>0</v>
      </c>
      <c r="J284">
        <v>0</v>
      </c>
    </row>
    <row r="285" spans="1:10" x14ac:dyDescent="0.3">
      <c r="A285" t="str">
        <f>B191&amp;C272&amp;D285</f>
        <v>PENETRACION (%)Chocolatinas/Chocolate/Bombones30-100MIL</v>
      </c>
      <c r="B285">
        <v>0</v>
      </c>
      <c r="C285">
        <v>0</v>
      </c>
      <c r="D285" t="s">
        <v>39</v>
      </c>
      <c r="E285">
        <v>0</v>
      </c>
      <c r="F285">
        <v>0</v>
      </c>
      <c r="G285">
        <v>0</v>
      </c>
      <c r="H285">
        <v>0</v>
      </c>
      <c r="I285">
        <v>0</v>
      </c>
      <c r="J285">
        <v>0</v>
      </c>
    </row>
    <row r="286" spans="1:10" x14ac:dyDescent="0.3">
      <c r="A286" t="str">
        <f>B191&amp;C272&amp;D286</f>
        <v>PENETRACION (%)Chocolatinas/Chocolate/Bombones100-200MIL</v>
      </c>
      <c r="B286">
        <v>0</v>
      </c>
      <c r="C286">
        <v>0</v>
      </c>
      <c r="D286" t="s">
        <v>41</v>
      </c>
      <c r="E286">
        <v>0</v>
      </c>
      <c r="F286">
        <v>0</v>
      </c>
      <c r="G286">
        <v>0</v>
      </c>
      <c r="H286">
        <v>0</v>
      </c>
      <c r="I286">
        <v>0</v>
      </c>
      <c r="J286">
        <v>0</v>
      </c>
    </row>
    <row r="287" spans="1:10" x14ac:dyDescent="0.3">
      <c r="A287" t="str">
        <f>B191&amp;C272&amp;D287</f>
        <v>PENETRACION (%)Chocolatinas/Chocolate/Bombones200-500MIL</v>
      </c>
      <c r="B287">
        <v>0</v>
      </c>
      <c r="C287">
        <v>0</v>
      </c>
      <c r="D287" t="s">
        <v>43</v>
      </c>
      <c r="E287">
        <v>0</v>
      </c>
      <c r="F287">
        <v>0</v>
      </c>
      <c r="G287">
        <v>0</v>
      </c>
      <c r="H287">
        <v>0</v>
      </c>
      <c r="I287">
        <v>0</v>
      </c>
      <c r="J287">
        <v>0</v>
      </c>
    </row>
    <row r="288" spans="1:10" x14ac:dyDescent="0.3">
      <c r="A288" t="str">
        <f>B191&amp;C272&amp;D288</f>
        <v>PENETRACION (%)Chocolatinas/Chocolate/Bombones&gt;500MIL</v>
      </c>
      <c r="B288">
        <v>0</v>
      </c>
      <c r="C288">
        <v>0</v>
      </c>
      <c r="D288" t="s">
        <v>45</v>
      </c>
      <c r="E288">
        <v>0</v>
      </c>
      <c r="F288">
        <v>0</v>
      </c>
      <c r="G288">
        <v>0</v>
      </c>
      <c r="H288">
        <v>0</v>
      </c>
      <c r="I288">
        <v>0</v>
      </c>
      <c r="J288">
        <v>0</v>
      </c>
    </row>
    <row r="289" spans="1:10" x14ac:dyDescent="0.3">
      <c r="A289" t="str">
        <f>B191&amp;C272&amp;D289</f>
        <v>PENETRACION (%)Chocolatinas/Chocolate/BombonesDE 15 A 19 AÑOS</v>
      </c>
      <c r="B289">
        <v>0</v>
      </c>
      <c r="C289">
        <v>0</v>
      </c>
      <c r="D289" t="s">
        <v>154</v>
      </c>
      <c r="E289">
        <v>0</v>
      </c>
      <c r="F289">
        <v>0</v>
      </c>
      <c r="G289">
        <v>0</v>
      </c>
      <c r="H289">
        <v>0</v>
      </c>
      <c r="I289">
        <v>0</v>
      </c>
      <c r="J289">
        <v>0</v>
      </c>
    </row>
    <row r="290" spans="1:10" x14ac:dyDescent="0.3">
      <c r="A290" t="str">
        <f>B191&amp;C272&amp;D290</f>
        <v>PENETRACION (%)Chocolatinas/Chocolate/BombonesDE 20 A 24 AÑOS</v>
      </c>
      <c r="B290">
        <v>0</v>
      </c>
      <c r="C290">
        <v>0</v>
      </c>
      <c r="D290" t="s">
        <v>155</v>
      </c>
      <c r="E290">
        <v>0</v>
      </c>
      <c r="F290">
        <v>0</v>
      </c>
      <c r="G290">
        <v>0</v>
      </c>
      <c r="H290">
        <v>0</v>
      </c>
      <c r="I290">
        <v>0</v>
      </c>
      <c r="J290">
        <v>0</v>
      </c>
    </row>
    <row r="291" spans="1:10" x14ac:dyDescent="0.3">
      <c r="A291" t="str">
        <f>B191&amp;C272&amp;D291</f>
        <v>PENETRACION (%)Chocolatinas/Chocolate/BombonesDE 25 A 34 AÑOS</v>
      </c>
      <c r="B291">
        <v>0</v>
      </c>
      <c r="C291">
        <v>0</v>
      </c>
      <c r="D291" t="s">
        <v>156</v>
      </c>
      <c r="E291">
        <v>0</v>
      </c>
      <c r="F291">
        <v>0</v>
      </c>
      <c r="G291">
        <v>0</v>
      </c>
      <c r="H291">
        <v>0</v>
      </c>
      <c r="I291">
        <v>0</v>
      </c>
      <c r="J291">
        <v>0</v>
      </c>
    </row>
    <row r="292" spans="1:10" x14ac:dyDescent="0.3">
      <c r="A292" t="str">
        <f>B191&amp;C272&amp;D292</f>
        <v>PENETRACION (%)Chocolatinas/Chocolate/BombonesDE 35 A 49 AÑOS</v>
      </c>
      <c r="B292">
        <v>0</v>
      </c>
      <c r="C292">
        <v>0</v>
      </c>
      <c r="D292" t="s">
        <v>157</v>
      </c>
      <c r="E292">
        <v>0</v>
      </c>
      <c r="F292">
        <v>2.9265460000000001</v>
      </c>
      <c r="G292">
        <v>0</v>
      </c>
      <c r="H292">
        <v>0</v>
      </c>
      <c r="I292">
        <v>0</v>
      </c>
      <c r="J292">
        <v>0</v>
      </c>
    </row>
    <row r="293" spans="1:10" x14ac:dyDescent="0.3">
      <c r="A293" t="str">
        <f>B191&amp;C272&amp;D293</f>
        <v>PENETRACION (%)Chocolatinas/Chocolate/BombonesDE 50 A 59 AÑOS</v>
      </c>
      <c r="B293">
        <v>0</v>
      </c>
      <c r="C293">
        <v>0</v>
      </c>
      <c r="D293" t="s">
        <v>158</v>
      </c>
      <c r="E293">
        <v>0</v>
      </c>
      <c r="F293">
        <v>0</v>
      </c>
      <c r="G293">
        <v>0</v>
      </c>
      <c r="H293">
        <v>0</v>
      </c>
      <c r="I293">
        <v>0</v>
      </c>
      <c r="J293">
        <v>0</v>
      </c>
    </row>
    <row r="294" spans="1:10" x14ac:dyDescent="0.3">
      <c r="A294" t="str">
        <f>B191&amp;C272&amp;D294</f>
        <v>PENETRACION (%)Chocolatinas/Chocolate/BombonesDE 60 A 75 AÑOS</v>
      </c>
      <c r="B294">
        <v>0</v>
      </c>
      <c r="C294">
        <v>0</v>
      </c>
      <c r="D294" t="s">
        <v>159</v>
      </c>
      <c r="E294">
        <v>0</v>
      </c>
      <c r="F294">
        <v>0</v>
      </c>
      <c r="G294">
        <v>0</v>
      </c>
      <c r="H294">
        <v>0</v>
      </c>
      <c r="I294">
        <v>0</v>
      </c>
      <c r="J294">
        <v>0</v>
      </c>
    </row>
    <row r="295" spans="1:10" x14ac:dyDescent="0.3">
      <c r="A295" t="str">
        <f>B191&amp;C272&amp;D295</f>
        <v>PENETRACION (%)Chocolatinas/Chocolate/BombonesALTA Y MEDIA ALTA</v>
      </c>
      <c r="B295">
        <v>0</v>
      </c>
      <c r="C295">
        <v>0</v>
      </c>
      <c r="D295" t="s">
        <v>160</v>
      </c>
      <c r="E295">
        <v>0</v>
      </c>
      <c r="F295">
        <v>0</v>
      </c>
      <c r="G295">
        <v>0</v>
      </c>
      <c r="H295">
        <v>0</v>
      </c>
      <c r="I295">
        <v>0</v>
      </c>
      <c r="J295">
        <v>0</v>
      </c>
    </row>
    <row r="296" spans="1:10" x14ac:dyDescent="0.3">
      <c r="A296" t="str">
        <f>B191&amp;C272&amp;D296</f>
        <v>PENETRACION (%)Chocolatinas/Chocolate/BombonesMEDIA</v>
      </c>
      <c r="B296">
        <v>0</v>
      </c>
      <c r="C296">
        <v>0</v>
      </c>
      <c r="D296" t="s">
        <v>161</v>
      </c>
      <c r="E296">
        <v>2.0425650000000002</v>
      </c>
      <c r="F296">
        <v>0</v>
      </c>
      <c r="G296">
        <v>0</v>
      </c>
      <c r="H296">
        <v>0</v>
      </c>
      <c r="I296">
        <v>0</v>
      </c>
      <c r="J296">
        <v>0</v>
      </c>
    </row>
    <row r="297" spans="1:10" x14ac:dyDescent="0.3">
      <c r="A297" t="str">
        <f>B191&amp;C272&amp;D297</f>
        <v>PENETRACION (%)Chocolatinas/Chocolate/BombonesMEDIA BAJA</v>
      </c>
      <c r="B297">
        <v>0</v>
      </c>
      <c r="C297">
        <v>0</v>
      </c>
      <c r="D297" t="s">
        <v>162</v>
      </c>
      <c r="E297">
        <v>0</v>
      </c>
      <c r="F297">
        <v>0</v>
      </c>
      <c r="G297">
        <v>0</v>
      </c>
      <c r="H297">
        <v>0</v>
      </c>
      <c r="I297">
        <v>0</v>
      </c>
      <c r="J297">
        <v>0</v>
      </c>
    </row>
    <row r="298" spans="1:10" x14ac:dyDescent="0.3">
      <c r="A298" t="str">
        <f>B191&amp;C272&amp;D298</f>
        <v>PENETRACION (%)Chocolatinas/Chocolate/BombonesBAJA</v>
      </c>
      <c r="B298">
        <v>0</v>
      </c>
      <c r="C298">
        <v>0</v>
      </c>
      <c r="D298" t="s">
        <v>163</v>
      </c>
      <c r="E298">
        <v>0</v>
      </c>
      <c r="F298">
        <v>0</v>
      </c>
      <c r="G298">
        <v>0</v>
      </c>
      <c r="H298">
        <v>0</v>
      </c>
      <c r="I298">
        <v>0</v>
      </c>
      <c r="J298">
        <v>0</v>
      </c>
    </row>
    <row r="299" spans="1:10" x14ac:dyDescent="0.3">
      <c r="A299" t="str">
        <f>B191&amp;C299&amp;D299</f>
        <v>PENETRACION (%)ChiclesT.ESPAÑA</v>
      </c>
      <c r="B299">
        <v>0</v>
      </c>
      <c r="C299" t="s">
        <v>100</v>
      </c>
      <c r="D299" t="s">
        <v>60</v>
      </c>
      <c r="E299">
        <v>2.1084260000000001</v>
      </c>
      <c r="F299">
        <v>0.88992170000000004</v>
      </c>
      <c r="G299">
        <v>0</v>
      </c>
      <c r="H299">
        <v>0</v>
      </c>
      <c r="I299">
        <v>0</v>
      </c>
      <c r="J299">
        <v>0</v>
      </c>
    </row>
    <row r="300" spans="1:10" x14ac:dyDescent="0.3">
      <c r="A300" t="str">
        <f>B191&amp;C299&amp;D300</f>
        <v>PENETRACION (%)ChiclesBCN AM</v>
      </c>
      <c r="B300">
        <v>0</v>
      </c>
      <c r="C300">
        <v>0</v>
      </c>
      <c r="D300" t="s">
        <v>146</v>
      </c>
      <c r="E300">
        <v>0</v>
      </c>
      <c r="F300">
        <v>0</v>
      </c>
      <c r="G300">
        <v>0</v>
      </c>
      <c r="H300">
        <v>0</v>
      </c>
      <c r="I300">
        <v>0</v>
      </c>
      <c r="J300">
        <v>0</v>
      </c>
    </row>
    <row r="301" spans="1:10" x14ac:dyDescent="0.3">
      <c r="A301" t="str">
        <f>B191&amp;C299&amp;D301</f>
        <v>PENETRACION (%)ChiclesREST.CAT ARAGON</v>
      </c>
      <c r="B301">
        <v>0</v>
      </c>
      <c r="C301">
        <v>0</v>
      </c>
      <c r="D301" t="s">
        <v>147</v>
      </c>
      <c r="E301">
        <v>0</v>
      </c>
      <c r="F301">
        <v>0</v>
      </c>
      <c r="G301">
        <v>0</v>
      </c>
      <c r="H301">
        <v>0</v>
      </c>
      <c r="I301">
        <v>0</v>
      </c>
      <c r="J301">
        <v>0</v>
      </c>
    </row>
    <row r="302" spans="1:10" x14ac:dyDescent="0.3">
      <c r="A302" t="str">
        <f>B191&amp;C299&amp;D302</f>
        <v>PENETRACION (%)ChiclesLEVANTE</v>
      </c>
      <c r="B302">
        <v>0</v>
      </c>
      <c r="C302">
        <v>0</v>
      </c>
      <c r="D302" t="s">
        <v>148</v>
      </c>
      <c r="E302">
        <v>0</v>
      </c>
      <c r="F302">
        <v>0</v>
      </c>
      <c r="G302">
        <v>0</v>
      </c>
      <c r="H302">
        <v>0</v>
      </c>
      <c r="I302">
        <v>0</v>
      </c>
      <c r="J302">
        <v>0</v>
      </c>
    </row>
    <row r="303" spans="1:10" x14ac:dyDescent="0.3">
      <c r="A303" t="str">
        <f>B191&amp;C299&amp;D303</f>
        <v>PENETRACION (%)ChiclesANDALUCIA</v>
      </c>
      <c r="B303">
        <v>0</v>
      </c>
      <c r="C303">
        <v>0</v>
      </c>
      <c r="D303" t="s">
        <v>149</v>
      </c>
      <c r="E303">
        <v>0</v>
      </c>
      <c r="F303">
        <v>0</v>
      </c>
      <c r="G303">
        <v>0</v>
      </c>
      <c r="H303">
        <v>0</v>
      </c>
      <c r="I303">
        <v>0</v>
      </c>
      <c r="J303">
        <v>0</v>
      </c>
    </row>
    <row r="304" spans="1:10" x14ac:dyDescent="0.3">
      <c r="A304" t="str">
        <f>B191&amp;C299&amp;D304</f>
        <v>PENETRACION (%)ChiclesMDD AM</v>
      </c>
      <c r="B304">
        <v>0</v>
      </c>
      <c r="C304">
        <v>0</v>
      </c>
      <c r="D304" t="s">
        <v>150</v>
      </c>
      <c r="E304">
        <v>0</v>
      </c>
      <c r="F304">
        <v>0</v>
      </c>
      <c r="G304">
        <v>0</v>
      </c>
      <c r="H304">
        <v>0</v>
      </c>
      <c r="I304">
        <v>0</v>
      </c>
      <c r="J304">
        <v>0</v>
      </c>
    </row>
    <row r="305" spans="1:10" x14ac:dyDescent="0.3">
      <c r="A305" t="str">
        <f>B191&amp;C299&amp;D305</f>
        <v>PENETRACION (%)ChiclesRTO CENTRO</v>
      </c>
      <c r="B305">
        <v>0</v>
      </c>
      <c r="C305">
        <v>0</v>
      </c>
      <c r="D305" t="s">
        <v>151</v>
      </c>
      <c r="E305">
        <v>0</v>
      </c>
      <c r="F305">
        <v>0</v>
      </c>
      <c r="G305">
        <v>0</v>
      </c>
      <c r="H305">
        <v>0</v>
      </c>
      <c r="I305">
        <v>0</v>
      </c>
      <c r="J305">
        <v>0</v>
      </c>
    </row>
    <row r="306" spans="1:10" x14ac:dyDescent="0.3">
      <c r="A306" t="str">
        <f>B191&amp;C299&amp;D306</f>
        <v>PENETRACION (%)ChiclesNORTE-CENTRO</v>
      </c>
      <c r="B306">
        <v>0</v>
      </c>
      <c r="C306">
        <v>0</v>
      </c>
      <c r="D306" t="s">
        <v>152</v>
      </c>
      <c r="E306">
        <v>0</v>
      </c>
      <c r="F306">
        <v>0</v>
      </c>
      <c r="G306">
        <v>0</v>
      </c>
      <c r="H306">
        <v>0</v>
      </c>
      <c r="I306">
        <v>0</v>
      </c>
      <c r="J306">
        <v>0</v>
      </c>
    </row>
    <row r="307" spans="1:10" x14ac:dyDescent="0.3">
      <c r="A307" t="str">
        <f>B191&amp;C299&amp;D307</f>
        <v>PENETRACION (%)ChiclesNOROESTE</v>
      </c>
      <c r="B307">
        <v>0</v>
      </c>
      <c r="C307">
        <v>0</v>
      </c>
      <c r="D307" t="s">
        <v>153</v>
      </c>
      <c r="E307">
        <v>0</v>
      </c>
      <c r="F307">
        <v>0</v>
      </c>
      <c r="G307">
        <v>0</v>
      </c>
      <c r="H307">
        <v>0</v>
      </c>
      <c r="I307">
        <v>0</v>
      </c>
      <c r="J307">
        <v>0</v>
      </c>
    </row>
    <row r="308" spans="1:10" x14ac:dyDescent="0.3">
      <c r="A308" t="str">
        <f>B191&amp;C299&amp;D308</f>
        <v>PENETRACION (%)Chicles&lt;2MIL</v>
      </c>
      <c r="B308">
        <v>0</v>
      </c>
      <c r="C308">
        <v>0</v>
      </c>
      <c r="D308" t="s">
        <v>30</v>
      </c>
      <c r="E308">
        <v>0</v>
      </c>
      <c r="F308">
        <v>0</v>
      </c>
      <c r="G308">
        <v>0</v>
      </c>
      <c r="H308">
        <v>0</v>
      </c>
      <c r="I308">
        <v>0</v>
      </c>
      <c r="J308">
        <v>0</v>
      </c>
    </row>
    <row r="309" spans="1:10" x14ac:dyDescent="0.3">
      <c r="A309" t="str">
        <f>B191&amp;C299&amp;D309</f>
        <v>PENETRACION (%)Chicles2-5MIL</v>
      </c>
      <c r="B309">
        <v>0</v>
      </c>
      <c r="C309">
        <v>0</v>
      </c>
      <c r="D309" t="s">
        <v>33</v>
      </c>
      <c r="E309">
        <v>0</v>
      </c>
      <c r="F309">
        <v>0</v>
      </c>
      <c r="G309">
        <v>0</v>
      </c>
      <c r="H309">
        <v>0</v>
      </c>
      <c r="I309">
        <v>0</v>
      </c>
      <c r="J309">
        <v>0</v>
      </c>
    </row>
    <row r="310" spans="1:10" x14ac:dyDescent="0.3">
      <c r="A310" t="str">
        <f>B191&amp;C299&amp;D310</f>
        <v>PENETRACION (%)Chicles5-10MIL</v>
      </c>
      <c r="B310">
        <v>0</v>
      </c>
      <c r="C310">
        <v>0</v>
      </c>
      <c r="D310" t="s">
        <v>35</v>
      </c>
      <c r="E310">
        <v>0</v>
      </c>
      <c r="F310">
        <v>0</v>
      </c>
      <c r="G310">
        <v>0</v>
      </c>
      <c r="H310">
        <v>0</v>
      </c>
      <c r="I310">
        <v>0</v>
      </c>
      <c r="J310">
        <v>0</v>
      </c>
    </row>
    <row r="311" spans="1:10" x14ac:dyDescent="0.3">
      <c r="A311" t="str">
        <f>B191&amp;C299&amp;D311</f>
        <v>PENETRACION (%)Chicles10-30MIL</v>
      </c>
      <c r="B311">
        <v>0</v>
      </c>
      <c r="C311">
        <v>0</v>
      </c>
      <c r="D311" t="s">
        <v>37</v>
      </c>
      <c r="E311">
        <v>0</v>
      </c>
      <c r="F311">
        <v>0</v>
      </c>
      <c r="G311">
        <v>0</v>
      </c>
      <c r="H311">
        <v>0</v>
      </c>
      <c r="I311">
        <v>0</v>
      </c>
      <c r="J311">
        <v>0</v>
      </c>
    </row>
    <row r="312" spans="1:10" x14ac:dyDescent="0.3">
      <c r="A312" t="str">
        <f>B191&amp;C299&amp;D312</f>
        <v>PENETRACION (%)Chicles30-100MIL</v>
      </c>
      <c r="B312">
        <v>0</v>
      </c>
      <c r="C312">
        <v>0</v>
      </c>
      <c r="D312" t="s">
        <v>39</v>
      </c>
      <c r="E312">
        <v>0</v>
      </c>
      <c r="F312">
        <v>0</v>
      </c>
      <c r="G312">
        <v>0</v>
      </c>
      <c r="H312">
        <v>0</v>
      </c>
      <c r="I312">
        <v>0</v>
      </c>
      <c r="J312">
        <v>0</v>
      </c>
    </row>
    <row r="313" spans="1:10" x14ac:dyDescent="0.3">
      <c r="A313" t="str">
        <f>B191&amp;C299&amp;D313</f>
        <v>PENETRACION (%)Chicles100-200MIL</v>
      </c>
      <c r="B313">
        <v>0</v>
      </c>
      <c r="C313">
        <v>0</v>
      </c>
      <c r="D313" t="s">
        <v>41</v>
      </c>
      <c r="E313">
        <v>0</v>
      </c>
      <c r="F313">
        <v>0</v>
      </c>
      <c r="G313">
        <v>0</v>
      </c>
      <c r="H313">
        <v>0</v>
      </c>
      <c r="I313">
        <v>0</v>
      </c>
      <c r="J313">
        <v>0</v>
      </c>
    </row>
    <row r="314" spans="1:10" x14ac:dyDescent="0.3">
      <c r="A314" t="str">
        <f>B191&amp;C299&amp;D314</f>
        <v>PENETRACION (%)Chicles200-500MIL</v>
      </c>
      <c r="B314">
        <v>0</v>
      </c>
      <c r="C314">
        <v>0</v>
      </c>
      <c r="D314" t="s">
        <v>43</v>
      </c>
      <c r="E314">
        <v>0</v>
      </c>
      <c r="F314">
        <v>0</v>
      </c>
      <c r="G314">
        <v>0</v>
      </c>
      <c r="H314">
        <v>0</v>
      </c>
      <c r="I314">
        <v>0</v>
      </c>
      <c r="J314">
        <v>0</v>
      </c>
    </row>
    <row r="315" spans="1:10" x14ac:dyDescent="0.3">
      <c r="A315" t="str">
        <f>B191&amp;C299&amp;D315</f>
        <v>PENETRACION (%)Chicles&gt;500MIL</v>
      </c>
      <c r="B315">
        <v>0</v>
      </c>
      <c r="C315">
        <v>0</v>
      </c>
      <c r="D315" t="s">
        <v>45</v>
      </c>
      <c r="E315">
        <v>0</v>
      </c>
      <c r="F315">
        <v>0</v>
      </c>
      <c r="G315">
        <v>0</v>
      </c>
      <c r="H315">
        <v>0</v>
      </c>
      <c r="I315">
        <v>0</v>
      </c>
      <c r="J315">
        <v>0</v>
      </c>
    </row>
    <row r="316" spans="1:10" x14ac:dyDescent="0.3">
      <c r="A316" t="str">
        <f>B191&amp;C299&amp;D316</f>
        <v>PENETRACION (%)ChiclesDE 15 A 19 AÑOS</v>
      </c>
      <c r="B316">
        <v>0</v>
      </c>
      <c r="C316">
        <v>0</v>
      </c>
      <c r="D316" t="s">
        <v>154</v>
      </c>
      <c r="E316">
        <v>0</v>
      </c>
      <c r="F316">
        <v>0</v>
      </c>
      <c r="G316">
        <v>0</v>
      </c>
      <c r="H316">
        <v>0</v>
      </c>
      <c r="I316">
        <v>0</v>
      </c>
      <c r="J316">
        <v>0</v>
      </c>
    </row>
    <row r="317" spans="1:10" x14ac:dyDescent="0.3">
      <c r="A317" t="str">
        <f>B191&amp;C299&amp;D317</f>
        <v>PENETRACION (%)ChiclesDE 20 A 24 AÑOS</v>
      </c>
      <c r="B317">
        <v>0</v>
      </c>
      <c r="C317">
        <v>0</v>
      </c>
      <c r="D317" t="s">
        <v>155</v>
      </c>
      <c r="E317">
        <v>0</v>
      </c>
      <c r="F317">
        <v>0</v>
      </c>
      <c r="G317">
        <v>0</v>
      </c>
      <c r="H317">
        <v>0</v>
      </c>
      <c r="I317">
        <v>0</v>
      </c>
      <c r="J317">
        <v>0</v>
      </c>
    </row>
    <row r="318" spans="1:10" x14ac:dyDescent="0.3">
      <c r="A318" t="str">
        <f>B191&amp;C299&amp;D318</f>
        <v>PENETRACION (%)ChiclesDE 25 A 34 AÑOS</v>
      </c>
      <c r="B318">
        <v>0</v>
      </c>
      <c r="C318">
        <v>0</v>
      </c>
      <c r="D318" t="s">
        <v>156</v>
      </c>
      <c r="E318">
        <v>0</v>
      </c>
      <c r="F318">
        <v>0</v>
      </c>
      <c r="G318">
        <v>0</v>
      </c>
      <c r="H318">
        <v>0</v>
      </c>
      <c r="I318">
        <v>0</v>
      </c>
      <c r="J318">
        <v>0</v>
      </c>
    </row>
    <row r="319" spans="1:10" x14ac:dyDescent="0.3">
      <c r="A319" t="str">
        <f>B191&amp;C299&amp;D319</f>
        <v>PENETRACION (%)ChiclesDE 35 A 49 AÑOS</v>
      </c>
      <c r="B319">
        <v>0</v>
      </c>
      <c r="C319">
        <v>0</v>
      </c>
      <c r="D319" t="s">
        <v>157</v>
      </c>
      <c r="E319">
        <v>0</v>
      </c>
      <c r="F319">
        <v>0</v>
      </c>
      <c r="G319">
        <v>0</v>
      </c>
      <c r="H319">
        <v>0</v>
      </c>
      <c r="I319">
        <v>0</v>
      </c>
      <c r="J319">
        <v>0</v>
      </c>
    </row>
    <row r="320" spans="1:10" x14ac:dyDescent="0.3">
      <c r="A320" t="str">
        <f>B191&amp;C299&amp;D320</f>
        <v>PENETRACION (%)ChiclesDE 50 A 59 AÑOS</v>
      </c>
      <c r="B320">
        <v>0</v>
      </c>
      <c r="C320">
        <v>0</v>
      </c>
      <c r="D320" t="s">
        <v>158</v>
      </c>
      <c r="E320">
        <v>0</v>
      </c>
      <c r="F320">
        <v>0</v>
      </c>
      <c r="G320">
        <v>0</v>
      </c>
      <c r="H320">
        <v>0</v>
      </c>
      <c r="I320">
        <v>0</v>
      </c>
      <c r="J320">
        <v>0</v>
      </c>
    </row>
    <row r="321" spans="1:10" x14ac:dyDescent="0.3">
      <c r="A321" t="str">
        <f>B191&amp;C299&amp;D321</f>
        <v>PENETRACION (%)ChiclesDE 60 A 75 AÑOS</v>
      </c>
      <c r="B321">
        <v>0</v>
      </c>
      <c r="C321">
        <v>0</v>
      </c>
      <c r="D321" t="s">
        <v>159</v>
      </c>
      <c r="E321">
        <v>0</v>
      </c>
      <c r="F321">
        <v>0</v>
      </c>
      <c r="G321">
        <v>0</v>
      </c>
      <c r="H321">
        <v>0</v>
      </c>
      <c r="I321">
        <v>0</v>
      </c>
      <c r="J321">
        <v>0</v>
      </c>
    </row>
    <row r="322" spans="1:10" x14ac:dyDescent="0.3">
      <c r="A322" t="str">
        <f>B191&amp;C299&amp;D322</f>
        <v>PENETRACION (%)ChiclesALTA Y MEDIA ALTA</v>
      </c>
      <c r="B322">
        <v>0</v>
      </c>
      <c r="C322">
        <v>0</v>
      </c>
      <c r="D322" t="s">
        <v>160</v>
      </c>
      <c r="E322">
        <v>0</v>
      </c>
      <c r="F322">
        <v>0</v>
      </c>
      <c r="G322">
        <v>0</v>
      </c>
      <c r="H322">
        <v>0</v>
      </c>
      <c r="I322">
        <v>0</v>
      </c>
      <c r="J322">
        <v>0</v>
      </c>
    </row>
    <row r="323" spans="1:10" x14ac:dyDescent="0.3">
      <c r="A323" t="str">
        <f>B191&amp;C299&amp;D323</f>
        <v>PENETRACION (%)ChiclesMEDIA</v>
      </c>
      <c r="B323">
        <v>0</v>
      </c>
      <c r="C323">
        <v>0</v>
      </c>
      <c r="D323" t="s">
        <v>161</v>
      </c>
      <c r="E323">
        <v>0</v>
      </c>
      <c r="F323">
        <v>0</v>
      </c>
      <c r="G323">
        <v>0</v>
      </c>
      <c r="H323">
        <v>0</v>
      </c>
      <c r="I323">
        <v>0</v>
      </c>
      <c r="J323">
        <v>0</v>
      </c>
    </row>
    <row r="324" spans="1:10" x14ac:dyDescent="0.3">
      <c r="A324" t="str">
        <f>B191&amp;C299&amp;D324</f>
        <v>PENETRACION (%)ChiclesMEDIA BAJA</v>
      </c>
      <c r="B324">
        <v>0</v>
      </c>
      <c r="C324">
        <v>0</v>
      </c>
      <c r="D324" t="s">
        <v>162</v>
      </c>
      <c r="E324">
        <v>0</v>
      </c>
      <c r="F324">
        <v>0</v>
      </c>
      <c r="G324">
        <v>0</v>
      </c>
      <c r="H324">
        <v>0</v>
      </c>
      <c r="I324">
        <v>0</v>
      </c>
      <c r="J324">
        <v>0</v>
      </c>
    </row>
    <row r="325" spans="1:10" x14ac:dyDescent="0.3">
      <c r="A325" t="str">
        <f>B191&amp;C299&amp;D325</f>
        <v>PENETRACION (%)ChiclesBAJA</v>
      </c>
      <c r="B325">
        <v>0</v>
      </c>
      <c r="C325">
        <v>0</v>
      </c>
      <c r="D325" t="s">
        <v>163</v>
      </c>
      <c r="E325">
        <v>0</v>
      </c>
      <c r="F325">
        <v>0</v>
      </c>
      <c r="G325">
        <v>0</v>
      </c>
      <c r="H325">
        <v>0</v>
      </c>
      <c r="I325">
        <v>0</v>
      </c>
      <c r="J325">
        <v>0</v>
      </c>
    </row>
    <row r="326" spans="1:10" x14ac:dyDescent="0.3">
      <c r="A326" t="str">
        <f>B191&amp;C326&amp;D326</f>
        <v>PENETRACION (%)CaramelosT.ESPAÑA</v>
      </c>
      <c r="B326">
        <v>0</v>
      </c>
      <c r="C326" t="s">
        <v>101</v>
      </c>
      <c r="D326" t="s">
        <v>60</v>
      </c>
      <c r="E326">
        <v>1.0288839999999999</v>
      </c>
      <c r="F326">
        <v>0</v>
      </c>
      <c r="G326">
        <v>0</v>
      </c>
      <c r="H326">
        <v>0</v>
      </c>
      <c r="I326">
        <v>0</v>
      </c>
      <c r="J326">
        <v>0</v>
      </c>
    </row>
    <row r="327" spans="1:10" x14ac:dyDescent="0.3">
      <c r="A327" t="str">
        <f>B191&amp;C326&amp;D327</f>
        <v>PENETRACION (%)CaramelosBCN AM</v>
      </c>
      <c r="B327">
        <v>0</v>
      </c>
      <c r="C327">
        <v>0</v>
      </c>
      <c r="D327" t="s">
        <v>146</v>
      </c>
      <c r="E327">
        <v>0</v>
      </c>
      <c r="F327">
        <v>0</v>
      </c>
      <c r="G327">
        <v>0</v>
      </c>
      <c r="H327">
        <v>0</v>
      </c>
      <c r="I327">
        <v>0</v>
      </c>
      <c r="J327">
        <v>0</v>
      </c>
    </row>
    <row r="328" spans="1:10" x14ac:dyDescent="0.3">
      <c r="A328" t="str">
        <f>B191&amp;C326&amp;D328</f>
        <v>PENETRACION (%)CaramelosREST.CAT ARAGON</v>
      </c>
      <c r="B328">
        <v>0</v>
      </c>
      <c r="C328">
        <v>0</v>
      </c>
      <c r="D328" t="s">
        <v>147</v>
      </c>
      <c r="E328">
        <v>0</v>
      </c>
      <c r="F328">
        <v>0</v>
      </c>
      <c r="G328">
        <v>0</v>
      </c>
      <c r="H328">
        <v>0</v>
      </c>
      <c r="I328">
        <v>0</v>
      </c>
      <c r="J328">
        <v>0</v>
      </c>
    </row>
    <row r="329" spans="1:10" x14ac:dyDescent="0.3">
      <c r="A329" t="str">
        <f>B191&amp;C326&amp;D329</f>
        <v>PENETRACION (%)CaramelosLEVANTE</v>
      </c>
      <c r="B329">
        <v>0</v>
      </c>
      <c r="C329">
        <v>0</v>
      </c>
      <c r="D329" t="s">
        <v>148</v>
      </c>
      <c r="E329">
        <v>0</v>
      </c>
      <c r="F329">
        <v>0</v>
      </c>
      <c r="G329">
        <v>0</v>
      </c>
      <c r="H329">
        <v>0</v>
      </c>
      <c r="I329">
        <v>0</v>
      </c>
      <c r="J329">
        <v>0</v>
      </c>
    </row>
    <row r="330" spans="1:10" x14ac:dyDescent="0.3">
      <c r="A330" t="str">
        <f>B191&amp;C326&amp;D330</f>
        <v>PENETRACION (%)CaramelosANDALUCIA</v>
      </c>
      <c r="B330">
        <v>0</v>
      </c>
      <c r="C330">
        <v>0</v>
      </c>
      <c r="D330" t="s">
        <v>149</v>
      </c>
      <c r="E330">
        <v>0</v>
      </c>
      <c r="F330">
        <v>0</v>
      </c>
      <c r="G330">
        <v>0</v>
      </c>
      <c r="H330">
        <v>0</v>
      </c>
      <c r="I330">
        <v>0</v>
      </c>
      <c r="J330">
        <v>0</v>
      </c>
    </row>
    <row r="331" spans="1:10" x14ac:dyDescent="0.3">
      <c r="A331" t="str">
        <f>B191&amp;C326&amp;D331</f>
        <v>PENETRACION (%)CaramelosMDD AM</v>
      </c>
      <c r="B331">
        <v>0</v>
      </c>
      <c r="C331">
        <v>0</v>
      </c>
      <c r="D331" t="s">
        <v>150</v>
      </c>
      <c r="E331">
        <v>0</v>
      </c>
      <c r="F331">
        <v>0</v>
      </c>
      <c r="G331">
        <v>0</v>
      </c>
      <c r="H331">
        <v>0</v>
      </c>
      <c r="I331">
        <v>0</v>
      </c>
      <c r="J331">
        <v>0</v>
      </c>
    </row>
    <row r="332" spans="1:10" x14ac:dyDescent="0.3">
      <c r="A332" t="str">
        <f>B191&amp;C326&amp;D332</f>
        <v>PENETRACION (%)CaramelosRTO CENTRO</v>
      </c>
      <c r="B332">
        <v>0</v>
      </c>
      <c r="C332">
        <v>0</v>
      </c>
      <c r="D332" t="s">
        <v>151</v>
      </c>
      <c r="E332">
        <v>0</v>
      </c>
      <c r="F332">
        <v>0</v>
      </c>
      <c r="G332">
        <v>0</v>
      </c>
      <c r="H332">
        <v>0</v>
      </c>
      <c r="I332">
        <v>0</v>
      </c>
      <c r="J332">
        <v>0</v>
      </c>
    </row>
    <row r="333" spans="1:10" x14ac:dyDescent="0.3">
      <c r="A333" t="str">
        <f>B191&amp;C326&amp;D333</f>
        <v>PENETRACION (%)CaramelosNORTE-CENTRO</v>
      </c>
      <c r="B333">
        <v>0</v>
      </c>
      <c r="C333">
        <v>0</v>
      </c>
      <c r="D333" t="s">
        <v>152</v>
      </c>
      <c r="E333">
        <v>0</v>
      </c>
      <c r="F333">
        <v>0</v>
      </c>
      <c r="G333">
        <v>0</v>
      </c>
      <c r="H333">
        <v>0</v>
      </c>
      <c r="I333">
        <v>0</v>
      </c>
      <c r="J333">
        <v>0</v>
      </c>
    </row>
    <row r="334" spans="1:10" x14ac:dyDescent="0.3">
      <c r="A334" t="str">
        <f>B191&amp;C326&amp;D334</f>
        <v>PENETRACION (%)CaramelosNOROESTE</v>
      </c>
      <c r="B334">
        <v>0</v>
      </c>
      <c r="C334">
        <v>0</v>
      </c>
      <c r="D334" t="s">
        <v>153</v>
      </c>
      <c r="E334">
        <v>0</v>
      </c>
      <c r="F334">
        <v>0</v>
      </c>
      <c r="G334">
        <v>0</v>
      </c>
      <c r="H334">
        <v>0</v>
      </c>
      <c r="I334">
        <v>0</v>
      </c>
      <c r="J334">
        <v>0</v>
      </c>
    </row>
    <row r="335" spans="1:10" x14ac:dyDescent="0.3">
      <c r="A335" t="str">
        <f>B191&amp;C326&amp;D335</f>
        <v>PENETRACION (%)Caramelos&lt;2MIL</v>
      </c>
      <c r="B335">
        <v>0</v>
      </c>
      <c r="C335">
        <v>0</v>
      </c>
      <c r="D335" t="s">
        <v>30</v>
      </c>
      <c r="E335">
        <v>0</v>
      </c>
      <c r="F335">
        <v>0</v>
      </c>
      <c r="G335">
        <v>0</v>
      </c>
      <c r="H335">
        <v>0</v>
      </c>
      <c r="I335">
        <v>0</v>
      </c>
      <c r="J335">
        <v>0</v>
      </c>
    </row>
    <row r="336" spans="1:10" x14ac:dyDescent="0.3">
      <c r="A336" t="str">
        <f>B191&amp;C326&amp;D336</f>
        <v>PENETRACION (%)Caramelos2-5MIL</v>
      </c>
      <c r="B336">
        <v>0</v>
      </c>
      <c r="C336">
        <v>0</v>
      </c>
      <c r="D336" t="s">
        <v>33</v>
      </c>
      <c r="E336">
        <v>0</v>
      </c>
      <c r="F336">
        <v>0</v>
      </c>
      <c r="G336">
        <v>0</v>
      </c>
      <c r="H336">
        <v>0</v>
      </c>
      <c r="I336">
        <v>0</v>
      </c>
      <c r="J336">
        <v>0</v>
      </c>
    </row>
    <row r="337" spans="1:10" x14ac:dyDescent="0.3">
      <c r="A337" t="str">
        <f>B191&amp;C326&amp;D337</f>
        <v>PENETRACION (%)Caramelos5-10MIL</v>
      </c>
      <c r="B337">
        <v>0</v>
      </c>
      <c r="C337">
        <v>0</v>
      </c>
      <c r="D337" t="s">
        <v>35</v>
      </c>
      <c r="E337">
        <v>0</v>
      </c>
      <c r="F337">
        <v>0</v>
      </c>
      <c r="G337">
        <v>0</v>
      </c>
      <c r="H337">
        <v>0</v>
      </c>
      <c r="I337">
        <v>0</v>
      </c>
      <c r="J337">
        <v>0</v>
      </c>
    </row>
    <row r="338" spans="1:10" x14ac:dyDescent="0.3">
      <c r="A338" t="str">
        <f>B191&amp;C326&amp;D338</f>
        <v>PENETRACION (%)Caramelos10-30MIL</v>
      </c>
      <c r="B338">
        <v>0</v>
      </c>
      <c r="C338">
        <v>0</v>
      </c>
      <c r="D338" t="s">
        <v>37</v>
      </c>
      <c r="E338">
        <v>0</v>
      </c>
      <c r="F338">
        <v>0</v>
      </c>
      <c r="G338">
        <v>0</v>
      </c>
      <c r="H338">
        <v>0</v>
      </c>
      <c r="I338">
        <v>0</v>
      </c>
      <c r="J338">
        <v>0</v>
      </c>
    </row>
    <row r="339" spans="1:10" x14ac:dyDescent="0.3">
      <c r="A339" t="str">
        <f>B191&amp;C326&amp;D339</f>
        <v>PENETRACION (%)Caramelos30-100MIL</v>
      </c>
      <c r="B339">
        <v>0</v>
      </c>
      <c r="C339">
        <v>0</v>
      </c>
      <c r="D339" t="s">
        <v>39</v>
      </c>
      <c r="E339">
        <v>0</v>
      </c>
      <c r="F339">
        <v>0</v>
      </c>
      <c r="G339">
        <v>0</v>
      </c>
      <c r="H339">
        <v>0</v>
      </c>
      <c r="I339">
        <v>0</v>
      </c>
      <c r="J339">
        <v>0</v>
      </c>
    </row>
    <row r="340" spans="1:10" x14ac:dyDescent="0.3">
      <c r="A340" t="str">
        <f>B191&amp;C326&amp;D340</f>
        <v>PENETRACION (%)Caramelos100-200MIL</v>
      </c>
      <c r="B340">
        <v>0</v>
      </c>
      <c r="C340">
        <v>0</v>
      </c>
      <c r="D340" t="s">
        <v>41</v>
      </c>
      <c r="E340">
        <v>0</v>
      </c>
      <c r="F340">
        <v>0</v>
      </c>
      <c r="G340">
        <v>0</v>
      </c>
      <c r="H340">
        <v>0</v>
      </c>
      <c r="I340">
        <v>0</v>
      </c>
      <c r="J340">
        <v>0</v>
      </c>
    </row>
    <row r="341" spans="1:10" x14ac:dyDescent="0.3">
      <c r="A341" t="str">
        <f>B191&amp;C326&amp;D341</f>
        <v>PENETRACION (%)Caramelos200-500MIL</v>
      </c>
      <c r="B341">
        <v>0</v>
      </c>
      <c r="C341">
        <v>0</v>
      </c>
      <c r="D341" t="s">
        <v>43</v>
      </c>
      <c r="E341">
        <v>0</v>
      </c>
      <c r="F341">
        <v>0</v>
      </c>
      <c r="G341">
        <v>0</v>
      </c>
      <c r="H341">
        <v>0</v>
      </c>
      <c r="I341">
        <v>0</v>
      </c>
      <c r="J341">
        <v>0</v>
      </c>
    </row>
    <row r="342" spans="1:10" x14ac:dyDescent="0.3">
      <c r="A342" t="str">
        <f>B191&amp;C326&amp;D342</f>
        <v>PENETRACION (%)Caramelos&gt;500MIL</v>
      </c>
      <c r="B342">
        <v>0</v>
      </c>
      <c r="C342">
        <v>0</v>
      </c>
      <c r="D342" t="s">
        <v>45</v>
      </c>
      <c r="E342">
        <v>0</v>
      </c>
      <c r="F342">
        <v>0</v>
      </c>
      <c r="G342">
        <v>0</v>
      </c>
      <c r="H342">
        <v>0</v>
      </c>
      <c r="I342">
        <v>0</v>
      </c>
      <c r="J342">
        <v>0</v>
      </c>
    </row>
    <row r="343" spans="1:10" x14ac:dyDescent="0.3">
      <c r="A343" t="str">
        <f>B191&amp;C326&amp;D343</f>
        <v>PENETRACION (%)CaramelosDE 15 A 19 AÑOS</v>
      </c>
      <c r="B343">
        <v>0</v>
      </c>
      <c r="C343">
        <v>0</v>
      </c>
      <c r="D343" t="s">
        <v>154</v>
      </c>
      <c r="E343">
        <v>0</v>
      </c>
      <c r="F343">
        <v>0</v>
      </c>
      <c r="G343">
        <v>0</v>
      </c>
      <c r="H343">
        <v>0</v>
      </c>
      <c r="I343">
        <v>0</v>
      </c>
      <c r="J343">
        <v>0</v>
      </c>
    </row>
    <row r="344" spans="1:10" x14ac:dyDescent="0.3">
      <c r="A344" t="str">
        <f>B191&amp;C326&amp;D344</f>
        <v>PENETRACION (%)CaramelosDE 20 A 24 AÑOS</v>
      </c>
      <c r="B344">
        <v>0</v>
      </c>
      <c r="C344">
        <v>0</v>
      </c>
      <c r="D344" t="s">
        <v>155</v>
      </c>
      <c r="E344">
        <v>0</v>
      </c>
      <c r="F344">
        <v>0</v>
      </c>
      <c r="G344">
        <v>0</v>
      </c>
      <c r="H344">
        <v>0</v>
      </c>
      <c r="I344">
        <v>0</v>
      </c>
      <c r="J344">
        <v>0</v>
      </c>
    </row>
    <row r="345" spans="1:10" x14ac:dyDescent="0.3">
      <c r="A345" t="str">
        <f>B191&amp;C326&amp;D345</f>
        <v>PENETRACION (%)CaramelosDE 25 A 34 AÑOS</v>
      </c>
      <c r="B345">
        <v>0</v>
      </c>
      <c r="C345">
        <v>0</v>
      </c>
      <c r="D345" t="s">
        <v>156</v>
      </c>
      <c r="E345">
        <v>0</v>
      </c>
      <c r="F345">
        <v>0</v>
      </c>
      <c r="G345">
        <v>0</v>
      </c>
      <c r="H345">
        <v>0</v>
      </c>
      <c r="I345">
        <v>0</v>
      </c>
      <c r="J345">
        <v>0</v>
      </c>
    </row>
    <row r="346" spans="1:10" x14ac:dyDescent="0.3">
      <c r="A346" t="str">
        <f>B191&amp;C326&amp;D346</f>
        <v>PENETRACION (%)CaramelosDE 35 A 49 AÑOS</v>
      </c>
      <c r="B346">
        <v>0</v>
      </c>
      <c r="C346">
        <v>0</v>
      </c>
      <c r="D346" t="s">
        <v>157</v>
      </c>
      <c r="E346">
        <v>0</v>
      </c>
      <c r="F346">
        <v>0</v>
      </c>
      <c r="G346">
        <v>0</v>
      </c>
      <c r="H346">
        <v>0</v>
      </c>
      <c r="I346">
        <v>0</v>
      </c>
      <c r="J346">
        <v>0</v>
      </c>
    </row>
    <row r="347" spans="1:10" x14ac:dyDescent="0.3">
      <c r="A347" t="str">
        <f>B191&amp;C326&amp;D347</f>
        <v>PENETRACION (%)CaramelosDE 50 A 59 AÑOS</v>
      </c>
      <c r="B347">
        <v>0</v>
      </c>
      <c r="C347">
        <v>0</v>
      </c>
      <c r="D347" t="s">
        <v>158</v>
      </c>
      <c r="E347">
        <v>0</v>
      </c>
      <c r="F347">
        <v>0</v>
      </c>
      <c r="G347">
        <v>0</v>
      </c>
      <c r="H347">
        <v>0</v>
      </c>
      <c r="I347">
        <v>0</v>
      </c>
      <c r="J347">
        <v>0</v>
      </c>
    </row>
    <row r="348" spans="1:10" x14ac:dyDescent="0.3">
      <c r="A348" t="str">
        <f>B191&amp;C326&amp;D348</f>
        <v>PENETRACION (%)CaramelosDE 60 A 75 AÑOS</v>
      </c>
      <c r="B348">
        <v>0</v>
      </c>
      <c r="C348">
        <v>0</v>
      </c>
      <c r="D348" t="s">
        <v>159</v>
      </c>
      <c r="E348">
        <v>0</v>
      </c>
      <c r="F348">
        <v>0</v>
      </c>
      <c r="G348">
        <v>0</v>
      </c>
      <c r="H348">
        <v>0</v>
      </c>
      <c r="I348">
        <v>0</v>
      </c>
      <c r="J348">
        <v>0</v>
      </c>
    </row>
    <row r="349" spans="1:10" x14ac:dyDescent="0.3">
      <c r="A349" t="str">
        <f>B191&amp;C326&amp;D349</f>
        <v>PENETRACION (%)CaramelosALTA Y MEDIA ALTA</v>
      </c>
      <c r="B349">
        <v>0</v>
      </c>
      <c r="C349">
        <v>0</v>
      </c>
      <c r="D349" t="s">
        <v>160</v>
      </c>
      <c r="E349">
        <v>0</v>
      </c>
      <c r="F349">
        <v>0</v>
      </c>
      <c r="G349">
        <v>0</v>
      </c>
      <c r="H349">
        <v>0</v>
      </c>
      <c r="I349">
        <v>0</v>
      </c>
      <c r="J349">
        <v>0</v>
      </c>
    </row>
    <row r="350" spans="1:10" x14ac:dyDescent="0.3">
      <c r="A350" t="str">
        <f>B191&amp;C326&amp;D350</f>
        <v>PENETRACION (%)CaramelosMEDIA</v>
      </c>
      <c r="B350">
        <v>0</v>
      </c>
      <c r="C350">
        <v>0</v>
      </c>
      <c r="D350" t="s">
        <v>161</v>
      </c>
      <c r="E350">
        <v>0</v>
      </c>
      <c r="F350">
        <v>0</v>
      </c>
      <c r="G350">
        <v>0</v>
      </c>
      <c r="H350">
        <v>0</v>
      </c>
      <c r="I350">
        <v>0</v>
      </c>
      <c r="J350">
        <v>0</v>
      </c>
    </row>
    <row r="351" spans="1:10" x14ac:dyDescent="0.3">
      <c r="A351" t="str">
        <f>B191&amp;C326&amp;D351</f>
        <v>PENETRACION (%)CaramelosMEDIA BAJA</v>
      </c>
      <c r="B351">
        <v>0</v>
      </c>
      <c r="C351">
        <v>0</v>
      </c>
      <c r="D351" t="s">
        <v>162</v>
      </c>
      <c r="E351">
        <v>0</v>
      </c>
      <c r="F351">
        <v>0</v>
      </c>
      <c r="G351">
        <v>0</v>
      </c>
      <c r="H351">
        <v>0</v>
      </c>
      <c r="I351">
        <v>0</v>
      </c>
      <c r="J351">
        <v>0</v>
      </c>
    </row>
    <row r="352" spans="1:10" x14ac:dyDescent="0.3">
      <c r="A352" t="str">
        <f>B191&amp;C326&amp;D352</f>
        <v>PENETRACION (%)CaramelosBAJA</v>
      </c>
      <c r="B352">
        <v>0</v>
      </c>
      <c r="C352">
        <v>0</v>
      </c>
      <c r="D352" t="s">
        <v>163</v>
      </c>
      <c r="E352">
        <v>0</v>
      </c>
      <c r="F352">
        <v>0</v>
      </c>
      <c r="G352">
        <v>0</v>
      </c>
      <c r="H352">
        <v>0</v>
      </c>
      <c r="I352">
        <v>0</v>
      </c>
      <c r="J352">
        <v>0</v>
      </c>
    </row>
    <row r="353" spans="1:10" x14ac:dyDescent="0.3">
      <c r="A353" t="str">
        <f>B191&amp;C353&amp;D353</f>
        <v>PENETRACION (%)GolosinasT.ESPAÑA</v>
      </c>
      <c r="B353">
        <v>0</v>
      </c>
      <c r="C353" t="s">
        <v>102</v>
      </c>
      <c r="D353" t="s">
        <v>60</v>
      </c>
      <c r="E353">
        <v>1.0956779999999999</v>
      </c>
      <c r="F353">
        <v>1.4346639999999999</v>
      </c>
      <c r="G353">
        <v>0</v>
      </c>
      <c r="H353">
        <v>0</v>
      </c>
      <c r="I353">
        <v>0</v>
      </c>
      <c r="J353">
        <v>0</v>
      </c>
    </row>
    <row r="354" spans="1:10" x14ac:dyDescent="0.3">
      <c r="A354" t="str">
        <f>B191&amp;C353&amp;D354</f>
        <v>PENETRACION (%)GolosinasBCN AM</v>
      </c>
      <c r="B354">
        <v>0</v>
      </c>
      <c r="C354">
        <v>0</v>
      </c>
      <c r="D354" t="s">
        <v>146</v>
      </c>
      <c r="E354">
        <v>0</v>
      </c>
      <c r="F354">
        <v>0</v>
      </c>
      <c r="G354">
        <v>0</v>
      </c>
      <c r="H354">
        <v>0</v>
      </c>
      <c r="I354">
        <v>0</v>
      </c>
      <c r="J354">
        <v>0</v>
      </c>
    </row>
    <row r="355" spans="1:10" x14ac:dyDescent="0.3">
      <c r="A355" t="str">
        <f>B191&amp;C353&amp;D355</f>
        <v>PENETRACION (%)GolosinasREST.CAT ARAGON</v>
      </c>
      <c r="B355">
        <v>0</v>
      </c>
      <c r="C355">
        <v>0</v>
      </c>
      <c r="D355" t="s">
        <v>147</v>
      </c>
      <c r="E355">
        <v>0</v>
      </c>
      <c r="F355">
        <v>0</v>
      </c>
      <c r="G355">
        <v>0</v>
      </c>
      <c r="H355">
        <v>0</v>
      </c>
      <c r="I355">
        <v>0</v>
      </c>
      <c r="J355">
        <v>0</v>
      </c>
    </row>
    <row r="356" spans="1:10" x14ac:dyDescent="0.3">
      <c r="A356" t="str">
        <f>B191&amp;C353&amp;D356</f>
        <v>PENETRACION (%)GolosinasLEVANTE</v>
      </c>
      <c r="B356">
        <v>0</v>
      </c>
      <c r="C356">
        <v>0</v>
      </c>
      <c r="D356" t="s">
        <v>148</v>
      </c>
      <c r="E356">
        <v>0</v>
      </c>
      <c r="F356">
        <v>0</v>
      </c>
      <c r="G356">
        <v>0</v>
      </c>
      <c r="H356">
        <v>0</v>
      </c>
      <c r="I356">
        <v>0</v>
      </c>
      <c r="J356">
        <v>0</v>
      </c>
    </row>
    <row r="357" spans="1:10" x14ac:dyDescent="0.3">
      <c r="A357" t="str">
        <f>B191&amp;C353&amp;D357</f>
        <v>PENETRACION (%)GolosinasANDALUCIA</v>
      </c>
      <c r="B357">
        <v>0</v>
      </c>
      <c r="C357">
        <v>0</v>
      </c>
      <c r="D357" t="s">
        <v>149</v>
      </c>
      <c r="E357">
        <v>0</v>
      </c>
      <c r="F357">
        <v>0</v>
      </c>
      <c r="G357">
        <v>0</v>
      </c>
      <c r="H357">
        <v>0</v>
      </c>
      <c r="I357">
        <v>0</v>
      </c>
      <c r="J357">
        <v>0</v>
      </c>
    </row>
    <row r="358" spans="1:10" x14ac:dyDescent="0.3">
      <c r="A358" t="str">
        <f>B191&amp;C353&amp;D358</f>
        <v>PENETRACION (%)GolosinasMDD AM</v>
      </c>
      <c r="B358">
        <v>0</v>
      </c>
      <c r="C358">
        <v>0</v>
      </c>
      <c r="D358" t="s">
        <v>150</v>
      </c>
      <c r="E358">
        <v>0</v>
      </c>
      <c r="F358">
        <v>0</v>
      </c>
      <c r="G358">
        <v>0</v>
      </c>
      <c r="H358">
        <v>0</v>
      </c>
      <c r="I358">
        <v>0</v>
      </c>
      <c r="J358">
        <v>0</v>
      </c>
    </row>
    <row r="359" spans="1:10" x14ac:dyDescent="0.3">
      <c r="A359" t="str">
        <f>B191&amp;C353&amp;D359</f>
        <v>PENETRACION (%)GolosinasRTO CENTRO</v>
      </c>
      <c r="B359">
        <v>0</v>
      </c>
      <c r="C359">
        <v>0</v>
      </c>
      <c r="D359" t="s">
        <v>151</v>
      </c>
      <c r="E359">
        <v>0</v>
      </c>
      <c r="F359">
        <v>0</v>
      </c>
      <c r="G359">
        <v>0</v>
      </c>
      <c r="H359">
        <v>0</v>
      </c>
      <c r="I359">
        <v>0</v>
      </c>
      <c r="J359">
        <v>0</v>
      </c>
    </row>
    <row r="360" spans="1:10" x14ac:dyDescent="0.3">
      <c r="A360" t="str">
        <f>B191&amp;C353&amp;D360</f>
        <v>PENETRACION (%)GolosinasNORTE-CENTRO</v>
      </c>
      <c r="B360">
        <v>0</v>
      </c>
      <c r="C360">
        <v>0</v>
      </c>
      <c r="D360" t="s">
        <v>152</v>
      </c>
      <c r="E360">
        <v>0</v>
      </c>
      <c r="F360">
        <v>0</v>
      </c>
      <c r="G360">
        <v>0</v>
      </c>
      <c r="H360">
        <v>0</v>
      </c>
      <c r="I360">
        <v>0</v>
      </c>
      <c r="J360">
        <v>0</v>
      </c>
    </row>
    <row r="361" spans="1:10" x14ac:dyDescent="0.3">
      <c r="A361" t="str">
        <f>B191&amp;C353&amp;D361</f>
        <v>PENETRACION (%)GolosinasNOROESTE</v>
      </c>
      <c r="B361">
        <v>0</v>
      </c>
      <c r="C361">
        <v>0</v>
      </c>
      <c r="D361" t="s">
        <v>153</v>
      </c>
      <c r="E361">
        <v>0</v>
      </c>
      <c r="F361">
        <v>0</v>
      </c>
      <c r="G361">
        <v>0</v>
      </c>
      <c r="H361">
        <v>0</v>
      </c>
      <c r="I361">
        <v>0</v>
      </c>
      <c r="J361">
        <v>0</v>
      </c>
    </row>
    <row r="362" spans="1:10" x14ac:dyDescent="0.3">
      <c r="A362" t="str">
        <f>B191&amp;C353&amp;D362</f>
        <v>PENETRACION (%)Golosinas&lt;2MIL</v>
      </c>
      <c r="B362">
        <v>0</v>
      </c>
      <c r="C362">
        <v>0</v>
      </c>
      <c r="D362" t="s">
        <v>30</v>
      </c>
      <c r="E362">
        <v>0</v>
      </c>
      <c r="F362">
        <v>0</v>
      </c>
      <c r="G362">
        <v>0</v>
      </c>
      <c r="H362">
        <v>0</v>
      </c>
      <c r="I362">
        <v>0</v>
      </c>
      <c r="J362">
        <v>0</v>
      </c>
    </row>
    <row r="363" spans="1:10" x14ac:dyDescent="0.3">
      <c r="A363" t="str">
        <f>B191&amp;C353&amp;D363</f>
        <v>PENETRACION (%)Golosinas2-5MIL</v>
      </c>
      <c r="B363">
        <v>0</v>
      </c>
      <c r="C363">
        <v>0</v>
      </c>
      <c r="D363" t="s">
        <v>33</v>
      </c>
      <c r="E363">
        <v>0</v>
      </c>
      <c r="F363">
        <v>0</v>
      </c>
      <c r="G363">
        <v>0</v>
      </c>
      <c r="H363">
        <v>0</v>
      </c>
      <c r="I363">
        <v>0</v>
      </c>
      <c r="J363">
        <v>0</v>
      </c>
    </row>
    <row r="364" spans="1:10" x14ac:dyDescent="0.3">
      <c r="A364" t="str">
        <f>B191&amp;C353&amp;D364</f>
        <v>PENETRACION (%)Golosinas5-10MIL</v>
      </c>
      <c r="B364">
        <v>0</v>
      </c>
      <c r="C364">
        <v>0</v>
      </c>
      <c r="D364" t="s">
        <v>35</v>
      </c>
      <c r="E364">
        <v>0</v>
      </c>
      <c r="F364">
        <v>0</v>
      </c>
      <c r="G364">
        <v>0</v>
      </c>
      <c r="H364">
        <v>0</v>
      </c>
      <c r="I364">
        <v>0</v>
      </c>
      <c r="J364">
        <v>0</v>
      </c>
    </row>
    <row r="365" spans="1:10" x14ac:dyDescent="0.3">
      <c r="A365" t="str">
        <f>B191&amp;C353&amp;D365</f>
        <v>PENETRACION (%)Golosinas10-30MIL</v>
      </c>
      <c r="B365">
        <v>0</v>
      </c>
      <c r="C365">
        <v>0</v>
      </c>
      <c r="D365" t="s">
        <v>37</v>
      </c>
      <c r="E365">
        <v>0</v>
      </c>
      <c r="F365">
        <v>0</v>
      </c>
      <c r="G365">
        <v>0</v>
      </c>
      <c r="H365">
        <v>0</v>
      </c>
      <c r="I365">
        <v>0</v>
      </c>
      <c r="J365">
        <v>0</v>
      </c>
    </row>
    <row r="366" spans="1:10" x14ac:dyDescent="0.3">
      <c r="A366" t="str">
        <f>B191&amp;C353&amp;D366</f>
        <v>PENETRACION (%)Golosinas30-100MIL</v>
      </c>
      <c r="B366">
        <v>0</v>
      </c>
      <c r="C366">
        <v>0</v>
      </c>
      <c r="D366" t="s">
        <v>39</v>
      </c>
      <c r="E366">
        <v>0</v>
      </c>
      <c r="F366">
        <v>0</v>
      </c>
      <c r="G366">
        <v>0</v>
      </c>
      <c r="H366">
        <v>0</v>
      </c>
      <c r="I366">
        <v>0</v>
      </c>
      <c r="J366">
        <v>0</v>
      </c>
    </row>
    <row r="367" spans="1:10" x14ac:dyDescent="0.3">
      <c r="A367" t="str">
        <f>B191&amp;C353&amp;D367</f>
        <v>PENETRACION (%)Golosinas100-200MIL</v>
      </c>
      <c r="B367">
        <v>0</v>
      </c>
      <c r="C367">
        <v>0</v>
      </c>
      <c r="D367" t="s">
        <v>41</v>
      </c>
      <c r="E367">
        <v>0</v>
      </c>
      <c r="F367">
        <v>0</v>
      </c>
      <c r="G367">
        <v>0</v>
      </c>
      <c r="H367">
        <v>0</v>
      </c>
      <c r="I367">
        <v>0</v>
      </c>
      <c r="J367">
        <v>0</v>
      </c>
    </row>
    <row r="368" spans="1:10" x14ac:dyDescent="0.3">
      <c r="A368" t="str">
        <f>B191&amp;C353&amp;D368</f>
        <v>PENETRACION (%)Golosinas200-500MIL</v>
      </c>
      <c r="B368">
        <v>0</v>
      </c>
      <c r="C368">
        <v>0</v>
      </c>
      <c r="D368" t="s">
        <v>43</v>
      </c>
      <c r="E368">
        <v>0</v>
      </c>
      <c r="F368">
        <v>0</v>
      </c>
      <c r="G368">
        <v>0</v>
      </c>
      <c r="H368">
        <v>0</v>
      </c>
      <c r="I368">
        <v>0</v>
      </c>
      <c r="J368">
        <v>0</v>
      </c>
    </row>
    <row r="369" spans="1:10" x14ac:dyDescent="0.3">
      <c r="A369" t="str">
        <f>B191&amp;C353&amp;D369</f>
        <v>PENETRACION (%)Golosinas&gt;500MIL</v>
      </c>
      <c r="B369">
        <v>0</v>
      </c>
      <c r="C369">
        <v>0</v>
      </c>
      <c r="D369" t="s">
        <v>45</v>
      </c>
      <c r="E369">
        <v>0</v>
      </c>
      <c r="F369">
        <v>0</v>
      </c>
      <c r="G369">
        <v>0</v>
      </c>
      <c r="H369">
        <v>0</v>
      </c>
      <c r="I369">
        <v>0</v>
      </c>
      <c r="J369">
        <v>0</v>
      </c>
    </row>
    <row r="370" spans="1:10" x14ac:dyDescent="0.3">
      <c r="A370" t="str">
        <f>B191&amp;C353&amp;D370</f>
        <v>PENETRACION (%)GolosinasDE 15 A 19 AÑOS</v>
      </c>
      <c r="B370">
        <v>0</v>
      </c>
      <c r="C370">
        <v>0</v>
      </c>
      <c r="D370" t="s">
        <v>154</v>
      </c>
      <c r="E370">
        <v>0</v>
      </c>
      <c r="F370">
        <v>0</v>
      </c>
      <c r="G370">
        <v>0</v>
      </c>
      <c r="H370">
        <v>0</v>
      </c>
      <c r="I370">
        <v>0</v>
      </c>
      <c r="J370">
        <v>0</v>
      </c>
    </row>
    <row r="371" spans="1:10" x14ac:dyDescent="0.3">
      <c r="A371" t="str">
        <f>B191&amp;C353&amp;D371</f>
        <v>PENETRACION (%)GolosinasDE 20 A 24 AÑOS</v>
      </c>
      <c r="B371">
        <v>0</v>
      </c>
      <c r="C371">
        <v>0</v>
      </c>
      <c r="D371" t="s">
        <v>155</v>
      </c>
      <c r="E371">
        <v>0</v>
      </c>
      <c r="F371">
        <v>0</v>
      </c>
      <c r="G371">
        <v>0</v>
      </c>
      <c r="H371">
        <v>0</v>
      </c>
      <c r="I371">
        <v>0</v>
      </c>
      <c r="J371">
        <v>0</v>
      </c>
    </row>
    <row r="372" spans="1:10" x14ac:dyDescent="0.3">
      <c r="A372" t="str">
        <f>B191&amp;C353&amp;D372</f>
        <v>PENETRACION (%)GolosinasDE 25 A 34 AÑOS</v>
      </c>
      <c r="B372">
        <v>0</v>
      </c>
      <c r="C372">
        <v>0</v>
      </c>
      <c r="D372" t="s">
        <v>156</v>
      </c>
      <c r="E372">
        <v>0</v>
      </c>
      <c r="F372">
        <v>0</v>
      </c>
      <c r="G372">
        <v>0</v>
      </c>
      <c r="H372">
        <v>0</v>
      </c>
      <c r="I372">
        <v>0</v>
      </c>
      <c r="J372">
        <v>0</v>
      </c>
    </row>
    <row r="373" spans="1:10" x14ac:dyDescent="0.3">
      <c r="A373" t="str">
        <f>B191&amp;C353&amp;D373</f>
        <v>PENETRACION (%)GolosinasDE 35 A 49 AÑOS</v>
      </c>
      <c r="B373">
        <v>0</v>
      </c>
      <c r="C373">
        <v>0</v>
      </c>
      <c r="D373" t="s">
        <v>157</v>
      </c>
      <c r="E373">
        <v>0</v>
      </c>
      <c r="F373">
        <v>0</v>
      </c>
      <c r="G373">
        <v>0</v>
      </c>
      <c r="H373">
        <v>0</v>
      </c>
      <c r="I373">
        <v>0</v>
      </c>
      <c r="J373">
        <v>0</v>
      </c>
    </row>
    <row r="374" spans="1:10" x14ac:dyDescent="0.3">
      <c r="A374" t="str">
        <f>B191&amp;C353&amp;D374</f>
        <v>PENETRACION (%)GolosinasDE 50 A 59 AÑOS</v>
      </c>
      <c r="B374">
        <v>0</v>
      </c>
      <c r="C374">
        <v>0</v>
      </c>
      <c r="D374" t="s">
        <v>158</v>
      </c>
      <c r="E374">
        <v>0</v>
      </c>
      <c r="F374">
        <v>0</v>
      </c>
      <c r="G374">
        <v>0</v>
      </c>
      <c r="H374">
        <v>0</v>
      </c>
      <c r="I374">
        <v>0</v>
      </c>
      <c r="J374">
        <v>0</v>
      </c>
    </row>
    <row r="375" spans="1:10" x14ac:dyDescent="0.3">
      <c r="A375" t="str">
        <f>B191&amp;C353&amp;D375</f>
        <v>PENETRACION (%)GolosinasDE 60 A 75 AÑOS</v>
      </c>
      <c r="B375">
        <v>0</v>
      </c>
      <c r="C375">
        <v>0</v>
      </c>
      <c r="D375" t="s">
        <v>159</v>
      </c>
      <c r="E375">
        <v>0</v>
      </c>
      <c r="F375">
        <v>0</v>
      </c>
      <c r="G375">
        <v>0</v>
      </c>
      <c r="H375">
        <v>0</v>
      </c>
      <c r="I375">
        <v>0</v>
      </c>
      <c r="J375">
        <v>0</v>
      </c>
    </row>
    <row r="376" spans="1:10" x14ac:dyDescent="0.3">
      <c r="A376" t="str">
        <f>B191&amp;C353&amp;D376</f>
        <v>PENETRACION (%)GolosinasALTA Y MEDIA ALTA</v>
      </c>
      <c r="B376">
        <v>0</v>
      </c>
      <c r="C376">
        <v>0</v>
      </c>
      <c r="D376" t="s">
        <v>160</v>
      </c>
      <c r="E376">
        <v>0</v>
      </c>
      <c r="F376">
        <v>0</v>
      </c>
      <c r="G376">
        <v>0</v>
      </c>
      <c r="H376">
        <v>0</v>
      </c>
      <c r="I376">
        <v>0</v>
      </c>
      <c r="J376">
        <v>0</v>
      </c>
    </row>
    <row r="377" spans="1:10" x14ac:dyDescent="0.3">
      <c r="A377" t="str">
        <f>B191&amp;C353&amp;D377</f>
        <v>PENETRACION (%)GolosinasMEDIA</v>
      </c>
      <c r="B377">
        <v>0</v>
      </c>
      <c r="C377">
        <v>0</v>
      </c>
      <c r="D377" t="s">
        <v>161</v>
      </c>
      <c r="E377">
        <v>0</v>
      </c>
      <c r="F377">
        <v>0</v>
      </c>
      <c r="G377">
        <v>0</v>
      </c>
      <c r="H377">
        <v>0</v>
      </c>
      <c r="I377">
        <v>0</v>
      </c>
      <c r="J377">
        <v>0</v>
      </c>
    </row>
    <row r="378" spans="1:10" x14ac:dyDescent="0.3">
      <c r="A378" t="str">
        <f>B191&amp;C353&amp;D378</f>
        <v>PENETRACION (%)GolosinasMEDIA BAJA</v>
      </c>
      <c r="B378">
        <v>0</v>
      </c>
      <c r="C378">
        <v>0</v>
      </c>
      <c r="D378" t="s">
        <v>162</v>
      </c>
      <c r="E378">
        <v>0</v>
      </c>
      <c r="F378">
        <v>0</v>
      </c>
      <c r="G378">
        <v>0</v>
      </c>
      <c r="H378">
        <v>0</v>
      </c>
      <c r="I378">
        <v>0</v>
      </c>
      <c r="J378">
        <v>0</v>
      </c>
    </row>
    <row r="379" spans="1:10" x14ac:dyDescent="0.3">
      <c r="A379" t="str">
        <f>B191&amp;C353&amp;D379</f>
        <v>PENETRACION (%)GolosinasBAJA</v>
      </c>
      <c r="B379">
        <v>0</v>
      </c>
      <c r="C379">
        <v>0</v>
      </c>
      <c r="D379" t="s">
        <v>163</v>
      </c>
      <c r="E379">
        <v>0</v>
      </c>
      <c r="F379">
        <v>0</v>
      </c>
      <c r="G379">
        <v>0</v>
      </c>
      <c r="H379">
        <v>0</v>
      </c>
      <c r="I379">
        <v>0</v>
      </c>
      <c r="J379">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
    <tabColor theme="7"/>
  </sheetPr>
  <dimension ref="A1:I58"/>
  <sheetViews>
    <sheetView topLeftCell="A40" workbookViewId="0">
      <selection activeCell="D11" sqref="D11"/>
    </sheetView>
  </sheetViews>
  <sheetFormatPr baseColWidth="10" defaultColWidth="11.44140625" defaultRowHeight="14.4" x14ac:dyDescent="0.3"/>
  <cols>
    <col min="1" max="1" width="65.21875" bestFit="1" customWidth="1"/>
    <col min="3" max="3" width="22.21875" bestFit="1" customWidth="1"/>
    <col min="4" max="4" width="10.77734375" style="2"/>
  </cols>
  <sheetData>
    <row r="1" spans="1:9" x14ac:dyDescent="0.3">
      <c r="B1" t="s">
        <v>143</v>
      </c>
      <c r="C1" t="s">
        <v>60</v>
      </c>
      <c r="D1">
        <v>0</v>
      </c>
      <c r="E1">
        <v>0</v>
      </c>
      <c r="F1">
        <v>0</v>
      </c>
      <c r="G1">
        <v>0</v>
      </c>
      <c r="H1">
        <v>0</v>
      </c>
      <c r="I1">
        <v>0</v>
      </c>
    </row>
    <row r="2" spans="1:9" x14ac:dyDescent="0.3">
      <c r="B2">
        <v>0</v>
      </c>
      <c r="C2">
        <v>0</v>
      </c>
      <c r="D2" t="s">
        <v>144</v>
      </c>
      <c r="E2" t="s">
        <v>145</v>
      </c>
      <c r="F2">
        <v>0</v>
      </c>
      <c r="G2">
        <v>0</v>
      </c>
      <c r="H2">
        <v>0</v>
      </c>
      <c r="I2">
        <v>0</v>
      </c>
    </row>
    <row r="3" spans="1:9" x14ac:dyDescent="0.3">
      <c r="A3" t="str">
        <f>B3&amp;C3</f>
        <v>VOLUMEN (Miles kg ó litros)TOTAL BEBIDAS</v>
      </c>
      <c r="B3" t="s">
        <v>138</v>
      </c>
      <c r="C3" t="s">
        <v>103</v>
      </c>
      <c r="D3">
        <v>13713.774152279999</v>
      </c>
      <c r="E3">
        <v>13488.762000815001</v>
      </c>
      <c r="F3">
        <v>0</v>
      </c>
      <c r="G3">
        <v>0</v>
      </c>
      <c r="H3">
        <v>0</v>
      </c>
      <c r="I3">
        <v>0</v>
      </c>
    </row>
    <row r="4" spans="1:9" x14ac:dyDescent="0.3">
      <c r="A4" t="str">
        <f>B3&amp;C4</f>
        <v>VOLUMEN (Miles kg ó litros).Total Bebidas Frias</v>
      </c>
      <c r="B4">
        <v>0</v>
      </c>
      <c r="C4" t="s">
        <v>104</v>
      </c>
      <c r="D4">
        <v>12950.678628529999</v>
      </c>
      <c r="E4">
        <v>12735.977447590001</v>
      </c>
      <c r="F4">
        <v>0</v>
      </c>
      <c r="G4">
        <v>0</v>
      </c>
      <c r="H4">
        <v>0</v>
      </c>
      <c r="I4">
        <v>0</v>
      </c>
    </row>
    <row r="5" spans="1:9" x14ac:dyDescent="0.3">
      <c r="A5" t="str">
        <f>B3&amp;C5</f>
        <v>VOLUMEN (Miles kg ó litros)Total bebidas de vino</v>
      </c>
      <c r="B5">
        <v>0</v>
      </c>
      <c r="C5" t="s">
        <v>105</v>
      </c>
      <c r="D5">
        <v>1386.2382675000001</v>
      </c>
      <c r="E5">
        <v>1606.0023570000001</v>
      </c>
      <c r="F5">
        <v>0</v>
      </c>
      <c r="G5">
        <v>0</v>
      </c>
      <c r="H5">
        <v>0</v>
      </c>
      <c r="I5">
        <v>0</v>
      </c>
    </row>
    <row r="6" spans="1:9" x14ac:dyDescent="0.3">
      <c r="A6" t="str">
        <f>B3&amp;C6</f>
        <v>VOLUMEN (Miles kg ó litros)Sidra</v>
      </c>
      <c r="B6">
        <v>0</v>
      </c>
      <c r="C6" t="s">
        <v>106</v>
      </c>
      <c r="D6">
        <v>0</v>
      </c>
      <c r="E6">
        <v>0</v>
      </c>
      <c r="F6">
        <v>0</v>
      </c>
      <c r="G6">
        <v>0</v>
      </c>
      <c r="H6">
        <v>0</v>
      </c>
      <c r="I6">
        <v>0</v>
      </c>
    </row>
    <row r="7" spans="1:9" x14ac:dyDescent="0.3">
      <c r="A7" t="str">
        <f>B3&amp;C7</f>
        <v>VOLUMEN (Miles kg ó litros)Cerveza</v>
      </c>
      <c r="B7">
        <v>0</v>
      </c>
      <c r="C7" t="s">
        <v>107</v>
      </c>
      <c r="D7">
        <v>2295.0187237</v>
      </c>
      <c r="E7">
        <v>2484.877896</v>
      </c>
      <c r="F7">
        <v>0</v>
      </c>
      <c r="G7">
        <v>0</v>
      </c>
      <c r="H7">
        <v>0</v>
      </c>
      <c r="I7">
        <v>0</v>
      </c>
    </row>
    <row r="8" spans="1:9" x14ac:dyDescent="0.3">
      <c r="A8" t="str">
        <f>B3&amp;C8</f>
        <v>VOLUMEN (Miles kg ó litros)Espirituosas</v>
      </c>
      <c r="B8">
        <v>0</v>
      </c>
      <c r="C8" t="s">
        <v>108</v>
      </c>
      <c r="D8">
        <v>333.20665555000005</v>
      </c>
      <c r="E8">
        <v>254.38112111000001</v>
      </c>
      <c r="F8">
        <v>0</v>
      </c>
      <c r="G8">
        <v>0</v>
      </c>
      <c r="H8">
        <v>0</v>
      </c>
      <c r="I8">
        <v>0</v>
      </c>
    </row>
    <row r="9" spans="1:9" x14ac:dyDescent="0.3">
      <c r="A9" t="str">
        <f>B3&amp;C9</f>
        <v>VOLUMEN (Miles kg ó litros)T.Zumo+Horchata+Mosto</v>
      </c>
      <c r="B9">
        <v>0</v>
      </c>
      <c r="C9" t="s">
        <v>109</v>
      </c>
      <c r="D9">
        <v>798.72841075000008</v>
      </c>
      <c r="E9">
        <v>607.796513</v>
      </c>
      <c r="F9">
        <v>0</v>
      </c>
      <c r="G9">
        <v>0</v>
      </c>
      <c r="H9">
        <v>0</v>
      </c>
      <c r="I9">
        <v>0</v>
      </c>
    </row>
    <row r="10" spans="1:9" x14ac:dyDescent="0.3">
      <c r="A10" t="str">
        <f>B3&amp;C10</f>
        <v>VOLUMEN (Miles kg ó litros)Agua Envasada</v>
      </c>
      <c r="B10">
        <v>0</v>
      </c>
      <c r="C10" t="s">
        <v>110</v>
      </c>
      <c r="D10">
        <v>4276.1738800000003</v>
      </c>
      <c r="E10">
        <v>4367.6674244999995</v>
      </c>
      <c r="F10">
        <v>0</v>
      </c>
      <c r="G10">
        <v>0</v>
      </c>
      <c r="H10">
        <v>0</v>
      </c>
      <c r="I10">
        <v>0</v>
      </c>
    </row>
    <row r="11" spans="1:9" x14ac:dyDescent="0.3">
      <c r="A11" t="str">
        <f>B3&amp;C11</f>
        <v>VOLUMEN (Miles kg ó litros)Bebidas Refrescantes</v>
      </c>
      <c r="B11">
        <v>0</v>
      </c>
      <c r="C11" t="s">
        <v>111</v>
      </c>
      <c r="D11">
        <v>3802.1052685300001</v>
      </c>
      <c r="E11">
        <v>3394.2019209800001</v>
      </c>
      <c r="F11">
        <v>0</v>
      </c>
      <c r="G11">
        <v>0</v>
      </c>
      <c r="H11">
        <v>0</v>
      </c>
      <c r="I11">
        <v>0</v>
      </c>
    </row>
    <row r="12" spans="1:9" x14ac:dyDescent="0.3">
      <c r="A12" t="str">
        <f>B3&amp;C12</f>
        <v>VOLUMEN (Miles kg ó litros).Total Bebidas Caliente</v>
      </c>
      <c r="B12">
        <v>0</v>
      </c>
      <c r="C12" t="s">
        <v>112</v>
      </c>
      <c r="D12">
        <v>763.0955237500001</v>
      </c>
      <c r="E12">
        <v>752.78455322500008</v>
      </c>
      <c r="F12">
        <v>0</v>
      </c>
      <c r="G12">
        <v>0</v>
      </c>
      <c r="H12">
        <v>0</v>
      </c>
      <c r="I12">
        <v>0</v>
      </c>
    </row>
    <row r="13" spans="1:9" x14ac:dyDescent="0.3">
      <c r="A13" t="str">
        <f>B3&amp;C13</f>
        <v>VOLUMEN (Miles kg ó litros)Cafe</v>
      </c>
      <c r="B13">
        <v>0</v>
      </c>
      <c r="C13" t="s">
        <v>113</v>
      </c>
      <c r="D13">
        <v>145.821866</v>
      </c>
      <c r="E13">
        <v>178.15441750000002</v>
      </c>
      <c r="F13">
        <v>0</v>
      </c>
      <c r="G13">
        <v>0</v>
      </c>
      <c r="H13">
        <v>0</v>
      </c>
      <c r="I13">
        <v>0</v>
      </c>
    </row>
    <row r="14" spans="1:9" x14ac:dyDescent="0.3">
      <c r="A14" t="str">
        <f>B3&amp;C14</f>
        <v>VOLUMEN (Miles kg ó litros)Leche+bebidas vegetales</v>
      </c>
      <c r="B14">
        <v>0</v>
      </c>
      <c r="C14" t="s">
        <v>114</v>
      </c>
      <c r="D14">
        <v>528.69093899999996</v>
      </c>
      <c r="E14">
        <v>509.59642739999998</v>
      </c>
      <c r="F14">
        <v>0</v>
      </c>
      <c r="G14">
        <v>0</v>
      </c>
      <c r="H14">
        <v>0</v>
      </c>
      <c r="I14">
        <v>0</v>
      </c>
    </row>
    <row r="15" spans="1:9" x14ac:dyDescent="0.3">
      <c r="A15" t="str">
        <f>B3&amp;C15</f>
        <v>VOLUMEN (Miles kg ó litros)Infusiones</v>
      </c>
      <c r="B15">
        <v>0</v>
      </c>
      <c r="C15" t="s">
        <v>115</v>
      </c>
      <c r="D15">
        <v>0</v>
      </c>
      <c r="E15">
        <v>0</v>
      </c>
      <c r="F15">
        <v>0</v>
      </c>
      <c r="G15">
        <v>0</v>
      </c>
      <c r="H15">
        <v>0</v>
      </c>
      <c r="I15">
        <v>0</v>
      </c>
    </row>
    <row r="16" spans="1:9" x14ac:dyDescent="0.3">
      <c r="A16" t="str">
        <f>B3&amp;C16</f>
        <v>VOLUMEN (Miles kg ó litros)Resto Bebidas Caliente</v>
      </c>
      <c r="B16">
        <v>0</v>
      </c>
      <c r="C16" t="s">
        <v>116</v>
      </c>
      <c r="D16">
        <v>0</v>
      </c>
      <c r="E16">
        <v>0</v>
      </c>
      <c r="F16">
        <v>0</v>
      </c>
      <c r="G16">
        <v>0</v>
      </c>
      <c r="H16">
        <v>0</v>
      </c>
      <c r="I16">
        <v>0</v>
      </c>
    </row>
    <row r="17" spans="1:9" x14ac:dyDescent="0.3">
      <c r="A17" t="str">
        <f>B17&amp;C17</f>
        <v>PENETRACION (%)TOTAL BEBIDAS</v>
      </c>
      <c r="B17" t="s">
        <v>140</v>
      </c>
      <c r="C17" t="s">
        <v>103</v>
      </c>
      <c r="D17">
        <v>25.155619999999999</v>
      </c>
      <c r="E17">
        <v>23.88138</v>
      </c>
      <c r="F17">
        <v>0</v>
      </c>
      <c r="G17">
        <v>0</v>
      </c>
      <c r="H17">
        <v>0</v>
      </c>
      <c r="I17">
        <v>0</v>
      </c>
    </row>
    <row r="18" spans="1:9" x14ac:dyDescent="0.3">
      <c r="A18" t="str">
        <f>B17&amp;C18</f>
        <v>PENETRACION (%).Total Bebidas Frias</v>
      </c>
      <c r="B18">
        <v>0</v>
      </c>
      <c r="C18" t="s">
        <v>104</v>
      </c>
      <c r="D18">
        <v>24.08784</v>
      </c>
      <c r="E18">
        <v>23.323879999999999</v>
      </c>
      <c r="F18">
        <v>0</v>
      </c>
      <c r="G18">
        <v>0</v>
      </c>
      <c r="H18">
        <v>0</v>
      </c>
      <c r="I18">
        <v>0</v>
      </c>
    </row>
    <row r="19" spans="1:9" x14ac:dyDescent="0.3">
      <c r="A19" t="str">
        <f>B17&amp;C19</f>
        <v>PENETRACION (%)Total bebidas de vino</v>
      </c>
      <c r="B19">
        <v>0</v>
      </c>
      <c r="C19" t="s">
        <v>105</v>
      </c>
      <c r="D19">
        <v>4.1226750000000001</v>
      </c>
      <c r="E19">
        <v>5.2877270000000003</v>
      </c>
      <c r="F19">
        <v>0</v>
      </c>
      <c r="G19">
        <v>0</v>
      </c>
      <c r="H19">
        <v>0</v>
      </c>
      <c r="I19">
        <v>0</v>
      </c>
    </row>
    <row r="20" spans="1:9" x14ac:dyDescent="0.3">
      <c r="A20" t="str">
        <f>B17&amp;C20</f>
        <v>PENETRACION (%)Sidra</v>
      </c>
      <c r="B20">
        <v>0</v>
      </c>
      <c r="C20" t="s">
        <v>106</v>
      </c>
      <c r="D20">
        <v>0</v>
      </c>
      <c r="E20">
        <v>0</v>
      </c>
      <c r="F20">
        <v>0</v>
      </c>
      <c r="G20">
        <v>0</v>
      </c>
      <c r="H20">
        <v>0</v>
      </c>
      <c r="I20">
        <v>0</v>
      </c>
    </row>
    <row r="21" spans="1:9" x14ac:dyDescent="0.3">
      <c r="A21" t="str">
        <f>B17&amp;C21</f>
        <v>PENETRACION (%)Cerveza</v>
      </c>
      <c r="B21">
        <v>0</v>
      </c>
      <c r="C21" t="s">
        <v>107</v>
      </c>
      <c r="D21">
        <v>5.3097770000000004</v>
      </c>
      <c r="E21">
        <v>5.0375439999999996</v>
      </c>
      <c r="F21">
        <v>0</v>
      </c>
      <c r="G21">
        <v>0</v>
      </c>
      <c r="H21">
        <v>0</v>
      </c>
      <c r="I21">
        <v>0</v>
      </c>
    </row>
    <row r="22" spans="1:9" x14ac:dyDescent="0.3">
      <c r="A22" t="str">
        <f>B17&amp;C22</f>
        <v>PENETRACION (%)Espirituosas</v>
      </c>
      <c r="B22">
        <v>0</v>
      </c>
      <c r="C22" t="s">
        <v>108</v>
      </c>
      <c r="D22">
        <v>1.313347</v>
      </c>
      <c r="E22">
        <v>2.3930069999999999</v>
      </c>
      <c r="F22">
        <v>0</v>
      </c>
      <c r="G22">
        <v>0</v>
      </c>
      <c r="H22">
        <v>0</v>
      </c>
      <c r="I22">
        <v>0</v>
      </c>
    </row>
    <row r="23" spans="1:9" x14ac:dyDescent="0.3">
      <c r="A23" t="str">
        <f>B17&amp;C23</f>
        <v>PENETRACION (%)T.Zumo+Horchata+Mosto</v>
      </c>
      <c r="B23">
        <v>0</v>
      </c>
      <c r="C23" t="s">
        <v>109</v>
      </c>
      <c r="D23">
        <v>1.5643320000000001</v>
      </c>
      <c r="E23">
        <v>1.9883599999999999</v>
      </c>
      <c r="F23">
        <v>0</v>
      </c>
      <c r="G23">
        <v>0</v>
      </c>
      <c r="H23">
        <v>0</v>
      </c>
      <c r="I23">
        <v>0</v>
      </c>
    </row>
    <row r="24" spans="1:9" x14ac:dyDescent="0.3">
      <c r="A24" t="str">
        <f>B17&amp;C24</f>
        <v>PENETRACION (%)Agua Envasada</v>
      </c>
      <c r="B24">
        <v>0</v>
      </c>
      <c r="C24" t="s">
        <v>110</v>
      </c>
      <c r="D24">
        <v>9.3510679999999997</v>
      </c>
      <c r="E24">
        <v>9.3486049999999992</v>
      </c>
      <c r="F24">
        <v>0</v>
      </c>
      <c r="G24">
        <v>0</v>
      </c>
      <c r="H24">
        <v>0</v>
      </c>
      <c r="I24">
        <v>0</v>
      </c>
    </row>
    <row r="25" spans="1:9" x14ac:dyDescent="0.3">
      <c r="A25" t="str">
        <f>B17&amp;C25</f>
        <v>PENETRACION (%)Bebidas Refrescantes</v>
      </c>
      <c r="B25">
        <v>0</v>
      </c>
      <c r="C25" t="s">
        <v>111</v>
      </c>
      <c r="D25">
        <v>9.6792130000000007</v>
      </c>
      <c r="E25">
        <v>9.4355759999999993</v>
      </c>
      <c r="F25">
        <v>0</v>
      </c>
      <c r="G25">
        <v>0</v>
      </c>
      <c r="H25">
        <v>0</v>
      </c>
      <c r="I25">
        <v>0</v>
      </c>
    </row>
    <row r="26" spans="1:9" x14ac:dyDescent="0.3">
      <c r="A26" t="str">
        <f>B17&amp;C26</f>
        <v>PENETRACION (%).Total Bebidas Caliente</v>
      </c>
      <c r="B26">
        <v>0</v>
      </c>
      <c r="C26" t="s">
        <v>112</v>
      </c>
      <c r="D26">
        <v>3.3477139999999999</v>
      </c>
      <c r="E26">
        <v>3.7351589999999999</v>
      </c>
      <c r="F26">
        <v>0</v>
      </c>
      <c r="G26">
        <v>0</v>
      </c>
      <c r="H26">
        <v>0</v>
      </c>
      <c r="I26">
        <v>0</v>
      </c>
    </row>
    <row r="27" spans="1:9" x14ac:dyDescent="0.3">
      <c r="A27" t="str">
        <f>B17&amp;C27</f>
        <v>PENETRACION (%)Cafe</v>
      </c>
      <c r="B27">
        <v>0</v>
      </c>
      <c r="C27" t="s">
        <v>113</v>
      </c>
      <c r="D27">
        <v>1.2544949999999999</v>
      </c>
      <c r="E27">
        <v>1.5964799999999999</v>
      </c>
      <c r="F27">
        <v>0</v>
      </c>
      <c r="G27">
        <v>0</v>
      </c>
      <c r="H27">
        <v>0</v>
      </c>
      <c r="I27">
        <v>0</v>
      </c>
    </row>
    <row r="28" spans="1:9" x14ac:dyDescent="0.3">
      <c r="A28" t="str">
        <f>B17&amp;C28</f>
        <v>PENETRACION (%)Leche+bebidas vegetales</v>
      </c>
      <c r="B28">
        <v>0</v>
      </c>
      <c r="C28" t="s">
        <v>114</v>
      </c>
      <c r="D28">
        <v>1.777477</v>
      </c>
      <c r="E28">
        <v>1.8516010000000001</v>
      </c>
      <c r="F28">
        <v>0</v>
      </c>
      <c r="G28">
        <v>0</v>
      </c>
      <c r="H28">
        <v>0</v>
      </c>
      <c r="I28">
        <v>0</v>
      </c>
    </row>
    <row r="29" spans="1:9" x14ac:dyDescent="0.3">
      <c r="A29" t="str">
        <f>B17&amp;C29</f>
        <v>PENETRACION (%)Infusiones</v>
      </c>
      <c r="B29">
        <v>0</v>
      </c>
      <c r="C29" t="s">
        <v>115</v>
      </c>
      <c r="D29">
        <v>0</v>
      </c>
      <c r="E29">
        <v>0</v>
      </c>
      <c r="F29">
        <v>0</v>
      </c>
      <c r="G29">
        <v>0</v>
      </c>
      <c r="H29">
        <v>0</v>
      </c>
      <c r="I29">
        <v>0</v>
      </c>
    </row>
    <row r="30" spans="1:9" x14ac:dyDescent="0.3">
      <c r="A30" t="str">
        <f>B17&amp;C30</f>
        <v>PENETRACION (%)Resto Bebidas Caliente</v>
      </c>
      <c r="B30">
        <v>0</v>
      </c>
      <c r="C30" t="s">
        <v>116</v>
      </c>
      <c r="D30">
        <v>0</v>
      </c>
      <c r="E30">
        <v>0</v>
      </c>
      <c r="F30">
        <v>0</v>
      </c>
      <c r="G30">
        <v>0</v>
      </c>
      <c r="H30">
        <v>0</v>
      </c>
      <c r="I30">
        <v>0</v>
      </c>
    </row>
    <row r="31" spans="1:9" x14ac:dyDescent="0.3">
      <c r="A31" t="str">
        <f>B31&amp;C31</f>
        <v>FRECUENCIA DESPERDICIO (Actos)TOTAL BEBIDAS</v>
      </c>
      <c r="B31" t="s">
        <v>141</v>
      </c>
      <c r="C31" t="s">
        <v>103</v>
      </c>
      <c r="D31">
        <v>3.4171610974058209</v>
      </c>
      <c r="E31">
        <v>3.7642299510629664</v>
      </c>
      <c r="F31">
        <v>0</v>
      </c>
      <c r="G31">
        <v>0</v>
      </c>
      <c r="H31">
        <v>0</v>
      </c>
      <c r="I31">
        <v>0</v>
      </c>
    </row>
    <row r="32" spans="1:9" x14ac:dyDescent="0.3">
      <c r="A32" t="str">
        <f>B31&amp;C32</f>
        <v>FRECUENCIA DESPERDICIO (Actos).Total Bebidas Frias</v>
      </c>
      <c r="B32">
        <v>0</v>
      </c>
      <c r="C32" t="s">
        <v>104</v>
      </c>
      <c r="D32">
        <v>2.9683710391913327</v>
      </c>
      <c r="E32">
        <v>3.1797706332869384</v>
      </c>
      <c r="F32">
        <v>0</v>
      </c>
      <c r="G32">
        <v>0</v>
      </c>
      <c r="H32">
        <v>0</v>
      </c>
      <c r="I32">
        <v>0</v>
      </c>
    </row>
    <row r="33" spans="1:9" x14ac:dyDescent="0.3">
      <c r="A33" t="str">
        <f>B31&amp;C33</f>
        <v>FRECUENCIA DESPERDICIO (Actos)Total bebidas de vino</v>
      </c>
      <c r="B33">
        <v>0</v>
      </c>
      <c r="C33" t="s">
        <v>105</v>
      </c>
      <c r="D33">
        <v>2.3351512467929645</v>
      </c>
      <c r="E33">
        <v>2.2297837852113838</v>
      </c>
      <c r="F33">
        <v>0</v>
      </c>
      <c r="G33">
        <v>0</v>
      </c>
      <c r="H33">
        <v>0</v>
      </c>
      <c r="I33">
        <v>0</v>
      </c>
    </row>
    <row r="34" spans="1:9" x14ac:dyDescent="0.3">
      <c r="A34" t="str">
        <f>B31&amp;C34</f>
        <v>FRECUENCIA DESPERDICIO (Actos)Sidra</v>
      </c>
      <c r="B34">
        <v>0</v>
      </c>
      <c r="C34" t="s">
        <v>106</v>
      </c>
      <c r="D34" t="s">
        <v>164</v>
      </c>
      <c r="E34" t="s">
        <v>164</v>
      </c>
      <c r="F34">
        <v>0</v>
      </c>
      <c r="G34">
        <v>0</v>
      </c>
      <c r="H34">
        <v>0</v>
      </c>
      <c r="I34">
        <v>0</v>
      </c>
    </row>
    <row r="35" spans="1:9" x14ac:dyDescent="0.3">
      <c r="A35" t="str">
        <f>B31&amp;C35</f>
        <v>FRECUENCIA DESPERDICIO (Actos)Cerveza</v>
      </c>
      <c r="B35">
        <v>0</v>
      </c>
      <c r="C35" t="s">
        <v>107</v>
      </c>
      <c r="D35">
        <v>2.7889880975411314</v>
      </c>
      <c r="E35">
        <v>2.8497811963422799</v>
      </c>
      <c r="F35">
        <v>0</v>
      </c>
      <c r="G35">
        <v>0</v>
      </c>
      <c r="H35">
        <v>0</v>
      </c>
      <c r="I35">
        <v>0</v>
      </c>
    </row>
    <row r="36" spans="1:9" x14ac:dyDescent="0.3">
      <c r="A36" t="str">
        <f>B31&amp;C36</f>
        <v>FRECUENCIA DESPERDICIO (Actos)Espirituosas</v>
      </c>
      <c r="B36">
        <v>0</v>
      </c>
      <c r="C36" t="s">
        <v>108</v>
      </c>
      <c r="D36">
        <v>1.4815454006295445</v>
      </c>
      <c r="E36">
        <v>1.3869591103359171</v>
      </c>
      <c r="F36">
        <v>0</v>
      </c>
      <c r="G36">
        <v>0</v>
      </c>
      <c r="H36">
        <v>0</v>
      </c>
      <c r="I36">
        <v>0</v>
      </c>
    </row>
    <row r="37" spans="1:9" x14ac:dyDescent="0.3">
      <c r="A37" t="str">
        <f>B31&amp;C37</f>
        <v>FRECUENCIA DESPERDICIO (Actos)T.Zumo+Horchata+Mosto</v>
      </c>
      <c r="B37">
        <v>0</v>
      </c>
      <c r="C37" t="s">
        <v>109</v>
      </c>
      <c r="D37">
        <v>2.7890903251079515</v>
      </c>
      <c r="E37">
        <v>2.5049972791331387</v>
      </c>
      <c r="F37">
        <v>0</v>
      </c>
      <c r="G37">
        <v>0</v>
      </c>
      <c r="H37">
        <v>0</v>
      </c>
      <c r="I37">
        <v>0</v>
      </c>
    </row>
    <row r="38" spans="1:9" x14ac:dyDescent="0.3">
      <c r="A38" t="str">
        <f>B31&amp;C38</f>
        <v>FRECUENCIA DESPERDICIO (Actos)Agua Envasada</v>
      </c>
      <c r="B38">
        <v>0</v>
      </c>
      <c r="C38" t="s">
        <v>110</v>
      </c>
      <c r="D38">
        <v>2.30827003954554</v>
      </c>
      <c r="E38">
        <v>2.4740254485995679</v>
      </c>
      <c r="F38">
        <v>0</v>
      </c>
      <c r="G38">
        <v>0</v>
      </c>
      <c r="H38">
        <v>0</v>
      </c>
      <c r="I38">
        <v>0</v>
      </c>
    </row>
    <row r="39" spans="1:9" x14ac:dyDescent="0.3">
      <c r="A39" t="str">
        <f>B31&amp;C39</f>
        <v>FRECUENCIA DESPERDICIO (Actos)Bebidas Refrescantes</v>
      </c>
      <c r="B39">
        <v>0</v>
      </c>
      <c r="C39" t="s">
        <v>111</v>
      </c>
      <c r="D39">
        <v>2.5314288105338707</v>
      </c>
      <c r="E39">
        <v>2.4957647200299711</v>
      </c>
      <c r="F39">
        <v>0</v>
      </c>
      <c r="G39">
        <v>0</v>
      </c>
      <c r="H39">
        <v>0</v>
      </c>
      <c r="I39">
        <v>0</v>
      </c>
    </row>
    <row r="40" spans="1:9" x14ac:dyDescent="0.3">
      <c r="A40" t="str">
        <f>B31&amp;C40</f>
        <v>FRECUENCIA DESPERDICIO (Actos).Total Bebidas Caliente</v>
      </c>
      <c r="B40">
        <v>0</v>
      </c>
      <c r="C40" t="s">
        <v>112</v>
      </c>
      <c r="D40">
        <v>4.6621453512888467</v>
      </c>
      <c r="E40">
        <v>4.538575201917407</v>
      </c>
      <c r="F40">
        <v>0</v>
      </c>
      <c r="G40">
        <v>0</v>
      </c>
      <c r="H40">
        <v>0</v>
      </c>
      <c r="I40">
        <v>0</v>
      </c>
    </row>
    <row r="41" spans="1:9" x14ac:dyDescent="0.3">
      <c r="A41" t="str">
        <f>B31&amp;C41</f>
        <v>FRECUENCIA DESPERDICIO (Actos)Cafe</v>
      </c>
      <c r="B41">
        <v>0</v>
      </c>
      <c r="C41" t="s">
        <v>113</v>
      </c>
      <c r="D41">
        <v>4.2322027018649164</v>
      </c>
      <c r="E41">
        <v>3.9714649412232097</v>
      </c>
      <c r="F41">
        <v>0</v>
      </c>
      <c r="G41">
        <v>0</v>
      </c>
      <c r="H41">
        <v>0</v>
      </c>
      <c r="I41">
        <v>0</v>
      </c>
    </row>
    <row r="42" spans="1:9" x14ac:dyDescent="0.3">
      <c r="A42" t="str">
        <f>B31&amp;C42</f>
        <v>FRECUENCIA DESPERDICIO (Actos)Leche+bebidas vegetales</v>
      </c>
      <c r="B42">
        <v>0</v>
      </c>
      <c r="C42" t="s">
        <v>114</v>
      </c>
      <c r="D42">
        <v>4.8426735336508253</v>
      </c>
      <c r="E42">
        <v>4.8706122077640055</v>
      </c>
      <c r="F42">
        <v>0</v>
      </c>
      <c r="G42">
        <v>0</v>
      </c>
      <c r="H42">
        <v>0</v>
      </c>
      <c r="I42">
        <v>0</v>
      </c>
    </row>
    <row r="43" spans="1:9" x14ac:dyDescent="0.3">
      <c r="A43" t="str">
        <f>B31&amp;C43</f>
        <v>FRECUENCIA DESPERDICIO (Actos)Infusiones</v>
      </c>
      <c r="B43">
        <v>0</v>
      </c>
      <c r="C43" t="s">
        <v>115</v>
      </c>
      <c r="D43" t="s">
        <v>164</v>
      </c>
      <c r="E43" t="s">
        <v>164</v>
      </c>
      <c r="F43">
        <v>0</v>
      </c>
      <c r="G43">
        <v>0</v>
      </c>
      <c r="H43">
        <v>0</v>
      </c>
      <c r="I43">
        <v>0</v>
      </c>
    </row>
    <row r="44" spans="1:9" x14ac:dyDescent="0.3">
      <c r="A44" t="str">
        <f>B31&amp;C44</f>
        <v>FRECUENCIA DESPERDICIO (Actos)Resto Bebidas Caliente</v>
      </c>
      <c r="B44">
        <v>0</v>
      </c>
      <c r="C44" t="s">
        <v>116</v>
      </c>
      <c r="D44" t="s">
        <v>164</v>
      </c>
      <c r="E44" t="s">
        <v>164</v>
      </c>
      <c r="F44">
        <v>0</v>
      </c>
      <c r="G44">
        <v>0</v>
      </c>
      <c r="H44">
        <v>0</v>
      </c>
      <c r="I44">
        <v>0</v>
      </c>
    </row>
    <row r="45" spans="1:9" x14ac:dyDescent="0.3">
      <c r="A45" t="str">
        <f>B45&amp;C45</f>
        <v>DESPERDICIO PER CAPITA (kg ó litros por individuo)TOTAL BEBIDAS</v>
      </c>
      <c r="B45" t="s">
        <v>142</v>
      </c>
      <c r="C45" t="s">
        <v>103</v>
      </c>
      <c r="D45">
        <v>0.40248070899422872</v>
      </c>
      <c r="E45">
        <v>0.39244439571860751</v>
      </c>
      <c r="F45">
        <v>0</v>
      </c>
      <c r="G45">
        <v>0</v>
      </c>
      <c r="H45">
        <v>0</v>
      </c>
      <c r="I45">
        <v>0</v>
      </c>
    </row>
    <row r="46" spans="1:9" x14ac:dyDescent="0.3">
      <c r="A46" t="str">
        <f>B45&amp;C46</f>
        <v>DESPERDICIO PER CAPITA (kg ó litros por individuo).Total Bebidas Frias</v>
      </c>
      <c r="B46">
        <v>0</v>
      </c>
      <c r="C46" t="s">
        <v>104</v>
      </c>
      <c r="D46">
        <v>0.38008493558612039</v>
      </c>
      <c r="E46">
        <v>0.37054283763568951</v>
      </c>
      <c r="F46">
        <v>0</v>
      </c>
      <c r="G46">
        <v>0</v>
      </c>
      <c r="H46">
        <v>0</v>
      </c>
      <c r="I46">
        <v>0</v>
      </c>
    </row>
    <row r="47" spans="1:9" x14ac:dyDescent="0.3">
      <c r="A47" t="str">
        <f>B45&amp;C47</f>
        <v>DESPERDICIO PER CAPITA (kg ó litros por individuo)Total bebidas de vino</v>
      </c>
      <c r="B47">
        <v>0</v>
      </c>
      <c r="C47" t="s">
        <v>105</v>
      </c>
      <c r="D47">
        <v>4.0684218746640355E-2</v>
      </c>
      <c r="E47">
        <v>4.6725316680564552E-2</v>
      </c>
      <c r="F47">
        <v>0</v>
      </c>
      <c r="G47">
        <v>0</v>
      </c>
      <c r="H47">
        <v>0</v>
      </c>
      <c r="I47">
        <v>0</v>
      </c>
    </row>
    <row r="48" spans="1:9" x14ac:dyDescent="0.3">
      <c r="A48" t="str">
        <f>B45&amp;C48</f>
        <v>DESPERDICIO PER CAPITA (kg ó litros por individuo)Sidra</v>
      </c>
      <c r="B48">
        <v>0</v>
      </c>
      <c r="C48" t="s">
        <v>106</v>
      </c>
      <c r="D48" t="s">
        <v>164</v>
      </c>
      <c r="E48" t="s">
        <v>164</v>
      </c>
      <c r="F48">
        <v>0</v>
      </c>
      <c r="G48">
        <v>0</v>
      </c>
      <c r="H48">
        <v>0</v>
      </c>
      <c r="I48">
        <v>0</v>
      </c>
    </row>
    <row r="49" spans="1:9" x14ac:dyDescent="0.3">
      <c r="A49" t="str">
        <f>B45&amp;C49</f>
        <v>DESPERDICIO PER CAPITA (kg ó litros por individuo)Cerveza</v>
      </c>
      <c r="B49">
        <v>0</v>
      </c>
      <c r="C49" t="s">
        <v>107</v>
      </c>
      <c r="D49">
        <v>6.7355721977882088E-2</v>
      </c>
      <c r="E49">
        <v>7.2295487658846622E-2</v>
      </c>
      <c r="F49">
        <v>0</v>
      </c>
      <c r="G49">
        <v>0</v>
      </c>
      <c r="H49">
        <v>0</v>
      </c>
      <c r="I49">
        <v>0</v>
      </c>
    </row>
    <row r="50" spans="1:9" x14ac:dyDescent="0.3">
      <c r="A50" t="str">
        <f>B45&amp;C50</f>
        <v>DESPERDICIO PER CAPITA (kg ó litros por individuo)Espirituosas</v>
      </c>
      <c r="B50">
        <v>0</v>
      </c>
      <c r="C50" t="s">
        <v>108</v>
      </c>
      <c r="D50">
        <v>9.779166965288931E-3</v>
      </c>
      <c r="E50">
        <v>7.4010099101569716E-3</v>
      </c>
      <c r="F50">
        <v>0</v>
      </c>
      <c r="G50">
        <v>0</v>
      </c>
      <c r="H50">
        <v>0</v>
      </c>
      <c r="I50">
        <v>0</v>
      </c>
    </row>
    <row r="51" spans="1:9" x14ac:dyDescent="0.3">
      <c r="A51" t="str">
        <f>B45&amp;C51</f>
        <v>DESPERDICIO PER CAPITA (kg ó litros por individuo)T.Zumo+Horchata+Mosto</v>
      </c>
      <c r="B51">
        <v>0</v>
      </c>
      <c r="C51" t="s">
        <v>109</v>
      </c>
      <c r="D51">
        <v>2.3441595316420965E-2</v>
      </c>
      <c r="E51">
        <v>1.7683341353103843E-2</v>
      </c>
      <c r="F51">
        <v>0</v>
      </c>
      <c r="G51">
        <v>0</v>
      </c>
      <c r="H51">
        <v>0</v>
      </c>
      <c r="I51">
        <v>0</v>
      </c>
    </row>
    <row r="52" spans="1:9" x14ac:dyDescent="0.3">
      <c r="A52" t="str">
        <f>B45&amp;C52</f>
        <v>DESPERDICIO PER CAPITA (kg ó litros por individuo)Agua Envasada</v>
      </c>
      <c r="B52">
        <v>0</v>
      </c>
      <c r="C52" t="s">
        <v>110</v>
      </c>
      <c r="D52">
        <v>0.12549994580284932</v>
      </c>
      <c r="E52">
        <v>0.12707368965797514</v>
      </c>
      <c r="F52">
        <v>0</v>
      </c>
      <c r="G52">
        <v>0</v>
      </c>
      <c r="H52">
        <v>0</v>
      </c>
      <c r="I52">
        <v>0</v>
      </c>
    </row>
    <row r="53" spans="1:9" x14ac:dyDescent="0.3">
      <c r="A53" t="str">
        <f>B45&amp;C53</f>
        <v>DESPERDICIO PER CAPITA (kg ó litros por individuo)Bebidas Refrescantes</v>
      </c>
      <c r="B53">
        <v>0</v>
      </c>
      <c r="C53" t="s">
        <v>111</v>
      </c>
      <c r="D53">
        <v>0.11158667772745334</v>
      </c>
      <c r="E53">
        <v>9.8751509535593973E-2</v>
      </c>
      <c r="F53">
        <v>0</v>
      </c>
      <c r="G53">
        <v>0</v>
      </c>
      <c r="H53">
        <v>0</v>
      </c>
      <c r="I53">
        <v>0</v>
      </c>
    </row>
    <row r="54" spans="1:9" x14ac:dyDescent="0.3">
      <c r="A54" t="str">
        <f>B45&amp;C54</f>
        <v>DESPERDICIO PER CAPITA (kg ó litros por individuo).Total Bebidas Caliente</v>
      </c>
      <c r="B54">
        <v>0</v>
      </c>
      <c r="C54" t="s">
        <v>112</v>
      </c>
      <c r="D54">
        <v>2.2395814114632595E-2</v>
      </c>
      <c r="E54">
        <v>2.1901641737407575E-2</v>
      </c>
      <c r="F54">
        <v>0</v>
      </c>
      <c r="G54">
        <v>0</v>
      </c>
      <c r="H54">
        <v>0</v>
      </c>
      <c r="I54">
        <v>0</v>
      </c>
    </row>
    <row r="55" spans="1:9" x14ac:dyDescent="0.3">
      <c r="A55" t="str">
        <f>B45&amp;C55</f>
        <v>DESPERDICIO PER CAPITA (kg ó litros por individuo)Cafe</v>
      </c>
      <c r="B55">
        <v>0</v>
      </c>
      <c r="C55" t="s">
        <v>113</v>
      </c>
      <c r="D55">
        <v>4.2796754624313503E-3</v>
      </c>
      <c r="E55">
        <v>5.1832548236586959E-3</v>
      </c>
      <c r="F55">
        <v>0</v>
      </c>
      <c r="G55">
        <v>0</v>
      </c>
      <c r="H55">
        <v>0</v>
      </c>
      <c r="I55">
        <v>0</v>
      </c>
    </row>
    <row r="56" spans="1:9" x14ac:dyDescent="0.3">
      <c r="A56" t="str">
        <f>B45&amp;C56</f>
        <v>DESPERDICIO PER CAPITA (kg ó litros por individuo)Leche+bebidas vegetales</v>
      </c>
      <c r="B56">
        <v>0</v>
      </c>
      <c r="C56" t="s">
        <v>114</v>
      </c>
      <c r="D56">
        <v>1.551636345142076E-2</v>
      </c>
      <c r="E56">
        <v>1.4826289876143449E-2</v>
      </c>
      <c r="F56">
        <v>0</v>
      </c>
      <c r="G56">
        <v>0</v>
      </c>
      <c r="H56">
        <v>0</v>
      </c>
      <c r="I56">
        <v>0</v>
      </c>
    </row>
    <row r="57" spans="1:9" x14ac:dyDescent="0.3">
      <c r="A57" t="str">
        <f>B45&amp;C57</f>
        <v>DESPERDICIO PER CAPITA (kg ó litros por individuo)Infusiones</v>
      </c>
      <c r="B57">
        <v>0</v>
      </c>
      <c r="C57" t="s">
        <v>115</v>
      </c>
      <c r="D57" t="s">
        <v>164</v>
      </c>
      <c r="E57" t="s">
        <v>164</v>
      </c>
      <c r="F57">
        <v>0</v>
      </c>
      <c r="G57">
        <v>0</v>
      </c>
      <c r="H57">
        <v>0</v>
      </c>
      <c r="I57">
        <v>0</v>
      </c>
    </row>
    <row r="58" spans="1:9" x14ac:dyDescent="0.3">
      <c r="A58" t="str">
        <f>B45&amp;C58</f>
        <v>DESPERDICIO PER CAPITA (kg ó litros por individuo)Resto Bebidas Caliente</v>
      </c>
      <c r="B58">
        <v>0</v>
      </c>
      <c r="C58" t="s">
        <v>116</v>
      </c>
      <c r="D58" t="s">
        <v>164</v>
      </c>
      <c r="E58" t="s">
        <v>164</v>
      </c>
      <c r="F58">
        <v>0</v>
      </c>
      <c r="G58">
        <v>0</v>
      </c>
      <c r="H58">
        <v>0</v>
      </c>
      <c r="I5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1"/>
  <dimension ref="A1:L40"/>
  <sheetViews>
    <sheetView showGridLines="0" showRowColHeaders="0" zoomScale="80" zoomScaleNormal="80" zoomScaleSheetLayoutView="85" workbookViewId="0">
      <selection sqref="A1:J1"/>
    </sheetView>
  </sheetViews>
  <sheetFormatPr baseColWidth="10" defaultColWidth="11.44140625" defaultRowHeight="14.4" x14ac:dyDescent="0.3"/>
  <cols>
    <col min="1" max="1" width="6.21875" customWidth="1"/>
    <col min="9" max="9" width="40.21875" customWidth="1"/>
  </cols>
  <sheetData>
    <row r="1" spans="1:12" ht="48.75" customHeight="1" x14ac:dyDescent="0.3">
      <c r="A1" s="86" t="s">
        <v>0</v>
      </c>
      <c r="B1" s="86"/>
      <c r="C1" s="86"/>
      <c r="D1" s="86"/>
      <c r="E1" s="86"/>
      <c r="F1" s="86"/>
      <c r="G1" s="86"/>
      <c r="H1" s="86"/>
      <c r="I1" s="86"/>
      <c r="J1" s="86"/>
      <c r="K1" s="27"/>
      <c r="L1" s="27"/>
    </row>
    <row r="2" spans="1:12" ht="15" thickBot="1" x14ac:dyDescent="0.35"/>
    <row r="3" spans="1:12" ht="18.75" customHeight="1" thickTop="1" thickBot="1" x14ac:dyDescent="0.35">
      <c r="A3" s="87" t="s">
        <v>11</v>
      </c>
      <c r="B3" s="88"/>
      <c r="C3" s="88"/>
      <c r="D3" s="88"/>
      <c r="E3" s="88"/>
      <c r="F3" s="88"/>
      <c r="G3" s="88"/>
      <c r="H3" s="88"/>
      <c r="I3" s="88"/>
      <c r="J3" s="88"/>
      <c r="K3" s="28"/>
      <c r="L3" s="28"/>
    </row>
    <row r="4" spans="1:12" ht="15" thickTop="1" x14ac:dyDescent="0.3"/>
    <row r="5" spans="1:12" ht="404.7" customHeight="1" x14ac:dyDescent="0.3">
      <c r="B5" s="89" t="s">
        <v>12</v>
      </c>
      <c r="C5" s="90"/>
      <c r="D5" s="90"/>
      <c r="E5" s="90"/>
      <c r="F5" s="90"/>
      <c r="G5" s="90"/>
      <c r="H5" s="90"/>
      <c r="I5" s="90"/>
      <c r="J5" s="90"/>
    </row>
    <row r="6" spans="1:12" ht="14.7" customHeight="1" x14ac:dyDescent="0.3">
      <c r="B6" s="30"/>
      <c r="C6" s="30"/>
      <c r="D6" s="30"/>
      <c r="E6" s="30"/>
      <c r="F6" s="30"/>
      <c r="G6" s="30"/>
      <c r="H6" s="30"/>
      <c r="I6" s="30"/>
    </row>
    <row r="7" spans="1:12" ht="14.7" customHeight="1" x14ac:dyDescent="0.3">
      <c r="B7" s="30"/>
      <c r="C7" s="30"/>
      <c r="D7" s="30"/>
      <c r="E7" s="30"/>
      <c r="F7" s="30"/>
      <c r="G7" s="30"/>
      <c r="H7" s="30"/>
      <c r="I7" s="30"/>
    </row>
    <row r="8" spans="1:12" ht="14.7" customHeight="1" x14ac:dyDescent="0.3">
      <c r="B8" s="30"/>
      <c r="C8" s="30"/>
      <c r="D8" s="30"/>
      <c r="E8" s="30"/>
      <c r="F8" s="30"/>
      <c r="G8" s="30"/>
      <c r="H8" s="30"/>
      <c r="I8" s="30"/>
    </row>
    <row r="9" spans="1:12" ht="14.7" customHeight="1" x14ac:dyDescent="0.3">
      <c r="B9" s="30"/>
      <c r="C9" s="30"/>
      <c r="D9" s="30"/>
      <c r="E9" s="30"/>
      <c r="F9" s="30"/>
      <c r="G9" s="30"/>
      <c r="H9" s="30"/>
      <c r="I9" s="30"/>
    </row>
    <row r="10" spans="1:12" ht="14.7" customHeight="1" x14ac:dyDescent="0.3">
      <c r="B10" s="30"/>
      <c r="C10" s="30"/>
      <c r="D10" s="30"/>
      <c r="E10" s="30"/>
      <c r="F10" s="30"/>
      <c r="G10" s="30"/>
      <c r="H10" s="30"/>
      <c r="I10" s="30"/>
    </row>
    <row r="11" spans="1:12" ht="14.7" customHeight="1" x14ac:dyDescent="0.3">
      <c r="B11" s="30"/>
      <c r="C11" s="30"/>
      <c r="D11" s="30"/>
      <c r="E11" s="30"/>
      <c r="F11" s="30"/>
      <c r="G11" s="30"/>
      <c r="H11" s="30"/>
      <c r="I11" s="30"/>
    </row>
    <row r="12" spans="1:12" ht="14.7" customHeight="1" x14ac:dyDescent="0.3">
      <c r="B12" s="30"/>
      <c r="C12" s="30"/>
      <c r="D12" s="30"/>
      <c r="E12" s="30"/>
      <c r="F12" s="30"/>
      <c r="G12" s="30"/>
      <c r="H12" s="30"/>
      <c r="I12" s="30"/>
    </row>
    <row r="13" spans="1:12" ht="14.7" customHeight="1" x14ac:dyDescent="0.3">
      <c r="B13" s="30"/>
      <c r="C13" s="30"/>
      <c r="D13" s="30"/>
      <c r="E13" s="30"/>
      <c r="F13" s="30"/>
      <c r="G13" s="30"/>
      <c r="H13" s="30"/>
      <c r="I13" s="30"/>
    </row>
    <row r="14" spans="1:12" ht="14.7" customHeight="1" x14ac:dyDescent="0.3">
      <c r="B14" s="30"/>
      <c r="C14" s="30"/>
      <c r="D14" s="30"/>
      <c r="E14" s="30"/>
      <c r="F14" s="30"/>
      <c r="G14" s="30"/>
      <c r="H14" s="30"/>
      <c r="I14" s="30"/>
    </row>
    <row r="15" spans="1:12" ht="14.7" customHeight="1" x14ac:dyDescent="0.3">
      <c r="B15" s="30"/>
      <c r="C15" s="30"/>
      <c r="D15" s="30"/>
      <c r="E15" s="30"/>
      <c r="F15" s="30"/>
      <c r="G15" s="30"/>
      <c r="H15" s="30"/>
      <c r="I15" s="30"/>
    </row>
    <row r="16" spans="1:12" ht="14.7" customHeight="1" x14ac:dyDescent="0.3">
      <c r="B16" s="30"/>
      <c r="C16" s="30"/>
      <c r="D16" s="30"/>
      <c r="E16" s="30"/>
      <c r="F16" s="30"/>
      <c r="G16" s="30"/>
      <c r="H16" s="30"/>
      <c r="I16" s="30"/>
    </row>
    <row r="17" spans="2:9" ht="14.7" customHeight="1" x14ac:dyDescent="0.3">
      <c r="B17" s="30"/>
      <c r="C17" s="30"/>
      <c r="D17" s="30"/>
      <c r="E17" s="30"/>
      <c r="F17" s="30"/>
      <c r="G17" s="30"/>
      <c r="H17" s="30"/>
      <c r="I17" s="30"/>
    </row>
    <row r="18" spans="2:9" ht="14.7" customHeight="1" x14ac:dyDescent="0.3">
      <c r="B18" s="30"/>
      <c r="C18" s="30"/>
      <c r="D18" s="30"/>
      <c r="E18" s="30"/>
      <c r="F18" s="30"/>
      <c r="G18" s="30"/>
      <c r="H18" s="30"/>
      <c r="I18" s="30"/>
    </row>
    <row r="19" spans="2:9" ht="14.7" customHeight="1" x14ac:dyDescent="0.3">
      <c r="B19" s="30"/>
      <c r="C19" s="30"/>
      <c r="D19" s="30"/>
      <c r="E19" s="30"/>
      <c r="F19" s="30"/>
      <c r="G19" s="30"/>
      <c r="H19" s="30"/>
      <c r="I19" s="30"/>
    </row>
    <row r="20" spans="2:9" ht="14.7" customHeight="1" x14ac:dyDescent="0.3">
      <c r="B20" s="30"/>
      <c r="C20" s="30"/>
      <c r="D20" s="30"/>
      <c r="E20" s="30"/>
      <c r="F20" s="30"/>
      <c r="G20" s="30"/>
      <c r="H20" s="30"/>
      <c r="I20" s="30"/>
    </row>
    <row r="21" spans="2:9" ht="14.7" customHeight="1" x14ac:dyDescent="0.3">
      <c r="B21" s="30"/>
      <c r="C21" s="30"/>
      <c r="D21" s="30"/>
      <c r="E21" s="30"/>
      <c r="F21" s="30"/>
      <c r="G21" s="30"/>
      <c r="H21" s="30"/>
      <c r="I21" s="30"/>
    </row>
    <row r="22" spans="2:9" ht="14.7" customHeight="1" x14ac:dyDescent="0.3">
      <c r="B22" s="30"/>
      <c r="C22" s="30"/>
      <c r="D22" s="30"/>
      <c r="E22" s="30"/>
      <c r="F22" s="30"/>
      <c r="G22" s="30"/>
      <c r="H22" s="30"/>
      <c r="I22" s="30"/>
    </row>
    <row r="23" spans="2:9" ht="14.7" customHeight="1" x14ac:dyDescent="0.3">
      <c r="B23" s="30"/>
      <c r="C23" s="30"/>
      <c r="D23" s="30"/>
      <c r="E23" s="30"/>
      <c r="F23" s="30"/>
      <c r="G23" s="30"/>
      <c r="H23" s="30"/>
      <c r="I23" s="30"/>
    </row>
    <row r="24" spans="2:9" ht="14.7" customHeight="1" x14ac:dyDescent="0.3">
      <c r="B24" s="30"/>
      <c r="C24" s="30"/>
      <c r="D24" s="30"/>
      <c r="E24" s="30"/>
      <c r="F24" s="30"/>
      <c r="G24" s="30"/>
      <c r="H24" s="30"/>
      <c r="I24" s="30"/>
    </row>
    <row r="25" spans="2:9" ht="14.7" customHeight="1" x14ac:dyDescent="0.3">
      <c r="B25" s="30"/>
      <c r="C25" s="30"/>
      <c r="D25" s="30"/>
      <c r="E25" s="30"/>
      <c r="F25" s="30"/>
      <c r="G25" s="30"/>
      <c r="H25" s="30"/>
      <c r="I25" s="30"/>
    </row>
    <row r="26" spans="2:9" ht="14.7" customHeight="1" x14ac:dyDescent="0.3">
      <c r="B26" s="30"/>
      <c r="C26" s="30"/>
      <c r="D26" s="30"/>
      <c r="E26" s="30"/>
      <c r="F26" s="30"/>
      <c r="G26" s="30"/>
      <c r="H26" s="30"/>
      <c r="I26" s="30"/>
    </row>
    <row r="27" spans="2:9" ht="14.7" customHeight="1" x14ac:dyDescent="0.3">
      <c r="B27" s="30"/>
      <c r="C27" s="30"/>
      <c r="D27" s="30"/>
      <c r="E27" s="30"/>
      <c r="F27" s="30"/>
      <c r="G27" s="30"/>
      <c r="H27" s="30"/>
      <c r="I27" s="30"/>
    </row>
    <row r="28" spans="2:9" ht="14.7" customHeight="1" x14ac:dyDescent="0.3">
      <c r="B28" s="30"/>
      <c r="C28" s="30"/>
      <c r="D28" s="30"/>
      <c r="E28" s="30"/>
      <c r="F28" s="30"/>
      <c r="G28" s="30"/>
      <c r="H28" s="30"/>
      <c r="I28" s="30"/>
    </row>
    <row r="29" spans="2:9" ht="14.7" customHeight="1" x14ac:dyDescent="0.3">
      <c r="B29" s="30"/>
      <c r="C29" s="30"/>
      <c r="D29" s="30"/>
      <c r="E29" s="30"/>
      <c r="F29" s="30"/>
      <c r="G29" s="30"/>
      <c r="H29" s="30"/>
      <c r="I29" s="30"/>
    </row>
    <row r="30" spans="2:9" ht="14.7" customHeight="1" x14ac:dyDescent="0.3">
      <c r="B30" s="30"/>
      <c r="C30" s="30"/>
      <c r="D30" s="30"/>
      <c r="E30" s="30"/>
      <c r="F30" s="30"/>
      <c r="G30" s="30"/>
      <c r="H30" s="30"/>
      <c r="I30" s="30"/>
    </row>
    <row r="31" spans="2:9" ht="14.7" customHeight="1" x14ac:dyDescent="0.3">
      <c r="B31" s="30"/>
      <c r="C31" s="30"/>
      <c r="D31" s="30"/>
      <c r="E31" s="30"/>
      <c r="F31" s="30"/>
      <c r="G31" s="30"/>
      <c r="H31" s="30"/>
      <c r="I31" s="30"/>
    </row>
    <row r="32" spans="2:9" ht="14.7" customHeight="1" x14ac:dyDescent="0.3">
      <c r="B32" s="30"/>
      <c r="C32" s="30"/>
      <c r="D32" s="30"/>
      <c r="E32" s="30"/>
      <c r="F32" s="30"/>
      <c r="G32" s="30"/>
      <c r="H32" s="30"/>
      <c r="I32" s="30"/>
    </row>
    <row r="33" spans="2:9" ht="14.7" customHeight="1" x14ac:dyDescent="0.3">
      <c r="B33" s="30"/>
      <c r="C33" s="30"/>
      <c r="D33" s="30"/>
      <c r="E33" s="30"/>
      <c r="F33" s="30"/>
      <c r="G33" s="30"/>
      <c r="H33" s="30"/>
      <c r="I33" s="30"/>
    </row>
    <row r="34" spans="2:9" ht="14.7" customHeight="1" x14ac:dyDescent="0.3">
      <c r="B34" s="30"/>
      <c r="C34" s="30"/>
      <c r="D34" s="30"/>
      <c r="E34" s="30"/>
      <c r="F34" s="30"/>
      <c r="G34" s="30"/>
      <c r="H34" s="30"/>
      <c r="I34" s="30"/>
    </row>
    <row r="35" spans="2:9" ht="14.7" customHeight="1" x14ac:dyDescent="0.3">
      <c r="B35" s="30"/>
      <c r="C35" s="30"/>
      <c r="D35" s="30"/>
      <c r="E35" s="30"/>
      <c r="F35" s="30"/>
      <c r="G35" s="30"/>
      <c r="H35" s="30"/>
      <c r="I35" s="30"/>
    </row>
    <row r="36" spans="2:9" ht="14.7" customHeight="1" x14ac:dyDescent="0.3">
      <c r="B36" s="30"/>
      <c r="C36" s="30"/>
      <c r="D36" s="30"/>
      <c r="E36" s="30"/>
      <c r="F36" s="30"/>
      <c r="G36" s="30"/>
      <c r="H36" s="30"/>
      <c r="I36" s="30"/>
    </row>
    <row r="37" spans="2:9" ht="14.7" customHeight="1" x14ac:dyDescent="0.3">
      <c r="B37" s="30"/>
      <c r="C37" s="30"/>
      <c r="D37" s="30"/>
      <c r="E37" s="30"/>
      <c r="F37" s="30"/>
      <c r="G37" s="30"/>
      <c r="H37" s="30"/>
      <c r="I37" s="30"/>
    </row>
    <row r="38" spans="2:9" ht="14.7" customHeight="1" x14ac:dyDescent="0.3">
      <c r="B38" s="30"/>
      <c r="C38" s="30"/>
      <c r="D38" s="30"/>
      <c r="E38" s="30"/>
      <c r="F38" s="30"/>
      <c r="G38" s="30"/>
      <c r="H38" s="30"/>
      <c r="I38" s="30"/>
    </row>
    <row r="39" spans="2:9" ht="14.7" customHeight="1" x14ac:dyDescent="0.3">
      <c r="B39" s="30"/>
      <c r="C39" s="30"/>
      <c r="D39" s="30"/>
      <c r="E39" s="30"/>
      <c r="F39" s="30"/>
      <c r="G39" s="30"/>
      <c r="H39" s="30"/>
      <c r="I39" s="30"/>
    </row>
    <row r="40" spans="2:9" ht="14.7" customHeight="1" x14ac:dyDescent="0.3">
      <c r="B40" s="30"/>
      <c r="C40" s="30"/>
      <c r="D40" s="30"/>
      <c r="E40" s="30"/>
      <c r="F40" s="30"/>
      <c r="G40" s="30"/>
      <c r="H40" s="30"/>
      <c r="I40" s="30"/>
    </row>
  </sheetData>
  <mergeCells count="3">
    <mergeCell ref="A1:J1"/>
    <mergeCell ref="A3:J3"/>
    <mergeCell ref="B5:J5"/>
  </mergeCells>
  <pageMargins left="0.7" right="0.7" top="0.75" bottom="0.75" header="0.3" footer="0.3"/>
  <pageSetup paperSize="9" scale="6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tabColor theme="7"/>
  </sheetPr>
  <dimension ref="A1:J757"/>
  <sheetViews>
    <sheetView workbookViewId="0">
      <selection activeCell="D11" sqref="D11"/>
    </sheetView>
  </sheetViews>
  <sheetFormatPr baseColWidth="10" defaultColWidth="10.77734375" defaultRowHeight="13.8" x14ac:dyDescent="0.3"/>
  <cols>
    <col min="1" max="1" width="63.21875" style="19" bestFit="1" customWidth="1"/>
    <col min="2" max="2" width="11" style="19" customWidth="1"/>
    <col min="3" max="3" width="22.21875" style="19" bestFit="1" customWidth="1"/>
    <col min="4" max="4" width="17.21875" style="19" bestFit="1" customWidth="1"/>
    <col min="5" max="5" width="25.21875" style="20" bestFit="1" customWidth="1"/>
    <col min="6" max="16384" width="10.77734375" style="19"/>
  </cols>
  <sheetData>
    <row r="1" spans="1:10" x14ac:dyDescent="0.3">
      <c r="B1" s="19">
        <v>0</v>
      </c>
      <c r="C1" s="19">
        <v>0</v>
      </c>
      <c r="D1" s="19">
        <v>0</v>
      </c>
      <c r="E1" s="19" t="s">
        <v>144</v>
      </c>
      <c r="F1" s="19" t="s">
        <v>145</v>
      </c>
      <c r="G1" s="19">
        <v>0</v>
      </c>
      <c r="H1" s="19">
        <v>0</v>
      </c>
      <c r="I1" s="19">
        <v>0</v>
      </c>
      <c r="J1" s="19">
        <v>0</v>
      </c>
    </row>
    <row r="2" spans="1:10" x14ac:dyDescent="0.3">
      <c r="A2" s="19" t="str">
        <f>B2&amp;C2&amp;D2</f>
        <v>DISTRIBUCION VOLUMEN X CRITERIO (kg ó litros)TOTAL BEBIDAST.ESPAÑA</v>
      </c>
      <c r="B2" s="19" t="s">
        <v>139</v>
      </c>
      <c r="C2" s="19" t="s">
        <v>103</v>
      </c>
      <c r="D2" s="19" t="s">
        <v>60</v>
      </c>
      <c r="E2" s="19">
        <v>100</v>
      </c>
      <c r="F2" s="19">
        <v>100</v>
      </c>
      <c r="G2" s="19">
        <v>0</v>
      </c>
      <c r="H2" s="19">
        <v>0</v>
      </c>
      <c r="I2" s="19">
        <v>0</v>
      </c>
      <c r="J2" s="19">
        <v>0</v>
      </c>
    </row>
    <row r="3" spans="1:10" x14ac:dyDescent="0.3">
      <c r="A3" s="19" t="str">
        <f>B2&amp;C2&amp;D3</f>
        <v>DISTRIBUCION VOLUMEN X CRITERIO (kg ó litros)TOTAL BEBIDASBCN AM</v>
      </c>
      <c r="B3" s="19">
        <v>0</v>
      </c>
      <c r="C3" s="19">
        <v>0</v>
      </c>
      <c r="D3" s="19" t="s">
        <v>146</v>
      </c>
      <c r="E3" s="19">
        <v>7.187506987900373</v>
      </c>
      <c r="F3" s="19">
        <v>12.273847816426505</v>
      </c>
      <c r="G3" s="19">
        <v>0</v>
      </c>
      <c r="H3" s="19">
        <v>0</v>
      </c>
      <c r="I3" s="19">
        <v>0</v>
      </c>
      <c r="J3" s="19">
        <v>0</v>
      </c>
    </row>
    <row r="4" spans="1:10" x14ac:dyDescent="0.3">
      <c r="A4" s="19" t="str">
        <f>B2&amp;C2&amp;D4</f>
        <v>DISTRIBUCION VOLUMEN X CRITERIO (kg ó litros)TOTAL BEBIDASREST.CAT ARAGON</v>
      </c>
      <c r="B4" s="19">
        <v>0</v>
      </c>
      <c r="C4" s="19">
        <v>0</v>
      </c>
      <c r="D4" s="19" t="s">
        <v>147</v>
      </c>
      <c r="E4" s="19">
        <v>19.289713203714928</v>
      </c>
      <c r="F4" s="19">
        <v>20.980480120184559</v>
      </c>
      <c r="G4" s="19">
        <v>0</v>
      </c>
      <c r="H4" s="19">
        <v>0</v>
      </c>
      <c r="I4" s="19">
        <v>0</v>
      </c>
      <c r="J4" s="19">
        <v>0</v>
      </c>
    </row>
    <row r="5" spans="1:10" x14ac:dyDescent="0.3">
      <c r="A5" s="19" t="str">
        <f>B2&amp;C2&amp;D5</f>
        <v>DISTRIBUCION VOLUMEN X CRITERIO (kg ó litros)TOTAL BEBIDASLEVANTE</v>
      </c>
      <c r="B5" s="19">
        <v>0</v>
      </c>
      <c r="C5" s="19">
        <v>0</v>
      </c>
      <c r="D5" s="19" t="s">
        <v>148</v>
      </c>
      <c r="E5" s="19">
        <v>12.318145362260809</v>
      </c>
      <c r="F5" s="19">
        <v>16.35199317803762</v>
      </c>
      <c r="G5" s="19">
        <v>0</v>
      </c>
      <c r="H5" s="19">
        <v>0</v>
      </c>
      <c r="I5" s="19">
        <v>0</v>
      </c>
      <c r="J5" s="19">
        <v>0</v>
      </c>
    </row>
    <row r="6" spans="1:10" x14ac:dyDescent="0.3">
      <c r="A6" s="19" t="str">
        <f>B2&amp;C2&amp;D6</f>
        <v>DISTRIBUCION VOLUMEN X CRITERIO (kg ó litros)TOTAL BEBIDASANDALUCIA</v>
      </c>
      <c r="B6" s="19">
        <v>0</v>
      </c>
      <c r="C6" s="19">
        <v>0</v>
      </c>
      <c r="D6" s="19" t="s">
        <v>149</v>
      </c>
      <c r="E6" s="19">
        <v>20.638730485578527</v>
      </c>
      <c r="F6" s="19">
        <v>17.132533734558962</v>
      </c>
      <c r="G6" s="19">
        <v>0</v>
      </c>
      <c r="H6" s="19">
        <v>0</v>
      </c>
      <c r="I6" s="19">
        <v>0</v>
      </c>
      <c r="J6" s="19">
        <v>0</v>
      </c>
    </row>
    <row r="7" spans="1:10" x14ac:dyDescent="0.3">
      <c r="A7" s="19" t="str">
        <f>B2&amp;C2&amp;D7</f>
        <v>DISTRIBUCION VOLUMEN X CRITERIO (kg ó litros)TOTAL BEBIDASMDD AM</v>
      </c>
      <c r="B7" s="19">
        <v>0</v>
      </c>
      <c r="C7" s="19">
        <v>0</v>
      </c>
      <c r="D7" s="19" t="s">
        <v>150</v>
      </c>
      <c r="E7" s="19">
        <v>13.051634649477023</v>
      </c>
      <c r="F7" s="19">
        <v>9.0108302081878371</v>
      </c>
      <c r="G7" s="19">
        <v>0</v>
      </c>
      <c r="H7" s="19">
        <v>0</v>
      </c>
      <c r="I7" s="19">
        <v>0</v>
      </c>
      <c r="J7" s="19">
        <v>0</v>
      </c>
    </row>
    <row r="8" spans="1:10" x14ac:dyDescent="0.3">
      <c r="A8" s="19" t="str">
        <f>B2&amp;C2&amp;D8</f>
        <v>DISTRIBUCION VOLUMEN X CRITERIO (kg ó litros)TOTAL BEBIDASRTO CENTRO</v>
      </c>
      <c r="B8" s="19">
        <v>0</v>
      </c>
      <c r="C8" s="19">
        <v>0</v>
      </c>
      <c r="D8" s="19" t="s">
        <v>151</v>
      </c>
      <c r="E8" s="19">
        <v>6.7961156326907179</v>
      </c>
      <c r="F8" s="19">
        <v>5.0444307777755135</v>
      </c>
      <c r="G8" s="19">
        <v>0</v>
      </c>
      <c r="H8" s="19">
        <v>0</v>
      </c>
      <c r="I8" s="19">
        <v>0</v>
      </c>
      <c r="J8" s="19">
        <v>0</v>
      </c>
    </row>
    <row r="9" spans="1:10" x14ac:dyDescent="0.3">
      <c r="A9" s="19" t="str">
        <f>B2&amp;C2&amp;D9</f>
        <v>DISTRIBUCION VOLUMEN X CRITERIO (kg ó litros)TOTAL BEBIDASNORTE-CENTRO</v>
      </c>
      <c r="B9" s="19">
        <v>0</v>
      </c>
      <c r="C9" s="19">
        <v>0</v>
      </c>
      <c r="D9" s="19" t="s">
        <v>152</v>
      </c>
      <c r="E9" s="19">
        <v>10.77187999639327</v>
      </c>
      <c r="F9" s="19">
        <v>9.6520913463469462</v>
      </c>
      <c r="G9" s="19">
        <v>0</v>
      </c>
      <c r="H9" s="19">
        <v>0</v>
      </c>
      <c r="I9" s="19">
        <v>0</v>
      </c>
      <c r="J9" s="19">
        <v>0</v>
      </c>
    </row>
    <row r="10" spans="1:10" x14ac:dyDescent="0.3">
      <c r="A10" s="19" t="str">
        <f>B2&amp;C2&amp;D10</f>
        <v>DISTRIBUCION VOLUMEN X CRITERIO (kg ó litros)TOTAL BEBIDASNOROESTE</v>
      </c>
      <c r="B10" s="19">
        <v>0</v>
      </c>
      <c r="C10" s="19">
        <v>0</v>
      </c>
      <c r="D10" s="19" t="s">
        <v>153</v>
      </c>
      <c r="E10" s="19">
        <v>9.946277259081338</v>
      </c>
      <c r="F10" s="19">
        <v>9.5537977494312418</v>
      </c>
      <c r="G10" s="19">
        <v>0</v>
      </c>
      <c r="H10" s="19">
        <v>0</v>
      </c>
      <c r="I10" s="19">
        <v>0</v>
      </c>
      <c r="J10" s="19">
        <v>0</v>
      </c>
    </row>
    <row r="11" spans="1:10" x14ac:dyDescent="0.3">
      <c r="A11" s="19" t="str">
        <f>B2&amp;C2&amp;D11</f>
        <v>DISTRIBUCION VOLUMEN X CRITERIO (kg ó litros)TOTAL BEBIDAS&lt;2MIL</v>
      </c>
      <c r="B11" s="19">
        <v>0</v>
      </c>
      <c r="C11" s="19">
        <v>0</v>
      </c>
      <c r="D11" s="19" t="s">
        <v>30</v>
      </c>
      <c r="E11" s="19">
        <v>2.6993895482700068</v>
      </c>
      <c r="F11" s="19">
        <v>2.0738847137201906</v>
      </c>
      <c r="G11" s="19">
        <v>0</v>
      </c>
      <c r="H11" s="19">
        <v>0</v>
      </c>
      <c r="I11" s="19">
        <v>0</v>
      </c>
      <c r="J11" s="19">
        <v>0</v>
      </c>
    </row>
    <row r="12" spans="1:10" x14ac:dyDescent="0.3">
      <c r="A12" s="19" t="str">
        <f>B2&amp;C2&amp;D12</f>
        <v>DISTRIBUCION VOLUMEN X CRITERIO (kg ó litros)TOTAL BEBIDAS2-5MIL</v>
      </c>
      <c r="B12" s="19">
        <v>0</v>
      </c>
      <c r="C12" s="19">
        <v>0</v>
      </c>
      <c r="D12" s="19" t="s">
        <v>33</v>
      </c>
      <c r="E12" s="19">
        <v>6.5381339593224288</v>
      </c>
      <c r="F12" s="19">
        <v>6.6399818595352507</v>
      </c>
      <c r="G12" s="19">
        <v>0</v>
      </c>
      <c r="H12" s="19">
        <v>0</v>
      </c>
      <c r="I12" s="19">
        <v>0</v>
      </c>
      <c r="J12" s="19">
        <v>0</v>
      </c>
    </row>
    <row r="13" spans="1:10" x14ac:dyDescent="0.3">
      <c r="A13" s="19" t="str">
        <f>B2&amp;C2&amp;D13</f>
        <v>DISTRIBUCION VOLUMEN X CRITERIO (kg ó litros)TOTAL BEBIDAS5-10MIL</v>
      </c>
      <c r="B13" s="19">
        <v>0</v>
      </c>
      <c r="C13" s="19">
        <v>0</v>
      </c>
      <c r="D13" s="19" t="s">
        <v>35</v>
      </c>
      <c r="E13" s="19">
        <v>10.142010796851007</v>
      </c>
      <c r="F13" s="19">
        <v>11.312697511615976</v>
      </c>
      <c r="G13" s="19">
        <v>0</v>
      </c>
      <c r="H13" s="19">
        <v>0</v>
      </c>
      <c r="I13" s="19">
        <v>0</v>
      </c>
      <c r="J13" s="19">
        <v>0</v>
      </c>
    </row>
    <row r="14" spans="1:10" x14ac:dyDescent="0.3">
      <c r="A14" s="19" t="str">
        <f>B2&amp;C2&amp;D14</f>
        <v>DISTRIBUCION VOLUMEN X CRITERIO (kg ó litros)TOTAL BEBIDAS10-30MIL</v>
      </c>
      <c r="B14" s="19">
        <v>0</v>
      </c>
      <c r="C14" s="19">
        <v>0</v>
      </c>
      <c r="D14" s="19" t="s">
        <v>37</v>
      </c>
      <c r="E14" s="19">
        <v>22.490254886305113</v>
      </c>
      <c r="F14" s="19">
        <v>19.55502386857761</v>
      </c>
      <c r="G14" s="19">
        <v>0</v>
      </c>
      <c r="H14" s="19">
        <v>0</v>
      </c>
      <c r="I14" s="19">
        <v>0</v>
      </c>
      <c r="J14" s="19">
        <v>0</v>
      </c>
    </row>
    <row r="15" spans="1:10" x14ac:dyDescent="0.3">
      <c r="A15" s="19" t="str">
        <f>B2&amp;C2&amp;D15</f>
        <v>DISTRIBUCION VOLUMEN X CRITERIO (kg ó litros)TOTAL BEBIDAS30-100MIL</v>
      </c>
      <c r="B15" s="19">
        <v>0</v>
      </c>
      <c r="C15" s="19">
        <v>0</v>
      </c>
      <c r="D15" s="19" t="s">
        <v>39</v>
      </c>
      <c r="E15" s="19">
        <v>15.846381186492728</v>
      </c>
      <c r="F15" s="19">
        <v>18.037912031904714</v>
      </c>
      <c r="G15" s="19">
        <v>0</v>
      </c>
      <c r="H15" s="19">
        <v>0</v>
      </c>
      <c r="I15" s="19">
        <v>0</v>
      </c>
      <c r="J15" s="19">
        <v>0</v>
      </c>
    </row>
    <row r="16" spans="1:10" x14ac:dyDescent="0.3">
      <c r="A16" s="19" t="str">
        <f>B2&amp;C2&amp;D16</f>
        <v>DISTRIBUCION VOLUMEN X CRITERIO (kg ó litros)TOTAL BEBIDAS100-200MIL</v>
      </c>
      <c r="B16" s="19">
        <v>0</v>
      </c>
      <c r="C16" s="19">
        <v>0</v>
      </c>
      <c r="D16" s="19" t="s">
        <v>41</v>
      </c>
      <c r="E16" s="19">
        <v>8.7672246033022745</v>
      </c>
      <c r="F16" s="19">
        <v>7.3042044738462337</v>
      </c>
      <c r="G16" s="19">
        <v>0</v>
      </c>
      <c r="H16" s="19">
        <v>0</v>
      </c>
      <c r="I16" s="19">
        <v>0</v>
      </c>
      <c r="J16" s="19">
        <v>0</v>
      </c>
    </row>
    <row r="17" spans="1:10" x14ac:dyDescent="0.3">
      <c r="A17" s="19" t="str">
        <f>B2&amp;C2&amp;D17</f>
        <v>DISTRIBUCION VOLUMEN X CRITERIO (kg ó litros)TOTAL BEBIDAS200-500MIL</v>
      </c>
      <c r="B17" s="19">
        <v>0</v>
      </c>
      <c r="C17" s="19">
        <v>0</v>
      </c>
      <c r="D17" s="19" t="s">
        <v>43</v>
      </c>
      <c r="E17" s="19">
        <v>11.99918719272782</v>
      </c>
      <c r="F17" s="19">
        <v>11.372841869308031</v>
      </c>
      <c r="G17" s="19">
        <v>0</v>
      </c>
      <c r="H17" s="19">
        <v>0</v>
      </c>
      <c r="I17" s="19">
        <v>0</v>
      </c>
      <c r="J17" s="19">
        <v>0</v>
      </c>
    </row>
    <row r="18" spans="1:10" x14ac:dyDescent="0.3">
      <c r="A18" s="19" t="str">
        <f>B2&amp;C2&amp;D18</f>
        <v>DISTRIBUCION VOLUMEN X CRITERIO (kg ó litros)TOTAL BEBIDAS&gt;500MIL</v>
      </c>
      <c r="B18" s="19">
        <v>0</v>
      </c>
      <c r="C18" s="19">
        <v>0</v>
      </c>
      <c r="D18" s="19" t="s">
        <v>45</v>
      </c>
      <c r="E18" s="19">
        <v>21.517421295358016</v>
      </c>
      <c r="F18" s="19">
        <v>23.703459499373007</v>
      </c>
      <c r="G18" s="19">
        <v>0</v>
      </c>
      <c r="H18" s="19">
        <v>0</v>
      </c>
      <c r="I18" s="19">
        <v>0</v>
      </c>
      <c r="J18" s="19">
        <v>0</v>
      </c>
    </row>
    <row r="19" spans="1:10" x14ac:dyDescent="0.3">
      <c r="A19" s="19" t="str">
        <f>B2&amp;C2&amp;D19</f>
        <v>DISTRIBUCION VOLUMEN X CRITERIO (kg ó litros)TOTAL BEBIDASDE 15 A 19 AÑOS</v>
      </c>
      <c r="B19" s="19">
        <v>0</v>
      </c>
      <c r="C19" s="19">
        <v>0</v>
      </c>
      <c r="D19" s="19" t="s">
        <v>154</v>
      </c>
      <c r="E19" s="19">
        <v>0</v>
      </c>
      <c r="F19" s="19">
        <v>0</v>
      </c>
      <c r="G19" s="19">
        <v>0</v>
      </c>
      <c r="H19" s="19">
        <v>0</v>
      </c>
      <c r="I19" s="19">
        <v>0</v>
      </c>
      <c r="J19" s="19">
        <v>0</v>
      </c>
    </row>
    <row r="20" spans="1:10" x14ac:dyDescent="0.3">
      <c r="A20" s="19" t="str">
        <f>B2&amp;C2&amp;D20</f>
        <v>DISTRIBUCION VOLUMEN X CRITERIO (kg ó litros)TOTAL BEBIDASDE 20 A 24 AÑOS</v>
      </c>
      <c r="B20" s="19">
        <v>0</v>
      </c>
      <c r="C20" s="19">
        <v>0</v>
      </c>
      <c r="D20" s="19" t="s">
        <v>155</v>
      </c>
      <c r="E20" s="19">
        <v>9.7464286449385753</v>
      </c>
      <c r="F20" s="19">
        <v>3.9432518417766023</v>
      </c>
      <c r="G20" s="19">
        <v>0</v>
      </c>
      <c r="H20" s="19">
        <v>0</v>
      </c>
      <c r="I20" s="19">
        <v>0</v>
      </c>
      <c r="J20" s="19">
        <v>0</v>
      </c>
    </row>
    <row r="21" spans="1:10" x14ac:dyDescent="0.3">
      <c r="A21" s="19" t="str">
        <f>B2&amp;C2&amp;D21</f>
        <v>DISTRIBUCION VOLUMEN X CRITERIO (kg ó litros)TOTAL BEBIDASDE 25 A 34 AÑOS</v>
      </c>
      <c r="B21" s="19">
        <v>0</v>
      </c>
      <c r="C21" s="19">
        <v>0</v>
      </c>
      <c r="D21" s="19" t="s">
        <v>156</v>
      </c>
      <c r="E21" s="19">
        <v>13.20606370755276</v>
      </c>
      <c r="F21" s="19">
        <v>9.6273814921008825</v>
      </c>
      <c r="G21" s="19">
        <v>0</v>
      </c>
      <c r="H21" s="19">
        <v>0</v>
      </c>
      <c r="I21" s="19">
        <v>0</v>
      </c>
      <c r="J21" s="19">
        <v>0</v>
      </c>
    </row>
    <row r="22" spans="1:10" x14ac:dyDescent="0.3">
      <c r="A22" s="19" t="str">
        <f>B2&amp;C2&amp;D22</f>
        <v>DISTRIBUCION VOLUMEN X CRITERIO (kg ó litros)TOTAL BEBIDASDE 35 A 49 AÑOS</v>
      </c>
      <c r="B22" s="19">
        <v>0</v>
      </c>
      <c r="C22" s="19">
        <v>0</v>
      </c>
      <c r="D22" s="19" t="s">
        <v>157</v>
      </c>
      <c r="E22" s="19">
        <v>26.586963323104001</v>
      </c>
      <c r="F22" s="19">
        <v>29.806141808099806</v>
      </c>
      <c r="G22" s="19">
        <v>0</v>
      </c>
      <c r="H22" s="19">
        <v>0</v>
      </c>
      <c r="I22" s="19">
        <v>0</v>
      </c>
      <c r="J22" s="19">
        <v>0</v>
      </c>
    </row>
    <row r="23" spans="1:10" x14ac:dyDescent="0.3">
      <c r="A23" s="19" t="str">
        <f>B2&amp;C2&amp;D23</f>
        <v>DISTRIBUCION VOLUMEN X CRITERIO (kg ó litros)TOTAL BEBIDASDE 50 A 59 AÑOS</v>
      </c>
      <c r="B23" s="19">
        <v>0</v>
      </c>
      <c r="C23" s="19">
        <v>0</v>
      </c>
      <c r="D23" s="19" t="s">
        <v>158</v>
      </c>
      <c r="E23" s="19">
        <v>26.49721302057365</v>
      </c>
      <c r="F23" s="19">
        <v>27.587878168286746</v>
      </c>
      <c r="G23" s="19">
        <v>0</v>
      </c>
      <c r="H23" s="19">
        <v>0</v>
      </c>
      <c r="I23" s="19">
        <v>0</v>
      </c>
      <c r="J23" s="19">
        <v>0</v>
      </c>
    </row>
    <row r="24" spans="1:10" x14ac:dyDescent="0.3">
      <c r="A24" s="19" t="str">
        <f>B2&amp;C2&amp;D24</f>
        <v>DISTRIBUCION VOLUMEN X CRITERIO (kg ó litros)TOTAL BEBIDASDE 60 A 75 AÑOS</v>
      </c>
      <c r="B24" s="19">
        <v>0</v>
      </c>
      <c r="C24" s="19">
        <v>0</v>
      </c>
      <c r="D24" s="19" t="s">
        <v>159</v>
      </c>
      <c r="E24" s="19">
        <v>17.693849384610001</v>
      </c>
      <c r="F24" s="19">
        <v>21.374111656435193</v>
      </c>
      <c r="G24" s="19">
        <v>0</v>
      </c>
      <c r="H24" s="19">
        <v>0</v>
      </c>
      <c r="I24" s="19">
        <v>0</v>
      </c>
      <c r="J24" s="19">
        <v>0</v>
      </c>
    </row>
    <row r="25" spans="1:10" x14ac:dyDescent="0.3">
      <c r="A25" s="19" t="str">
        <f>B2&amp;C2&amp;D25</f>
        <v>DISTRIBUCION VOLUMEN X CRITERIO (kg ó litros)TOTAL BEBIDASALTA Y MEDIA ALTA</v>
      </c>
      <c r="B25" s="19">
        <v>0</v>
      </c>
      <c r="C25" s="19">
        <v>0</v>
      </c>
      <c r="D25" s="19" t="s">
        <v>160</v>
      </c>
      <c r="E25" s="19">
        <v>18.74299259582498</v>
      </c>
      <c r="F25" s="19">
        <v>22.536033235862053</v>
      </c>
      <c r="G25" s="19">
        <v>0</v>
      </c>
      <c r="H25" s="19">
        <v>0</v>
      </c>
      <c r="I25" s="19">
        <v>0</v>
      </c>
      <c r="J25" s="19">
        <v>0</v>
      </c>
    </row>
    <row r="26" spans="1:10" x14ac:dyDescent="0.3">
      <c r="A26" s="19" t="str">
        <f>B2&amp;C2&amp;D26</f>
        <v>DISTRIBUCION VOLUMEN X CRITERIO (kg ó litros)TOTAL BEBIDASMEDIA</v>
      </c>
      <c r="B26" s="19">
        <v>0</v>
      </c>
      <c r="C26" s="19">
        <v>0</v>
      </c>
      <c r="D26" s="19" t="s">
        <v>161</v>
      </c>
      <c r="E26" s="19">
        <v>23.576180030370875</v>
      </c>
      <c r="F26" s="19">
        <v>29.555655027267296</v>
      </c>
      <c r="G26" s="19">
        <v>0</v>
      </c>
      <c r="H26" s="19">
        <v>0</v>
      </c>
      <c r="I26" s="19">
        <v>0</v>
      </c>
      <c r="J26" s="19">
        <v>0</v>
      </c>
    </row>
    <row r="27" spans="1:10" x14ac:dyDescent="0.3">
      <c r="A27" s="19" t="str">
        <f>B2&amp;C2&amp;D27</f>
        <v>DISTRIBUCION VOLUMEN X CRITERIO (kg ó litros)TOTAL BEBIDASMEDIA BAJA</v>
      </c>
      <c r="B27" s="19">
        <v>0</v>
      </c>
      <c r="C27" s="19">
        <v>0</v>
      </c>
      <c r="D27" s="19" t="s">
        <v>162</v>
      </c>
      <c r="E27" s="19">
        <v>36.95345999567494</v>
      </c>
      <c r="F27" s="19">
        <v>35.863073438820521</v>
      </c>
      <c r="G27" s="19">
        <v>0</v>
      </c>
      <c r="H27" s="19">
        <v>0</v>
      </c>
      <c r="I27" s="19">
        <v>0</v>
      </c>
      <c r="J27" s="19">
        <v>0</v>
      </c>
    </row>
    <row r="28" spans="1:10" x14ac:dyDescent="0.3">
      <c r="A28" s="19" t="str">
        <f>B2&amp;C2&amp;D28</f>
        <v>DISTRIBUCION VOLUMEN X CRITERIO (kg ó litros)TOTAL BEBIDASBAJA</v>
      </c>
      <c r="B28" s="19">
        <v>0</v>
      </c>
      <c r="C28" s="19">
        <v>0</v>
      </c>
      <c r="D28" s="19" t="s">
        <v>163</v>
      </c>
      <c r="E28" s="19">
        <v>20.727368611706471</v>
      </c>
      <c r="F28" s="19">
        <v>12.04524338495135</v>
      </c>
      <c r="G28" s="19">
        <v>0</v>
      </c>
      <c r="H28" s="19">
        <v>0</v>
      </c>
      <c r="I28" s="19">
        <v>0</v>
      </c>
      <c r="J28" s="19">
        <v>0</v>
      </c>
    </row>
    <row r="29" spans="1:10" x14ac:dyDescent="0.3">
      <c r="A29" s="19" t="str">
        <f>B2&amp;C29&amp;D29</f>
        <v>DISTRIBUCION VOLUMEN X CRITERIO (kg ó litros).Total Bebidas FriasT.ESPAÑA</v>
      </c>
      <c r="B29" s="19">
        <v>0</v>
      </c>
      <c r="C29" s="19" t="s">
        <v>104</v>
      </c>
      <c r="D29" s="19" t="s">
        <v>60</v>
      </c>
      <c r="E29" s="19">
        <v>100</v>
      </c>
      <c r="F29" s="19">
        <v>100</v>
      </c>
      <c r="G29" s="19">
        <v>0</v>
      </c>
      <c r="H29" s="19">
        <v>0</v>
      </c>
      <c r="I29" s="19">
        <v>0</v>
      </c>
      <c r="J29" s="19">
        <v>0</v>
      </c>
    </row>
    <row r="30" spans="1:10" x14ac:dyDescent="0.3">
      <c r="A30" s="19" t="str">
        <f>B2&amp;C29&amp;D30</f>
        <v>DISTRIBUCION VOLUMEN X CRITERIO (kg ó litros).Total Bebidas FriasBCN AM</v>
      </c>
      <c r="B30" s="19">
        <v>0</v>
      </c>
      <c r="C30" s="19">
        <v>0</v>
      </c>
      <c r="D30" s="19" t="s">
        <v>146</v>
      </c>
      <c r="E30" s="19">
        <v>7.3151719788102962</v>
      </c>
      <c r="F30" s="19">
        <v>12.7179317332766</v>
      </c>
      <c r="G30" s="19">
        <v>0</v>
      </c>
      <c r="H30" s="19">
        <v>0</v>
      </c>
      <c r="I30" s="19">
        <v>0</v>
      </c>
      <c r="J30" s="19">
        <v>0</v>
      </c>
    </row>
    <row r="31" spans="1:10" x14ac:dyDescent="0.3">
      <c r="A31" s="19" t="str">
        <f>B2&amp;C29&amp;D31</f>
        <v>DISTRIBUCION VOLUMEN X CRITERIO (kg ó litros).Total Bebidas FriasREST.CAT ARAGON</v>
      </c>
      <c r="B31" s="19">
        <v>0</v>
      </c>
      <c r="C31" s="19">
        <v>0</v>
      </c>
      <c r="D31" s="19" t="s">
        <v>147</v>
      </c>
      <c r="E31" s="19">
        <v>19.34585746117294</v>
      </c>
      <c r="F31" s="19">
        <v>20.800017911395411</v>
      </c>
      <c r="G31" s="19">
        <v>0</v>
      </c>
      <c r="H31" s="19">
        <v>0</v>
      </c>
      <c r="I31" s="19">
        <v>0</v>
      </c>
      <c r="J31" s="19">
        <v>0</v>
      </c>
    </row>
    <row r="32" spans="1:10" x14ac:dyDescent="0.3">
      <c r="A32" s="19" t="str">
        <f>B2&amp;C29&amp;D32</f>
        <v>DISTRIBUCION VOLUMEN X CRITERIO (kg ó litros).Total Bebidas FriasLEVANTE</v>
      </c>
      <c r="B32" s="19">
        <v>0</v>
      </c>
      <c r="C32" s="19">
        <v>0</v>
      </c>
      <c r="D32" s="19" t="s">
        <v>148</v>
      </c>
      <c r="E32" s="19">
        <v>12.724733641753982</v>
      </c>
      <c r="F32" s="19">
        <v>16.994395708195643</v>
      </c>
      <c r="G32" s="19">
        <v>0</v>
      </c>
      <c r="H32" s="19">
        <v>0</v>
      </c>
      <c r="I32" s="19">
        <v>0</v>
      </c>
      <c r="J32" s="19">
        <v>0</v>
      </c>
    </row>
    <row r="33" spans="1:10" x14ac:dyDescent="0.3">
      <c r="A33" s="19" t="str">
        <f>B2&amp;C29&amp;D33</f>
        <v>DISTRIBUCION VOLUMEN X CRITERIO (kg ó litros).Total Bebidas FriasANDALUCIA</v>
      </c>
      <c r="B33" s="19">
        <v>0</v>
      </c>
      <c r="C33" s="19">
        <v>0</v>
      </c>
      <c r="D33" s="19" t="s">
        <v>149</v>
      </c>
      <c r="E33" s="19">
        <v>20.391419833956256</v>
      </c>
      <c r="F33" s="19">
        <v>16.611652388049265</v>
      </c>
      <c r="G33" s="19">
        <v>0</v>
      </c>
      <c r="H33" s="19">
        <v>0</v>
      </c>
      <c r="I33" s="19">
        <v>0</v>
      </c>
      <c r="J33" s="19">
        <v>0</v>
      </c>
    </row>
    <row r="34" spans="1:10" x14ac:dyDescent="0.3">
      <c r="A34" s="19" t="str">
        <f>B2&amp;C29&amp;D34</f>
        <v>DISTRIBUCION VOLUMEN X CRITERIO (kg ó litros).Total Bebidas FriasMDD AM</v>
      </c>
      <c r="B34" s="19">
        <v>0</v>
      </c>
      <c r="C34" s="19">
        <v>0</v>
      </c>
      <c r="D34" s="19" t="s">
        <v>150</v>
      </c>
      <c r="E34" s="19">
        <v>12.98148291612598</v>
      </c>
      <c r="F34" s="19">
        <v>9.1677669506312043</v>
      </c>
      <c r="G34" s="19">
        <v>0</v>
      </c>
      <c r="H34" s="19">
        <v>0</v>
      </c>
      <c r="I34" s="19">
        <v>0</v>
      </c>
      <c r="J34" s="19">
        <v>0</v>
      </c>
    </row>
    <row r="35" spans="1:10" x14ac:dyDescent="0.3">
      <c r="A35" s="19" t="str">
        <f>B2&amp;C29&amp;D35</f>
        <v>DISTRIBUCION VOLUMEN X CRITERIO (kg ó litros).Total Bebidas FriasRTO CENTRO</v>
      </c>
      <c r="B35" s="19">
        <v>0</v>
      </c>
      <c r="C35" s="19">
        <v>0</v>
      </c>
      <c r="D35" s="19" t="s">
        <v>151</v>
      </c>
      <c r="E35" s="19">
        <v>6.9912651472980896</v>
      </c>
      <c r="F35" s="19">
        <v>5.0335163200317039</v>
      </c>
      <c r="G35" s="19">
        <v>0</v>
      </c>
      <c r="H35" s="19">
        <v>0</v>
      </c>
      <c r="I35" s="19">
        <v>0</v>
      </c>
      <c r="J35" s="19">
        <v>0</v>
      </c>
    </row>
    <row r="36" spans="1:10" x14ac:dyDescent="0.3">
      <c r="A36" s="19" t="str">
        <f>B2&amp;C29&amp;D36</f>
        <v>DISTRIBUCION VOLUMEN X CRITERIO (kg ó litros).Total Bebidas FriasNORTE-CENTRO</v>
      </c>
      <c r="B36" s="19">
        <v>0</v>
      </c>
      <c r="C36" s="19">
        <v>0</v>
      </c>
      <c r="D36" s="19" t="s">
        <v>152</v>
      </c>
      <c r="E36" s="19">
        <v>11.023187930979034</v>
      </c>
      <c r="F36" s="19">
        <v>9.9252655374260161</v>
      </c>
      <c r="G36" s="19">
        <v>0</v>
      </c>
      <c r="H36" s="19">
        <v>0</v>
      </c>
      <c r="I36" s="19">
        <v>0</v>
      </c>
      <c r="J36" s="19">
        <v>0</v>
      </c>
    </row>
    <row r="37" spans="1:10" x14ac:dyDescent="0.3">
      <c r="A37" s="19" t="str">
        <f>B2&amp;C29&amp;D37</f>
        <v>DISTRIBUCION VOLUMEN X CRITERIO (kg ó litros).Total Bebidas FriasNOROESTE</v>
      </c>
      <c r="B37" s="19">
        <v>0</v>
      </c>
      <c r="C37" s="19">
        <v>0</v>
      </c>
      <c r="D37" s="19" t="s">
        <v>153</v>
      </c>
      <c r="E37" s="19">
        <v>9.2268843274171726</v>
      </c>
      <c r="F37" s="19">
        <v>8.7494589661106978</v>
      </c>
      <c r="G37" s="19">
        <v>0</v>
      </c>
      <c r="H37" s="19">
        <v>0</v>
      </c>
      <c r="I37" s="19">
        <v>0</v>
      </c>
      <c r="J37" s="19">
        <v>0</v>
      </c>
    </row>
    <row r="38" spans="1:10" x14ac:dyDescent="0.3">
      <c r="A38" s="19" t="str">
        <f>B2&amp;C29&amp;D38</f>
        <v>DISTRIBUCION VOLUMEN X CRITERIO (kg ó litros).Total Bebidas Frias&lt;2MIL</v>
      </c>
      <c r="B38" s="19">
        <v>0</v>
      </c>
      <c r="C38" s="19">
        <v>0</v>
      </c>
      <c r="D38" s="19" t="s">
        <v>30</v>
      </c>
      <c r="E38" s="19">
        <v>2.7319252256061839</v>
      </c>
      <c r="F38" s="19">
        <v>0</v>
      </c>
      <c r="G38" s="19">
        <v>0</v>
      </c>
      <c r="H38" s="19">
        <v>0</v>
      </c>
      <c r="I38" s="19">
        <v>0</v>
      </c>
      <c r="J38" s="19">
        <v>0</v>
      </c>
    </row>
    <row r="39" spans="1:10" x14ac:dyDescent="0.3">
      <c r="A39" s="19" t="str">
        <f>B2&amp;C29&amp;D39</f>
        <v>DISTRIBUCION VOLUMEN X CRITERIO (kg ó litros).Total Bebidas Frias2-5MIL</v>
      </c>
      <c r="B39" s="19">
        <v>0</v>
      </c>
      <c r="C39" s="19">
        <v>0</v>
      </c>
      <c r="D39" s="19" t="s">
        <v>33</v>
      </c>
      <c r="E39" s="19">
        <v>6.8249760007389453</v>
      </c>
      <c r="F39" s="19">
        <v>6.8512449273778735</v>
      </c>
      <c r="G39" s="19">
        <v>0</v>
      </c>
      <c r="H39" s="19">
        <v>0</v>
      </c>
      <c r="I39" s="19">
        <v>0</v>
      </c>
      <c r="J39" s="19">
        <v>0</v>
      </c>
    </row>
    <row r="40" spans="1:10" x14ac:dyDescent="0.3">
      <c r="A40" s="19" t="str">
        <f>B2&amp;C29&amp;D40</f>
        <v>DISTRIBUCION VOLUMEN X CRITERIO (kg ó litros).Total Bebidas Frias5-10MIL</v>
      </c>
      <c r="B40" s="19">
        <v>0</v>
      </c>
      <c r="C40" s="19">
        <v>0</v>
      </c>
      <c r="D40" s="19" t="s">
        <v>35</v>
      </c>
      <c r="E40" s="19">
        <v>10.480112724286309</v>
      </c>
      <c r="F40" s="19">
        <v>11.81817290277016</v>
      </c>
      <c r="G40" s="19">
        <v>0</v>
      </c>
      <c r="H40" s="19">
        <v>0</v>
      </c>
      <c r="I40" s="19">
        <v>0</v>
      </c>
      <c r="J40" s="19">
        <v>0</v>
      </c>
    </row>
    <row r="41" spans="1:10" x14ac:dyDescent="0.3">
      <c r="A41" s="19" t="str">
        <f>B2&amp;C29&amp;D41</f>
        <v>DISTRIBUCION VOLUMEN X CRITERIO (kg ó litros).Total Bebidas Frias10-30MIL</v>
      </c>
      <c r="B41" s="19">
        <v>0</v>
      </c>
      <c r="C41" s="19">
        <v>0</v>
      </c>
      <c r="D41" s="19" t="s">
        <v>37</v>
      </c>
      <c r="E41" s="19">
        <v>22.604599898965201</v>
      </c>
      <c r="F41" s="19">
        <v>19.809323789572229</v>
      </c>
      <c r="G41" s="19">
        <v>0</v>
      </c>
      <c r="H41" s="19">
        <v>0</v>
      </c>
      <c r="I41" s="19">
        <v>0</v>
      </c>
      <c r="J41" s="19">
        <v>0</v>
      </c>
    </row>
    <row r="42" spans="1:10" x14ac:dyDescent="0.3">
      <c r="A42" s="19" t="str">
        <f>B2&amp;C29&amp;D42</f>
        <v>DISTRIBUCION VOLUMEN X CRITERIO (kg ó litros).Total Bebidas Frias30-100MIL</v>
      </c>
      <c r="B42" s="19">
        <v>0</v>
      </c>
      <c r="C42" s="19">
        <v>0</v>
      </c>
      <c r="D42" s="19" t="s">
        <v>39</v>
      </c>
      <c r="E42" s="19">
        <v>15.334882619200807</v>
      </c>
      <c r="F42" s="19">
        <v>16.999574876050755</v>
      </c>
      <c r="G42" s="19">
        <v>0</v>
      </c>
      <c r="H42" s="19">
        <v>0</v>
      </c>
      <c r="I42" s="19">
        <v>0</v>
      </c>
      <c r="J42" s="19">
        <v>0</v>
      </c>
    </row>
    <row r="43" spans="1:10" x14ac:dyDescent="0.3">
      <c r="A43" s="19" t="str">
        <f>B2&amp;C29&amp;D43</f>
        <v>DISTRIBUCION VOLUMEN X CRITERIO (kg ó litros).Total Bebidas Frias100-200MIL</v>
      </c>
      <c r="B43" s="19">
        <v>0</v>
      </c>
      <c r="C43" s="19">
        <v>0</v>
      </c>
      <c r="D43" s="19" t="s">
        <v>41</v>
      </c>
      <c r="E43" s="19">
        <v>8.5517289005627237</v>
      </c>
      <c r="F43" s="19">
        <v>6.9620372184137702</v>
      </c>
      <c r="G43" s="19">
        <v>0</v>
      </c>
      <c r="H43" s="19">
        <v>0</v>
      </c>
      <c r="I43" s="19">
        <v>0</v>
      </c>
      <c r="J43" s="19">
        <v>0</v>
      </c>
    </row>
    <row r="44" spans="1:10" x14ac:dyDescent="0.3">
      <c r="A44" s="19" t="str">
        <f>B2&amp;C29&amp;D44</f>
        <v>DISTRIBUCION VOLUMEN X CRITERIO (kg ó litros).Total Bebidas Frias200-500MIL</v>
      </c>
      <c r="B44" s="19">
        <v>0</v>
      </c>
      <c r="C44" s="19">
        <v>0</v>
      </c>
      <c r="D44" s="19" t="s">
        <v>43</v>
      </c>
      <c r="E44" s="19">
        <v>12.302250529637638</v>
      </c>
      <c r="F44" s="19">
        <v>11.83978390300415</v>
      </c>
      <c r="G44" s="19">
        <v>0</v>
      </c>
      <c r="H44" s="19">
        <v>0</v>
      </c>
      <c r="I44" s="19">
        <v>0</v>
      </c>
      <c r="J44" s="19">
        <v>0</v>
      </c>
    </row>
    <row r="45" spans="1:10" x14ac:dyDescent="0.3">
      <c r="A45" s="19" t="str">
        <f>B2&amp;C29&amp;D45</f>
        <v>DISTRIBUCION VOLUMEN X CRITERIO (kg ó litros).Total Bebidas Frias&gt;500MIL</v>
      </c>
      <c r="B45" s="19">
        <v>0</v>
      </c>
      <c r="C45" s="19">
        <v>0</v>
      </c>
      <c r="D45" s="19" t="s">
        <v>45</v>
      </c>
      <c r="E45" s="19">
        <v>21.169527385231643</v>
      </c>
      <c r="F45" s="19">
        <v>23.596958906351443</v>
      </c>
      <c r="G45" s="19">
        <v>0</v>
      </c>
      <c r="H45" s="19">
        <v>0</v>
      </c>
      <c r="I45" s="19">
        <v>0</v>
      </c>
      <c r="J45" s="19">
        <v>0</v>
      </c>
    </row>
    <row r="46" spans="1:10" x14ac:dyDescent="0.3">
      <c r="A46" s="19" t="str">
        <f>B2&amp;C29&amp;D46</f>
        <v>DISTRIBUCION VOLUMEN X CRITERIO (kg ó litros).Total Bebidas FriasDE 15 A 19 AÑOS</v>
      </c>
      <c r="B46" s="19">
        <v>0</v>
      </c>
      <c r="C46" s="19">
        <v>0</v>
      </c>
      <c r="D46" s="19" t="s">
        <v>154</v>
      </c>
      <c r="E46" s="19">
        <v>0</v>
      </c>
      <c r="F46" s="19">
        <v>0</v>
      </c>
      <c r="G46" s="19">
        <v>0</v>
      </c>
      <c r="H46" s="19">
        <v>0</v>
      </c>
      <c r="I46" s="19">
        <v>0</v>
      </c>
      <c r="J46" s="19">
        <v>0</v>
      </c>
    </row>
    <row r="47" spans="1:10" x14ac:dyDescent="0.3">
      <c r="A47" s="19" t="str">
        <f>B2&amp;C29&amp;D47</f>
        <v>DISTRIBUCION VOLUMEN X CRITERIO (kg ó litros).Total Bebidas FriasDE 20 A 24 AÑOS</v>
      </c>
      <c r="B47" s="19">
        <v>0</v>
      </c>
      <c r="C47" s="19">
        <v>0</v>
      </c>
      <c r="D47" s="19" t="s">
        <v>155</v>
      </c>
      <c r="E47" s="19">
        <v>10.15863286987712</v>
      </c>
      <c r="F47" s="19">
        <v>4.0453987917314826</v>
      </c>
      <c r="G47" s="19">
        <v>0</v>
      </c>
      <c r="H47" s="19">
        <v>0</v>
      </c>
      <c r="I47" s="19">
        <v>0</v>
      </c>
      <c r="J47" s="19">
        <v>0</v>
      </c>
    </row>
    <row r="48" spans="1:10" x14ac:dyDescent="0.3">
      <c r="A48" s="19" t="str">
        <f>B2&amp;C29&amp;D48</f>
        <v>DISTRIBUCION VOLUMEN X CRITERIO (kg ó litros).Total Bebidas FriasDE 25 A 34 AÑOS</v>
      </c>
      <c r="B48" s="19">
        <v>0</v>
      </c>
      <c r="C48" s="19">
        <v>0</v>
      </c>
      <c r="D48" s="19" t="s">
        <v>156</v>
      </c>
      <c r="E48" s="19">
        <v>13.167209658059118</v>
      </c>
      <c r="F48" s="19">
        <v>9.7922491020977205</v>
      </c>
      <c r="G48" s="19">
        <v>0</v>
      </c>
      <c r="H48" s="19">
        <v>0</v>
      </c>
      <c r="I48" s="19">
        <v>0</v>
      </c>
      <c r="J48" s="19">
        <v>0</v>
      </c>
    </row>
    <row r="49" spans="1:10" x14ac:dyDescent="0.3">
      <c r="A49" s="19" t="str">
        <f>B2&amp;C29&amp;D49</f>
        <v>DISTRIBUCION VOLUMEN X CRITERIO (kg ó litros).Total Bebidas FriasDE 35 A 49 AÑOS</v>
      </c>
      <c r="B49" s="19">
        <v>0</v>
      </c>
      <c r="C49" s="19">
        <v>0</v>
      </c>
      <c r="D49" s="19" t="s">
        <v>157</v>
      </c>
      <c r="E49" s="19">
        <v>25.557031927180862</v>
      </c>
      <c r="F49" s="19">
        <v>28.957687186136464</v>
      </c>
      <c r="G49" s="19">
        <v>0</v>
      </c>
      <c r="H49" s="19">
        <v>0</v>
      </c>
      <c r="I49" s="19">
        <v>0</v>
      </c>
      <c r="J49" s="19">
        <v>0</v>
      </c>
    </row>
    <row r="50" spans="1:10" x14ac:dyDescent="0.3">
      <c r="A50" s="19" t="str">
        <f>B2&amp;C29&amp;D50</f>
        <v>DISTRIBUCION VOLUMEN X CRITERIO (kg ó litros).Total Bebidas FriasDE 50 A 59 AÑOS</v>
      </c>
      <c r="B50" s="19">
        <v>0</v>
      </c>
      <c r="C50" s="19">
        <v>0</v>
      </c>
      <c r="D50" s="19" t="s">
        <v>158</v>
      </c>
      <c r="E50" s="19">
        <v>26.623287417497771</v>
      </c>
      <c r="F50" s="19">
        <v>26.869483109186522</v>
      </c>
      <c r="G50" s="19">
        <v>0</v>
      </c>
      <c r="H50" s="19">
        <v>0</v>
      </c>
      <c r="I50" s="19">
        <v>0</v>
      </c>
      <c r="J50" s="19">
        <v>0</v>
      </c>
    </row>
    <row r="51" spans="1:10" x14ac:dyDescent="0.3">
      <c r="A51" s="19" t="str">
        <f>B2&amp;C29&amp;D51</f>
        <v>DISTRIBUCION VOLUMEN X CRITERIO (kg ó litros).Total Bebidas FriasDE 60 A 75 AÑOS</v>
      </c>
      <c r="B51" s="19">
        <v>0</v>
      </c>
      <c r="C51" s="19">
        <v>0</v>
      </c>
      <c r="D51" s="19" t="s">
        <v>159</v>
      </c>
      <c r="E51" s="19">
        <v>18.093087975621927</v>
      </c>
      <c r="F51" s="19">
        <v>22.427991812206876</v>
      </c>
      <c r="G51" s="19">
        <v>0</v>
      </c>
      <c r="H51" s="19">
        <v>0</v>
      </c>
      <c r="I51" s="19">
        <v>0</v>
      </c>
      <c r="J51" s="19">
        <v>0</v>
      </c>
    </row>
    <row r="52" spans="1:10" x14ac:dyDescent="0.3">
      <c r="A52" s="19" t="str">
        <f>B2&amp;C29&amp;D52</f>
        <v>DISTRIBUCION VOLUMEN X CRITERIO (kg ó litros).Total Bebidas FriasALTA Y MEDIA ALTA</v>
      </c>
      <c r="B52" s="19">
        <v>0</v>
      </c>
      <c r="C52" s="19">
        <v>0</v>
      </c>
      <c r="D52" s="19" t="s">
        <v>160</v>
      </c>
      <c r="E52" s="19">
        <v>19.118824006376002</v>
      </c>
      <c r="F52" s="19">
        <v>23.286880785276619</v>
      </c>
      <c r="G52" s="19">
        <v>0</v>
      </c>
      <c r="H52" s="19">
        <v>0</v>
      </c>
      <c r="I52" s="19">
        <v>0</v>
      </c>
      <c r="J52" s="19">
        <v>0</v>
      </c>
    </row>
    <row r="53" spans="1:10" x14ac:dyDescent="0.3">
      <c r="A53" s="19" t="str">
        <f>B2&amp;C29&amp;D53</f>
        <v>DISTRIBUCION VOLUMEN X CRITERIO (kg ó litros).Total Bebidas FriasMEDIA</v>
      </c>
      <c r="B53" s="19">
        <v>0</v>
      </c>
      <c r="C53" s="19">
        <v>0</v>
      </c>
      <c r="D53" s="19" t="s">
        <v>161</v>
      </c>
      <c r="E53" s="19">
        <v>23.521887039295422</v>
      </c>
      <c r="F53" s="19">
        <v>29.876070098216239</v>
      </c>
      <c r="G53" s="19">
        <v>0</v>
      </c>
      <c r="H53" s="19">
        <v>0</v>
      </c>
      <c r="I53" s="19">
        <v>0</v>
      </c>
      <c r="J53" s="19">
        <v>0</v>
      </c>
    </row>
    <row r="54" spans="1:10" x14ac:dyDescent="0.3">
      <c r="A54" s="19" t="str">
        <f>B2&amp;C29&amp;D54</f>
        <v>DISTRIBUCION VOLUMEN X CRITERIO (kg ó litros).Total Bebidas FriasMEDIA BAJA</v>
      </c>
      <c r="B54" s="19">
        <v>0</v>
      </c>
      <c r="C54" s="19">
        <v>0</v>
      </c>
      <c r="D54" s="19" t="s">
        <v>162</v>
      </c>
      <c r="E54" s="19">
        <v>36.006089914373007</v>
      </c>
      <c r="F54" s="19">
        <v>34.353910803822359</v>
      </c>
      <c r="G54" s="19">
        <v>0</v>
      </c>
      <c r="H54" s="19">
        <v>0</v>
      </c>
      <c r="I54" s="19">
        <v>0</v>
      </c>
      <c r="J54" s="19">
        <v>0</v>
      </c>
    </row>
    <row r="55" spans="1:10" x14ac:dyDescent="0.3">
      <c r="A55" s="19" t="str">
        <f>B2&amp;C29&amp;D55</f>
        <v>DISTRIBUCION VOLUMEN X CRITERIO (kg ó litros).Total Bebidas FriasBAJA</v>
      </c>
      <c r="B55" s="19">
        <v>0</v>
      </c>
      <c r="C55" s="19">
        <v>0</v>
      </c>
      <c r="D55" s="19" t="s">
        <v>163</v>
      </c>
      <c r="E55" s="19">
        <v>21.353200428261207</v>
      </c>
      <c r="F55" s="19">
        <v>12.483143812733772</v>
      </c>
      <c r="G55" s="19">
        <v>0</v>
      </c>
      <c r="H55" s="19">
        <v>0</v>
      </c>
      <c r="I55" s="19">
        <v>0</v>
      </c>
      <c r="J55" s="19">
        <v>0</v>
      </c>
    </row>
    <row r="56" spans="1:10" x14ac:dyDescent="0.3">
      <c r="A56" s="19" t="str">
        <f>B2&amp;C56&amp;D56</f>
        <v>DISTRIBUCION VOLUMEN X CRITERIO (kg ó litros)Total bebidas de vinoT.ESPAÑA</v>
      </c>
      <c r="B56" s="19">
        <v>0</v>
      </c>
      <c r="C56" s="19" t="s">
        <v>105</v>
      </c>
      <c r="D56" s="19" t="s">
        <v>60</v>
      </c>
      <c r="E56" s="19">
        <v>100</v>
      </c>
      <c r="F56" s="19">
        <v>100</v>
      </c>
      <c r="G56" s="19">
        <v>0</v>
      </c>
      <c r="H56" s="19">
        <v>0</v>
      </c>
      <c r="I56" s="19">
        <v>0</v>
      </c>
      <c r="J56" s="19">
        <v>0</v>
      </c>
    </row>
    <row r="57" spans="1:10" x14ac:dyDescent="0.3">
      <c r="A57" s="19" t="str">
        <f>B2&amp;C56&amp;D57</f>
        <v>DISTRIBUCION VOLUMEN X CRITERIO (kg ó litros)Total bebidas de vinoBCN AM</v>
      </c>
      <c r="B57" s="19">
        <v>0</v>
      </c>
      <c r="C57" s="19">
        <v>0</v>
      </c>
      <c r="D57" s="19" t="s">
        <v>146</v>
      </c>
      <c r="E57" s="19">
        <v>0</v>
      </c>
      <c r="F57" s="19">
        <v>0</v>
      </c>
      <c r="G57" s="19">
        <v>0</v>
      </c>
      <c r="H57" s="19">
        <v>0</v>
      </c>
      <c r="I57" s="19">
        <v>0</v>
      </c>
      <c r="J57" s="19">
        <v>0</v>
      </c>
    </row>
    <row r="58" spans="1:10" x14ac:dyDescent="0.3">
      <c r="A58" s="19" t="str">
        <f>B2&amp;C56&amp;D58</f>
        <v>DISTRIBUCION VOLUMEN X CRITERIO (kg ó litros)Total bebidas de vinoREST.CAT ARAGON</v>
      </c>
      <c r="B58" s="19">
        <v>0</v>
      </c>
      <c r="C58" s="19">
        <v>0</v>
      </c>
      <c r="D58" s="19" t="s">
        <v>147</v>
      </c>
      <c r="E58" s="19">
        <v>29.514146329826374</v>
      </c>
      <c r="F58" s="19">
        <v>9.3132570041427414</v>
      </c>
      <c r="G58" s="19">
        <v>0</v>
      </c>
      <c r="H58" s="19">
        <v>0</v>
      </c>
      <c r="I58" s="19">
        <v>0</v>
      </c>
      <c r="J58" s="19">
        <v>0</v>
      </c>
    </row>
    <row r="59" spans="1:10" x14ac:dyDescent="0.3">
      <c r="A59" s="19" t="str">
        <f>B2&amp;C56&amp;D59</f>
        <v>DISTRIBUCION VOLUMEN X CRITERIO (kg ó litros)Total bebidas de vinoLEVANTE</v>
      </c>
      <c r="B59" s="19">
        <v>0</v>
      </c>
      <c r="C59" s="19">
        <v>0</v>
      </c>
      <c r="D59" s="19" t="s">
        <v>148</v>
      </c>
      <c r="E59" s="19">
        <v>0</v>
      </c>
      <c r="F59" s="19">
        <v>0</v>
      </c>
      <c r="G59" s="19">
        <v>0</v>
      </c>
      <c r="H59" s="19">
        <v>0</v>
      </c>
      <c r="I59" s="19">
        <v>0</v>
      </c>
      <c r="J59" s="19">
        <v>0</v>
      </c>
    </row>
    <row r="60" spans="1:10" x14ac:dyDescent="0.3">
      <c r="A60" s="19" t="str">
        <f>B2&amp;C56&amp;D60</f>
        <v>DISTRIBUCION VOLUMEN X CRITERIO (kg ó litros)Total bebidas de vinoANDALUCIA</v>
      </c>
      <c r="B60" s="19">
        <v>0</v>
      </c>
      <c r="C60" s="19">
        <v>0</v>
      </c>
      <c r="D60" s="19" t="s">
        <v>149</v>
      </c>
      <c r="E60" s="19">
        <v>0</v>
      </c>
      <c r="F60" s="19">
        <v>0</v>
      </c>
      <c r="G60" s="19">
        <v>0</v>
      </c>
      <c r="H60" s="19">
        <v>0</v>
      </c>
      <c r="I60" s="19">
        <v>0</v>
      </c>
      <c r="J60" s="19">
        <v>0</v>
      </c>
    </row>
    <row r="61" spans="1:10" x14ac:dyDescent="0.3">
      <c r="A61" s="19" t="str">
        <f>B2&amp;C56&amp;D61</f>
        <v>DISTRIBUCION VOLUMEN X CRITERIO (kg ó litros)Total bebidas de vinoMDD AM</v>
      </c>
      <c r="B61" s="19">
        <v>0</v>
      </c>
      <c r="C61" s="19">
        <v>0</v>
      </c>
      <c r="D61" s="19" t="s">
        <v>150</v>
      </c>
      <c r="E61" s="19">
        <v>0</v>
      </c>
      <c r="F61" s="19">
        <v>13.403240198357938</v>
      </c>
      <c r="G61" s="19">
        <v>0</v>
      </c>
      <c r="H61" s="19">
        <v>0</v>
      </c>
      <c r="I61" s="19">
        <v>0</v>
      </c>
      <c r="J61" s="19">
        <v>0</v>
      </c>
    </row>
    <row r="62" spans="1:10" x14ac:dyDescent="0.3">
      <c r="A62" s="19" t="str">
        <f>B2&amp;C56&amp;D62</f>
        <v>DISTRIBUCION VOLUMEN X CRITERIO (kg ó litros)Total bebidas de vinoRTO CENTRO</v>
      </c>
      <c r="B62" s="19">
        <v>0</v>
      </c>
      <c r="C62" s="19">
        <v>0</v>
      </c>
      <c r="D62" s="19" t="s">
        <v>151</v>
      </c>
      <c r="E62" s="19">
        <v>0</v>
      </c>
      <c r="F62" s="19">
        <v>0</v>
      </c>
      <c r="G62" s="19">
        <v>0</v>
      </c>
      <c r="H62" s="19">
        <v>0</v>
      </c>
      <c r="I62" s="19">
        <v>0</v>
      </c>
      <c r="J62" s="19">
        <v>0</v>
      </c>
    </row>
    <row r="63" spans="1:10" x14ac:dyDescent="0.3">
      <c r="A63" s="19" t="str">
        <f>B2&amp;C56&amp;D63</f>
        <v>DISTRIBUCION VOLUMEN X CRITERIO (kg ó litros)Total bebidas de vinoNORTE-CENTRO</v>
      </c>
      <c r="B63" s="19">
        <v>0</v>
      </c>
      <c r="C63" s="19">
        <v>0</v>
      </c>
      <c r="D63" s="19" t="s">
        <v>152</v>
      </c>
      <c r="E63" s="19">
        <v>0</v>
      </c>
      <c r="F63" s="19">
        <v>19.324671483031953</v>
      </c>
      <c r="G63" s="19">
        <v>0</v>
      </c>
      <c r="H63" s="19">
        <v>0</v>
      </c>
      <c r="I63" s="19">
        <v>0</v>
      </c>
      <c r="J63" s="19">
        <v>0</v>
      </c>
    </row>
    <row r="64" spans="1:10" x14ac:dyDescent="0.3">
      <c r="A64" s="19" t="str">
        <f>B2&amp;C56&amp;D64</f>
        <v>DISTRIBUCION VOLUMEN X CRITERIO (kg ó litros)Total bebidas de vinoNOROESTE</v>
      </c>
      <c r="B64" s="19">
        <v>0</v>
      </c>
      <c r="C64" s="19">
        <v>0</v>
      </c>
      <c r="D64" s="19" t="s">
        <v>153</v>
      </c>
      <c r="E64" s="19">
        <v>0</v>
      </c>
      <c r="F64" s="19">
        <v>0</v>
      </c>
      <c r="G64" s="19">
        <v>0</v>
      </c>
      <c r="H64" s="19">
        <v>0</v>
      </c>
      <c r="I64" s="19">
        <v>0</v>
      </c>
      <c r="J64" s="19">
        <v>0</v>
      </c>
    </row>
    <row r="65" spans="1:10" x14ac:dyDescent="0.3">
      <c r="A65" s="19" t="str">
        <f>B2&amp;C56&amp;D65</f>
        <v>DISTRIBUCION VOLUMEN X CRITERIO (kg ó litros)Total bebidas de vino&lt;2MIL</v>
      </c>
      <c r="B65" s="19">
        <v>0</v>
      </c>
      <c r="C65" s="19">
        <v>0</v>
      </c>
      <c r="D65" s="19" t="s">
        <v>30</v>
      </c>
      <c r="E65" s="19">
        <v>0</v>
      </c>
      <c r="F65" s="19">
        <v>0</v>
      </c>
      <c r="G65" s="19">
        <v>0</v>
      </c>
      <c r="H65" s="19">
        <v>0</v>
      </c>
      <c r="I65" s="19">
        <v>0</v>
      </c>
      <c r="J65" s="19">
        <v>0</v>
      </c>
    </row>
    <row r="66" spans="1:10" x14ac:dyDescent="0.3">
      <c r="A66" s="19" t="str">
        <f>B2&amp;C56&amp;D66</f>
        <v>DISTRIBUCION VOLUMEN X CRITERIO (kg ó litros)Total bebidas de vino2-5MIL</v>
      </c>
      <c r="B66" s="19">
        <v>0</v>
      </c>
      <c r="C66" s="19">
        <v>0</v>
      </c>
      <c r="D66" s="19" t="s">
        <v>33</v>
      </c>
      <c r="E66" s="19">
        <v>0</v>
      </c>
      <c r="F66" s="19">
        <v>0</v>
      </c>
      <c r="G66" s="19">
        <v>0</v>
      </c>
      <c r="H66" s="19">
        <v>0</v>
      </c>
      <c r="I66" s="19">
        <v>0</v>
      </c>
      <c r="J66" s="19">
        <v>0</v>
      </c>
    </row>
    <row r="67" spans="1:10" x14ac:dyDescent="0.3">
      <c r="A67" s="19" t="str">
        <f>B2&amp;C56&amp;D67</f>
        <v>DISTRIBUCION VOLUMEN X CRITERIO (kg ó litros)Total bebidas de vino5-10MIL</v>
      </c>
      <c r="B67" s="19">
        <v>0</v>
      </c>
      <c r="C67" s="19">
        <v>0</v>
      </c>
      <c r="D67" s="19" t="s">
        <v>35</v>
      </c>
      <c r="E67" s="19">
        <v>0</v>
      </c>
      <c r="F67" s="19">
        <v>0</v>
      </c>
      <c r="G67" s="19">
        <v>0</v>
      </c>
      <c r="H67" s="19">
        <v>0</v>
      </c>
      <c r="I67" s="19">
        <v>0</v>
      </c>
      <c r="J67" s="19">
        <v>0</v>
      </c>
    </row>
    <row r="68" spans="1:10" x14ac:dyDescent="0.3">
      <c r="A68" s="19" t="str">
        <f>B2&amp;C56&amp;D68</f>
        <v>DISTRIBUCION VOLUMEN X CRITERIO (kg ó litros)Total bebidas de vino10-30MIL</v>
      </c>
      <c r="B68" s="19">
        <v>0</v>
      </c>
      <c r="C68" s="19">
        <v>0</v>
      </c>
      <c r="D68" s="19" t="s">
        <v>37</v>
      </c>
      <c r="E68" s="19">
        <v>21.328340115239243</v>
      </c>
      <c r="F68" s="19">
        <v>23.111940286523499</v>
      </c>
      <c r="G68" s="19">
        <v>0</v>
      </c>
      <c r="H68" s="19">
        <v>0</v>
      </c>
      <c r="I68" s="19">
        <v>0</v>
      </c>
      <c r="J68" s="19">
        <v>0</v>
      </c>
    </row>
    <row r="69" spans="1:10" x14ac:dyDescent="0.3">
      <c r="A69" s="19" t="str">
        <f>B2&amp;C56&amp;D69</f>
        <v>DISTRIBUCION VOLUMEN X CRITERIO (kg ó litros)Total bebidas de vino30-100MIL</v>
      </c>
      <c r="B69" s="19">
        <v>0</v>
      </c>
      <c r="C69" s="19">
        <v>0</v>
      </c>
      <c r="D69" s="19" t="s">
        <v>39</v>
      </c>
      <c r="E69" s="19">
        <v>0</v>
      </c>
      <c r="F69" s="19">
        <v>15.774131690766877</v>
      </c>
      <c r="G69" s="19">
        <v>0</v>
      </c>
      <c r="H69" s="19">
        <v>0</v>
      </c>
      <c r="I69" s="19">
        <v>0</v>
      </c>
      <c r="J69" s="19">
        <v>0</v>
      </c>
    </row>
    <row r="70" spans="1:10" x14ac:dyDescent="0.3">
      <c r="A70" s="19" t="str">
        <f>B2&amp;C56&amp;D70</f>
        <v>DISTRIBUCION VOLUMEN X CRITERIO (kg ó litros)Total bebidas de vino100-200MIL</v>
      </c>
      <c r="B70" s="19">
        <v>0</v>
      </c>
      <c r="C70" s="19">
        <v>0</v>
      </c>
      <c r="D70" s="19" t="s">
        <v>41</v>
      </c>
      <c r="E70" s="19">
        <v>0</v>
      </c>
      <c r="F70" s="19">
        <v>0</v>
      </c>
      <c r="G70" s="19">
        <v>0</v>
      </c>
      <c r="H70" s="19">
        <v>0</v>
      </c>
      <c r="I70" s="19">
        <v>0</v>
      </c>
      <c r="J70" s="19">
        <v>0</v>
      </c>
    </row>
    <row r="71" spans="1:10" x14ac:dyDescent="0.3">
      <c r="A71" s="19" t="str">
        <f>B2&amp;C56&amp;D71</f>
        <v>DISTRIBUCION VOLUMEN X CRITERIO (kg ó litros)Total bebidas de vino200-500MIL</v>
      </c>
      <c r="B71" s="19">
        <v>0</v>
      </c>
      <c r="C71" s="19">
        <v>0</v>
      </c>
      <c r="D71" s="19" t="s">
        <v>43</v>
      </c>
      <c r="E71" s="19">
        <v>0</v>
      </c>
      <c r="F71" s="19">
        <v>0</v>
      </c>
      <c r="G71" s="19">
        <v>0</v>
      </c>
      <c r="H71" s="19">
        <v>0</v>
      </c>
      <c r="I71" s="19">
        <v>0</v>
      </c>
      <c r="J71" s="19">
        <v>0</v>
      </c>
    </row>
    <row r="72" spans="1:10" x14ac:dyDescent="0.3">
      <c r="A72" s="19" t="str">
        <f>B2&amp;C56&amp;D72</f>
        <v>DISTRIBUCION VOLUMEN X CRITERIO (kg ó litros)Total bebidas de vino&gt;500MIL</v>
      </c>
      <c r="B72" s="19">
        <v>0</v>
      </c>
      <c r="C72" s="19">
        <v>0</v>
      </c>
      <c r="D72" s="19" t="s">
        <v>45</v>
      </c>
      <c r="E72" s="19">
        <v>22.242706284978532</v>
      </c>
      <c r="F72" s="19">
        <v>16.509738845918768</v>
      </c>
      <c r="G72" s="19">
        <v>0</v>
      </c>
      <c r="H72" s="19">
        <v>0</v>
      </c>
      <c r="I72" s="19">
        <v>0</v>
      </c>
      <c r="J72" s="19">
        <v>0</v>
      </c>
    </row>
    <row r="73" spans="1:10" x14ac:dyDescent="0.3">
      <c r="A73" s="19" t="str">
        <f>B2&amp;C56&amp;D73</f>
        <v>DISTRIBUCION VOLUMEN X CRITERIO (kg ó litros)Total bebidas de vinoDE 15 A 19 AÑOS</v>
      </c>
      <c r="B73" s="19">
        <v>0</v>
      </c>
      <c r="C73" s="19">
        <v>0</v>
      </c>
      <c r="D73" s="19" t="s">
        <v>154</v>
      </c>
      <c r="E73" s="19">
        <v>0</v>
      </c>
      <c r="F73" s="19">
        <v>0</v>
      </c>
      <c r="G73" s="19">
        <v>0</v>
      </c>
      <c r="H73" s="19">
        <v>0</v>
      </c>
      <c r="I73" s="19">
        <v>0</v>
      </c>
      <c r="J73" s="19">
        <v>0</v>
      </c>
    </row>
    <row r="74" spans="1:10" x14ac:dyDescent="0.3">
      <c r="A74" s="19" t="str">
        <f>B2&amp;C56&amp;D74</f>
        <v>DISTRIBUCION VOLUMEN X CRITERIO (kg ó litros)Total bebidas de vinoDE 20 A 24 AÑOS</v>
      </c>
      <c r="B74" s="19">
        <v>0</v>
      </c>
      <c r="C74" s="19">
        <v>0</v>
      </c>
      <c r="D74" s="19" t="s">
        <v>155</v>
      </c>
      <c r="E74" s="19">
        <v>0</v>
      </c>
      <c r="F74" s="19">
        <v>0</v>
      </c>
      <c r="G74" s="19">
        <v>0</v>
      </c>
      <c r="H74" s="19">
        <v>0</v>
      </c>
      <c r="I74" s="19">
        <v>0</v>
      </c>
      <c r="J74" s="19">
        <v>0</v>
      </c>
    </row>
    <row r="75" spans="1:10" x14ac:dyDescent="0.3">
      <c r="A75" s="19" t="str">
        <f>B2&amp;C56&amp;D75</f>
        <v>DISTRIBUCION VOLUMEN X CRITERIO (kg ó litros)Total bebidas de vinoDE 25 A 34 AÑOS</v>
      </c>
      <c r="B75" s="19">
        <v>0</v>
      </c>
      <c r="C75" s="19">
        <v>0</v>
      </c>
      <c r="D75" s="19" t="s">
        <v>156</v>
      </c>
      <c r="E75" s="19">
        <v>0</v>
      </c>
      <c r="F75" s="19">
        <v>0</v>
      </c>
      <c r="G75" s="19">
        <v>0</v>
      </c>
      <c r="H75" s="19">
        <v>0</v>
      </c>
      <c r="I75" s="19">
        <v>0</v>
      </c>
      <c r="J75" s="19">
        <v>0</v>
      </c>
    </row>
    <row r="76" spans="1:10" x14ac:dyDescent="0.3">
      <c r="A76" s="19" t="str">
        <f>B2&amp;C56&amp;D76</f>
        <v>DISTRIBUCION VOLUMEN X CRITERIO (kg ó litros)Total bebidas de vinoDE 35 A 49 AÑOS</v>
      </c>
      <c r="B76" s="19">
        <v>0</v>
      </c>
      <c r="C76" s="19">
        <v>0</v>
      </c>
      <c r="D76" s="19" t="s">
        <v>157</v>
      </c>
      <c r="E76" s="19">
        <v>28.815970682327158</v>
      </c>
      <c r="F76" s="19">
        <v>26.060168960885278</v>
      </c>
      <c r="G76" s="19">
        <v>0</v>
      </c>
      <c r="H76" s="19">
        <v>0</v>
      </c>
      <c r="I76" s="19">
        <v>0</v>
      </c>
      <c r="J76" s="19">
        <v>0</v>
      </c>
    </row>
    <row r="77" spans="1:10" x14ac:dyDescent="0.3">
      <c r="A77" s="19" t="str">
        <f>B2&amp;C56&amp;D77</f>
        <v>DISTRIBUCION VOLUMEN X CRITERIO (kg ó litros)Total bebidas de vinoDE 50 A 59 AÑOS</v>
      </c>
      <c r="B77" s="19">
        <v>0</v>
      </c>
      <c r="C77" s="19">
        <v>0</v>
      </c>
      <c r="D77" s="19" t="s">
        <v>158</v>
      </c>
      <c r="E77" s="19">
        <v>32.369779281107604</v>
      </c>
      <c r="F77" s="19">
        <v>22.32595185412919</v>
      </c>
      <c r="G77" s="19">
        <v>0</v>
      </c>
      <c r="H77" s="19">
        <v>0</v>
      </c>
      <c r="I77" s="19">
        <v>0</v>
      </c>
      <c r="J77" s="19">
        <v>0</v>
      </c>
    </row>
    <row r="78" spans="1:10" x14ac:dyDescent="0.3">
      <c r="A78" s="19" t="str">
        <f>B2&amp;C56&amp;D78</f>
        <v>DISTRIBUCION VOLUMEN X CRITERIO (kg ó litros)Total bebidas de vinoDE 60 A 75 AÑOS</v>
      </c>
      <c r="B78" s="19">
        <v>0</v>
      </c>
      <c r="C78" s="19">
        <v>0</v>
      </c>
      <c r="D78" s="19" t="s">
        <v>159</v>
      </c>
      <c r="E78" s="19">
        <v>31.461776050703342</v>
      </c>
      <c r="F78" s="19">
        <v>42.605133829202714</v>
      </c>
      <c r="G78" s="19">
        <v>0</v>
      </c>
      <c r="H78" s="19">
        <v>0</v>
      </c>
      <c r="I78" s="19">
        <v>0</v>
      </c>
      <c r="J78" s="19">
        <v>0</v>
      </c>
    </row>
    <row r="79" spans="1:10" x14ac:dyDescent="0.3">
      <c r="A79" s="19" t="str">
        <f>B2&amp;C56&amp;D79</f>
        <v>DISTRIBUCION VOLUMEN X CRITERIO (kg ó litros)Total bebidas de vinoALTA Y MEDIA ALTA</v>
      </c>
      <c r="B79" s="19">
        <v>0</v>
      </c>
      <c r="C79" s="19">
        <v>0</v>
      </c>
      <c r="D79" s="19" t="s">
        <v>160</v>
      </c>
      <c r="E79" s="19">
        <v>32.747466300918575</v>
      </c>
      <c r="F79" s="19">
        <v>25.901013403680828</v>
      </c>
      <c r="G79" s="19">
        <v>0</v>
      </c>
      <c r="H79" s="19">
        <v>0</v>
      </c>
      <c r="I79" s="19">
        <v>0</v>
      </c>
      <c r="J79" s="19">
        <v>0</v>
      </c>
    </row>
    <row r="80" spans="1:10" x14ac:dyDescent="0.3">
      <c r="A80" s="19" t="str">
        <f>B2&amp;C56&amp;D80</f>
        <v>DISTRIBUCION VOLUMEN X CRITERIO (kg ó litros)Total bebidas de vinoMEDIA</v>
      </c>
      <c r="B80" s="19">
        <v>0</v>
      </c>
      <c r="C80" s="19">
        <v>0</v>
      </c>
      <c r="D80" s="19" t="s">
        <v>161</v>
      </c>
      <c r="E80" s="19">
        <v>29.674894372009536</v>
      </c>
      <c r="F80" s="19">
        <v>37.946721129874398</v>
      </c>
      <c r="G80" s="19">
        <v>0</v>
      </c>
      <c r="H80" s="19">
        <v>0</v>
      </c>
      <c r="I80" s="19">
        <v>0</v>
      </c>
      <c r="J80" s="19">
        <v>0</v>
      </c>
    </row>
    <row r="81" spans="1:10" x14ac:dyDescent="0.3">
      <c r="A81" s="19" t="str">
        <f>B2&amp;C56&amp;D81</f>
        <v>DISTRIBUCION VOLUMEN X CRITERIO (kg ó litros)Total bebidas de vinoMEDIA BAJA</v>
      </c>
      <c r="B81" s="19">
        <v>0</v>
      </c>
      <c r="C81" s="19">
        <v>0</v>
      </c>
      <c r="D81" s="19" t="s">
        <v>162</v>
      </c>
      <c r="E81" s="19">
        <v>22.907505365054423</v>
      </c>
      <c r="F81" s="19">
        <v>24.65582900760338</v>
      </c>
      <c r="G81" s="19">
        <v>0</v>
      </c>
      <c r="H81" s="19">
        <v>0</v>
      </c>
      <c r="I81" s="19">
        <v>0</v>
      </c>
      <c r="J81" s="19">
        <v>0</v>
      </c>
    </row>
    <row r="82" spans="1:10" x14ac:dyDescent="0.3">
      <c r="A82" s="19" t="str">
        <f>B2&amp;C56&amp;D82</f>
        <v>DISTRIBUCION VOLUMEN X CRITERIO (kg ó litros)Total bebidas de vinoBAJA</v>
      </c>
      <c r="B82" s="19">
        <v>0</v>
      </c>
      <c r="C82" s="19">
        <v>0</v>
      </c>
      <c r="D82" s="19" t="s">
        <v>163</v>
      </c>
      <c r="E82" s="19">
        <v>0</v>
      </c>
      <c r="F82" s="19">
        <v>0</v>
      </c>
      <c r="G82" s="19">
        <v>0</v>
      </c>
      <c r="H82" s="19">
        <v>0</v>
      </c>
      <c r="I82" s="19">
        <v>0</v>
      </c>
      <c r="J82" s="19">
        <v>0</v>
      </c>
    </row>
    <row r="83" spans="1:10" x14ac:dyDescent="0.3">
      <c r="A83" s="19" t="str">
        <f>B2&amp;C83&amp;D83</f>
        <v>DISTRIBUCION VOLUMEN X CRITERIO (kg ó litros)SidraT.ESPAÑA</v>
      </c>
      <c r="B83" s="19">
        <v>0</v>
      </c>
      <c r="C83" s="19" t="s">
        <v>106</v>
      </c>
      <c r="D83" s="19" t="s">
        <v>60</v>
      </c>
      <c r="E83" s="19" t="s">
        <v>164</v>
      </c>
      <c r="F83" s="19" t="s">
        <v>164</v>
      </c>
      <c r="G83" s="19">
        <v>0</v>
      </c>
      <c r="H83" s="19">
        <v>0</v>
      </c>
      <c r="I83" s="19">
        <v>0</v>
      </c>
      <c r="J83" s="19">
        <v>0</v>
      </c>
    </row>
    <row r="84" spans="1:10" x14ac:dyDescent="0.3">
      <c r="A84" s="19" t="str">
        <f>B2&amp;C83&amp;D84</f>
        <v>DISTRIBUCION VOLUMEN X CRITERIO (kg ó litros)SidraBCN AM</v>
      </c>
      <c r="B84" s="19">
        <v>0</v>
      </c>
      <c r="C84" s="19">
        <v>0</v>
      </c>
      <c r="D84" s="19" t="s">
        <v>146</v>
      </c>
      <c r="E84" s="19" t="s">
        <v>164</v>
      </c>
      <c r="F84" s="19" t="s">
        <v>164</v>
      </c>
      <c r="G84" s="19">
        <v>0</v>
      </c>
      <c r="H84" s="19">
        <v>0</v>
      </c>
      <c r="I84" s="19">
        <v>0</v>
      </c>
      <c r="J84" s="19">
        <v>0</v>
      </c>
    </row>
    <row r="85" spans="1:10" x14ac:dyDescent="0.3">
      <c r="A85" s="19" t="str">
        <f>B2&amp;C83&amp;D85</f>
        <v>DISTRIBUCION VOLUMEN X CRITERIO (kg ó litros)SidraREST.CAT ARAGON</v>
      </c>
      <c r="B85" s="19">
        <v>0</v>
      </c>
      <c r="C85" s="19">
        <v>0</v>
      </c>
      <c r="D85" s="19" t="s">
        <v>147</v>
      </c>
      <c r="E85" s="19" t="s">
        <v>164</v>
      </c>
      <c r="F85" s="19" t="s">
        <v>164</v>
      </c>
      <c r="G85" s="19">
        <v>0</v>
      </c>
      <c r="H85" s="19">
        <v>0</v>
      </c>
      <c r="I85" s="19">
        <v>0</v>
      </c>
      <c r="J85" s="19">
        <v>0</v>
      </c>
    </row>
    <row r="86" spans="1:10" x14ac:dyDescent="0.3">
      <c r="A86" s="19" t="str">
        <f>B2&amp;C83&amp;D86</f>
        <v>DISTRIBUCION VOLUMEN X CRITERIO (kg ó litros)SidraLEVANTE</v>
      </c>
      <c r="B86" s="19">
        <v>0</v>
      </c>
      <c r="C86" s="19">
        <v>0</v>
      </c>
      <c r="D86" s="19" t="s">
        <v>148</v>
      </c>
      <c r="E86" s="19" t="s">
        <v>164</v>
      </c>
      <c r="F86" s="19" t="s">
        <v>164</v>
      </c>
      <c r="G86" s="19">
        <v>0</v>
      </c>
      <c r="H86" s="19">
        <v>0</v>
      </c>
      <c r="I86" s="19">
        <v>0</v>
      </c>
      <c r="J86" s="19">
        <v>0</v>
      </c>
    </row>
    <row r="87" spans="1:10" x14ac:dyDescent="0.3">
      <c r="A87" s="19" t="str">
        <f>B2&amp;C83&amp;D87</f>
        <v>DISTRIBUCION VOLUMEN X CRITERIO (kg ó litros)SidraANDALUCIA</v>
      </c>
      <c r="B87" s="19">
        <v>0</v>
      </c>
      <c r="C87" s="19">
        <v>0</v>
      </c>
      <c r="D87" s="19" t="s">
        <v>149</v>
      </c>
      <c r="E87" s="19" t="s">
        <v>164</v>
      </c>
      <c r="F87" s="19" t="s">
        <v>164</v>
      </c>
      <c r="G87" s="19">
        <v>0</v>
      </c>
      <c r="H87" s="19">
        <v>0</v>
      </c>
      <c r="I87" s="19">
        <v>0</v>
      </c>
      <c r="J87" s="19">
        <v>0</v>
      </c>
    </row>
    <row r="88" spans="1:10" x14ac:dyDescent="0.3">
      <c r="A88" s="19" t="str">
        <f>B2&amp;C83&amp;D88</f>
        <v>DISTRIBUCION VOLUMEN X CRITERIO (kg ó litros)SidraMDD AM</v>
      </c>
      <c r="B88" s="19">
        <v>0</v>
      </c>
      <c r="C88" s="19">
        <v>0</v>
      </c>
      <c r="D88" s="19" t="s">
        <v>150</v>
      </c>
      <c r="E88" s="19" t="s">
        <v>164</v>
      </c>
      <c r="F88" s="19" t="s">
        <v>164</v>
      </c>
      <c r="G88" s="19">
        <v>0</v>
      </c>
      <c r="H88" s="19">
        <v>0</v>
      </c>
      <c r="I88" s="19">
        <v>0</v>
      </c>
      <c r="J88" s="19">
        <v>0</v>
      </c>
    </row>
    <row r="89" spans="1:10" x14ac:dyDescent="0.3">
      <c r="A89" s="19" t="str">
        <f>B2&amp;C83&amp;D89</f>
        <v>DISTRIBUCION VOLUMEN X CRITERIO (kg ó litros)SidraRTO CENTRO</v>
      </c>
      <c r="B89" s="19">
        <v>0</v>
      </c>
      <c r="C89" s="19">
        <v>0</v>
      </c>
      <c r="D89" s="19" t="s">
        <v>151</v>
      </c>
      <c r="E89" s="19" t="s">
        <v>164</v>
      </c>
      <c r="F89" s="19" t="s">
        <v>164</v>
      </c>
      <c r="G89" s="19">
        <v>0</v>
      </c>
      <c r="H89" s="19">
        <v>0</v>
      </c>
      <c r="I89" s="19">
        <v>0</v>
      </c>
      <c r="J89" s="19">
        <v>0</v>
      </c>
    </row>
    <row r="90" spans="1:10" x14ac:dyDescent="0.3">
      <c r="A90" s="19" t="str">
        <f>B2&amp;C83&amp;D90</f>
        <v>DISTRIBUCION VOLUMEN X CRITERIO (kg ó litros)SidraNORTE-CENTRO</v>
      </c>
      <c r="B90" s="19">
        <v>0</v>
      </c>
      <c r="C90" s="19">
        <v>0</v>
      </c>
      <c r="D90" s="19" t="s">
        <v>152</v>
      </c>
      <c r="E90" s="19" t="s">
        <v>164</v>
      </c>
      <c r="F90" s="19" t="s">
        <v>164</v>
      </c>
      <c r="G90" s="19">
        <v>0</v>
      </c>
      <c r="H90" s="19">
        <v>0</v>
      </c>
      <c r="I90" s="19">
        <v>0</v>
      </c>
      <c r="J90" s="19">
        <v>0</v>
      </c>
    </row>
    <row r="91" spans="1:10" x14ac:dyDescent="0.3">
      <c r="A91" s="19" t="str">
        <f>B2&amp;C83&amp;D91</f>
        <v>DISTRIBUCION VOLUMEN X CRITERIO (kg ó litros)SidraNOROESTE</v>
      </c>
      <c r="B91" s="19">
        <v>0</v>
      </c>
      <c r="C91" s="19">
        <v>0</v>
      </c>
      <c r="D91" s="19" t="s">
        <v>153</v>
      </c>
      <c r="E91" s="19" t="s">
        <v>164</v>
      </c>
      <c r="F91" s="19" t="s">
        <v>164</v>
      </c>
      <c r="G91" s="19">
        <v>0</v>
      </c>
      <c r="H91" s="19">
        <v>0</v>
      </c>
      <c r="I91" s="19">
        <v>0</v>
      </c>
      <c r="J91" s="19">
        <v>0</v>
      </c>
    </row>
    <row r="92" spans="1:10" x14ac:dyDescent="0.3">
      <c r="A92" s="19" t="str">
        <f>B2&amp;C83&amp;D92</f>
        <v>DISTRIBUCION VOLUMEN X CRITERIO (kg ó litros)Sidra&lt;2MIL</v>
      </c>
      <c r="B92" s="19">
        <v>0</v>
      </c>
      <c r="C92" s="19">
        <v>0</v>
      </c>
      <c r="D92" s="19" t="s">
        <v>30</v>
      </c>
      <c r="E92" s="19" t="s">
        <v>164</v>
      </c>
      <c r="F92" s="19" t="s">
        <v>164</v>
      </c>
      <c r="G92" s="19">
        <v>0</v>
      </c>
      <c r="H92" s="19">
        <v>0</v>
      </c>
      <c r="I92" s="19">
        <v>0</v>
      </c>
      <c r="J92" s="19">
        <v>0</v>
      </c>
    </row>
    <row r="93" spans="1:10" x14ac:dyDescent="0.3">
      <c r="A93" s="19" t="str">
        <f>B2&amp;C83&amp;D93</f>
        <v>DISTRIBUCION VOLUMEN X CRITERIO (kg ó litros)Sidra2-5MIL</v>
      </c>
      <c r="B93" s="19">
        <v>0</v>
      </c>
      <c r="C93" s="19">
        <v>0</v>
      </c>
      <c r="D93" s="19" t="s">
        <v>33</v>
      </c>
      <c r="E93" s="19" t="s">
        <v>164</v>
      </c>
      <c r="F93" s="19" t="s">
        <v>164</v>
      </c>
      <c r="G93" s="19">
        <v>0</v>
      </c>
      <c r="H93" s="19">
        <v>0</v>
      </c>
      <c r="I93" s="19">
        <v>0</v>
      </c>
      <c r="J93" s="19">
        <v>0</v>
      </c>
    </row>
    <row r="94" spans="1:10" x14ac:dyDescent="0.3">
      <c r="A94" s="19" t="str">
        <f>B2&amp;C83&amp;D94</f>
        <v>DISTRIBUCION VOLUMEN X CRITERIO (kg ó litros)Sidra5-10MIL</v>
      </c>
      <c r="B94" s="19">
        <v>0</v>
      </c>
      <c r="C94" s="19">
        <v>0</v>
      </c>
      <c r="D94" s="19" t="s">
        <v>35</v>
      </c>
      <c r="E94" s="19" t="s">
        <v>164</v>
      </c>
      <c r="F94" s="19" t="s">
        <v>164</v>
      </c>
      <c r="G94" s="19">
        <v>0</v>
      </c>
      <c r="H94" s="19">
        <v>0</v>
      </c>
      <c r="I94" s="19">
        <v>0</v>
      </c>
      <c r="J94" s="19">
        <v>0</v>
      </c>
    </row>
    <row r="95" spans="1:10" x14ac:dyDescent="0.3">
      <c r="A95" s="19" t="str">
        <f>B2&amp;C83&amp;D95</f>
        <v>DISTRIBUCION VOLUMEN X CRITERIO (kg ó litros)Sidra10-30MIL</v>
      </c>
      <c r="B95" s="19">
        <v>0</v>
      </c>
      <c r="C95" s="19">
        <v>0</v>
      </c>
      <c r="D95" s="19" t="s">
        <v>37</v>
      </c>
      <c r="E95" s="19" t="s">
        <v>164</v>
      </c>
      <c r="F95" s="19" t="s">
        <v>164</v>
      </c>
      <c r="G95" s="19">
        <v>0</v>
      </c>
      <c r="H95" s="19">
        <v>0</v>
      </c>
      <c r="I95" s="19">
        <v>0</v>
      </c>
      <c r="J95" s="19">
        <v>0</v>
      </c>
    </row>
    <row r="96" spans="1:10" x14ac:dyDescent="0.3">
      <c r="A96" s="19" t="str">
        <f>B2&amp;C83&amp;D96</f>
        <v>DISTRIBUCION VOLUMEN X CRITERIO (kg ó litros)Sidra30-100MIL</v>
      </c>
      <c r="B96" s="19">
        <v>0</v>
      </c>
      <c r="C96" s="19">
        <v>0</v>
      </c>
      <c r="D96" s="19" t="s">
        <v>39</v>
      </c>
      <c r="E96" s="19" t="s">
        <v>164</v>
      </c>
      <c r="F96" s="19" t="s">
        <v>164</v>
      </c>
      <c r="G96" s="19">
        <v>0</v>
      </c>
      <c r="H96" s="19">
        <v>0</v>
      </c>
      <c r="I96" s="19">
        <v>0</v>
      </c>
      <c r="J96" s="19">
        <v>0</v>
      </c>
    </row>
    <row r="97" spans="1:10" x14ac:dyDescent="0.3">
      <c r="A97" s="19" t="str">
        <f>B2&amp;C83&amp;D97</f>
        <v>DISTRIBUCION VOLUMEN X CRITERIO (kg ó litros)Sidra100-200MIL</v>
      </c>
      <c r="B97" s="19">
        <v>0</v>
      </c>
      <c r="C97" s="19">
        <v>0</v>
      </c>
      <c r="D97" s="19" t="s">
        <v>41</v>
      </c>
      <c r="E97" s="19" t="s">
        <v>164</v>
      </c>
      <c r="F97" s="19" t="s">
        <v>164</v>
      </c>
      <c r="G97" s="19">
        <v>0</v>
      </c>
      <c r="H97" s="19">
        <v>0</v>
      </c>
      <c r="I97" s="19">
        <v>0</v>
      </c>
      <c r="J97" s="19">
        <v>0</v>
      </c>
    </row>
    <row r="98" spans="1:10" x14ac:dyDescent="0.3">
      <c r="A98" s="19" t="str">
        <f>B2&amp;C83&amp;D98</f>
        <v>DISTRIBUCION VOLUMEN X CRITERIO (kg ó litros)Sidra200-500MIL</v>
      </c>
      <c r="B98" s="19">
        <v>0</v>
      </c>
      <c r="C98" s="19">
        <v>0</v>
      </c>
      <c r="D98" s="19" t="s">
        <v>43</v>
      </c>
      <c r="E98" s="19" t="s">
        <v>164</v>
      </c>
      <c r="F98" s="19" t="s">
        <v>164</v>
      </c>
      <c r="G98" s="19">
        <v>0</v>
      </c>
      <c r="H98" s="19">
        <v>0</v>
      </c>
      <c r="I98" s="19">
        <v>0</v>
      </c>
      <c r="J98" s="19">
        <v>0</v>
      </c>
    </row>
    <row r="99" spans="1:10" x14ac:dyDescent="0.3">
      <c r="A99" s="19" t="str">
        <f>B2&amp;C83&amp;D99</f>
        <v>DISTRIBUCION VOLUMEN X CRITERIO (kg ó litros)Sidra&gt;500MIL</v>
      </c>
      <c r="B99" s="19">
        <v>0</v>
      </c>
      <c r="C99" s="19">
        <v>0</v>
      </c>
      <c r="D99" s="19" t="s">
        <v>45</v>
      </c>
      <c r="E99" s="19" t="s">
        <v>164</v>
      </c>
      <c r="F99" s="19" t="s">
        <v>164</v>
      </c>
      <c r="G99" s="19">
        <v>0</v>
      </c>
      <c r="H99" s="19">
        <v>0</v>
      </c>
      <c r="I99" s="19">
        <v>0</v>
      </c>
      <c r="J99" s="19">
        <v>0</v>
      </c>
    </row>
    <row r="100" spans="1:10" x14ac:dyDescent="0.3">
      <c r="A100" s="19" t="str">
        <f>B2&amp;C83&amp;D100</f>
        <v>DISTRIBUCION VOLUMEN X CRITERIO (kg ó litros)SidraDE 15 A 19 AÑOS</v>
      </c>
      <c r="B100" s="19">
        <v>0</v>
      </c>
      <c r="C100" s="19">
        <v>0</v>
      </c>
      <c r="D100" s="19" t="s">
        <v>154</v>
      </c>
      <c r="E100" s="19" t="s">
        <v>164</v>
      </c>
      <c r="F100" s="19" t="s">
        <v>164</v>
      </c>
      <c r="G100" s="19">
        <v>0</v>
      </c>
      <c r="H100" s="19">
        <v>0</v>
      </c>
      <c r="I100" s="19">
        <v>0</v>
      </c>
      <c r="J100" s="19">
        <v>0</v>
      </c>
    </row>
    <row r="101" spans="1:10" x14ac:dyDescent="0.3">
      <c r="A101" s="19" t="str">
        <f>B2&amp;C83&amp;D101</f>
        <v>DISTRIBUCION VOLUMEN X CRITERIO (kg ó litros)SidraDE 20 A 24 AÑOS</v>
      </c>
      <c r="B101" s="19">
        <v>0</v>
      </c>
      <c r="C101" s="19">
        <v>0</v>
      </c>
      <c r="D101" s="19" t="s">
        <v>155</v>
      </c>
      <c r="E101" s="19" t="s">
        <v>164</v>
      </c>
      <c r="F101" s="19" t="s">
        <v>164</v>
      </c>
      <c r="G101" s="19">
        <v>0</v>
      </c>
      <c r="H101" s="19">
        <v>0</v>
      </c>
      <c r="I101" s="19">
        <v>0</v>
      </c>
      <c r="J101" s="19">
        <v>0</v>
      </c>
    </row>
    <row r="102" spans="1:10" x14ac:dyDescent="0.3">
      <c r="A102" s="19" t="str">
        <f>B2&amp;C83&amp;D102</f>
        <v>DISTRIBUCION VOLUMEN X CRITERIO (kg ó litros)SidraDE 25 A 34 AÑOS</v>
      </c>
      <c r="B102" s="19">
        <v>0</v>
      </c>
      <c r="C102" s="19">
        <v>0</v>
      </c>
      <c r="D102" s="19" t="s">
        <v>156</v>
      </c>
      <c r="E102" s="19" t="s">
        <v>164</v>
      </c>
      <c r="F102" s="19" t="s">
        <v>164</v>
      </c>
      <c r="G102" s="19">
        <v>0</v>
      </c>
      <c r="H102" s="19">
        <v>0</v>
      </c>
      <c r="I102" s="19">
        <v>0</v>
      </c>
      <c r="J102" s="19">
        <v>0</v>
      </c>
    </row>
    <row r="103" spans="1:10" x14ac:dyDescent="0.3">
      <c r="A103" s="19" t="str">
        <f>B2&amp;C83&amp;D103</f>
        <v>DISTRIBUCION VOLUMEN X CRITERIO (kg ó litros)SidraDE 35 A 49 AÑOS</v>
      </c>
      <c r="B103" s="19">
        <v>0</v>
      </c>
      <c r="C103" s="19">
        <v>0</v>
      </c>
      <c r="D103" s="19" t="s">
        <v>157</v>
      </c>
      <c r="E103" s="19" t="s">
        <v>164</v>
      </c>
      <c r="F103" s="19" t="s">
        <v>164</v>
      </c>
      <c r="G103" s="19">
        <v>0</v>
      </c>
      <c r="H103" s="19">
        <v>0</v>
      </c>
      <c r="I103" s="19">
        <v>0</v>
      </c>
      <c r="J103" s="19">
        <v>0</v>
      </c>
    </row>
    <row r="104" spans="1:10" x14ac:dyDescent="0.3">
      <c r="A104" s="19" t="str">
        <f>B2&amp;C83&amp;D104</f>
        <v>DISTRIBUCION VOLUMEN X CRITERIO (kg ó litros)SidraDE 50 A 59 AÑOS</v>
      </c>
      <c r="B104" s="19">
        <v>0</v>
      </c>
      <c r="C104" s="19">
        <v>0</v>
      </c>
      <c r="D104" s="19" t="s">
        <v>158</v>
      </c>
      <c r="E104" s="19" t="s">
        <v>164</v>
      </c>
      <c r="F104" s="19" t="s">
        <v>164</v>
      </c>
      <c r="G104" s="19">
        <v>0</v>
      </c>
      <c r="H104" s="19">
        <v>0</v>
      </c>
      <c r="I104" s="19">
        <v>0</v>
      </c>
      <c r="J104" s="19">
        <v>0</v>
      </c>
    </row>
    <row r="105" spans="1:10" x14ac:dyDescent="0.3">
      <c r="A105" s="19" t="str">
        <f>B2&amp;C83&amp;D105</f>
        <v>DISTRIBUCION VOLUMEN X CRITERIO (kg ó litros)SidraDE 60 A 75 AÑOS</v>
      </c>
      <c r="B105" s="19">
        <v>0</v>
      </c>
      <c r="C105" s="19">
        <v>0</v>
      </c>
      <c r="D105" s="19" t="s">
        <v>159</v>
      </c>
      <c r="E105" s="19" t="s">
        <v>164</v>
      </c>
      <c r="F105" s="19" t="s">
        <v>164</v>
      </c>
      <c r="G105" s="19">
        <v>0</v>
      </c>
      <c r="H105" s="19">
        <v>0</v>
      </c>
      <c r="I105" s="19">
        <v>0</v>
      </c>
      <c r="J105" s="19">
        <v>0</v>
      </c>
    </row>
    <row r="106" spans="1:10" x14ac:dyDescent="0.3">
      <c r="A106" s="19" t="str">
        <f>B2&amp;C83&amp;D106</f>
        <v>DISTRIBUCION VOLUMEN X CRITERIO (kg ó litros)SidraALTA Y MEDIA ALTA</v>
      </c>
      <c r="B106" s="19">
        <v>0</v>
      </c>
      <c r="C106" s="19">
        <v>0</v>
      </c>
      <c r="D106" s="19" t="s">
        <v>160</v>
      </c>
      <c r="E106" s="19" t="s">
        <v>164</v>
      </c>
      <c r="F106" s="19" t="s">
        <v>164</v>
      </c>
      <c r="G106" s="19">
        <v>0</v>
      </c>
      <c r="H106" s="19">
        <v>0</v>
      </c>
      <c r="I106" s="19">
        <v>0</v>
      </c>
      <c r="J106" s="19">
        <v>0</v>
      </c>
    </row>
    <row r="107" spans="1:10" x14ac:dyDescent="0.3">
      <c r="A107" s="19" t="str">
        <f>B2&amp;C83&amp;D107</f>
        <v>DISTRIBUCION VOLUMEN X CRITERIO (kg ó litros)SidraMEDIA</v>
      </c>
      <c r="B107" s="19">
        <v>0</v>
      </c>
      <c r="C107" s="19">
        <v>0</v>
      </c>
      <c r="D107" s="19" t="s">
        <v>161</v>
      </c>
      <c r="E107" s="19" t="s">
        <v>164</v>
      </c>
      <c r="F107" s="19" t="s">
        <v>164</v>
      </c>
      <c r="G107" s="19">
        <v>0</v>
      </c>
      <c r="H107" s="19">
        <v>0</v>
      </c>
      <c r="I107" s="19">
        <v>0</v>
      </c>
      <c r="J107" s="19">
        <v>0</v>
      </c>
    </row>
    <row r="108" spans="1:10" x14ac:dyDescent="0.3">
      <c r="A108" s="19" t="str">
        <f>B2&amp;C83&amp;D108</f>
        <v>DISTRIBUCION VOLUMEN X CRITERIO (kg ó litros)SidraMEDIA BAJA</v>
      </c>
      <c r="B108" s="19">
        <v>0</v>
      </c>
      <c r="C108" s="19">
        <v>0</v>
      </c>
      <c r="D108" s="19" t="s">
        <v>162</v>
      </c>
      <c r="E108" s="19" t="s">
        <v>164</v>
      </c>
      <c r="F108" s="19" t="s">
        <v>164</v>
      </c>
      <c r="G108" s="19">
        <v>0</v>
      </c>
      <c r="H108" s="19">
        <v>0</v>
      </c>
      <c r="I108" s="19">
        <v>0</v>
      </c>
      <c r="J108" s="19">
        <v>0</v>
      </c>
    </row>
    <row r="109" spans="1:10" x14ac:dyDescent="0.3">
      <c r="A109" s="19" t="str">
        <f>B2&amp;C83&amp;D109</f>
        <v>DISTRIBUCION VOLUMEN X CRITERIO (kg ó litros)SidraBAJA</v>
      </c>
      <c r="B109" s="19">
        <v>0</v>
      </c>
      <c r="C109" s="19">
        <v>0</v>
      </c>
      <c r="D109" s="19" t="s">
        <v>163</v>
      </c>
      <c r="E109" s="19" t="s">
        <v>164</v>
      </c>
      <c r="F109" s="19" t="s">
        <v>164</v>
      </c>
      <c r="G109" s="19">
        <v>0</v>
      </c>
      <c r="H109" s="19">
        <v>0</v>
      </c>
      <c r="I109" s="19">
        <v>0</v>
      </c>
      <c r="J109" s="19">
        <v>0</v>
      </c>
    </row>
    <row r="110" spans="1:10" x14ac:dyDescent="0.3">
      <c r="A110" s="19" t="str">
        <f>B2&amp;C110&amp;D110</f>
        <v>DISTRIBUCION VOLUMEN X CRITERIO (kg ó litros)CervezaT.ESPAÑA</v>
      </c>
      <c r="B110" s="19">
        <v>0</v>
      </c>
      <c r="C110" s="19" t="s">
        <v>107</v>
      </c>
      <c r="D110" s="19" t="s">
        <v>60</v>
      </c>
      <c r="E110" s="19">
        <v>100</v>
      </c>
      <c r="F110" s="19">
        <v>100</v>
      </c>
      <c r="G110" s="19">
        <v>0</v>
      </c>
      <c r="H110" s="19">
        <v>0</v>
      </c>
      <c r="I110" s="19">
        <v>0</v>
      </c>
      <c r="J110" s="19">
        <v>0</v>
      </c>
    </row>
    <row r="111" spans="1:10" x14ac:dyDescent="0.3">
      <c r="A111" s="19" t="str">
        <f>B2&amp;C110&amp;D111</f>
        <v>DISTRIBUCION VOLUMEN X CRITERIO (kg ó litros)CervezaBCN AM</v>
      </c>
      <c r="B111" s="19">
        <v>0</v>
      </c>
      <c r="C111" s="19">
        <v>0</v>
      </c>
      <c r="D111" s="19" t="s">
        <v>146</v>
      </c>
      <c r="E111" s="19">
        <v>0</v>
      </c>
      <c r="F111" s="19">
        <v>0</v>
      </c>
      <c r="G111" s="19">
        <v>0</v>
      </c>
      <c r="H111" s="19">
        <v>0</v>
      </c>
      <c r="I111" s="19">
        <v>0</v>
      </c>
      <c r="J111" s="19">
        <v>0</v>
      </c>
    </row>
    <row r="112" spans="1:10" x14ac:dyDescent="0.3">
      <c r="A112" s="19" t="str">
        <f>B2&amp;C110&amp;D112</f>
        <v>DISTRIBUCION VOLUMEN X CRITERIO (kg ó litros)CervezaREST.CAT ARAGON</v>
      </c>
      <c r="B112" s="19">
        <v>0</v>
      </c>
      <c r="C112" s="19">
        <v>0</v>
      </c>
      <c r="D112" s="19" t="s">
        <v>147</v>
      </c>
      <c r="E112" s="19">
        <v>23.43390331181898</v>
      </c>
      <c r="F112" s="19">
        <v>31.977282516742228</v>
      </c>
      <c r="G112" s="19">
        <v>0</v>
      </c>
      <c r="H112" s="19">
        <v>0</v>
      </c>
      <c r="I112" s="19">
        <v>0</v>
      </c>
      <c r="J112" s="19">
        <v>0</v>
      </c>
    </row>
    <row r="113" spans="1:10" x14ac:dyDescent="0.3">
      <c r="A113" s="19" t="str">
        <f>B2&amp;C110&amp;D113</f>
        <v>DISTRIBUCION VOLUMEN X CRITERIO (kg ó litros)CervezaLEVANTE</v>
      </c>
      <c r="B113" s="19">
        <v>0</v>
      </c>
      <c r="C113" s="19">
        <v>0</v>
      </c>
      <c r="D113" s="19" t="s">
        <v>148</v>
      </c>
      <c r="E113" s="19">
        <v>11.084434308225422</v>
      </c>
      <c r="F113" s="19">
        <v>18.752535448526526</v>
      </c>
      <c r="G113" s="19">
        <v>0</v>
      </c>
      <c r="H113" s="19">
        <v>0</v>
      </c>
      <c r="I113" s="19">
        <v>0</v>
      </c>
      <c r="J113" s="19">
        <v>0</v>
      </c>
    </row>
    <row r="114" spans="1:10" x14ac:dyDescent="0.3">
      <c r="A114" s="19" t="str">
        <f>B2&amp;C110&amp;D114</f>
        <v>DISTRIBUCION VOLUMEN X CRITERIO (kg ó litros)CervezaANDALUCIA</v>
      </c>
      <c r="B114" s="19">
        <v>0</v>
      </c>
      <c r="C114" s="19">
        <v>0</v>
      </c>
      <c r="D114" s="19" t="s">
        <v>149</v>
      </c>
      <c r="E114" s="19">
        <v>14.87764353135765</v>
      </c>
      <c r="F114" s="19">
        <v>4.5929001172941337</v>
      </c>
      <c r="G114" s="19">
        <v>0</v>
      </c>
      <c r="H114" s="19">
        <v>0</v>
      </c>
      <c r="I114" s="19">
        <v>0</v>
      </c>
      <c r="J114" s="19">
        <v>0</v>
      </c>
    </row>
    <row r="115" spans="1:10" x14ac:dyDescent="0.3">
      <c r="A115" s="19" t="str">
        <f>B2&amp;C110&amp;D115</f>
        <v>DISTRIBUCION VOLUMEN X CRITERIO (kg ó litros)CervezaMDD AM</v>
      </c>
      <c r="B115" s="19">
        <v>0</v>
      </c>
      <c r="C115" s="19">
        <v>0</v>
      </c>
      <c r="D115" s="19" t="s">
        <v>150</v>
      </c>
      <c r="E115" s="19">
        <v>16.564912267342997</v>
      </c>
      <c r="F115" s="19">
        <v>11.134874838534117</v>
      </c>
      <c r="G115" s="19">
        <v>0</v>
      </c>
      <c r="H115" s="19">
        <v>0</v>
      </c>
      <c r="I115" s="19">
        <v>0</v>
      </c>
      <c r="J115" s="19">
        <v>0</v>
      </c>
    </row>
    <row r="116" spans="1:10" x14ac:dyDescent="0.3">
      <c r="A116" s="19" t="str">
        <f>B2&amp;C110&amp;D116</f>
        <v>DISTRIBUCION VOLUMEN X CRITERIO (kg ó litros)CervezaRTO CENTRO</v>
      </c>
      <c r="B116" s="19">
        <v>0</v>
      </c>
      <c r="C116" s="19">
        <v>0</v>
      </c>
      <c r="D116" s="19" t="s">
        <v>151</v>
      </c>
      <c r="E116" s="19">
        <v>7.0560034233153397</v>
      </c>
      <c r="F116" s="19">
        <v>5.289819709112983</v>
      </c>
      <c r="G116" s="19">
        <v>0</v>
      </c>
      <c r="H116" s="19">
        <v>0</v>
      </c>
      <c r="I116" s="19">
        <v>0</v>
      </c>
      <c r="J116" s="19">
        <v>0</v>
      </c>
    </row>
    <row r="117" spans="1:10" x14ac:dyDescent="0.3">
      <c r="A117" s="19" t="str">
        <f>B2&amp;C110&amp;D117</f>
        <v>DISTRIBUCION VOLUMEN X CRITERIO (kg ó litros)CervezaNORTE-CENTRO</v>
      </c>
      <c r="B117" s="19">
        <v>0</v>
      </c>
      <c r="C117" s="19">
        <v>0</v>
      </c>
      <c r="D117" s="19" t="s">
        <v>152</v>
      </c>
      <c r="E117" s="19">
        <v>0</v>
      </c>
      <c r="F117" s="19">
        <v>0</v>
      </c>
      <c r="G117" s="19">
        <v>0</v>
      </c>
      <c r="H117" s="19">
        <v>0</v>
      </c>
      <c r="I117" s="19">
        <v>0</v>
      </c>
      <c r="J117" s="19">
        <v>0</v>
      </c>
    </row>
    <row r="118" spans="1:10" x14ac:dyDescent="0.3">
      <c r="A118" s="19" t="str">
        <f>B2&amp;C110&amp;D118</f>
        <v>DISTRIBUCION VOLUMEN X CRITERIO (kg ó litros)CervezaNOROESTE</v>
      </c>
      <c r="B118" s="19">
        <v>0</v>
      </c>
      <c r="C118" s="19">
        <v>0</v>
      </c>
      <c r="D118" s="19" t="s">
        <v>153</v>
      </c>
      <c r="E118" s="19">
        <v>0</v>
      </c>
      <c r="F118" s="19">
        <v>0</v>
      </c>
      <c r="G118" s="19">
        <v>0</v>
      </c>
      <c r="H118" s="19">
        <v>0</v>
      </c>
      <c r="I118" s="19">
        <v>0</v>
      </c>
      <c r="J118" s="19">
        <v>0</v>
      </c>
    </row>
    <row r="119" spans="1:10" x14ac:dyDescent="0.3">
      <c r="A119" s="19" t="str">
        <f>B2&amp;C110&amp;D119</f>
        <v>DISTRIBUCION VOLUMEN X CRITERIO (kg ó litros)Cerveza&lt;2MIL</v>
      </c>
      <c r="B119" s="19">
        <v>0</v>
      </c>
      <c r="C119" s="19">
        <v>0</v>
      </c>
      <c r="D119" s="19" t="s">
        <v>30</v>
      </c>
      <c r="E119" s="19">
        <v>0</v>
      </c>
      <c r="F119" s="19">
        <v>0</v>
      </c>
      <c r="G119" s="19">
        <v>0</v>
      </c>
      <c r="H119" s="19">
        <v>0</v>
      </c>
      <c r="I119" s="19">
        <v>0</v>
      </c>
      <c r="J119" s="19">
        <v>0</v>
      </c>
    </row>
    <row r="120" spans="1:10" x14ac:dyDescent="0.3">
      <c r="A120" s="19" t="str">
        <f>B2&amp;C110&amp;D120</f>
        <v>DISTRIBUCION VOLUMEN X CRITERIO (kg ó litros)Cerveza2-5MIL</v>
      </c>
      <c r="B120" s="19">
        <v>0</v>
      </c>
      <c r="C120" s="19">
        <v>0</v>
      </c>
      <c r="D120" s="19" t="s">
        <v>33</v>
      </c>
      <c r="E120" s="19">
        <v>0</v>
      </c>
      <c r="F120" s="19">
        <v>0</v>
      </c>
      <c r="G120" s="19">
        <v>0</v>
      </c>
      <c r="H120" s="19">
        <v>0</v>
      </c>
      <c r="I120" s="19">
        <v>0</v>
      </c>
      <c r="J120" s="19">
        <v>0</v>
      </c>
    </row>
    <row r="121" spans="1:10" x14ac:dyDescent="0.3">
      <c r="A121" s="19" t="str">
        <f>B2&amp;C110&amp;D121</f>
        <v>DISTRIBUCION VOLUMEN X CRITERIO (kg ó litros)Cerveza5-10MIL</v>
      </c>
      <c r="B121" s="19">
        <v>0</v>
      </c>
      <c r="C121" s="19">
        <v>0</v>
      </c>
      <c r="D121" s="19" t="s">
        <v>35</v>
      </c>
      <c r="E121" s="19">
        <v>0</v>
      </c>
      <c r="F121" s="19">
        <v>0</v>
      </c>
      <c r="G121" s="19">
        <v>0</v>
      </c>
      <c r="H121" s="19">
        <v>0</v>
      </c>
      <c r="I121" s="19">
        <v>0</v>
      </c>
      <c r="J121" s="19">
        <v>0</v>
      </c>
    </row>
    <row r="122" spans="1:10" x14ac:dyDescent="0.3">
      <c r="A122" s="19" t="str">
        <f>B2&amp;C110&amp;D122</f>
        <v>DISTRIBUCION VOLUMEN X CRITERIO (kg ó litros)Cerveza10-30MIL</v>
      </c>
      <c r="B122" s="19">
        <v>0</v>
      </c>
      <c r="C122" s="19">
        <v>0</v>
      </c>
      <c r="D122" s="19" t="s">
        <v>37</v>
      </c>
      <c r="E122" s="19">
        <v>29.193617019813946</v>
      </c>
      <c r="F122" s="19">
        <v>31.7603874568813</v>
      </c>
      <c r="G122" s="19">
        <v>0</v>
      </c>
      <c r="H122" s="19">
        <v>0</v>
      </c>
      <c r="I122" s="19">
        <v>0</v>
      </c>
      <c r="J122" s="19">
        <v>0</v>
      </c>
    </row>
    <row r="123" spans="1:10" x14ac:dyDescent="0.3">
      <c r="A123" s="19" t="str">
        <f>B2&amp;C110&amp;D123</f>
        <v>DISTRIBUCION VOLUMEN X CRITERIO (kg ó litros)Cerveza30-100MIL</v>
      </c>
      <c r="B123" s="19">
        <v>0</v>
      </c>
      <c r="C123" s="19">
        <v>0</v>
      </c>
      <c r="D123" s="19" t="s">
        <v>39</v>
      </c>
      <c r="E123" s="19">
        <v>9.2519571935203029</v>
      </c>
      <c r="F123" s="19">
        <v>11.889655056113067</v>
      </c>
      <c r="G123" s="19">
        <v>0</v>
      </c>
      <c r="H123" s="19">
        <v>0</v>
      </c>
      <c r="I123" s="19">
        <v>0</v>
      </c>
      <c r="J123" s="19">
        <v>0</v>
      </c>
    </row>
    <row r="124" spans="1:10" x14ac:dyDescent="0.3">
      <c r="A124" s="19" t="str">
        <f>B2&amp;C110&amp;D124</f>
        <v>DISTRIBUCION VOLUMEN X CRITERIO (kg ó litros)Cerveza100-200MIL</v>
      </c>
      <c r="B124" s="19">
        <v>0</v>
      </c>
      <c r="C124" s="19">
        <v>0</v>
      </c>
      <c r="D124" s="19" t="s">
        <v>41</v>
      </c>
      <c r="E124" s="19">
        <v>12.176838693039373</v>
      </c>
      <c r="F124" s="19">
        <v>0</v>
      </c>
      <c r="G124" s="19">
        <v>0</v>
      </c>
      <c r="H124" s="19">
        <v>0</v>
      </c>
      <c r="I124" s="19">
        <v>0</v>
      </c>
      <c r="J124" s="19">
        <v>0</v>
      </c>
    </row>
    <row r="125" spans="1:10" x14ac:dyDescent="0.3">
      <c r="A125" s="19" t="str">
        <f>B2&amp;C110&amp;D125</f>
        <v>DISTRIBUCION VOLUMEN X CRITERIO (kg ó litros)Cerveza200-500MIL</v>
      </c>
      <c r="B125" s="19">
        <v>0</v>
      </c>
      <c r="C125" s="19">
        <v>0</v>
      </c>
      <c r="D125" s="19" t="s">
        <v>43</v>
      </c>
      <c r="E125" s="19">
        <v>0</v>
      </c>
      <c r="F125" s="19">
        <v>10.077676200633725</v>
      </c>
      <c r="G125" s="19">
        <v>0</v>
      </c>
      <c r="H125" s="19">
        <v>0</v>
      </c>
      <c r="I125" s="19">
        <v>0</v>
      </c>
      <c r="J125" s="19">
        <v>0</v>
      </c>
    </row>
    <row r="126" spans="1:10" x14ac:dyDescent="0.3">
      <c r="A126" s="19" t="str">
        <f>B2&amp;C110&amp;D126</f>
        <v>DISTRIBUCION VOLUMEN X CRITERIO (kg ó litros)Cerveza&gt;500MIL</v>
      </c>
      <c r="B126" s="19">
        <v>0</v>
      </c>
      <c r="C126" s="19">
        <v>0</v>
      </c>
      <c r="D126" s="19" t="s">
        <v>45</v>
      </c>
      <c r="E126" s="19">
        <v>22.119636867344305</v>
      </c>
      <c r="F126" s="19">
        <v>27.500029873500065</v>
      </c>
      <c r="G126" s="19">
        <v>0</v>
      </c>
      <c r="H126" s="19">
        <v>0</v>
      </c>
      <c r="I126" s="19">
        <v>0</v>
      </c>
      <c r="J126" s="19">
        <v>0</v>
      </c>
    </row>
    <row r="127" spans="1:10" x14ac:dyDescent="0.3">
      <c r="A127" s="19" t="str">
        <f>B2&amp;C110&amp;D127</f>
        <v>DISTRIBUCION VOLUMEN X CRITERIO (kg ó litros)CervezaDE 15 A 19 AÑOS</v>
      </c>
      <c r="B127" s="19">
        <v>0</v>
      </c>
      <c r="C127" s="19">
        <v>0</v>
      </c>
      <c r="D127" s="19" t="s">
        <v>154</v>
      </c>
      <c r="E127" s="19">
        <v>0</v>
      </c>
      <c r="F127" s="19">
        <v>0</v>
      </c>
      <c r="G127" s="19">
        <v>0</v>
      </c>
      <c r="H127" s="19">
        <v>0</v>
      </c>
      <c r="I127" s="19">
        <v>0</v>
      </c>
      <c r="J127" s="19">
        <v>0</v>
      </c>
    </row>
    <row r="128" spans="1:10" x14ac:dyDescent="0.3">
      <c r="A128" s="19" t="str">
        <f>B2&amp;C110&amp;D128</f>
        <v>DISTRIBUCION VOLUMEN X CRITERIO (kg ó litros)CervezaDE 20 A 24 AÑOS</v>
      </c>
      <c r="B128" s="19">
        <v>0</v>
      </c>
      <c r="C128" s="19">
        <v>0</v>
      </c>
      <c r="D128" s="19" t="s">
        <v>155</v>
      </c>
      <c r="E128" s="19">
        <v>0</v>
      </c>
      <c r="F128" s="19">
        <v>0</v>
      </c>
      <c r="G128" s="19">
        <v>0</v>
      </c>
      <c r="H128" s="19">
        <v>0</v>
      </c>
      <c r="I128" s="19">
        <v>0</v>
      </c>
      <c r="J128" s="19">
        <v>0</v>
      </c>
    </row>
    <row r="129" spans="1:10" x14ac:dyDescent="0.3">
      <c r="A129" s="19" t="str">
        <f>B2&amp;C110&amp;D129</f>
        <v>DISTRIBUCION VOLUMEN X CRITERIO (kg ó litros)CervezaDE 25 A 34 AÑOS</v>
      </c>
      <c r="B129" s="19">
        <v>0</v>
      </c>
      <c r="C129" s="19">
        <v>0</v>
      </c>
      <c r="D129" s="19" t="s">
        <v>156</v>
      </c>
      <c r="E129" s="19">
        <v>13.290402519603637</v>
      </c>
      <c r="F129" s="19">
        <v>7.5287749124876919</v>
      </c>
      <c r="G129" s="19">
        <v>0</v>
      </c>
      <c r="H129" s="19">
        <v>0</v>
      </c>
      <c r="I129" s="19">
        <v>0</v>
      </c>
      <c r="J129" s="19">
        <v>0</v>
      </c>
    </row>
    <row r="130" spans="1:10" x14ac:dyDescent="0.3">
      <c r="A130" s="19" t="str">
        <f>B2&amp;C110&amp;D130</f>
        <v>DISTRIBUCION VOLUMEN X CRITERIO (kg ó litros)CervezaDE 35 A 49 AÑOS</v>
      </c>
      <c r="B130" s="19">
        <v>0</v>
      </c>
      <c r="C130" s="19">
        <v>0</v>
      </c>
      <c r="D130" s="19" t="s">
        <v>157</v>
      </c>
      <c r="E130" s="19">
        <v>25.322996134996629</v>
      </c>
      <c r="F130" s="19">
        <v>24.129106837207747</v>
      </c>
      <c r="G130" s="19">
        <v>0</v>
      </c>
      <c r="H130" s="19">
        <v>0</v>
      </c>
      <c r="I130" s="19">
        <v>0</v>
      </c>
      <c r="J130" s="19">
        <v>0</v>
      </c>
    </row>
    <row r="131" spans="1:10" x14ac:dyDescent="0.3">
      <c r="A131" s="19" t="str">
        <f>B2&amp;C110&amp;D131</f>
        <v>DISTRIBUCION VOLUMEN X CRITERIO (kg ó litros)CervezaDE 50 A 59 AÑOS</v>
      </c>
      <c r="B131" s="19">
        <v>0</v>
      </c>
      <c r="C131" s="19">
        <v>0</v>
      </c>
      <c r="D131" s="19" t="s">
        <v>158</v>
      </c>
      <c r="E131" s="19">
        <v>24.556952685396517</v>
      </c>
      <c r="F131" s="19">
        <v>29.325040481586704</v>
      </c>
      <c r="G131" s="19">
        <v>0</v>
      </c>
      <c r="H131" s="19">
        <v>0</v>
      </c>
      <c r="I131" s="19">
        <v>0</v>
      </c>
      <c r="J131" s="19">
        <v>0</v>
      </c>
    </row>
    <row r="132" spans="1:10" x14ac:dyDescent="0.3">
      <c r="A132" s="19" t="str">
        <f>B2&amp;C110&amp;D132</f>
        <v>DISTRIBUCION VOLUMEN X CRITERIO (kg ó litros)CervezaDE 60 A 75 AÑOS</v>
      </c>
      <c r="B132" s="19">
        <v>0</v>
      </c>
      <c r="C132" s="19">
        <v>0</v>
      </c>
      <c r="D132" s="19" t="s">
        <v>159</v>
      </c>
      <c r="E132" s="19">
        <v>24.726923237693846</v>
      </c>
      <c r="F132" s="19">
        <v>34.458982430821216</v>
      </c>
      <c r="G132" s="19">
        <v>0</v>
      </c>
      <c r="H132" s="19">
        <v>0</v>
      </c>
      <c r="I132" s="19">
        <v>0</v>
      </c>
      <c r="J132" s="19">
        <v>0</v>
      </c>
    </row>
    <row r="133" spans="1:10" x14ac:dyDescent="0.3">
      <c r="A133" s="19" t="str">
        <f>B2&amp;C110&amp;D133</f>
        <v>DISTRIBUCION VOLUMEN X CRITERIO (kg ó litros)CervezaALTA Y MEDIA ALTA</v>
      </c>
      <c r="B133" s="19">
        <v>0</v>
      </c>
      <c r="C133" s="19">
        <v>0</v>
      </c>
      <c r="D133" s="19" t="s">
        <v>160</v>
      </c>
      <c r="E133" s="19">
        <v>22.891216081802813</v>
      </c>
      <c r="F133" s="19">
        <v>13.723149198152793</v>
      </c>
      <c r="G133" s="19">
        <v>0</v>
      </c>
      <c r="H133" s="19">
        <v>0</v>
      </c>
      <c r="I133" s="19">
        <v>0</v>
      </c>
      <c r="J133" s="19">
        <v>0</v>
      </c>
    </row>
    <row r="134" spans="1:10" x14ac:dyDescent="0.3">
      <c r="A134" s="19" t="str">
        <f>B2&amp;C110&amp;D134</f>
        <v>DISTRIBUCION VOLUMEN X CRITERIO (kg ó litros)CervezaMEDIA</v>
      </c>
      <c r="B134" s="19">
        <v>0</v>
      </c>
      <c r="C134" s="19">
        <v>0</v>
      </c>
      <c r="D134" s="19" t="s">
        <v>161</v>
      </c>
      <c r="E134" s="19">
        <v>24.116102395352321</v>
      </c>
      <c r="F134" s="19">
        <v>30.96324682426166</v>
      </c>
      <c r="G134" s="19">
        <v>0</v>
      </c>
      <c r="H134" s="19">
        <v>0</v>
      </c>
      <c r="I134" s="19">
        <v>0</v>
      </c>
      <c r="J134" s="19">
        <v>0</v>
      </c>
    </row>
    <row r="135" spans="1:10" x14ac:dyDescent="0.3">
      <c r="A135" s="19" t="str">
        <f>B2&amp;C110&amp;D135</f>
        <v>DISTRIBUCION VOLUMEN X CRITERIO (kg ó litros)CervezaMEDIA BAJA</v>
      </c>
      <c r="B135" s="19">
        <v>0</v>
      </c>
      <c r="C135" s="19">
        <v>0</v>
      </c>
      <c r="D135" s="19" t="s">
        <v>162</v>
      </c>
      <c r="E135" s="19">
        <v>39.371902872462826</v>
      </c>
      <c r="F135" s="19">
        <v>49.02669762409927</v>
      </c>
      <c r="G135" s="19">
        <v>0</v>
      </c>
      <c r="H135" s="19">
        <v>0</v>
      </c>
      <c r="I135" s="19">
        <v>0</v>
      </c>
      <c r="J135" s="19">
        <v>0</v>
      </c>
    </row>
    <row r="136" spans="1:10" x14ac:dyDescent="0.3">
      <c r="A136" s="19" t="str">
        <f>B2&amp;C110&amp;D136</f>
        <v>DISTRIBUCION VOLUMEN X CRITERIO (kg ó litros)CervezaBAJA</v>
      </c>
      <c r="B136" s="19">
        <v>0</v>
      </c>
      <c r="C136" s="19">
        <v>0</v>
      </c>
      <c r="D136" s="19" t="s">
        <v>163</v>
      </c>
      <c r="E136" s="19">
        <v>0</v>
      </c>
      <c r="F136" s="19">
        <v>0</v>
      </c>
      <c r="G136" s="19">
        <v>0</v>
      </c>
      <c r="H136" s="19">
        <v>0</v>
      </c>
      <c r="I136" s="19">
        <v>0</v>
      </c>
      <c r="J136" s="19">
        <v>0</v>
      </c>
    </row>
    <row r="137" spans="1:10" x14ac:dyDescent="0.3">
      <c r="A137" s="19" t="str">
        <f>B2&amp;C137&amp;D137</f>
        <v>DISTRIBUCION VOLUMEN X CRITERIO (kg ó litros)EspirituosasT.ESPAÑA</v>
      </c>
      <c r="B137" s="19">
        <v>0</v>
      </c>
      <c r="C137" s="19" t="s">
        <v>108</v>
      </c>
      <c r="D137" s="19" t="s">
        <v>60</v>
      </c>
      <c r="E137" s="19">
        <v>100</v>
      </c>
      <c r="F137" s="19">
        <v>100</v>
      </c>
      <c r="G137" s="19">
        <v>0</v>
      </c>
      <c r="H137" s="19">
        <v>0</v>
      </c>
      <c r="I137" s="19">
        <v>0</v>
      </c>
      <c r="J137" s="19">
        <v>0</v>
      </c>
    </row>
    <row r="138" spans="1:10" x14ac:dyDescent="0.3">
      <c r="A138" s="19" t="str">
        <f>B2&amp;C137&amp;D138</f>
        <v>DISTRIBUCION VOLUMEN X CRITERIO (kg ó litros)EspirituosasBCN AM</v>
      </c>
      <c r="B138" s="19">
        <v>0</v>
      </c>
      <c r="C138" s="19">
        <v>0</v>
      </c>
      <c r="D138" s="19" t="s">
        <v>146</v>
      </c>
      <c r="E138" s="19">
        <v>0</v>
      </c>
      <c r="F138" s="19">
        <v>0</v>
      </c>
      <c r="G138" s="19">
        <v>0</v>
      </c>
      <c r="H138" s="19">
        <v>0</v>
      </c>
      <c r="I138" s="19">
        <v>0</v>
      </c>
      <c r="J138" s="19">
        <v>0</v>
      </c>
    </row>
    <row r="139" spans="1:10" x14ac:dyDescent="0.3">
      <c r="A139" s="19" t="str">
        <f>B2&amp;C137&amp;D139</f>
        <v>DISTRIBUCION VOLUMEN X CRITERIO (kg ó litros)EspirituosasREST.CAT ARAGON</v>
      </c>
      <c r="B139" s="19">
        <v>0</v>
      </c>
      <c r="C139" s="19">
        <v>0</v>
      </c>
      <c r="D139" s="19" t="s">
        <v>147</v>
      </c>
      <c r="E139" s="19">
        <v>0</v>
      </c>
      <c r="F139" s="19">
        <v>0</v>
      </c>
      <c r="G139" s="19">
        <v>0</v>
      </c>
      <c r="H139" s="19">
        <v>0</v>
      </c>
      <c r="I139" s="19">
        <v>0</v>
      </c>
      <c r="J139" s="19">
        <v>0</v>
      </c>
    </row>
    <row r="140" spans="1:10" x14ac:dyDescent="0.3">
      <c r="A140" s="19" t="str">
        <f>B2&amp;C137&amp;D140</f>
        <v>DISTRIBUCION VOLUMEN X CRITERIO (kg ó litros)EspirituosasLEVANTE</v>
      </c>
      <c r="B140" s="19">
        <v>0</v>
      </c>
      <c r="C140" s="19">
        <v>0</v>
      </c>
      <c r="D140" s="19" t="s">
        <v>148</v>
      </c>
      <c r="E140" s="19">
        <v>0</v>
      </c>
      <c r="F140" s="19">
        <v>0</v>
      </c>
      <c r="G140" s="19">
        <v>0</v>
      </c>
      <c r="H140" s="19">
        <v>0</v>
      </c>
      <c r="I140" s="19">
        <v>0</v>
      </c>
      <c r="J140" s="19">
        <v>0</v>
      </c>
    </row>
    <row r="141" spans="1:10" x14ac:dyDescent="0.3">
      <c r="A141" s="19" t="str">
        <f>B2&amp;C137&amp;D141</f>
        <v>DISTRIBUCION VOLUMEN X CRITERIO (kg ó litros)EspirituosasANDALUCIA</v>
      </c>
      <c r="B141" s="19">
        <v>0</v>
      </c>
      <c r="C141" s="19">
        <v>0</v>
      </c>
      <c r="D141" s="19" t="s">
        <v>149</v>
      </c>
      <c r="E141" s="19">
        <v>0</v>
      </c>
      <c r="F141" s="19">
        <v>0</v>
      </c>
      <c r="G141" s="19">
        <v>0</v>
      </c>
      <c r="H141" s="19">
        <v>0</v>
      </c>
      <c r="I141" s="19">
        <v>0</v>
      </c>
      <c r="J141" s="19">
        <v>0</v>
      </c>
    </row>
    <row r="142" spans="1:10" x14ac:dyDescent="0.3">
      <c r="A142" s="19" t="str">
        <f>B2&amp;C137&amp;D142</f>
        <v>DISTRIBUCION VOLUMEN X CRITERIO (kg ó litros)EspirituosasMDD AM</v>
      </c>
      <c r="B142" s="19">
        <v>0</v>
      </c>
      <c r="C142" s="19">
        <v>0</v>
      </c>
      <c r="D142" s="19" t="s">
        <v>150</v>
      </c>
      <c r="E142" s="19">
        <v>0</v>
      </c>
      <c r="F142" s="19">
        <v>0</v>
      </c>
      <c r="G142" s="19">
        <v>0</v>
      </c>
      <c r="H142" s="19">
        <v>0</v>
      </c>
      <c r="I142" s="19">
        <v>0</v>
      </c>
      <c r="J142" s="19">
        <v>0</v>
      </c>
    </row>
    <row r="143" spans="1:10" x14ac:dyDescent="0.3">
      <c r="A143" s="19" t="str">
        <f>B2&amp;C137&amp;D143</f>
        <v>DISTRIBUCION VOLUMEN X CRITERIO (kg ó litros)EspirituosasRTO CENTRO</v>
      </c>
      <c r="B143" s="19">
        <v>0</v>
      </c>
      <c r="C143" s="19">
        <v>0</v>
      </c>
      <c r="D143" s="19" t="s">
        <v>151</v>
      </c>
      <c r="E143" s="19">
        <v>0</v>
      </c>
      <c r="F143" s="19">
        <v>0</v>
      </c>
      <c r="G143" s="19">
        <v>0</v>
      </c>
      <c r="H143" s="19">
        <v>0</v>
      </c>
      <c r="I143" s="19">
        <v>0</v>
      </c>
      <c r="J143" s="19">
        <v>0</v>
      </c>
    </row>
    <row r="144" spans="1:10" x14ac:dyDescent="0.3">
      <c r="A144" s="19" t="str">
        <f>B2&amp;C137&amp;D144</f>
        <v>DISTRIBUCION VOLUMEN X CRITERIO (kg ó litros)EspirituosasNORTE-CENTRO</v>
      </c>
      <c r="B144" s="19">
        <v>0</v>
      </c>
      <c r="C144" s="19">
        <v>0</v>
      </c>
      <c r="D144" s="19" t="s">
        <v>152</v>
      </c>
      <c r="E144" s="19">
        <v>0</v>
      </c>
      <c r="F144" s="19">
        <v>0</v>
      </c>
      <c r="G144" s="19">
        <v>0</v>
      </c>
      <c r="H144" s="19">
        <v>0</v>
      </c>
      <c r="I144" s="19">
        <v>0</v>
      </c>
      <c r="J144" s="19">
        <v>0</v>
      </c>
    </row>
    <row r="145" spans="1:10" x14ac:dyDescent="0.3">
      <c r="A145" s="19" t="str">
        <f>B2&amp;C137&amp;D145</f>
        <v>DISTRIBUCION VOLUMEN X CRITERIO (kg ó litros)EspirituosasNOROESTE</v>
      </c>
      <c r="B145" s="19">
        <v>0</v>
      </c>
      <c r="C145" s="19">
        <v>0</v>
      </c>
      <c r="D145" s="19" t="s">
        <v>153</v>
      </c>
      <c r="E145" s="19">
        <v>0</v>
      </c>
      <c r="F145" s="19">
        <v>0</v>
      </c>
      <c r="G145" s="19">
        <v>0</v>
      </c>
      <c r="H145" s="19">
        <v>0</v>
      </c>
      <c r="I145" s="19">
        <v>0</v>
      </c>
      <c r="J145" s="19">
        <v>0</v>
      </c>
    </row>
    <row r="146" spans="1:10" x14ac:dyDescent="0.3">
      <c r="A146" s="19" t="str">
        <f>B2&amp;C137&amp;D146</f>
        <v>DISTRIBUCION VOLUMEN X CRITERIO (kg ó litros)Espirituosas&lt;2MIL</v>
      </c>
      <c r="B146" s="19">
        <v>0</v>
      </c>
      <c r="C146" s="19">
        <v>0</v>
      </c>
      <c r="D146" s="19" t="s">
        <v>30</v>
      </c>
      <c r="E146" s="19">
        <v>0</v>
      </c>
      <c r="F146" s="19">
        <v>0</v>
      </c>
      <c r="G146" s="19">
        <v>0</v>
      </c>
      <c r="H146" s="19">
        <v>0</v>
      </c>
      <c r="I146" s="19">
        <v>0</v>
      </c>
      <c r="J146" s="19">
        <v>0</v>
      </c>
    </row>
    <row r="147" spans="1:10" x14ac:dyDescent="0.3">
      <c r="A147" s="19" t="str">
        <f>B2&amp;C137&amp;D147</f>
        <v>DISTRIBUCION VOLUMEN X CRITERIO (kg ó litros)Espirituosas2-5MIL</v>
      </c>
      <c r="B147" s="19">
        <v>0</v>
      </c>
      <c r="C147" s="19">
        <v>0</v>
      </c>
      <c r="D147" s="19" t="s">
        <v>33</v>
      </c>
      <c r="E147" s="19">
        <v>0</v>
      </c>
      <c r="F147" s="19">
        <v>0</v>
      </c>
      <c r="G147" s="19">
        <v>0</v>
      </c>
      <c r="H147" s="19">
        <v>0</v>
      </c>
      <c r="I147" s="19">
        <v>0</v>
      </c>
      <c r="J147" s="19">
        <v>0</v>
      </c>
    </row>
    <row r="148" spans="1:10" x14ac:dyDescent="0.3">
      <c r="A148" s="19" t="str">
        <f>B2&amp;C137&amp;D148</f>
        <v>DISTRIBUCION VOLUMEN X CRITERIO (kg ó litros)Espirituosas5-10MIL</v>
      </c>
      <c r="B148" s="19">
        <v>0</v>
      </c>
      <c r="C148" s="19">
        <v>0</v>
      </c>
      <c r="D148" s="19" t="s">
        <v>35</v>
      </c>
      <c r="E148" s="19">
        <v>0</v>
      </c>
      <c r="F148" s="19">
        <v>0</v>
      </c>
      <c r="G148" s="19">
        <v>0</v>
      </c>
      <c r="H148" s="19">
        <v>0</v>
      </c>
      <c r="I148" s="19">
        <v>0</v>
      </c>
      <c r="J148" s="19">
        <v>0</v>
      </c>
    </row>
    <row r="149" spans="1:10" x14ac:dyDescent="0.3">
      <c r="A149" s="19" t="str">
        <f>B2&amp;C137&amp;D149</f>
        <v>DISTRIBUCION VOLUMEN X CRITERIO (kg ó litros)Espirituosas10-30MIL</v>
      </c>
      <c r="B149" s="19">
        <v>0</v>
      </c>
      <c r="C149" s="19">
        <v>0</v>
      </c>
      <c r="D149" s="19" t="s">
        <v>37</v>
      </c>
      <c r="E149" s="19">
        <v>0</v>
      </c>
      <c r="F149" s="19">
        <v>0</v>
      </c>
      <c r="G149" s="19">
        <v>0</v>
      </c>
      <c r="H149" s="19">
        <v>0</v>
      </c>
      <c r="I149" s="19">
        <v>0</v>
      </c>
      <c r="J149" s="19">
        <v>0</v>
      </c>
    </row>
    <row r="150" spans="1:10" x14ac:dyDescent="0.3">
      <c r="A150" s="19" t="str">
        <f>B2&amp;C137&amp;D150</f>
        <v>DISTRIBUCION VOLUMEN X CRITERIO (kg ó litros)Espirituosas30-100MIL</v>
      </c>
      <c r="B150" s="19">
        <v>0</v>
      </c>
      <c r="C150" s="19">
        <v>0</v>
      </c>
      <c r="D150" s="19" t="s">
        <v>39</v>
      </c>
      <c r="E150" s="19">
        <v>0</v>
      </c>
      <c r="F150" s="19">
        <v>0</v>
      </c>
      <c r="G150" s="19">
        <v>0</v>
      </c>
      <c r="H150" s="19">
        <v>0</v>
      </c>
      <c r="I150" s="19">
        <v>0</v>
      </c>
      <c r="J150" s="19">
        <v>0</v>
      </c>
    </row>
    <row r="151" spans="1:10" x14ac:dyDescent="0.3">
      <c r="A151" s="19" t="str">
        <f>B2&amp;C137&amp;D151</f>
        <v>DISTRIBUCION VOLUMEN X CRITERIO (kg ó litros)Espirituosas100-200MIL</v>
      </c>
      <c r="B151" s="19">
        <v>0</v>
      </c>
      <c r="C151" s="19">
        <v>0</v>
      </c>
      <c r="D151" s="19" t="s">
        <v>41</v>
      </c>
      <c r="E151" s="19">
        <v>0</v>
      </c>
      <c r="F151" s="19">
        <v>0</v>
      </c>
      <c r="G151" s="19">
        <v>0</v>
      </c>
      <c r="H151" s="19">
        <v>0</v>
      </c>
      <c r="I151" s="19">
        <v>0</v>
      </c>
      <c r="J151" s="19">
        <v>0</v>
      </c>
    </row>
    <row r="152" spans="1:10" x14ac:dyDescent="0.3">
      <c r="A152" s="19" t="str">
        <f>B2&amp;C137&amp;D152</f>
        <v>DISTRIBUCION VOLUMEN X CRITERIO (kg ó litros)Espirituosas200-500MIL</v>
      </c>
      <c r="B152" s="19">
        <v>0</v>
      </c>
      <c r="C152" s="19">
        <v>0</v>
      </c>
      <c r="D152" s="19" t="s">
        <v>43</v>
      </c>
      <c r="E152" s="19">
        <v>0</v>
      </c>
      <c r="F152" s="19">
        <v>0</v>
      </c>
      <c r="G152" s="19">
        <v>0</v>
      </c>
      <c r="H152" s="19">
        <v>0</v>
      </c>
      <c r="I152" s="19">
        <v>0</v>
      </c>
      <c r="J152" s="19">
        <v>0</v>
      </c>
    </row>
    <row r="153" spans="1:10" x14ac:dyDescent="0.3">
      <c r="A153" s="19" t="str">
        <f>B2&amp;C137&amp;D153</f>
        <v>DISTRIBUCION VOLUMEN X CRITERIO (kg ó litros)Espirituosas&gt;500MIL</v>
      </c>
      <c r="B153" s="19">
        <v>0</v>
      </c>
      <c r="C153" s="19">
        <v>0</v>
      </c>
      <c r="D153" s="19" t="s">
        <v>45</v>
      </c>
      <c r="E153" s="19">
        <v>0</v>
      </c>
      <c r="F153" s="19">
        <v>0</v>
      </c>
      <c r="G153" s="19">
        <v>0</v>
      </c>
      <c r="H153" s="19">
        <v>0</v>
      </c>
      <c r="I153" s="19">
        <v>0</v>
      </c>
      <c r="J153" s="19">
        <v>0</v>
      </c>
    </row>
    <row r="154" spans="1:10" x14ac:dyDescent="0.3">
      <c r="A154" s="19" t="str">
        <f>B2&amp;C137&amp;D154</f>
        <v>DISTRIBUCION VOLUMEN X CRITERIO (kg ó litros)EspirituosasDE 15 A 19 AÑOS</v>
      </c>
      <c r="B154" s="19">
        <v>0</v>
      </c>
      <c r="C154" s="19">
        <v>0</v>
      </c>
      <c r="D154" s="19" t="s">
        <v>154</v>
      </c>
      <c r="E154" s="19">
        <v>0</v>
      </c>
      <c r="F154" s="19">
        <v>0</v>
      </c>
      <c r="G154" s="19">
        <v>0</v>
      </c>
      <c r="H154" s="19">
        <v>0</v>
      </c>
      <c r="I154" s="19">
        <v>0</v>
      </c>
      <c r="J154" s="19">
        <v>0</v>
      </c>
    </row>
    <row r="155" spans="1:10" x14ac:dyDescent="0.3">
      <c r="A155" s="19" t="str">
        <f>B2&amp;C137&amp;D155</f>
        <v>DISTRIBUCION VOLUMEN X CRITERIO (kg ó litros)EspirituosasDE 20 A 24 AÑOS</v>
      </c>
      <c r="B155" s="19">
        <v>0</v>
      </c>
      <c r="C155" s="19">
        <v>0</v>
      </c>
      <c r="D155" s="19" t="s">
        <v>155</v>
      </c>
      <c r="E155" s="19">
        <v>0</v>
      </c>
      <c r="F155" s="19">
        <v>0</v>
      </c>
      <c r="G155" s="19">
        <v>0</v>
      </c>
      <c r="H155" s="19">
        <v>0</v>
      </c>
      <c r="I155" s="19">
        <v>0</v>
      </c>
      <c r="J155" s="19">
        <v>0</v>
      </c>
    </row>
    <row r="156" spans="1:10" x14ac:dyDescent="0.3">
      <c r="A156" s="19" t="str">
        <f>B2&amp;C137&amp;D156</f>
        <v>DISTRIBUCION VOLUMEN X CRITERIO (kg ó litros)EspirituosasDE 25 A 34 AÑOS</v>
      </c>
      <c r="B156" s="19">
        <v>0</v>
      </c>
      <c r="C156" s="19">
        <v>0</v>
      </c>
      <c r="D156" s="19" t="s">
        <v>156</v>
      </c>
      <c r="E156" s="19">
        <v>0</v>
      </c>
      <c r="F156" s="19">
        <v>0</v>
      </c>
      <c r="G156" s="19">
        <v>0</v>
      </c>
      <c r="H156" s="19">
        <v>0</v>
      </c>
      <c r="I156" s="19">
        <v>0</v>
      </c>
      <c r="J156" s="19">
        <v>0</v>
      </c>
    </row>
    <row r="157" spans="1:10" x14ac:dyDescent="0.3">
      <c r="A157" s="19" t="str">
        <f>B2&amp;C137&amp;D157</f>
        <v>DISTRIBUCION VOLUMEN X CRITERIO (kg ó litros)EspirituosasDE 35 A 49 AÑOS</v>
      </c>
      <c r="B157" s="19">
        <v>0</v>
      </c>
      <c r="C157" s="19">
        <v>0</v>
      </c>
      <c r="D157" s="19" t="s">
        <v>157</v>
      </c>
      <c r="E157" s="19">
        <v>0</v>
      </c>
      <c r="F157" s="19">
        <v>0</v>
      </c>
      <c r="G157" s="19">
        <v>0</v>
      </c>
      <c r="H157" s="19">
        <v>0</v>
      </c>
      <c r="I157" s="19">
        <v>0</v>
      </c>
      <c r="J157" s="19">
        <v>0</v>
      </c>
    </row>
    <row r="158" spans="1:10" x14ac:dyDescent="0.3">
      <c r="A158" s="19" t="str">
        <f>B2&amp;C137&amp;D158</f>
        <v>DISTRIBUCION VOLUMEN X CRITERIO (kg ó litros)EspirituosasDE 50 A 59 AÑOS</v>
      </c>
      <c r="B158" s="19">
        <v>0</v>
      </c>
      <c r="C158" s="19">
        <v>0</v>
      </c>
      <c r="D158" s="19" t="s">
        <v>158</v>
      </c>
      <c r="E158" s="19">
        <v>0</v>
      </c>
      <c r="F158" s="19">
        <v>0</v>
      </c>
      <c r="G158" s="19">
        <v>0</v>
      </c>
      <c r="H158" s="19">
        <v>0</v>
      </c>
      <c r="I158" s="19">
        <v>0</v>
      </c>
      <c r="J158" s="19">
        <v>0</v>
      </c>
    </row>
    <row r="159" spans="1:10" x14ac:dyDescent="0.3">
      <c r="A159" s="19" t="str">
        <f>B2&amp;C137&amp;D159</f>
        <v>DISTRIBUCION VOLUMEN X CRITERIO (kg ó litros)EspirituosasDE 60 A 75 AÑOS</v>
      </c>
      <c r="B159" s="19">
        <v>0</v>
      </c>
      <c r="C159" s="19">
        <v>0</v>
      </c>
      <c r="D159" s="19" t="s">
        <v>159</v>
      </c>
      <c r="E159" s="19">
        <v>0</v>
      </c>
      <c r="F159" s="19">
        <v>0</v>
      </c>
      <c r="G159" s="19">
        <v>0</v>
      </c>
      <c r="H159" s="19">
        <v>0</v>
      </c>
      <c r="I159" s="19">
        <v>0</v>
      </c>
      <c r="J159" s="19">
        <v>0</v>
      </c>
    </row>
    <row r="160" spans="1:10" x14ac:dyDescent="0.3">
      <c r="A160" s="19" t="str">
        <f>B2&amp;C137&amp;D160</f>
        <v>DISTRIBUCION VOLUMEN X CRITERIO (kg ó litros)EspirituosasALTA Y MEDIA ALTA</v>
      </c>
      <c r="B160" s="19">
        <v>0</v>
      </c>
      <c r="C160" s="19">
        <v>0</v>
      </c>
      <c r="D160" s="19" t="s">
        <v>160</v>
      </c>
      <c r="E160" s="19">
        <v>0</v>
      </c>
      <c r="F160" s="19">
        <v>0</v>
      </c>
      <c r="G160" s="19">
        <v>0</v>
      </c>
      <c r="H160" s="19">
        <v>0</v>
      </c>
      <c r="I160" s="19">
        <v>0</v>
      </c>
      <c r="J160" s="19">
        <v>0</v>
      </c>
    </row>
    <row r="161" spans="1:10" x14ac:dyDescent="0.3">
      <c r="A161" s="19" t="str">
        <f>B2&amp;C137&amp;D161</f>
        <v>DISTRIBUCION VOLUMEN X CRITERIO (kg ó litros)EspirituosasMEDIA</v>
      </c>
      <c r="B161" s="19">
        <v>0</v>
      </c>
      <c r="C161" s="19">
        <v>0</v>
      </c>
      <c r="D161" s="19" t="s">
        <v>161</v>
      </c>
      <c r="E161" s="19">
        <v>0</v>
      </c>
      <c r="F161" s="19">
        <v>0</v>
      </c>
      <c r="G161" s="19">
        <v>0</v>
      </c>
      <c r="H161" s="19">
        <v>0</v>
      </c>
      <c r="I161" s="19">
        <v>0</v>
      </c>
      <c r="J161" s="19">
        <v>0</v>
      </c>
    </row>
    <row r="162" spans="1:10" x14ac:dyDescent="0.3">
      <c r="A162" s="19" t="str">
        <f>B2&amp;C137&amp;D162</f>
        <v>DISTRIBUCION VOLUMEN X CRITERIO (kg ó litros)EspirituosasMEDIA BAJA</v>
      </c>
      <c r="B162" s="19">
        <v>0</v>
      </c>
      <c r="C162" s="19">
        <v>0</v>
      </c>
      <c r="D162" s="19" t="s">
        <v>162</v>
      </c>
      <c r="E162" s="19">
        <v>0</v>
      </c>
      <c r="F162" s="19">
        <v>0</v>
      </c>
      <c r="G162" s="19">
        <v>0</v>
      </c>
      <c r="H162" s="19">
        <v>0</v>
      </c>
      <c r="I162" s="19">
        <v>0</v>
      </c>
      <c r="J162" s="19">
        <v>0</v>
      </c>
    </row>
    <row r="163" spans="1:10" x14ac:dyDescent="0.3">
      <c r="A163" s="19" t="str">
        <f>B2&amp;C137&amp;D163</f>
        <v>DISTRIBUCION VOLUMEN X CRITERIO (kg ó litros)EspirituosasBAJA</v>
      </c>
      <c r="B163" s="19">
        <v>0</v>
      </c>
      <c r="C163" s="19">
        <v>0</v>
      </c>
      <c r="D163" s="19" t="s">
        <v>163</v>
      </c>
      <c r="E163" s="19">
        <v>0</v>
      </c>
      <c r="F163" s="19">
        <v>0</v>
      </c>
      <c r="G163" s="19">
        <v>0</v>
      </c>
      <c r="H163" s="19">
        <v>0</v>
      </c>
      <c r="I163" s="19">
        <v>0</v>
      </c>
      <c r="J163" s="19">
        <v>0</v>
      </c>
    </row>
    <row r="164" spans="1:10" x14ac:dyDescent="0.3">
      <c r="A164" s="19" t="str">
        <f>B2&amp;C164&amp;D164</f>
        <v>DISTRIBUCION VOLUMEN X CRITERIO (kg ó litros)T.Zumo+Horchata+MostoT.ESPAÑA</v>
      </c>
      <c r="B164" s="19">
        <v>0</v>
      </c>
      <c r="C164" s="19" t="s">
        <v>109</v>
      </c>
      <c r="D164" s="19" t="s">
        <v>60</v>
      </c>
      <c r="E164" s="19">
        <v>100</v>
      </c>
      <c r="F164" s="19">
        <v>100</v>
      </c>
      <c r="G164" s="19">
        <v>0</v>
      </c>
      <c r="H164" s="19">
        <v>0</v>
      </c>
      <c r="I164" s="19">
        <v>0</v>
      </c>
      <c r="J164" s="19">
        <v>0</v>
      </c>
    </row>
    <row r="165" spans="1:10" x14ac:dyDescent="0.3">
      <c r="A165" s="19" t="str">
        <f>B2&amp;C164&amp;D165</f>
        <v>DISTRIBUCION VOLUMEN X CRITERIO (kg ó litros)T.Zumo+Horchata+MostoBCN AM</v>
      </c>
      <c r="B165" s="19">
        <v>0</v>
      </c>
      <c r="C165" s="19">
        <v>0</v>
      </c>
      <c r="D165" s="19" t="s">
        <v>146</v>
      </c>
      <c r="E165" s="19">
        <v>0</v>
      </c>
      <c r="F165" s="19">
        <v>0</v>
      </c>
      <c r="G165" s="19">
        <v>0</v>
      </c>
      <c r="H165" s="19">
        <v>0</v>
      </c>
      <c r="I165" s="19">
        <v>0</v>
      </c>
      <c r="J165" s="19">
        <v>0</v>
      </c>
    </row>
    <row r="166" spans="1:10" x14ac:dyDescent="0.3">
      <c r="A166" s="19" t="str">
        <f>B2&amp;C164&amp;D166</f>
        <v>DISTRIBUCION VOLUMEN X CRITERIO (kg ó litros)T.Zumo+Horchata+MostoREST.CAT ARAGON</v>
      </c>
      <c r="B166" s="19">
        <v>0</v>
      </c>
      <c r="C166" s="19">
        <v>0</v>
      </c>
      <c r="D166" s="19" t="s">
        <v>147</v>
      </c>
      <c r="E166" s="19">
        <v>0</v>
      </c>
      <c r="F166" s="19">
        <v>0</v>
      </c>
      <c r="G166" s="19">
        <v>0</v>
      </c>
      <c r="H166" s="19">
        <v>0</v>
      </c>
      <c r="I166" s="19">
        <v>0</v>
      </c>
      <c r="J166" s="19">
        <v>0</v>
      </c>
    </row>
    <row r="167" spans="1:10" x14ac:dyDescent="0.3">
      <c r="A167" s="19" t="str">
        <f>B2&amp;C164&amp;D167</f>
        <v>DISTRIBUCION VOLUMEN X CRITERIO (kg ó litros)T.Zumo+Horchata+MostoLEVANTE</v>
      </c>
      <c r="B167" s="19">
        <v>0</v>
      </c>
      <c r="C167" s="19">
        <v>0</v>
      </c>
      <c r="D167" s="19" t="s">
        <v>148</v>
      </c>
      <c r="E167" s="19">
        <v>0</v>
      </c>
      <c r="F167" s="19">
        <v>0</v>
      </c>
      <c r="G167" s="19">
        <v>0</v>
      </c>
      <c r="H167" s="19">
        <v>0</v>
      </c>
      <c r="I167" s="19">
        <v>0</v>
      </c>
      <c r="J167" s="19">
        <v>0</v>
      </c>
    </row>
    <row r="168" spans="1:10" x14ac:dyDescent="0.3">
      <c r="A168" s="19" t="str">
        <f>B2&amp;C164&amp;D168</f>
        <v>DISTRIBUCION VOLUMEN X CRITERIO (kg ó litros)T.Zumo+Horchata+MostoANDALUCIA</v>
      </c>
      <c r="B168" s="19">
        <v>0</v>
      </c>
      <c r="C168" s="19">
        <v>0</v>
      </c>
      <c r="D168" s="19" t="s">
        <v>149</v>
      </c>
      <c r="E168" s="19">
        <v>0</v>
      </c>
      <c r="F168" s="19">
        <v>0</v>
      </c>
      <c r="G168" s="19">
        <v>0</v>
      </c>
      <c r="H168" s="19">
        <v>0</v>
      </c>
      <c r="I168" s="19">
        <v>0</v>
      </c>
      <c r="J168" s="19">
        <v>0</v>
      </c>
    </row>
    <row r="169" spans="1:10" x14ac:dyDescent="0.3">
      <c r="A169" s="19" t="str">
        <f>B2&amp;C164&amp;D169</f>
        <v>DISTRIBUCION VOLUMEN X CRITERIO (kg ó litros)T.Zumo+Horchata+MostoMDD AM</v>
      </c>
      <c r="B169" s="19">
        <v>0</v>
      </c>
      <c r="C169" s="19">
        <v>0</v>
      </c>
      <c r="D169" s="19" t="s">
        <v>150</v>
      </c>
      <c r="E169" s="19">
        <v>0</v>
      </c>
      <c r="F169" s="19">
        <v>0</v>
      </c>
      <c r="G169" s="19">
        <v>0</v>
      </c>
      <c r="H169" s="19">
        <v>0</v>
      </c>
      <c r="I169" s="19">
        <v>0</v>
      </c>
      <c r="J169" s="19">
        <v>0</v>
      </c>
    </row>
    <row r="170" spans="1:10" x14ac:dyDescent="0.3">
      <c r="A170" s="19" t="str">
        <f>B2&amp;C164&amp;D170</f>
        <v>DISTRIBUCION VOLUMEN X CRITERIO (kg ó litros)T.Zumo+Horchata+MostoRTO CENTRO</v>
      </c>
      <c r="B170" s="19">
        <v>0</v>
      </c>
      <c r="C170" s="19">
        <v>0</v>
      </c>
      <c r="D170" s="19" t="s">
        <v>151</v>
      </c>
      <c r="E170" s="19">
        <v>0</v>
      </c>
      <c r="F170" s="19">
        <v>0</v>
      </c>
      <c r="G170" s="19">
        <v>0</v>
      </c>
      <c r="H170" s="19">
        <v>0</v>
      </c>
      <c r="I170" s="19">
        <v>0</v>
      </c>
      <c r="J170" s="19">
        <v>0</v>
      </c>
    </row>
    <row r="171" spans="1:10" x14ac:dyDescent="0.3">
      <c r="A171" s="19" t="str">
        <f>B2&amp;C164&amp;D171</f>
        <v>DISTRIBUCION VOLUMEN X CRITERIO (kg ó litros)T.Zumo+Horchata+MostoNORTE-CENTRO</v>
      </c>
      <c r="B171" s="19">
        <v>0</v>
      </c>
      <c r="C171" s="19">
        <v>0</v>
      </c>
      <c r="D171" s="19" t="s">
        <v>152</v>
      </c>
      <c r="E171" s="19">
        <v>0</v>
      </c>
      <c r="F171" s="19">
        <v>0</v>
      </c>
      <c r="G171" s="19">
        <v>0</v>
      </c>
      <c r="H171" s="19">
        <v>0</v>
      </c>
      <c r="I171" s="19">
        <v>0</v>
      </c>
      <c r="J171" s="19">
        <v>0</v>
      </c>
    </row>
    <row r="172" spans="1:10" x14ac:dyDescent="0.3">
      <c r="A172" s="19" t="str">
        <f>B2&amp;C164&amp;D172</f>
        <v>DISTRIBUCION VOLUMEN X CRITERIO (kg ó litros)T.Zumo+Horchata+MostoNOROESTE</v>
      </c>
      <c r="B172" s="19">
        <v>0</v>
      </c>
      <c r="C172" s="19">
        <v>0</v>
      </c>
      <c r="D172" s="19" t="s">
        <v>153</v>
      </c>
      <c r="E172" s="19">
        <v>0</v>
      </c>
      <c r="F172" s="19">
        <v>0</v>
      </c>
      <c r="G172" s="19">
        <v>0</v>
      </c>
      <c r="H172" s="19">
        <v>0</v>
      </c>
      <c r="I172" s="19">
        <v>0</v>
      </c>
      <c r="J172" s="19">
        <v>0</v>
      </c>
    </row>
    <row r="173" spans="1:10" x14ac:dyDescent="0.3">
      <c r="A173" s="19" t="str">
        <f>B2&amp;C164&amp;D173</f>
        <v>DISTRIBUCION VOLUMEN X CRITERIO (kg ó litros)T.Zumo+Horchata+Mosto&lt;2MIL</v>
      </c>
      <c r="B173" s="19">
        <v>0</v>
      </c>
      <c r="C173" s="19">
        <v>0</v>
      </c>
      <c r="D173" s="19" t="s">
        <v>30</v>
      </c>
      <c r="E173" s="19">
        <v>0</v>
      </c>
      <c r="F173" s="19">
        <v>0</v>
      </c>
      <c r="G173" s="19">
        <v>0</v>
      </c>
      <c r="H173" s="19">
        <v>0</v>
      </c>
      <c r="I173" s="19">
        <v>0</v>
      </c>
      <c r="J173" s="19">
        <v>0</v>
      </c>
    </row>
    <row r="174" spans="1:10" x14ac:dyDescent="0.3">
      <c r="A174" s="19" t="str">
        <f>B2&amp;C164&amp;D174</f>
        <v>DISTRIBUCION VOLUMEN X CRITERIO (kg ó litros)T.Zumo+Horchata+Mosto2-5MIL</v>
      </c>
      <c r="B174" s="19">
        <v>0</v>
      </c>
      <c r="C174" s="19">
        <v>0</v>
      </c>
      <c r="D174" s="19" t="s">
        <v>33</v>
      </c>
      <c r="E174" s="19">
        <v>0</v>
      </c>
      <c r="F174" s="19">
        <v>0</v>
      </c>
      <c r="G174" s="19">
        <v>0</v>
      </c>
      <c r="H174" s="19">
        <v>0</v>
      </c>
      <c r="I174" s="19">
        <v>0</v>
      </c>
      <c r="J174" s="19">
        <v>0</v>
      </c>
    </row>
    <row r="175" spans="1:10" x14ac:dyDescent="0.3">
      <c r="A175" s="19" t="str">
        <f>B2&amp;C164&amp;D175</f>
        <v>DISTRIBUCION VOLUMEN X CRITERIO (kg ó litros)T.Zumo+Horchata+Mosto5-10MIL</v>
      </c>
      <c r="B175" s="19">
        <v>0</v>
      </c>
      <c r="C175" s="19">
        <v>0</v>
      </c>
      <c r="D175" s="19" t="s">
        <v>35</v>
      </c>
      <c r="E175" s="19">
        <v>0</v>
      </c>
      <c r="F175" s="19">
        <v>0</v>
      </c>
      <c r="G175" s="19">
        <v>0</v>
      </c>
      <c r="H175" s="19">
        <v>0</v>
      </c>
      <c r="I175" s="19">
        <v>0</v>
      </c>
      <c r="J175" s="19">
        <v>0</v>
      </c>
    </row>
    <row r="176" spans="1:10" x14ac:dyDescent="0.3">
      <c r="A176" s="19" t="str">
        <f>B2&amp;C164&amp;D176</f>
        <v>DISTRIBUCION VOLUMEN X CRITERIO (kg ó litros)T.Zumo+Horchata+Mosto10-30MIL</v>
      </c>
      <c r="B176" s="19">
        <v>0</v>
      </c>
      <c r="C176" s="19">
        <v>0</v>
      </c>
      <c r="D176" s="19" t="s">
        <v>37</v>
      </c>
      <c r="E176" s="19">
        <v>0</v>
      </c>
      <c r="F176" s="19">
        <v>0</v>
      </c>
      <c r="G176" s="19">
        <v>0</v>
      </c>
      <c r="H176" s="19">
        <v>0</v>
      </c>
      <c r="I176" s="19">
        <v>0</v>
      </c>
      <c r="J176" s="19">
        <v>0</v>
      </c>
    </row>
    <row r="177" spans="1:10" x14ac:dyDescent="0.3">
      <c r="A177" s="19" t="str">
        <f>B2&amp;C164&amp;D177</f>
        <v>DISTRIBUCION VOLUMEN X CRITERIO (kg ó litros)T.Zumo+Horchata+Mosto30-100MIL</v>
      </c>
      <c r="B177" s="19">
        <v>0</v>
      </c>
      <c r="C177" s="19">
        <v>0</v>
      </c>
      <c r="D177" s="19" t="s">
        <v>39</v>
      </c>
      <c r="E177" s="19">
        <v>0</v>
      </c>
      <c r="F177" s="19">
        <v>0</v>
      </c>
      <c r="G177" s="19">
        <v>0</v>
      </c>
      <c r="H177" s="19">
        <v>0</v>
      </c>
      <c r="I177" s="19">
        <v>0</v>
      </c>
      <c r="J177" s="19">
        <v>0</v>
      </c>
    </row>
    <row r="178" spans="1:10" x14ac:dyDescent="0.3">
      <c r="A178" s="19" t="str">
        <f>B2&amp;C164&amp;D178</f>
        <v>DISTRIBUCION VOLUMEN X CRITERIO (kg ó litros)T.Zumo+Horchata+Mosto100-200MIL</v>
      </c>
      <c r="B178" s="19">
        <v>0</v>
      </c>
      <c r="C178" s="19">
        <v>0</v>
      </c>
      <c r="D178" s="19" t="s">
        <v>41</v>
      </c>
      <c r="E178" s="19">
        <v>0</v>
      </c>
      <c r="F178" s="19">
        <v>0</v>
      </c>
      <c r="G178" s="19">
        <v>0</v>
      </c>
      <c r="H178" s="19">
        <v>0</v>
      </c>
      <c r="I178" s="19">
        <v>0</v>
      </c>
      <c r="J178" s="19">
        <v>0</v>
      </c>
    </row>
    <row r="179" spans="1:10" x14ac:dyDescent="0.3">
      <c r="A179" s="19" t="str">
        <f>B2&amp;C164&amp;D179</f>
        <v>DISTRIBUCION VOLUMEN X CRITERIO (kg ó litros)T.Zumo+Horchata+Mosto200-500MIL</v>
      </c>
      <c r="B179" s="19">
        <v>0</v>
      </c>
      <c r="C179" s="19">
        <v>0</v>
      </c>
      <c r="D179" s="19" t="s">
        <v>43</v>
      </c>
      <c r="E179" s="19">
        <v>0</v>
      </c>
      <c r="F179" s="19">
        <v>0</v>
      </c>
      <c r="G179" s="19">
        <v>0</v>
      </c>
      <c r="H179" s="19">
        <v>0</v>
      </c>
      <c r="I179" s="19">
        <v>0</v>
      </c>
      <c r="J179" s="19">
        <v>0</v>
      </c>
    </row>
    <row r="180" spans="1:10" x14ac:dyDescent="0.3">
      <c r="A180" s="19" t="str">
        <f>B2&amp;C164&amp;D180</f>
        <v>DISTRIBUCION VOLUMEN X CRITERIO (kg ó litros)T.Zumo+Horchata+Mosto&gt;500MIL</v>
      </c>
      <c r="B180" s="19">
        <v>0</v>
      </c>
      <c r="C180" s="19">
        <v>0</v>
      </c>
      <c r="D180" s="19" t="s">
        <v>45</v>
      </c>
      <c r="E180" s="19">
        <v>0</v>
      </c>
      <c r="F180" s="19">
        <v>0</v>
      </c>
      <c r="G180" s="19">
        <v>0</v>
      </c>
      <c r="H180" s="19">
        <v>0</v>
      </c>
      <c r="I180" s="19">
        <v>0</v>
      </c>
      <c r="J180" s="19">
        <v>0</v>
      </c>
    </row>
    <row r="181" spans="1:10" x14ac:dyDescent="0.3">
      <c r="A181" s="19" t="str">
        <f>B2&amp;C164&amp;D181</f>
        <v>DISTRIBUCION VOLUMEN X CRITERIO (kg ó litros)T.Zumo+Horchata+MostoDE 15 A 19 AÑOS</v>
      </c>
      <c r="B181" s="19">
        <v>0</v>
      </c>
      <c r="C181" s="19">
        <v>0</v>
      </c>
      <c r="D181" s="19" t="s">
        <v>154</v>
      </c>
      <c r="E181" s="19">
        <v>0</v>
      </c>
      <c r="F181" s="19">
        <v>0</v>
      </c>
      <c r="G181" s="19">
        <v>0</v>
      </c>
      <c r="H181" s="19">
        <v>0</v>
      </c>
      <c r="I181" s="19">
        <v>0</v>
      </c>
      <c r="J181" s="19">
        <v>0</v>
      </c>
    </row>
    <row r="182" spans="1:10" x14ac:dyDescent="0.3">
      <c r="A182" s="19" t="str">
        <f>B2&amp;C164&amp;D182</f>
        <v>DISTRIBUCION VOLUMEN X CRITERIO (kg ó litros)T.Zumo+Horchata+MostoDE 20 A 24 AÑOS</v>
      </c>
      <c r="B182" s="19">
        <v>0</v>
      </c>
      <c r="C182" s="19">
        <v>0</v>
      </c>
      <c r="D182" s="19" t="s">
        <v>155</v>
      </c>
      <c r="E182" s="19">
        <v>0</v>
      </c>
      <c r="F182" s="19">
        <v>0</v>
      </c>
      <c r="G182" s="19">
        <v>0</v>
      </c>
      <c r="H182" s="19">
        <v>0</v>
      </c>
      <c r="I182" s="19">
        <v>0</v>
      </c>
      <c r="J182" s="19">
        <v>0</v>
      </c>
    </row>
    <row r="183" spans="1:10" x14ac:dyDescent="0.3">
      <c r="A183" s="19" t="str">
        <f>B2&amp;C164&amp;D183</f>
        <v>DISTRIBUCION VOLUMEN X CRITERIO (kg ó litros)T.Zumo+Horchata+MostoDE 25 A 34 AÑOS</v>
      </c>
      <c r="B183" s="19">
        <v>0</v>
      </c>
      <c r="C183" s="19">
        <v>0</v>
      </c>
      <c r="D183" s="19" t="s">
        <v>156</v>
      </c>
      <c r="E183" s="19">
        <v>0</v>
      </c>
      <c r="F183" s="19">
        <v>0</v>
      </c>
      <c r="G183" s="19">
        <v>0</v>
      </c>
      <c r="H183" s="19">
        <v>0</v>
      </c>
      <c r="I183" s="19">
        <v>0</v>
      </c>
      <c r="J183" s="19">
        <v>0</v>
      </c>
    </row>
    <row r="184" spans="1:10" x14ac:dyDescent="0.3">
      <c r="A184" s="19" t="str">
        <f>B2&amp;C164&amp;D184</f>
        <v>DISTRIBUCION VOLUMEN X CRITERIO (kg ó litros)T.Zumo+Horchata+MostoDE 35 A 49 AÑOS</v>
      </c>
      <c r="B184" s="19">
        <v>0</v>
      </c>
      <c r="C184" s="19">
        <v>0</v>
      </c>
      <c r="D184" s="19" t="s">
        <v>157</v>
      </c>
      <c r="E184" s="19">
        <v>0</v>
      </c>
      <c r="F184" s="19">
        <v>20.484654689027476</v>
      </c>
      <c r="G184" s="19">
        <v>0</v>
      </c>
      <c r="H184" s="19">
        <v>0</v>
      </c>
      <c r="I184" s="19">
        <v>0</v>
      </c>
      <c r="J184" s="19">
        <v>0</v>
      </c>
    </row>
    <row r="185" spans="1:10" x14ac:dyDescent="0.3">
      <c r="A185" s="19" t="str">
        <f>B2&amp;C164&amp;D185</f>
        <v>DISTRIBUCION VOLUMEN X CRITERIO (kg ó litros)T.Zumo+Horchata+MostoDE 50 A 59 AÑOS</v>
      </c>
      <c r="B185" s="19">
        <v>0</v>
      </c>
      <c r="C185" s="19">
        <v>0</v>
      </c>
      <c r="D185" s="19" t="s">
        <v>158</v>
      </c>
      <c r="E185" s="19">
        <v>0</v>
      </c>
      <c r="F185" s="19">
        <v>0</v>
      </c>
      <c r="G185" s="19">
        <v>0</v>
      </c>
      <c r="H185" s="19">
        <v>0</v>
      </c>
      <c r="I185" s="19">
        <v>0</v>
      </c>
      <c r="J185" s="19">
        <v>0</v>
      </c>
    </row>
    <row r="186" spans="1:10" x14ac:dyDescent="0.3">
      <c r="A186" s="19" t="str">
        <f>B2&amp;C164&amp;D186</f>
        <v>DISTRIBUCION VOLUMEN X CRITERIO (kg ó litros)T.Zumo+Horchata+MostoDE 60 A 75 AÑOS</v>
      </c>
      <c r="B186" s="19">
        <v>0</v>
      </c>
      <c r="C186" s="19">
        <v>0</v>
      </c>
      <c r="D186" s="19" t="s">
        <v>159</v>
      </c>
      <c r="E186" s="19">
        <v>0</v>
      </c>
      <c r="F186" s="19">
        <v>0</v>
      </c>
      <c r="G186" s="19">
        <v>0</v>
      </c>
      <c r="H186" s="19">
        <v>0</v>
      </c>
      <c r="I186" s="19">
        <v>0</v>
      </c>
      <c r="J186" s="19">
        <v>0</v>
      </c>
    </row>
    <row r="187" spans="1:10" x14ac:dyDescent="0.3">
      <c r="A187" s="19" t="str">
        <f>B2&amp;C164&amp;D187</f>
        <v>DISTRIBUCION VOLUMEN X CRITERIO (kg ó litros)T.Zumo+Horchata+MostoALTA Y MEDIA ALTA</v>
      </c>
      <c r="B187" s="19">
        <v>0</v>
      </c>
      <c r="C187" s="19">
        <v>0</v>
      </c>
      <c r="D187" s="19" t="s">
        <v>160</v>
      </c>
      <c r="E187" s="19">
        <v>0</v>
      </c>
      <c r="F187" s="19">
        <v>0</v>
      </c>
      <c r="G187" s="19">
        <v>0</v>
      </c>
      <c r="H187" s="19">
        <v>0</v>
      </c>
      <c r="I187" s="19">
        <v>0</v>
      </c>
      <c r="J187" s="19">
        <v>0</v>
      </c>
    </row>
    <row r="188" spans="1:10" x14ac:dyDescent="0.3">
      <c r="A188" s="19" t="str">
        <f>B2&amp;C164&amp;D188</f>
        <v>DISTRIBUCION VOLUMEN X CRITERIO (kg ó litros)T.Zumo+Horchata+MostoMEDIA</v>
      </c>
      <c r="B188" s="19">
        <v>0</v>
      </c>
      <c r="C188" s="19">
        <v>0</v>
      </c>
      <c r="D188" s="19" t="s">
        <v>161</v>
      </c>
      <c r="E188" s="19">
        <v>0</v>
      </c>
      <c r="F188" s="19">
        <v>16.629008091232667</v>
      </c>
      <c r="G188" s="19">
        <v>0</v>
      </c>
      <c r="H188" s="19">
        <v>0</v>
      </c>
      <c r="I188" s="19">
        <v>0</v>
      </c>
      <c r="J188" s="19">
        <v>0</v>
      </c>
    </row>
    <row r="189" spans="1:10" x14ac:dyDescent="0.3">
      <c r="A189" s="19" t="str">
        <f>B2&amp;C164&amp;D189</f>
        <v>DISTRIBUCION VOLUMEN X CRITERIO (kg ó litros)T.Zumo+Horchata+MostoMEDIA BAJA</v>
      </c>
      <c r="B189" s="19">
        <v>0</v>
      </c>
      <c r="C189" s="19">
        <v>0</v>
      </c>
      <c r="D189" s="19" t="s">
        <v>162</v>
      </c>
      <c r="E189" s="19">
        <v>0</v>
      </c>
      <c r="F189" s="19">
        <v>0</v>
      </c>
      <c r="G189" s="19">
        <v>0</v>
      </c>
      <c r="H189" s="19">
        <v>0</v>
      </c>
      <c r="I189" s="19">
        <v>0</v>
      </c>
      <c r="J189" s="19">
        <v>0</v>
      </c>
    </row>
    <row r="190" spans="1:10" x14ac:dyDescent="0.3">
      <c r="A190" s="19" t="str">
        <f>B2&amp;C164&amp;D190</f>
        <v>DISTRIBUCION VOLUMEN X CRITERIO (kg ó litros)T.Zumo+Horchata+MostoBAJA</v>
      </c>
      <c r="B190" s="19">
        <v>0</v>
      </c>
      <c r="C190" s="19">
        <v>0</v>
      </c>
      <c r="D190" s="19" t="s">
        <v>163</v>
      </c>
      <c r="E190" s="19">
        <v>0</v>
      </c>
      <c r="F190" s="19">
        <v>0</v>
      </c>
      <c r="G190" s="19">
        <v>0</v>
      </c>
      <c r="H190" s="19">
        <v>0</v>
      </c>
      <c r="I190" s="19">
        <v>0</v>
      </c>
      <c r="J190" s="19">
        <v>0</v>
      </c>
    </row>
    <row r="191" spans="1:10" x14ac:dyDescent="0.3">
      <c r="A191" s="19" t="str">
        <f>B2&amp;C191&amp;D191</f>
        <v>DISTRIBUCION VOLUMEN X CRITERIO (kg ó litros)Agua EnvasadaT.ESPAÑA</v>
      </c>
      <c r="B191" s="19">
        <v>0</v>
      </c>
      <c r="C191" s="19" t="s">
        <v>110</v>
      </c>
      <c r="D191" s="19" t="s">
        <v>60</v>
      </c>
      <c r="E191" s="19">
        <v>100</v>
      </c>
      <c r="F191" s="19">
        <v>100</v>
      </c>
      <c r="G191" s="19">
        <v>0</v>
      </c>
      <c r="H191" s="19">
        <v>0</v>
      </c>
      <c r="I191" s="19">
        <v>0</v>
      </c>
      <c r="J191" s="19">
        <v>0</v>
      </c>
    </row>
    <row r="192" spans="1:10" x14ac:dyDescent="0.3">
      <c r="A192" s="19" t="str">
        <f>B2&amp;C191&amp;D192</f>
        <v>DISTRIBUCION VOLUMEN X CRITERIO (kg ó litros)Agua EnvasadaBCN AM</v>
      </c>
      <c r="B192" s="19">
        <v>0</v>
      </c>
      <c r="C192" s="19">
        <v>0</v>
      </c>
      <c r="D192" s="19" t="s">
        <v>146</v>
      </c>
      <c r="E192" s="19">
        <v>0</v>
      </c>
      <c r="F192" s="19">
        <v>20.570330919663643</v>
      </c>
      <c r="G192" s="19">
        <v>0</v>
      </c>
      <c r="H192" s="19">
        <v>0</v>
      </c>
      <c r="I192" s="19">
        <v>0</v>
      </c>
      <c r="J192" s="19">
        <v>0</v>
      </c>
    </row>
    <row r="193" spans="1:10" x14ac:dyDescent="0.3">
      <c r="A193" s="19" t="str">
        <f>B2&amp;C191&amp;D193</f>
        <v>DISTRIBUCION VOLUMEN X CRITERIO (kg ó litros)Agua EnvasadaREST.CAT ARAGON</v>
      </c>
      <c r="B193" s="19">
        <v>0</v>
      </c>
      <c r="C193" s="19">
        <v>0</v>
      </c>
      <c r="D193" s="19" t="s">
        <v>147</v>
      </c>
      <c r="E193" s="19">
        <v>18.982743985144026</v>
      </c>
      <c r="F193" s="19">
        <v>14.051700996219019</v>
      </c>
      <c r="G193" s="19">
        <v>0</v>
      </c>
      <c r="H193" s="19">
        <v>0</v>
      </c>
      <c r="I193" s="19">
        <v>0</v>
      </c>
      <c r="J193" s="19">
        <v>0</v>
      </c>
    </row>
    <row r="194" spans="1:10" x14ac:dyDescent="0.3">
      <c r="A194" s="19" t="str">
        <f>B2&amp;C191&amp;D194</f>
        <v>DISTRIBUCION VOLUMEN X CRITERIO (kg ó litros)Agua EnvasadaLEVANTE</v>
      </c>
      <c r="B194" s="19">
        <v>0</v>
      </c>
      <c r="C194" s="19">
        <v>0</v>
      </c>
      <c r="D194" s="19" t="s">
        <v>148</v>
      </c>
      <c r="E194" s="19">
        <v>17.102733841590183</v>
      </c>
      <c r="F194" s="19">
        <v>19.915249057672387</v>
      </c>
      <c r="G194" s="19">
        <v>0</v>
      </c>
      <c r="H194" s="19">
        <v>0</v>
      </c>
      <c r="I194" s="19">
        <v>0</v>
      </c>
      <c r="J194" s="19">
        <v>0</v>
      </c>
    </row>
    <row r="195" spans="1:10" x14ac:dyDescent="0.3">
      <c r="A195" s="19" t="str">
        <f>B2&amp;C191&amp;D195</f>
        <v>DISTRIBUCION VOLUMEN X CRITERIO (kg ó litros)Agua EnvasadaANDALUCIA</v>
      </c>
      <c r="B195" s="19">
        <v>0</v>
      </c>
      <c r="C195" s="19">
        <v>0</v>
      </c>
      <c r="D195" s="19" t="s">
        <v>149</v>
      </c>
      <c r="E195" s="19">
        <v>21.816839821770763</v>
      </c>
      <c r="F195" s="19">
        <v>16.168289717728257</v>
      </c>
      <c r="G195" s="19">
        <v>0</v>
      </c>
      <c r="H195" s="19">
        <v>0</v>
      </c>
      <c r="I195" s="19">
        <v>0</v>
      </c>
      <c r="J195" s="19">
        <v>0</v>
      </c>
    </row>
    <row r="196" spans="1:10" x14ac:dyDescent="0.3">
      <c r="A196" s="19" t="str">
        <f>B2&amp;C191&amp;D196</f>
        <v>DISTRIBUCION VOLUMEN X CRITERIO (kg ó litros)Agua EnvasadaMDD AM</v>
      </c>
      <c r="B196" s="19">
        <v>0</v>
      </c>
      <c r="C196" s="19">
        <v>0</v>
      </c>
      <c r="D196" s="19" t="s">
        <v>150</v>
      </c>
      <c r="E196" s="19">
        <v>8.4786925572820717</v>
      </c>
      <c r="F196" s="19">
        <v>5.7054413713408421</v>
      </c>
      <c r="G196" s="19">
        <v>0</v>
      </c>
      <c r="H196" s="19">
        <v>0</v>
      </c>
      <c r="I196" s="19">
        <v>0</v>
      </c>
      <c r="J196" s="19">
        <v>0</v>
      </c>
    </row>
    <row r="197" spans="1:10" x14ac:dyDescent="0.3">
      <c r="A197" s="19" t="str">
        <f>B2&amp;C191&amp;D197</f>
        <v>DISTRIBUCION VOLUMEN X CRITERIO (kg ó litros)Agua EnvasadaRTO CENTRO</v>
      </c>
      <c r="B197" s="19">
        <v>0</v>
      </c>
      <c r="C197" s="19">
        <v>0</v>
      </c>
      <c r="D197" s="19" t="s">
        <v>151</v>
      </c>
      <c r="E197" s="19">
        <v>7.0755098246846782</v>
      </c>
      <c r="F197" s="19">
        <v>4.1112038932441388</v>
      </c>
      <c r="G197" s="19">
        <v>0</v>
      </c>
      <c r="H197" s="19">
        <v>0</v>
      </c>
      <c r="I197" s="19">
        <v>0</v>
      </c>
      <c r="J197" s="19">
        <v>0</v>
      </c>
    </row>
    <row r="198" spans="1:10" x14ac:dyDescent="0.3">
      <c r="A198" s="19" t="str">
        <f>B2&amp;C191&amp;D198</f>
        <v>DISTRIBUCION VOLUMEN X CRITERIO (kg ó litros)Agua EnvasadaNORTE-CENTRO</v>
      </c>
      <c r="B198" s="19">
        <v>0</v>
      </c>
      <c r="C198" s="19">
        <v>0</v>
      </c>
      <c r="D198" s="19" t="s">
        <v>152</v>
      </c>
      <c r="E198" s="19">
        <v>9.7023598231230004</v>
      </c>
      <c r="F198" s="19">
        <v>13.564053107084275</v>
      </c>
      <c r="G198" s="19">
        <v>0</v>
      </c>
      <c r="H198" s="19">
        <v>0</v>
      </c>
      <c r="I198" s="19">
        <v>0</v>
      </c>
      <c r="J198" s="19">
        <v>0</v>
      </c>
    </row>
    <row r="199" spans="1:10" x14ac:dyDescent="0.3">
      <c r="A199" s="19" t="str">
        <f>B2&amp;C191&amp;D199</f>
        <v>DISTRIBUCION VOLUMEN X CRITERIO (kg ó litros)Agua EnvasadaNOROESTE</v>
      </c>
      <c r="B199" s="19">
        <v>0</v>
      </c>
      <c r="C199" s="19">
        <v>0</v>
      </c>
      <c r="D199" s="19" t="s">
        <v>153</v>
      </c>
      <c r="E199" s="19">
        <v>13.217563814313369</v>
      </c>
      <c r="F199" s="19">
        <v>5.9137385930790911</v>
      </c>
      <c r="G199" s="19">
        <v>0</v>
      </c>
      <c r="H199" s="19">
        <v>0</v>
      </c>
      <c r="I199" s="19">
        <v>0</v>
      </c>
      <c r="J199" s="19">
        <v>0</v>
      </c>
    </row>
    <row r="200" spans="1:10" x14ac:dyDescent="0.3">
      <c r="A200" s="19" t="str">
        <f>B2&amp;C191&amp;D200</f>
        <v>DISTRIBUCION VOLUMEN X CRITERIO (kg ó litros)Agua Envasada&lt;2MIL</v>
      </c>
      <c r="B200" s="19">
        <v>0</v>
      </c>
      <c r="C200" s="19">
        <v>0</v>
      </c>
      <c r="D200" s="19" t="s">
        <v>30</v>
      </c>
      <c r="E200" s="19">
        <v>0</v>
      </c>
      <c r="F200" s="19">
        <v>0</v>
      </c>
      <c r="G200" s="19">
        <v>0</v>
      </c>
      <c r="H200" s="19">
        <v>0</v>
      </c>
      <c r="I200" s="19">
        <v>0</v>
      </c>
      <c r="J200" s="19">
        <v>0</v>
      </c>
    </row>
    <row r="201" spans="1:10" x14ac:dyDescent="0.3">
      <c r="A201" s="19" t="str">
        <f>B2&amp;C191&amp;D201</f>
        <v>DISTRIBUCION VOLUMEN X CRITERIO (kg ó litros)Agua Envasada2-5MIL</v>
      </c>
      <c r="B201" s="19">
        <v>0</v>
      </c>
      <c r="C201" s="19">
        <v>0</v>
      </c>
      <c r="D201" s="19" t="s">
        <v>33</v>
      </c>
      <c r="E201" s="19">
        <v>0</v>
      </c>
      <c r="F201" s="19">
        <v>0</v>
      </c>
      <c r="G201" s="19">
        <v>0</v>
      </c>
      <c r="H201" s="19">
        <v>0</v>
      </c>
      <c r="I201" s="19">
        <v>0</v>
      </c>
      <c r="J201" s="19">
        <v>0</v>
      </c>
    </row>
    <row r="202" spans="1:10" x14ac:dyDescent="0.3">
      <c r="A202" s="19" t="str">
        <f>B2&amp;C191&amp;D202</f>
        <v>DISTRIBUCION VOLUMEN X CRITERIO (kg ó litros)Agua Envasada5-10MIL</v>
      </c>
      <c r="B202" s="19">
        <v>0</v>
      </c>
      <c r="C202" s="19">
        <v>0</v>
      </c>
      <c r="D202" s="19" t="s">
        <v>35</v>
      </c>
      <c r="E202" s="19">
        <v>12.435667506111795</v>
      </c>
      <c r="F202" s="19">
        <v>10.089737969242215</v>
      </c>
      <c r="G202" s="19">
        <v>0</v>
      </c>
      <c r="H202" s="19">
        <v>0</v>
      </c>
      <c r="I202" s="19">
        <v>0</v>
      </c>
      <c r="J202" s="19">
        <v>0</v>
      </c>
    </row>
    <row r="203" spans="1:10" x14ac:dyDescent="0.3">
      <c r="A203" s="19" t="str">
        <f>B2&amp;C191&amp;D203</f>
        <v>DISTRIBUCION VOLUMEN X CRITERIO (kg ó litros)Agua Envasada10-30MIL</v>
      </c>
      <c r="B203" s="19">
        <v>0</v>
      </c>
      <c r="C203" s="19">
        <v>0</v>
      </c>
      <c r="D203" s="19" t="s">
        <v>37</v>
      </c>
      <c r="E203" s="19">
        <v>31.724811293220839</v>
      </c>
      <c r="F203" s="19">
        <v>20.309005706897317</v>
      </c>
      <c r="G203" s="19">
        <v>0</v>
      </c>
      <c r="H203" s="19">
        <v>0</v>
      </c>
      <c r="I203" s="19">
        <v>0</v>
      </c>
      <c r="J203" s="19">
        <v>0</v>
      </c>
    </row>
    <row r="204" spans="1:10" x14ac:dyDescent="0.3">
      <c r="A204" s="19" t="str">
        <f>B2&amp;C191&amp;D204</f>
        <v>DISTRIBUCION VOLUMEN X CRITERIO (kg ó litros)Agua Envasada30-100MIL</v>
      </c>
      <c r="B204" s="19">
        <v>0</v>
      </c>
      <c r="C204" s="19">
        <v>0</v>
      </c>
      <c r="D204" s="19" t="s">
        <v>39</v>
      </c>
      <c r="E204" s="19">
        <v>18.725981250322775</v>
      </c>
      <c r="F204" s="19">
        <v>28.896324003984393</v>
      </c>
      <c r="G204" s="19">
        <v>0</v>
      </c>
      <c r="H204" s="19">
        <v>0</v>
      </c>
      <c r="I204" s="19">
        <v>0</v>
      </c>
      <c r="J204" s="19">
        <v>0</v>
      </c>
    </row>
    <row r="205" spans="1:10" x14ac:dyDescent="0.3">
      <c r="A205" s="19" t="str">
        <f>B2&amp;C191&amp;D205</f>
        <v>DISTRIBUCION VOLUMEN X CRITERIO (kg ó litros)Agua Envasada100-200MIL</v>
      </c>
      <c r="B205" s="19">
        <v>0</v>
      </c>
      <c r="C205" s="19">
        <v>0</v>
      </c>
      <c r="D205" s="19" t="s">
        <v>41</v>
      </c>
      <c r="E205" s="19">
        <v>7.8384612040144628</v>
      </c>
      <c r="F205" s="19">
        <v>5.1858428375170806</v>
      </c>
      <c r="G205" s="19">
        <v>0</v>
      </c>
      <c r="H205" s="19">
        <v>0</v>
      </c>
      <c r="I205" s="19">
        <v>0</v>
      </c>
      <c r="J205" s="19">
        <v>0</v>
      </c>
    </row>
    <row r="206" spans="1:10" x14ac:dyDescent="0.3">
      <c r="A206" s="19" t="str">
        <f>B2&amp;C191&amp;D206</f>
        <v>DISTRIBUCION VOLUMEN X CRITERIO (kg ó litros)Agua Envasada200-500MIL</v>
      </c>
      <c r="B206" s="19">
        <v>0</v>
      </c>
      <c r="C206" s="19">
        <v>0</v>
      </c>
      <c r="D206" s="19" t="s">
        <v>43</v>
      </c>
      <c r="E206" s="19">
        <v>9.2248000238007144</v>
      </c>
      <c r="F206" s="19">
        <v>9.3026781920446577</v>
      </c>
      <c r="G206" s="19">
        <v>0</v>
      </c>
      <c r="H206" s="19">
        <v>0</v>
      </c>
      <c r="I206" s="19">
        <v>0</v>
      </c>
      <c r="J206" s="19">
        <v>0</v>
      </c>
    </row>
    <row r="207" spans="1:10" x14ac:dyDescent="0.3">
      <c r="A207" s="19" t="str">
        <f>B2&amp;C191&amp;D207</f>
        <v>DISTRIBUCION VOLUMEN X CRITERIO (kg ó litros)Agua Envasada&gt;500MIL</v>
      </c>
      <c r="B207" s="19">
        <v>0</v>
      </c>
      <c r="C207" s="19">
        <v>0</v>
      </c>
      <c r="D207" s="19" t="s">
        <v>45</v>
      </c>
      <c r="E207" s="19">
        <v>13.86731729206484</v>
      </c>
      <c r="F207" s="19">
        <v>18.218642624583381</v>
      </c>
      <c r="G207" s="19">
        <v>0</v>
      </c>
      <c r="H207" s="19">
        <v>0</v>
      </c>
      <c r="I207" s="19">
        <v>0</v>
      </c>
      <c r="J207" s="19">
        <v>0</v>
      </c>
    </row>
    <row r="208" spans="1:10" x14ac:dyDescent="0.3">
      <c r="A208" s="19" t="str">
        <f>B2&amp;C191&amp;D208</f>
        <v>DISTRIBUCION VOLUMEN X CRITERIO (kg ó litros)Agua EnvasadaDE 15 A 19 AÑOS</v>
      </c>
      <c r="B208" s="19">
        <v>0</v>
      </c>
      <c r="C208" s="19">
        <v>0</v>
      </c>
      <c r="D208" s="19" t="s">
        <v>154</v>
      </c>
      <c r="E208" s="19">
        <v>0</v>
      </c>
      <c r="F208" s="19">
        <v>0</v>
      </c>
      <c r="G208" s="19">
        <v>0</v>
      </c>
      <c r="H208" s="19">
        <v>0</v>
      </c>
      <c r="I208" s="19">
        <v>0</v>
      </c>
      <c r="J208" s="19">
        <v>0</v>
      </c>
    </row>
    <row r="209" spans="1:10" x14ac:dyDescent="0.3">
      <c r="A209" s="19" t="str">
        <f>B2&amp;C191&amp;D209</f>
        <v>DISTRIBUCION VOLUMEN X CRITERIO (kg ó litros)Agua EnvasadaDE 20 A 24 AÑOS</v>
      </c>
      <c r="B209" s="19">
        <v>0</v>
      </c>
      <c r="C209" s="19">
        <v>0</v>
      </c>
      <c r="D209" s="19" t="s">
        <v>155</v>
      </c>
      <c r="E209" s="19">
        <v>0</v>
      </c>
      <c r="F209" s="19">
        <v>0</v>
      </c>
      <c r="G209" s="19">
        <v>0</v>
      </c>
      <c r="H209" s="19">
        <v>0</v>
      </c>
      <c r="I209" s="19">
        <v>0</v>
      </c>
      <c r="J209" s="19">
        <v>0</v>
      </c>
    </row>
    <row r="210" spans="1:10" x14ac:dyDescent="0.3">
      <c r="A210" s="19" t="str">
        <f>B2&amp;C191&amp;D210</f>
        <v>DISTRIBUCION VOLUMEN X CRITERIO (kg ó litros)Agua EnvasadaDE 25 A 34 AÑOS</v>
      </c>
      <c r="B210" s="19">
        <v>0</v>
      </c>
      <c r="C210" s="19">
        <v>0</v>
      </c>
      <c r="D210" s="19" t="s">
        <v>156</v>
      </c>
      <c r="E210" s="19">
        <v>15.201649096645244</v>
      </c>
      <c r="F210" s="19">
        <v>8.9043566325227204</v>
      </c>
      <c r="G210" s="19">
        <v>0</v>
      </c>
      <c r="H210" s="19">
        <v>0</v>
      </c>
      <c r="I210" s="19">
        <v>0</v>
      </c>
      <c r="J210" s="19">
        <v>0</v>
      </c>
    </row>
    <row r="211" spans="1:10" x14ac:dyDescent="0.3">
      <c r="A211" s="19" t="str">
        <f>B2&amp;C191&amp;D211</f>
        <v>DISTRIBUCION VOLUMEN X CRITERIO (kg ó litros)Agua EnvasadaDE 35 A 49 AÑOS</v>
      </c>
      <c r="B211" s="19">
        <v>0</v>
      </c>
      <c r="C211" s="19">
        <v>0</v>
      </c>
      <c r="D211" s="19" t="s">
        <v>157</v>
      </c>
      <c r="E211" s="19">
        <v>32.936056730228188</v>
      </c>
      <c r="F211" s="19">
        <v>42.419231524069083</v>
      </c>
      <c r="G211" s="19">
        <v>0</v>
      </c>
      <c r="H211" s="19">
        <v>0</v>
      </c>
      <c r="I211" s="19">
        <v>0</v>
      </c>
      <c r="J211" s="19">
        <v>0</v>
      </c>
    </row>
    <row r="212" spans="1:10" x14ac:dyDescent="0.3">
      <c r="A212" s="19" t="str">
        <f>B2&amp;C191&amp;D212</f>
        <v>DISTRIBUCION VOLUMEN X CRITERIO (kg ó litros)Agua EnvasadaDE 50 A 59 AÑOS</v>
      </c>
      <c r="B212" s="19">
        <v>0</v>
      </c>
      <c r="C212" s="19">
        <v>0</v>
      </c>
      <c r="D212" s="19" t="s">
        <v>158</v>
      </c>
      <c r="E212" s="19">
        <v>23.528364183357294</v>
      </c>
      <c r="F212" s="19">
        <v>23.011378292271349</v>
      </c>
      <c r="G212" s="19">
        <v>0</v>
      </c>
      <c r="H212" s="19">
        <v>0</v>
      </c>
      <c r="I212" s="19">
        <v>0</v>
      </c>
      <c r="J212" s="19">
        <v>0</v>
      </c>
    </row>
    <row r="213" spans="1:10" x14ac:dyDescent="0.3">
      <c r="A213" s="19" t="str">
        <f>B2&amp;C191&amp;D213</f>
        <v>DISTRIBUCION VOLUMEN X CRITERIO (kg ó litros)Agua EnvasadaDE 60 A 75 AÑOS</v>
      </c>
      <c r="B213" s="19">
        <v>0</v>
      </c>
      <c r="C213" s="19">
        <v>0</v>
      </c>
      <c r="D213" s="19" t="s">
        <v>159</v>
      </c>
      <c r="E213" s="19">
        <v>0</v>
      </c>
      <c r="F213" s="19">
        <v>19.035539513294736</v>
      </c>
      <c r="G213" s="19">
        <v>0</v>
      </c>
      <c r="H213" s="19">
        <v>0</v>
      </c>
      <c r="I213" s="19">
        <v>0</v>
      </c>
      <c r="J213" s="19">
        <v>0</v>
      </c>
    </row>
    <row r="214" spans="1:10" x14ac:dyDescent="0.3">
      <c r="A214" s="19" t="str">
        <f>B2&amp;C191&amp;D214</f>
        <v>DISTRIBUCION VOLUMEN X CRITERIO (kg ó litros)Agua EnvasadaALTA Y MEDIA ALTA</v>
      </c>
      <c r="B214" s="19">
        <v>0</v>
      </c>
      <c r="C214" s="19">
        <v>0</v>
      </c>
      <c r="D214" s="19" t="s">
        <v>160</v>
      </c>
      <c r="E214" s="19">
        <v>20.505299938832238</v>
      </c>
      <c r="F214" s="19">
        <v>33.483478906762635</v>
      </c>
      <c r="G214" s="19">
        <v>0</v>
      </c>
      <c r="H214" s="19">
        <v>0</v>
      </c>
      <c r="I214" s="19">
        <v>0</v>
      </c>
      <c r="J214" s="19">
        <v>0</v>
      </c>
    </row>
    <row r="215" spans="1:10" x14ac:dyDescent="0.3">
      <c r="A215" s="19" t="str">
        <f>B2&amp;C191&amp;D215</f>
        <v>DISTRIBUCION VOLUMEN X CRITERIO (kg ó litros)Agua EnvasadaMEDIA</v>
      </c>
      <c r="B215" s="19">
        <v>0</v>
      </c>
      <c r="C215" s="19">
        <v>0</v>
      </c>
      <c r="D215" s="19" t="s">
        <v>161</v>
      </c>
      <c r="E215" s="19">
        <v>23.666892727009497</v>
      </c>
      <c r="F215" s="19">
        <v>31.877778312285056</v>
      </c>
      <c r="G215" s="19">
        <v>0</v>
      </c>
      <c r="H215" s="19">
        <v>0</v>
      </c>
      <c r="I215" s="19">
        <v>0</v>
      </c>
      <c r="J215" s="19">
        <v>0</v>
      </c>
    </row>
    <row r="216" spans="1:10" x14ac:dyDescent="0.3">
      <c r="A216" s="19" t="str">
        <f>B2&amp;C191&amp;D216</f>
        <v>DISTRIBUCION VOLUMEN X CRITERIO (kg ó litros)Agua EnvasadaMEDIA BAJA</v>
      </c>
      <c r="B216" s="19">
        <v>0</v>
      </c>
      <c r="C216" s="19">
        <v>0</v>
      </c>
      <c r="D216" s="19" t="s">
        <v>162</v>
      </c>
      <c r="E216" s="19">
        <v>39.469240034738718</v>
      </c>
      <c r="F216" s="19">
        <v>26.522133301681293</v>
      </c>
      <c r="G216" s="19">
        <v>0</v>
      </c>
      <c r="H216" s="19">
        <v>0</v>
      </c>
      <c r="I216" s="19">
        <v>0</v>
      </c>
      <c r="J216" s="19">
        <v>0</v>
      </c>
    </row>
    <row r="217" spans="1:10" x14ac:dyDescent="0.3">
      <c r="A217" s="19" t="str">
        <f>B2&amp;C191&amp;D217</f>
        <v>DISTRIBUCION VOLUMEN X CRITERIO (kg ó litros)Agua EnvasadaBAJA</v>
      </c>
      <c r="B217" s="19">
        <v>0</v>
      </c>
      <c r="C217" s="19">
        <v>0</v>
      </c>
      <c r="D217" s="19" t="s">
        <v>163</v>
      </c>
      <c r="E217" s="19">
        <v>16.35856379161083</v>
      </c>
      <c r="F217" s="19">
        <v>0</v>
      </c>
      <c r="G217" s="19">
        <v>0</v>
      </c>
      <c r="H217" s="19">
        <v>0</v>
      </c>
      <c r="I217" s="19">
        <v>0</v>
      </c>
      <c r="J217" s="19">
        <v>0</v>
      </c>
    </row>
    <row r="218" spans="1:10" x14ac:dyDescent="0.3">
      <c r="A218" s="19" t="str">
        <f>B2&amp;C218&amp;D218</f>
        <v>DISTRIBUCION VOLUMEN X CRITERIO (kg ó litros)Bebidas RefrescantesT.ESPAÑA</v>
      </c>
      <c r="B218" s="19">
        <v>0</v>
      </c>
      <c r="C218" s="19" t="s">
        <v>111</v>
      </c>
      <c r="D218" s="19" t="s">
        <v>60</v>
      </c>
      <c r="E218" s="19">
        <v>100</v>
      </c>
      <c r="F218" s="19">
        <v>100</v>
      </c>
      <c r="G218" s="19">
        <v>0</v>
      </c>
      <c r="H218" s="19">
        <v>0</v>
      </c>
      <c r="I218" s="19">
        <v>0</v>
      </c>
      <c r="J218" s="19">
        <v>0</v>
      </c>
    </row>
    <row r="219" spans="1:10" x14ac:dyDescent="0.3">
      <c r="A219" s="19" t="str">
        <f>B2&amp;C218&amp;D219</f>
        <v>DISTRIBUCION VOLUMEN X CRITERIO (kg ó litros)Bebidas RefrescantesBCN AM</v>
      </c>
      <c r="B219" s="19">
        <v>0</v>
      </c>
      <c r="C219" s="19">
        <v>0</v>
      </c>
      <c r="D219" s="19" t="s">
        <v>146</v>
      </c>
      <c r="E219" s="19">
        <v>0</v>
      </c>
      <c r="F219" s="19">
        <v>0</v>
      </c>
      <c r="G219" s="19">
        <v>0</v>
      </c>
      <c r="H219" s="19">
        <v>0</v>
      </c>
      <c r="I219" s="19">
        <v>0</v>
      </c>
      <c r="J219" s="19">
        <v>0</v>
      </c>
    </row>
    <row r="220" spans="1:10" x14ac:dyDescent="0.3">
      <c r="A220" s="19" t="str">
        <f>B2&amp;C218&amp;D220</f>
        <v>DISTRIBUCION VOLUMEN X CRITERIO (kg ó litros)Bebidas RefrescantesREST.CAT ARAGON</v>
      </c>
      <c r="B220" s="19">
        <v>0</v>
      </c>
      <c r="C220" s="19">
        <v>0</v>
      </c>
      <c r="D220" s="19" t="s">
        <v>147</v>
      </c>
      <c r="E220" s="19">
        <v>13.353699827103929</v>
      </c>
      <c r="F220" s="19">
        <v>23.181738145172549</v>
      </c>
      <c r="G220" s="19">
        <v>0</v>
      </c>
      <c r="H220" s="19">
        <v>0</v>
      </c>
      <c r="I220" s="19">
        <v>0</v>
      </c>
      <c r="J220" s="19">
        <v>0</v>
      </c>
    </row>
    <row r="221" spans="1:10" x14ac:dyDescent="0.3">
      <c r="A221" s="19" t="str">
        <f>B2&amp;C218&amp;D221</f>
        <v>DISTRIBUCION VOLUMEN X CRITERIO (kg ó litros)Bebidas RefrescantesLEVANTE</v>
      </c>
      <c r="B221" s="19">
        <v>0</v>
      </c>
      <c r="C221" s="19">
        <v>0</v>
      </c>
      <c r="D221" s="19" t="s">
        <v>148</v>
      </c>
      <c r="E221" s="19">
        <v>10.40964153980465</v>
      </c>
      <c r="F221" s="19">
        <v>13.224120007580561</v>
      </c>
      <c r="G221" s="19">
        <v>0</v>
      </c>
      <c r="H221" s="19">
        <v>0</v>
      </c>
      <c r="I221" s="19">
        <v>0</v>
      </c>
      <c r="J221" s="19">
        <v>0</v>
      </c>
    </row>
    <row r="222" spans="1:10" x14ac:dyDescent="0.3">
      <c r="A222" s="19" t="str">
        <f>B2&amp;C218&amp;D222</f>
        <v>DISTRIBUCION VOLUMEN X CRITERIO (kg ó litros)Bebidas RefrescantesANDALUCIA</v>
      </c>
      <c r="B222" s="19">
        <v>0</v>
      </c>
      <c r="C222" s="19">
        <v>0</v>
      </c>
      <c r="D222" s="19" t="s">
        <v>149</v>
      </c>
      <c r="E222" s="19">
        <v>27.360824367238102</v>
      </c>
      <c r="F222" s="19">
        <v>31.33207199431865</v>
      </c>
      <c r="G222" s="19">
        <v>0</v>
      </c>
      <c r="H222" s="19">
        <v>0</v>
      </c>
      <c r="I222" s="19">
        <v>0</v>
      </c>
      <c r="J222" s="19">
        <v>0</v>
      </c>
    </row>
    <row r="223" spans="1:10" x14ac:dyDescent="0.3">
      <c r="A223" s="19" t="str">
        <f>B2&amp;C218&amp;D223</f>
        <v>DISTRIBUCION VOLUMEN X CRITERIO (kg ó litros)Bebidas RefrescantesMDD AM</v>
      </c>
      <c r="B223" s="19">
        <v>0</v>
      </c>
      <c r="C223" s="19">
        <v>0</v>
      </c>
      <c r="D223" s="19" t="s">
        <v>150</v>
      </c>
      <c r="E223" s="19">
        <v>17.167822456093308</v>
      </c>
      <c r="F223" s="19">
        <v>10.521334462532238</v>
      </c>
      <c r="G223" s="19">
        <v>0</v>
      </c>
      <c r="H223" s="19">
        <v>0</v>
      </c>
      <c r="I223" s="19">
        <v>0</v>
      </c>
      <c r="J223" s="19">
        <v>0</v>
      </c>
    </row>
    <row r="224" spans="1:10" x14ac:dyDescent="0.3">
      <c r="A224" s="19" t="str">
        <f>B2&amp;C218&amp;D224</f>
        <v>DISTRIBUCION VOLUMEN X CRITERIO (kg ó litros)Bebidas RefrescantesRTO CENTRO</v>
      </c>
      <c r="B224" s="19">
        <v>0</v>
      </c>
      <c r="C224" s="19">
        <v>0</v>
      </c>
      <c r="D224" s="19" t="s">
        <v>151</v>
      </c>
      <c r="E224" s="19">
        <v>7.4745496731045495</v>
      </c>
      <c r="F224" s="19">
        <v>3.7688814958028476</v>
      </c>
      <c r="G224" s="19">
        <v>0</v>
      </c>
      <c r="H224" s="19">
        <v>0</v>
      </c>
      <c r="I224" s="19">
        <v>0</v>
      </c>
      <c r="J224" s="19">
        <v>0</v>
      </c>
    </row>
    <row r="225" spans="1:10" x14ac:dyDescent="0.3">
      <c r="A225" s="19" t="str">
        <f>B2&amp;C218&amp;D225</f>
        <v>DISTRIBUCION VOLUMEN X CRITERIO (kg ó litros)Bebidas RefrescantesNORTE-CENTRO</v>
      </c>
      <c r="B225" s="19">
        <v>0</v>
      </c>
      <c r="C225" s="19">
        <v>0</v>
      </c>
      <c r="D225" s="19" t="s">
        <v>152</v>
      </c>
      <c r="E225" s="19">
        <v>9.2607204604340847</v>
      </c>
      <c r="F225" s="19">
        <v>0</v>
      </c>
      <c r="G225" s="19">
        <v>0</v>
      </c>
      <c r="H225" s="19">
        <v>0</v>
      </c>
      <c r="I225" s="19">
        <v>0</v>
      </c>
      <c r="J225" s="19">
        <v>0</v>
      </c>
    </row>
    <row r="226" spans="1:10" x14ac:dyDescent="0.3">
      <c r="A226" s="19" t="str">
        <f>B2&amp;C218&amp;D226</f>
        <v>DISTRIBUCION VOLUMEN X CRITERIO (kg ó litros)Bebidas RefrescantesNOROESTE</v>
      </c>
      <c r="B226" s="19">
        <v>0</v>
      </c>
      <c r="C226" s="19">
        <v>0</v>
      </c>
      <c r="D226" s="19" t="s">
        <v>153</v>
      </c>
      <c r="E226" s="19">
        <v>11.219115122894033</v>
      </c>
      <c r="F226" s="19">
        <v>10.959782976688496</v>
      </c>
      <c r="G226" s="19">
        <v>0</v>
      </c>
      <c r="H226" s="19">
        <v>0</v>
      </c>
      <c r="I226" s="19">
        <v>0</v>
      </c>
      <c r="J226" s="19">
        <v>0</v>
      </c>
    </row>
    <row r="227" spans="1:10" x14ac:dyDescent="0.3">
      <c r="A227" s="19" t="str">
        <f>B2&amp;C218&amp;D227</f>
        <v>DISTRIBUCION VOLUMEN X CRITERIO (kg ó litros)Bebidas Refrescantes&lt;2MIL</v>
      </c>
      <c r="B227" s="19">
        <v>0</v>
      </c>
      <c r="C227" s="19">
        <v>0</v>
      </c>
      <c r="D227" s="19" t="s">
        <v>30</v>
      </c>
      <c r="E227" s="19">
        <v>0</v>
      </c>
      <c r="F227" s="19">
        <v>0</v>
      </c>
      <c r="G227" s="19">
        <v>0</v>
      </c>
      <c r="H227" s="19">
        <v>0</v>
      </c>
      <c r="I227" s="19">
        <v>0</v>
      </c>
      <c r="J227" s="19">
        <v>0</v>
      </c>
    </row>
    <row r="228" spans="1:10" x14ac:dyDescent="0.3">
      <c r="A228" s="19" t="str">
        <f>B2&amp;C218&amp;D228</f>
        <v>DISTRIBUCION VOLUMEN X CRITERIO (kg ó litros)Bebidas Refrescantes2-5MIL</v>
      </c>
      <c r="B228" s="19">
        <v>0</v>
      </c>
      <c r="C228" s="19">
        <v>0</v>
      </c>
      <c r="D228" s="19" t="s">
        <v>33</v>
      </c>
      <c r="E228" s="19">
        <v>0</v>
      </c>
      <c r="F228" s="19">
        <v>0</v>
      </c>
      <c r="G228" s="19">
        <v>0</v>
      </c>
      <c r="H228" s="19">
        <v>0</v>
      </c>
      <c r="I228" s="19">
        <v>0</v>
      </c>
      <c r="J228" s="19">
        <v>0</v>
      </c>
    </row>
    <row r="229" spans="1:10" x14ac:dyDescent="0.3">
      <c r="A229" s="19" t="str">
        <f>B2&amp;C218&amp;D229</f>
        <v>DISTRIBUCION VOLUMEN X CRITERIO (kg ó litros)Bebidas Refrescantes5-10MIL</v>
      </c>
      <c r="B229" s="19">
        <v>0</v>
      </c>
      <c r="C229" s="19">
        <v>0</v>
      </c>
      <c r="D229" s="19" t="s">
        <v>35</v>
      </c>
      <c r="E229" s="19">
        <v>0</v>
      </c>
      <c r="F229" s="19">
        <v>21.257108585799173</v>
      </c>
      <c r="G229" s="19">
        <v>0</v>
      </c>
      <c r="H229" s="19">
        <v>0</v>
      </c>
      <c r="I229" s="19">
        <v>0</v>
      </c>
      <c r="J229" s="19">
        <v>0</v>
      </c>
    </row>
    <row r="230" spans="1:10" x14ac:dyDescent="0.3">
      <c r="A230" s="19" t="str">
        <f>B2&amp;C218&amp;D230</f>
        <v>DISTRIBUCION VOLUMEN X CRITERIO (kg ó litros)Bebidas Refrescantes10-30MIL</v>
      </c>
      <c r="B230" s="19">
        <v>0</v>
      </c>
      <c r="C230" s="19">
        <v>0</v>
      </c>
      <c r="D230" s="19" t="s">
        <v>37</v>
      </c>
      <c r="E230" s="19">
        <v>12.192979460277721</v>
      </c>
      <c r="F230" s="19">
        <v>11.827960299547707</v>
      </c>
      <c r="G230" s="19">
        <v>0</v>
      </c>
      <c r="H230" s="19">
        <v>0</v>
      </c>
      <c r="I230" s="19">
        <v>0</v>
      </c>
      <c r="J230" s="19">
        <v>0</v>
      </c>
    </row>
    <row r="231" spans="1:10" x14ac:dyDescent="0.3">
      <c r="A231" s="19" t="str">
        <f>B2&amp;C218&amp;D231</f>
        <v>DISTRIBUCION VOLUMEN X CRITERIO (kg ó litros)Bebidas Refrescantes30-100MIL</v>
      </c>
      <c r="B231" s="19">
        <v>0</v>
      </c>
      <c r="C231" s="19">
        <v>0</v>
      </c>
      <c r="D231" s="19" t="s">
        <v>39</v>
      </c>
      <c r="E231" s="19">
        <v>14.819343991042214</v>
      </c>
      <c r="F231" s="19">
        <v>8.5832627301643871</v>
      </c>
      <c r="G231" s="19">
        <v>0</v>
      </c>
      <c r="H231" s="19">
        <v>0</v>
      </c>
      <c r="I231" s="19">
        <v>0</v>
      </c>
      <c r="J231" s="19">
        <v>0</v>
      </c>
    </row>
    <row r="232" spans="1:10" x14ac:dyDescent="0.3">
      <c r="A232" s="19" t="str">
        <f>B2&amp;C218&amp;D232</f>
        <v>DISTRIBUCION VOLUMEN X CRITERIO (kg ó litros)Bebidas Refrescantes100-200MIL</v>
      </c>
      <c r="B232" s="19">
        <v>0</v>
      </c>
      <c r="C232" s="19">
        <v>0</v>
      </c>
      <c r="D232" s="19" t="s">
        <v>41</v>
      </c>
      <c r="E232" s="19">
        <v>7.3906406525835715</v>
      </c>
      <c r="F232" s="19">
        <v>4.435791726454779</v>
      </c>
      <c r="G232" s="19">
        <v>0</v>
      </c>
      <c r="H232" s="19">
        <v>0</v>
      </c>
      <c r="I232" s="19">
        <v>0</v>
      </c>
      <c r="J232" s="19">
        <v>0</v>
      </c>
    </row>
    <row r="233" spans="1:10" x14ac:dyDescent="0.3">
      <c r="A233" s="19" t="str">
        <f>B2&amp;C218&amp;D233</f>
        <v>DISTRIBUCION VOLUMEN X CRITERIO (kg ó litros)Bebidas Refrescantes200-500MIL</v>
      </c>
      <c r="B233" s="19">
        <v>0</v>
      </c>
      <c r="C233" s="19">
        <v>0</v>
      </c>
      <c r="D233" s="19" t="s">
        <v>43</v>
      </c>
      <c r="E233" s="19">
        <v>17.708610868112984</v>
      </c>
      <c r="F233" s="19">
        <v>16.099998059992259</v>
      </c>
      <c r="G233" s="19">
        <v>0</v>
      </c>
      <c r="H233" s="19">
        <v>0</v>
      </c>
      <c r="I233" s="19">
        <v>0</v>
      </c>
      <c r="J233" s="19">
        <v>0</v>
      </c>
    </row>
    <row r="234" spans="1:10" x14ac:dyDescent="0.3">
      <c r="A234" s="19" t="str">
        <f>B2&amp;C218&amp;D234</f>
        <v>DISTRIBUCION VOLUMEN X CRITERIO (kg ó litros)Bebidas Refrescantes&gt;500MIL</v>
      </c>
      <c r="B234" s="19">
        <v>0</v>
      </c>
      <c r="C234" s="19">
        <v>0</v>
      </c>
      <c r="D234" s="19" t="s">
        <v>45</v>
      </c>
      <c r="E234" s="19">
        <v>19.777264450143058</v>
      </c>
      <c r="F234" s="19">
        <v>27.593602146968994</v>
      </c>
      <c r="G234" s="19">
        <v>0</v>
      </c>
      <c r="H234" s="19">
        <v>0</v>
      </c>
      <c r="I234" s="19">
        <v>0</v>
      </c>
      <c r="J234" s="19">
        <v>0</v>
      </c>
    </row>
    <row r="235" spans="1:10" x14ac:dyDescent="0.3">
      <c r="A235" s="19" t="str">
        <f>B2&amp;C218&amp;D235</f>
        <v>DISTRIBUCION VOLUMEN X CRITERIO (kg ó litros)Bebidas RefrescantesDE 15 A 19 AÑOS</v>
      </c>
      <c r="B235" s="19">
        <v>0</v>
      </c>
      <c r="C235" s="19">
        <v>0</v>
      </c>
      <c r="D235" s="19" t="s">
        <v>154</v>
      </c>
      <c r="E235" s="19">
        <v>0</v>
      </c>
      <c r="F235" s="19">
        <v>0</v>
      </c>
      <c r="G235" s="19">
        <v>0</v>
      </c>
      <c r="H235" s="19">
        <v>0</v>
      </c>
      <c r="I235" s="19">
        <v>0</v>
      </c>
      <c r="J235" s="19">
        <v>0</v>
      </c>
    </row>
    <row r="236" spans="1:10" x14ac:dyDescent="0.3">
      <c r="A236" s="19" t="str">
        <f>B2&amp;C218&amp;D236</f>
        <v>DISTRIBUCION VOLUMEN X CRITERIO (kg ó litros)Bebidas RefrescantesDE 20 A 24 AÑOS</v>
      </c>
      <c r="B236" s="19">
        <v>0</v>
      </c>
      <c r="C236" s="19">
        <v>0</v>
      </c>
      <c r="D236" s="19" t="s">
        <v>155</v>
      </c>
      <c r="E236" s="19">
        <v>22.920304963753107</v>
      </c>
      <c r="F236" s="19">
        <v>5.570125122532863</v>
      </c>
      <c r="G236" s="19">
        <v>0</v>
      </c>
      <c r="H236" s="19">
        <v>0</v>
      </c>
      <c r="I236" s="19">
        <v>0</v>
      </c>
      <c r="J236" s="19">
        <v>0</v>
      </c>
    </row>
    <row r="237" spans="1:10" x14ac:dyDescent="0.3">
      <c r="A237" s="19" t="str">
        <f>B2&amp;C218&amp;D237</f>
        <v>DISTRIBUCION VOLUMEN X CRITERIO (kg ó litros)Bebidas RefrescantesDE 25 A 34 AÑOS</v>
      </c>
      <c r="B237" s="19">
        <v>0</v>
      </c>
      <c r="C237" s="19">
        <v>0</v>
      </c>
      <c r="D237" s="19" t="s">
        <v>156</v>
      </c>
      <c r="E237" s="19">
        <v>15.06378632308194</v>
      </c>
      <c r="F237" s="19">
        <v>15.419074337183009</v>
      </c>
      <c r="G237" s="19">
        <v>0</v>
      </c>
      <c r="H237" s="19">
        <v>0</v>
      </c>
      <c r="I237" s="19">
        <v>0</v>
      </c>
      <c r="J237" s="19">
        <v>0</v>
      </c>
    </row>
    <row r="238" spans="1:10" x14ac:dyDescent="0.3">
      <c r="A238" s="19" t="str">
        <f>B2&amp;C218&amp;D238</f>
        <v>DISTRIBUCION VOLUMEN X CRITERIO (kg ó litros)Bebidas RefrescantesDE 35 A 49 AÑOS</v>
      </c>
      <c r="B238" s="19">
        <v>0</v>
      </c>
      <c r="C238" s="19">
        <v>0</v>
      </c>
      <c r="D238" s="19" t="s">
        <v>157</v>
      </c>
      <c r="E238" s="19">
        <v>21.237070390536157</v>
      </c>
      <c r="F238" s="19">
        <v>19.662929874463781</v>
      </c>
      <c r="G238" s="19">
        <v>0</v>
      </c>
      <c r="H238" s="19">
        <v>0</v>
      </c>
      <c r="I238" s="19">
        <v>0</v>
      </c>
      <c r="J238" s="19">
        <v>0</v>
      </c>
    </row>
    <row r="239" spans="1:10" x14ac:dyDescent="0.3">
      <c r="A239" s="19" t="str">
        <f>B2&amp;C218&amp;D239</f>
        <v>DISTRIBUCION VOLUMEN X CRITERIO (kg ó litros)Bebidas RefrescantesDE 50 A 59 AÑOS</v>
      </c>
      <c r="B239" s="19">
        <v>0</v>
      </c>
      <c r="C239" s="19">
        <v>0</v>
      </c>
      <c r="D239" s="19" t="s">
        <v>158</v>
      </c>
      <c r="E239" s="19">
        <v>23.494266642316447</v>
      </c>
      <c r="F239" s="19">
        <v>30.002212885908047</v>
      </c>
      <c r="G239" s="19">
        <v>0</v>
      </c>
      <c r="H239" s="19">
        <v>0</v>
      </c>
      <c r="I239" s="19">
        <v>0</v>
      </c>
      <c r="J239" s="19">
        <v>0</v>
      </c>
    </row>
    <row r="240" spans="1:10" x14ac:dyDescent="0.3">
      <c r="A240" s="19" t="str">
        <f>B2&amp;C218&amp;D240</f>
        <v>DISTRIBUCION VOLUMEN X CRITERIO (kg ó litros)Bebidas RefrescantesDE 60 A 75 AÑOS</v>
      </c>
      <c r="B240" s="19">
        <v>0</v>
      </c>
      <c r="C240" s="19">
        <v>0</v>
      </c>
      <c r="D240" s="19" t="s">
        <v>159</v>
      </c>
      <c r="E240" s="19">
        <v>0</v>
      </c>
      <c r="F240" s="19">
        <v>0</v>
      </c>
      <c r="G240" s="19">
        <v>0</v>
      </c>
      <c r="H240" s="19">
        <v>0</v>
      </c>
      <c r="I240" s="19">
        <v>0</v>
      </c>
      <c r="J240" s="19">
        <v>0</v>
      </c>
    </row>
    <row r="241" spans="1:10" x14ac:dyDescent="0.3">
      <c r="A241" s="19" t="str">
        <f>B2&amp;C218&amp;D241</f>
        <v>DISTRIBUCION VOLUMEN X CRITERIO (kg ó litros)Bebidas RefrescantesALTA Y MEDIA ALTA</v>
      </c>
      <c r="B241" s="19">
        <v>0</v>
      </c>
      <c r="C241" s="19">
        <v>0</v>
      </c>
      <c r="D241" s="19" t="s">
        <v>160</v>
      </c>
      <c r="E241" s="19">
        <v>11.087093620450448</v>
      </c>
      <c r="F241" s="19">
        <v>20.135051074471033</v>
      </c>
      <c r="G241" s="19">
        <v>0</v>
      </c>
      <c r="H241" s="19">
        <v>0</v>
      </c>
      <c r="I241" s="19">
        <v>0</v>
      </c>
      <c r="J241" s="19">
        <v>0</v>
      </c>
    </row>
    <row r="242" spans="1:10" x14ac:dyDescent="0.3">
      <c r="A242" s="19" t="str">
        <f>B2&amp;C218&amp;D242</f>
        <v>DISTRIBUCION VOLUMEN X CRITERIO (kg ó litros)Bebidas RefrescantesMEDIA</v>
      </c>
      <c r="B242" s="19">
        <v>0</v>
      </c>
      <c r="C242" s="19">
        <v>0</v>
      </c>
      <c r="D242" s="19" t="s">
        <v>161</v>
      </c>
      <c r="E242" s="19">
        <v>21.541580239482986</v>
      </c>
      <c r="F242" s="19">
        <v>22.480647379979377</v>
      </c>
      <c r="G242" s="19">
        <v>0</v>
      </c>
      <c r="H242" s="19">
        <v>0</v>
      </c>
      <c r="I242" s="19">
        <v>0</v>
      </c>
      <c r="J242" s="19">
        <v>0</v>
      </c>
    </row>
    <row r="243" spans="1:10" x14ac:dyDescent="0.3">
      <c r="A243" s="19" t="str">
        <f>B2&amp;C218&amp;D243</f>
        <v>DISTRIBUCION VOLUMEN X CRITERIO (kg ó litros)Bebidas RefrescantesMEDIA BAJA</v>
      </c>
      <c r="B243" s="19">
        <v>0</v>
      </c>
      <c r="C243" s="19">
        <v>0</v>
      </c>
      <c r="D243" s="19" t="s">
        <v>162</v>
      </c>
      <c r="E243" s="19">
        <v>34.9112571442083</v>
      </c>
      <c r="F243" s="19">
        <v>36.804623066129039</v>
      </c>
      <c r="G243" s="19">
        <v>0</v>
      </c>
      <c r="H243" s="19">
        <v>0</v>
      </c>
      <c r="I243" s="19">
        <v>0</v>
      </c>
      <c r="J243" s="19">
        <v>0</v>
      </c>
    </row>
    <row r="244" spans="1:10" x14ac:dyDescent="0.3">
      <c r="A244" s="19" t="str">
        <f>B2&amp;C218&amp;D244</f>
        <v>DISTRIBUCION VOLUMEN X CRITERIO (kg ó litros)Bebidas RefrescantesBAJA</v>
      </c>
      <c r="B244" s="19">
        <v>0</v>
      </c>
      <c r="C244" s="19">
        <v>0</v>
      </c>
      <c r="D244" s="19" t="s">
        <v>163</v>
      </c>
      <c r="E244" s="19">
        <v>32.460070668615728</v>
      </c>
      <c r="F244" s="19">
        <v>20.579686103304049</v>
      </c>
      <c r="G244" s="19">
        <v>0</v>
      </c>
      <c r="H244" s="19">
        <v>0</v>
      </c>
      <c r="I244" s="19">
        <v>0</v>
      </c>
      <c r="J244" s="19">
        <v>0</v>
      </c>
    </row>
    <row r="245" spans="1:10" x14ac:dyDescent="0.3">
      <c r="A245" s="19" t="str">
        <f>B2&amp;C245&amp;D245</f>
        <v>DISTRIBUCION VOLUMEN X CRITERIO (kg ó litros).Total Bebidas CalienteT.ESPAÑA</v>
      </c>
      <c r="B245" s="19">
        <v>0</v>
      </c>
      <c r="C245" s="19" t="s">
        <v>112</v>
      </c>
      <c r="D245" s="19" t="s">
        <v>60</v>
      </c>
      <c r="E245" s="19">
        <v>100</v>
      </c>
      <c r="F245" s="19">
        <v>100</v>
      </c>
      <c r="G245" s="19">
        <v>0</v>
      </c>
      <c r="H245" s="19">
        <v>0</v>
      </c>
      <c r="I245" s="19">
        <v>0</v>
      </c>
      <c r="J245" s="19">
        <v>0</v>
      </c>
    </row>
    <row r="246" spans="1:10" x14ac:dyDescent="0.3">
      <c r="A246" s="19" t="str">
        <f>B2&amp;C245&amp;D246</f>
        <v>DISTRIBUCION VOLUMEN X CRITERIO (kg ó litros).Total Bebidas CalienteBCN AM</v>
      </c>
      <c r="B246" s="19">
        <v>0</v>
      </c>
      <c r="C246" s="19">
        <v>0</v>
      </c>
      <c r="D246" s="19" t="s">
        <v>146</v>
      </c>
      <c r="E246" s="19">
        <v>0</v>
      </c>
      <c r="F246" s="19">
        <v>0</v>
      </c>
      <c r="G246" s="19">
        <v>0</v>
      </c>
      <c r="H246" s="19">
        <v>0</v>
      </c>
      <c r="I246" s="19">
        <v>0</v>
      </c>
      <c r="J246" s="19">
        <v>0</v>
      </c>
    </row>
    <row r="247" spans="1:10" x14ac:dyDescent="0.3">
      <c r="A247" s="19" t="str">
        <f>B2&amp;C245&amp;D247</f>
        <v>DISTRIBUCION VOLUMEN X CRITERIO (kg ó litros).Total Bebidas CalienteREST.CAT ARAGON</v>
      </c>
      <c r="B247" s="19">
        <v>0</v>
      </c>
      <c r="C247" s="19">
        <v>0</v>
      </c>
      <c r="D247" s="19" t="s">
        <v>147</v>
      </c>
      <c r="E247" s="19">
        <v>0</v>
      </c>
      <c r="F247" s="19">
        <v>0</v>
      </c>
      <c r="G247" s="19">
        <v>0</v>
      </c>
      <c r="H247" s="19">
        <v>0</v>
      </c>
      <c r="I247" s="19">
        <v>0</v>
      </c>
      <c r="J247" s="19">
        <v>0</v>
      </c>
    </row>
    <row r="248" spans="1:10" x14ac:dyDescent="0.3">
      <c r="A248" s="19" t="str">
        <f>B2&amp;C245&amp;D248</f>
        <v>DISTRIBUCION VOLUMEN X CRITERIO (kg ó litros).Total Bebidas CalienteLEVANTE</v>
      </c>
      <c r="B248" s="19">
        <v>0</v>
      </c>
      <c r="C248" s="19">
        <v>0</v>
      </c>
      <c r="D248" s="19" t="s">
        <v>148</v>
      </c>
      <c r="E248" s="19">
        <v>0</v>
      </c>
      <c r="F248" s="19">
        <v>0</v>
      </c>
      <c r="G248" s="19">
        <v>0</v>
      </c>
      <c r="H248" s="19">
        <v>0</v>
      </c>
      <c r="I248" s="19">
        <v>0</v>
      </c>
      <c r="J248" s="19">
        <v>0</v>
      </c>
    </row>
    <row r="249" spans="1:10" x14ac:dyDescent="0.3">
      <c r="A249" s="19" t="str">
        <f>B2&amp;C245&amp;D249</f>
        <v>DISTRIBUCION VOLUMEN X CRITERIO (kg ó litros).Total Bebidas CalienteANDALUCIA</v>
      </c>
      <c r="B249" s="19">
        <v>0</v>
      </c>
      <c r="C249" s="19">
        <v>0</v>
      </c>
      <c r="D249" s="19" t="s">
        <v>149</v>
      </c>
      <c r="E249" s="19">
        <v>24.835899346998364</v>
      </c>
      <c r="F249" s="19">
        <v>25.945059248794607</v>
      </c>
      <c r="G249" s="19">
        <v>0</v>
      </c>
      <c r="H249" s="19">
        <v>0</v>
      </c>
      <c r="I249" s="19">
        <v>0</v>
      </c>
      <c r="J249" s="19">
        <v>0</v>
      </c>
    </row>
    <row r="250" spans="1:10" x14ac:dyDescent="0.3">
      <c r="A250" s="19" t="str">
        <f>B2&amp;C245&amp;D250</f>
        <v>DISTRIBUCION VOLUMEN X CRITERIO (kg ó litros).Total Bebidas CalienteMDD AM</v>
      </c>
      <c r="B250" s="19">
        <v>0</v>
      </c>
      <c r="C250" s="19">
        <v>0</v>
      </c>
      <c r="D250" s="19" t="s">
        <v>150</v>
      </c>
      <c r="E250" s="19">
        <v>0</v>
      </c>
      <c r="F250" s="19">
        <v>0</v>
      </c>
      <c r="G250" s="19">
        <v>0</v>
      </c>
      <c r="H250" s="19">
        <v>0</v>
      </c>
      <c r="I250" s="19">
        <v>0</v>
      </c>
      <c r="J250" s="19">
        <v>0</v>
      </c>
    </row>
    <row r="251" spans="1:10" x14ac:dyDescent="0.3">
      <c r="A251" s="19" t="str">
        <f>B2&amp;C245&amp;D251</f>
        <v>DISTRIBUCION VOLUMEN X CRITERIO (kg ó litros).Total Bebidas CalienteRTO CENTRO</v>
      </c>
      <c r="B251" s="19">
        <v>0</v>
      </c>
      <c r="C251" s="19">
        <v>0</v>
      </c>
      <c r="D251" s="19" t="s">
        <v>151</v>
      </c>
      <c r="E251" s="19">
        <v>0</v>
      </c>
      <c r="F251" s="19">
        <v>0</v>
      </c>
      <c r="G251" s="19">
        <v>0</v>
      </c>
      <c r="H251" s="19">
        <v>0</v>
      </c>
      <c r="I251" s="19">
        <v>0</v>
      </c>
      <c r="J251" s="19">
        <v>0</v>
      </c>
    </row>
    <row r="252" spans="1:10" x14ac:dyDescent="0.3">
      <c r="A252" s="19" t="str">
        <f>B2&amp;C245&amp;D252</f>
        <v>DISTRIBUCION VOLUMEN X CRITERIO (kg ó litros).Total Bebidas CalienteNORTE-CENTRO</v>
      </c>
      <c r="B252" s="19">
        <v>0</v>
      </c>
      <c r="C252" s="19">
        <v>0</v>
      </c>
      <c r="D252" s="19" t="s">
        <v>152</v>
      </c>
      <c r="E252" s="19">
        <v>0</v>
      </c>
      <c r="F252" s="19">
        <v>0</v>
      </c>
      <c r="G252" s="19">
        <v>0</v>
      </c>
      <c r="H252" s="19">
        <v>0</v>
      </c>
      <c r="I252" s="19">
        <v>0</v>
      </c>
      <c r="J252" s="19">
        <v>0</v>
      </c>
    </row>
    <row r="253" spans="1:10" x14ac:dyDescent="0.3">
      <c r="A253" s="19" t="str">
        <f>B2&amp;C245&amp;D253</f>
        <v>DISTRIBUCION VOLUMEN X CRITERIO (kg ó litros).Total Bebidas CalienteNOROESTE</v>
      </c>
      <c r="B253" s="19">
        <v>0</v>
      </c>
      <c r="C253" s="19">
        <v>0</v>
      </c>
      <c r="D253" s="19" t="s">
        <v>153</v>
      </c>
      <c r="E253" s="19">
        <v>22.155268631268783</v>
      </c>
      <c r="F253" s="19">
        <v>0</v>
      </c>
      <c r="G253" s="19">
        <v>0</v>
      </c>
      <c r="H253" s="19">
        <v>0</v>
      </c>
      <c r="I253" s="19">
        <v>0</v>
      </c>
      <c r="J253" s="19">
        <v>0</v>
      </c>
    </row>
    <row r="254" spans="1:10" x14ac:dyDescent="0.3">
      <c r="A254" s="19" t="str">
        <f>B2&amp;C245&amp;D254</f>
        <v>DISTRIBUCION VOLUMEN X CRITERIO (kg ó litros).Total Bebidas Caliente&lt;2MIL</v>
      </c>
      <c r="B254" s="19">
        <v>0</v>
      </c>
      <c r="C254" s="19">
        <v>0</v>
      </c>
      <c r="D254" s="19" t="s">
        <v>30</v>
      </c>
      <c r="E254" s="19">
        <v>0</v>
      </c>
      <c r="F254" s="19">
        <v>0</v>
      </c>
      <c r="G254" s="19">
        <v>0</v>
      </c>
      <c r="H254" s="19">
        <v>0</v>
      </c>
      <c r="I254" s="19">
        <v>0</v>
      </c>
      <c r="J254" s="19">
        <v>0</v>
      </c>
    </row>
    <row r="255" spans="1:10" x14ac:dyDescent="0.3">
      <c r="A255" s="19" t="str">
        <f>B2&amp;C245&amp;D255</f>
        <v>DISTRIBUCION VOLUMEN X CRITERIO (kg ó litros).Total Bebidas Caliente2-5MIL</v>
      </c>
      <c r="B255" s="19">
        <v>0</v>
      </c>
      <c r="C255" s="19">
        <v>0</v>
      </c>
      <c r="D255" s="19" t="s">
        <v>33</v>
      </c>
      <c r="E255" s="19">
        <v>0</v>
      </c>
      <c r="F255" s="19">
        <v>0</v>
      </c>
      <c r="G255" s="19">
        <v>0</v>
      </c>
      <c r="H255" s="19">
        <v>0</v>
      </c>
      <c r="I255" s="19">
        <v>0</v>
      </c>
      <c r="J255" s="19">
        <v>0</v>
      </c>
    </row>
    <row r="256" spans="1:10" x14ac:dyDescent="0.3">
      <c r="A256" s="19" t="str">
        <f>B2&amp;C245&amp;D256</f>
        <v>DISTRIBUCION VOLUMEN X CRITERIO (kg ó litros).Total Bebidas Caliente5-10MIL</v>
      </c>
      <c r="B256" s="19">
        <v>0</v>
      </c>
      <c r="C256" s="19">
        <v>0</v>
      </c>
      <c r="D256" s="19" t="s">
        <v>35</v>
      </c>
      <c r="E256" s="19">
        <v>0</v>
      </c>
      <c r="F256" s="19">
        <v>0</v>
      </c>
      <c r="G256" s="19">
        <v>0</v>
      </c>
      <c r="H256" s="19">
        <v>0</v>
      </c>
      <c r="I256" s="19">
        <v>0</v>
      </c>
      <c r="J256" s="19">
        <v>0</v>
      </c>
    </row>
    <row r="257" spans="1:10" x14ac:dyDescent="0.3">
      <c r="A257" s="19" t="str">
        <f>B2&amp;C245&amp;D257</f>
        <v>DISTRIBUCION VOLUMEN X CRITERIO (kg ó litros).Total Bebidas Caliente10-30MIL</v>
      </c>
      <c r="B257" s="19">
        <v>0</v>
      </c>
      <c r="C257" s="19">
        <v>0</v>
      </c>
      <c r="D257" s="19" t="s">
        <v>37</v>
      </c>
      <c r="E257" s="19">
        <v>20.549678031052657</v>
      </c>
      <c r="F257" s="19">
        <v>15.252653363183653</v>
      </c>
      <c r="G257" s="19">
        <v>0</v>
      </c>
      <c r="H257" s="19">
        <v>0</v>
      </c>
      <c r="I257" s="19">
        <v>0</v>
      </c>
      <c r="J257" s="19">
        <v>0</v>
      </c>
    </row>
    <row r="258" spans="1:10" x14ac:dyDescent="0.3">
      <c r="A258" s="19" t="str">
        <f>B2&amp;C245&amp;D258</f>
        <v>DISTRIBUCION VOLUMEN X CRITERIO (kg ó litros).Total Bebidas Caliente30-100MIL</v>
      </c>
      <c r="B258" s="19">
        <v>0</v>
      </c>
      <c r="C258" s="19">
        <v>0</v>
      </c>
      <c r="D258" s="19" t="s">
        <v>39</v>
      </c>
      <c r="E258" s="19">
        <v>24.527147037926781</v>
      </c>
      <c r="F258" s="19">
        <v>35.60500814632001</v>
      </c>
      <c r="G258" s="19">
        <v>0</v>
      </c>
      <c r="H258" s="19">
        <v>0</v>
      </c>
      <c r="I258" s="19">
        <v>0</v>
      </c>
      <c r="J258" s="19">
        <v>0</v>
      </c>
    </row>
    <row r="259" spans="1:10" x14ac:dyDescent="0.3">
      <c r="A259" s="19" t="str">
        <f>B2&amp;C245&amp;D259</f>
        <v>DISTRIBUCION VOLUMEN X CRITERIO (kg ó litros).Total Bebidas Caliente100-200MIL</v>
      </c>
      <c r="B259" s="19">
        <v>0</v>
      </c>
      <c r="C259" s="19">
        <v>0</v>
      </c>
      <c r="D259" s="19" t="s">
        <v>41</v>
      </c>
      <c r="E259" s="19">
        <v>0</v>
      </c>
      <c r="F259" s="19">
        <v>0</v>
      </c>
      <c r="G259" s="19">
        <v>0</v>
      </c>
      <c r="H259" s="19">
        <v>0</v>
      </c>
      <c r="I259" s="19">
        <v>0</v>
      </c>
      <c r="J259" s="19">
        <v>0</v>
      </c>
    </row>
    <row r="260" spans="1:10" x14ac:dyDescent="0.3">
      <c r="A260" s="19" t="str">
        <f>B2&amp;C245&amp;D260</f>
        <v>DISTRIBUCION VOLUMEN X CRITERIO (kg ó litros).Total Bebidas Caliente200-500MIL</v>
      </c>
      <c r="B260" s="19">
        <v>0</v>
      </c>
      <c r="C260" s="19">
        <v>0</v>
      </c>
      <c r="D260" s="19" t="s">
        <v>43</v>
      </c>
      <c r="E260" s="19">
        <v>0</v>
      </c>
      <c r="F260" s="19">
        <v>0</v>
      </c>
      <c r="G260" s="19">
        <v>0</v>
      </c>
      <c r="H260" s="19">
        <v>0</v>
      </c>
      <c r="I260" s="19">
        <v>0</v>
      </c>
      <c r="J260" s="19">
        <v>0</v>
      </c>
    </row>
    <row r="261" spans="1:10" x14ac:dyDescent="0.3">
      <c r="A261" s="19" t="str">
        <f>B2&amp;C245&amp;D261</f>
        <v>DISTRIBUCION VOLUMEN X CRITERIO (kg ó litros).Total Bebidas Caliente&gt;500MIL</v>
      </c>
      <c r="B261" s="19">
        <v>0</v>
      </c>
      <c r="C261" s="19">
        <v>0</v>
      </c>
      <c r="D261" s="19" t="s">
        <v>45</v>
      </c>
      <c r="E261" s="19">
        <v>27.421612955045195</v>
      </c>
      <c r="F261" s="19">
        <v>25.505288648319684</v>
      </c>
      <c r="G261" s="19">
        <v>0</v>
      </c>
      <c r="H261" s="19">
        <v>0</v>
      </c>
      <c r="I261" s="19">
        <v>0</v>
      </c>
      <c r="J261" s="19">
        <v>0</v>
      </c>
    </row>
    <row r="262" spans="1:10" x14ac:dyDescent="0.3">
      <c r="A262" s="19" t="str">
        <f>B2&amp;C245&amp;D262</f>
        <v>DISTRIBUCION VOLUMEN X CRITERIO (kg ó litros).Total Bebidas CalienteDE 15 A 19 AÑOS</v>
      </c>
      <c r="B262" s="19">
        <v>0</v>
      </c>
      <c r="C262" s="19">
        <v>0</v>
      </c>
      <c r="D262" s="19" t="s">
        <v>154</v>
      </c>
      <c r="E262" s="19">
        <v>0</v>
      </c>
      <c r="F262" s="19">
        <v>0</v>
      </c>
      <c r="G262" s="19">
        <v>0</v>
      </c>
      <c r="H262" s="19">
        <v>0</v>
      </c>
      <c r="I262" s="19">
        <v>0</v>
      </c>
      <c r="J262" s="19">
        <v>0</v>
      </c>
    </row>
    <row r="263" spans="1:10" x14ac:dyDescent="0.3">
      <c r="A263" s="19" t="str">
        <f>B2&amp;C245&amp;D263</f>
        <v>DISTRIBUCION VOLUMEN X CRITERIO (kg ó litros).Total Bebidas CalienteDE 20 A 24 AÑOS</v>
      </c>
      <c r="B263" s="19">
        <v>0</v>
      </c>
      <c r="C263" s="19">
        <v>0</v>
      </c>
      <c r="D263" s="19" t="s">
        <v>155</v>
      </c>
      <c r="E263" s="19">
        <v>0</v>
      </c>
      <c r="F263" s="19">
        <v>0</v>
      </c>
      <c r="G263" s="19">
        <v>0</v>
      </c>
      <c r="H263" s="19">
        <v>0</v>
      </c>
      <c r="I263" s="19">
        <v>0</v>
      </c>
      <c r="J263" s="19">
        <v>0</v>
      </c>
    </row>
    <row r="264" spans="1:10" x14ac:dyDescent="0.3">
      <c r="A264" s="19" t="str">
        <f>B2&amp;C245&amp;D264</f>
        <v>DISTRIBUCION VOLUMEN X CRITERIO (kg ó litros).Total Bebidas CalienteDE 25 A 34 AÑOS</v>
      </c>
      <c r="B264" s="19">
        <v>0</v>
      </c>
      <c r="C264" s="19">
        <v>0</v>
      </c>
      <c r="D264" s="19" t="s">
        <v>156</v>
      </c>
      <c r="E264" s="19">
        <v>13.865465175322356</v>
      </c>
      <c r="F264" s="19">
        <v>6.8380705879885841</v>
      </c>
      <c r="G264" s="19">
        <v>0</v>
      </c>
      <c r="H264" s="19">
        <v>0</v>
      </c>
      <c r="I264" s="19">
        <v>0</v>
      </c>
      <c r="J264" s="19">
        <v>0</v>
      </c>
    </row>
    <row r="265" spans="1:10" x14ac:dyDescent="0.3">
      <c r="A265" s="19" t="str">
        <f>B2&amp;C245&amp;D265</f>
        <v>DISTRIBUCION VOLUMEN X CRITERIO (kg ó litros).Total Bebidas CalienteDE 35 A 49 AÑOS</v>
      </c>
      <c r="B265" s="19">
        <v>0</v>
      </c>
      <c r="C265" s="19">
        <v>0</v>
      </c>
      <c r="D265" s="19" t="s">
        <v>157</v>
      </c>
      <c r="E265" s="19">
        <v>44.066178051670164</v>
      </c>
      <c r="F265" s="19">
        <v>44.160712294881321</v>
      </c>
      <c r="G265" s="19">
        <v>0</v>
      </c>
      <c r="H265" s="19">
        <v>0</v>
      </c>
      <c r="I265" s="19">
        <v>0</v>
      </c>
      <c r="J265" s="19">
        <v>0</v>
      </c>
    </row>
    <row r="266" spans="1:10" x14ac:dyDescent="0.3">
      <c r="A266" s="19" t="str">
        <f>B2&amp;C245&amp;D266</f>
        <v>DISTRIBUCION VOLUMEN X CRITERIO (kg ó litros).Total Bebidas CalienteDE 50 A 59 AÑOS</v>
      </c>
      <c r="B266" s="19">
        <v>0</v>
      </c>
      <c r="C266" s="19">
        <v>0</v>
      </c>
      <c r="D266" s="19" t="s">
        <v>158</v>
      </c>
      <c r="E266" s="19">
        <v>24.357573949142168</v>
      </c>
      <c r="F266" s="19">
        <v>39.742037325728759</v>
      </c>
      <c r="G266" s="19">
        <v>0</v>
      </c>
      <c r="H266" s="19">
        <v>0</v>
      </c>
      <c r="I266" s="19">
        <v>0</v>
      </c>
      <c r="J266" s="19">
        <v>0</v>
      </c>
    </row>
    <row r="267" spans="1:10" x14ac:dyDescent="0.3">
      <c r="A267" s="19" t="str">
        <f>B2&amp;C245&amp;D267</f>
        <v>DISTRIBUCION VOLUMEN X CRITERIO (kg ó litros).Total Bebidas CalienteDE 60 A 75 AÑOS</v>
      </c>
      <c r="B267" s="19">
        <v>0</v>
      </c>
      <c r="C267" s="19">
        <v>0</v>
      </c>
      <c r="D267" s="19" t="s">
        <v>159</v>
      </c>
      <c r="E267" s="19">
        <v>0</v>
      </c>
      <c r="F267" s="19">
        <v>0</v>
      </c>
      <c r="G267" s="19">
        <v>0</v>
      </c>
      <c r="H267" s="19">
        <v>0</v>
      </c>
      <c r="I267" s="19">
        <v>0</v>
      </c>
      <c r="J267" s="19">
        <v>0</v>
      </c>
    </row>
    <row r="268" spans="1:10" x14ac:dyDescent="0.3">
      <c r="A268" s="19" t="str">
        <f>B2&amp;C245&amp;D268</f>
        <v>DISTRIBUCION VOLUMEN X CRITERIO (kg ó litros).Total Bebidas CalienteALTA Y MEDIA ALTA</v>
      </c>
      <c r="B268" s="19">
        <v>0</v>
      </c>
      <c r="C268" s="19">
        <v>0</v>
      </c>
      <c r="D268" s="19" t="s">
        <v>160</v>
      </c>
      <c r="E268" s="19">
        <v>12.364666861931646</v>
      </c>
      <c r="F268" s="19">
        <v>9.8328269666123358</v>
      </c>
      <c r="G268" s="19">
        <v>0</v>
      </c>
      <c r="H268" s="19">
        <v>0</v>
      </c>
      <c r="I268" s="19">
        <v>0</v>
      </c>
      <c r="J268" s="19">
        <v>0</v>
      </c>
    </row>
    <row r="269" spans="1:10" x14ac:dyDescent="0.3">
      <c r="A269" s="19" t="str">
        <f>B2&amp;C245&amp;D269</f>
        <v>DISTRIBUCION VOLUMEN X CRITERIO (kg ó litros).Total Bebidas CalienteMEDIA</v>
      </c>
      <c r="B269" s="19">
        <v>0</v>
      </c>
      <c r="C269" s="19">
        <v>0</v>
      </c>
      <c r="D269" s="19" t="s">
        <v>161</v>
      </c>
      <c r="E269" s="19">
        <v>24.497599508425889</v>
      </c>
      <c r="F269" s="19">
        <v>24.134716061408991</v>
      </c>
      <c r="G269" s="19">
        <v>0</v>
      </c>
      <c r="H269" s="19">
        <v>0</v>
      </c>
      <c r="I269" s="19">
        <v>0</v>
      </c>
      <c r="J269" s="19">
        <v>0</v>
      </c>
    </row>
    <row r="270" spans="1:10" x14ac:dyDescent="0.3">
      <c r="A270" s="19" t="str">
        <f>B2&amp;C245&amp;D270</f>
        <v>DISTRIBUCION VOLUMEN X CRITERIO (kg ó litros).Total Bebidas CalienteMEDIA BAJA</v>
      </c>
      <c r="B270" s="19">
        <v>0</v>
      </c>
      <c r="C270" s="19">
        <v>0</v>
      </c>
      <c r="D270" s="19" t="s">
        <v>162</v>
      </c>
      <c r="E270" s="19">
        <v>53.031506692808058</v>
      </c>
      <c r="F270" s="19">
        <v>61.395825408476377</v>
      </c>
      <c r="G270" s="19">
        <v>0</v>
      </c>
      <c r="H270" s="19">
        <v>0</v>
      </c>
      <c r="I270" s="19">
        <v>0</v>
      </c>
      <c r="J270" s="19">
        <v>0</v>
      </c>
    </row>
    <row r="271" spans="1:10" x14ac:dyDescent="0.3">
      <c r="A271" s="19" t="str">
        <f>B2&amp;C245&amp;D271</f>
        <v>DISTRIBUCION VOLUMEN X CRITERIO (kg ó litros).Total Bebidas CalienteBAJA</v>
      </c>
      <c r="B271" s="19">
        <v>0</v>
      </c>
      <c r="C271" s="19">
        <v>0</v>
      </c>
      <c r="D271" s="19" t="s">
        <v>163</v>
      </c>
      <c r="E271" s="19">
        <v>0</v>
      </c>
      <c r="F271" s="19">
        <v>0</v>
      </c>
      <c r="G271" s="19">
        <v>0</v>
      </c>
      <c r="H271" s="19">
        <v>0</v>
      </c>
      <c r="I271" s="19">
        <v>0</v>
      </c>
      <c r="J271" s="19">
        <v>0</v>
      </c>
    </row>
    <row r="272" spans="1:10" x14ac:dyDescent="0.3">
      <c r="A272" s="19" t="str">
        <f>B2&amp;C272&amp;D272</f>
        <v>DISTRIBUCION VOLUMEN X CRITERIO (kg ó litros)CafeT.ESPAÑA</v>
      </c>
      <c r="B272" s="19">
        <v>0</v>
      </c>
      <c r="C272" s="19" t="s">
        <v>113</v>
      </c>
      <c r="D272" s="19" t="s">
        <v>60</v>
      </c>
      <c r="E272" s="19">
        <v>100</v>
      </c>
      <c r="F272" s="19">
        <v>100</v>
      </c>
      <c r="G272" s="19">
        <v>0</v>
      </c>
      <c r="H272" s="19">
        <v>0</v>
      </c>
      <c r="I272" s="19">
        <v>0</v>
      </c>
      <c r="J272" s="19">
        <v>0</v>
      </c>
    </row>
    <row r="273" spans="1:10" x14ac:dyDescent="0.3">
      <c r="A273" s="19" t="str">
        <f>B2&amp;C272&amp;D273</f>
        <v>DISTRIBUCION VOLUMEN X CRITERIO (kg ó litros)CafeBCN AM</v>
      </c>
      <c r="B273" s="19">
        <v>0</v>
      </c>
      <c r="C273" s="19">
        <v>0</v>
      </c>
      <c r="D273" s="19" t="s">
        <v>146</v>
      </c>
      <c r="E273" s="19">
        <v>0</v>
      </c>
      <c r="F273" s="19">
        <v>0</v>
      </c>
      <c r="G273" s="19">
        <v>0</v>
      </c>
      <c r="H273" s="19">
        <v>0</v>
      </c>
      <c r="I273" s="19">
        <v>0</v>
      </c>
      <c r="J273" s="19">
        <v>0</v>
      </c>
    </row>
    <row r="274" spans="1:10" x14ac:dyDescent="0.3">
      <c r="A274" s="19" t="str">
        <f>B2&amp;C272&amp;D274</f>
        <v>DISTRIBUCION VOLUMEN X CRITERIO (kg ó litros)CafeREST.CAT ARAGON</v>
      </c>
      <c r="B274" s="19">
        <v>0</v>
      </c>
      <c r="C274" s="19">
        <v>0</v>
      </c>
      <c r="D274" s="19" t="s">
        <v>147</v>
      </c>
      <c r="E274" s="19">
        <v>0</v>
      </c>
      <c r="F274" s="19">
        <v>0</v>
      </c>
      <c r="G274" s="19">
        <v>0</v>
      </c>
      <c r="H274" s="19">
        <v>0</v>
      </c>
      <c r="I274" s="19">
        <v>0</v>
      </c>
      <c r="J274" s="19">
        <v>0</v>
      </c>
    </row>
    <row r="275" spans="1:10" x14ac:dyDescent="0.3">
      <c r="A275" s="19" t="str">
        <f>B2&amp;C272&amp;D275</f>
        <v>DISTRIBUCION VOLUMEN X CRITERIO (kg ó litros)CafeLEVANTE</v>
      </c>
      <c r="B275" s="19">
        <v>0</v>
      </c>
      <c r="C275" s="19">
        <v>0</v>
      </c>
      <c r="D275" s="19" t="s">
        <v>148</v>
      </c>
      <c r="E275" s="19">
        <v>0</v>
      </c>
      <c r="F275" s="19">
        <v>0</v>
      </c>
      <c r="G275" s="19">
        <v>0</v>
      </c>
      <c r="H275" s="19">
        <v>0</v>
      </c>
      <c r="I275" s="19">
        <v>0</v>
      </c>
      <c r="J275" s="19">
        <v>0</v>
      </c>
    </row>
    <row r="276" spans="1:10" x14ac:dyDescent="0.3">
      <c r="A276" s="19" t="str">
        <f>B2&amp;C272&amp;D276</f>
        <v>DISTRIBUCION VOLUMEN X CRITERIO (kg ó litros)CafeANDALUCIA</v>
      </c>
      <c r="B276" s="19">
        <v>0</v>
      </c>
      <c r="C276" s="19">
        <v>0</v>
      </c>
      <c r="D276" s="19" t="s">
        <v>149</v>
      </c>
      <c r="E276" s="19">
        <v>0</v>
      </c>
      <c r="F276" s="19">
        <v>0</v>
      </c>
      <c r="G276" s="19">
        <v>0</v>
      </c>
      <c r="H276" s="19">
        <v>0</v>
      </c>
      <c r="I276" s="19">
        <v>0</v>
      </c>
      <c r="J276" s="19">
        <v>0</v>
      </c>
    </row>
    <row r="277" spans="1:10" x14ac:dyDescent="0.3">
      <c r="A277" s="19" t="str">
        <f>B2&amp;C272&amp;D277</f>
        <v>DISTRIBUCION VOLUMEN X CRITERIO (kg ó litros)CafeMDD AM</v>
      </c>
      <c r="B277" s="19">
        <v>0</v>
      </c>
      <c r="C277" s="19">
        <v>0</v>
      </c>
      <c r="D277" s="19" t="s">
        <v>150</v>
      </c>
      <c r="E277" s="19">
        <v>0</v>
      </c>
      <c r="F277" s="19">
        <v>0</v>
      </c>
      <c r="G277" s="19">
        <v>0</v>
      </c>
      <c r="H277" s="19">
        <v>0</v>
      </c>
      <c r="I277" s="19">
        <v>0</v>
      </c>
      <c r="J277" s="19">
        <v>0</v>
      </c>
    </row>
    <row r="278" spans="1:10" x14ac:dyDescent="0.3">
      <c r="A278" s="19" t="str">
        <f>B2&amp;C272&amp;D278</f>
        <v>DISTRIBUCION VOLUMEN X CRITERIO (kg ó litros)CafeRTO CENTRO</v>
      </c>
      <c r="B278" s="19">
        <v>0</v>
      </c>
      <c r="C278" s="19">
        <v>0</v>
      </c>
      <c r="D278" s="19" t="s">
        <v>151</v>
      </c>
      <c r="E278" s="19">
        <v>0</v>
      </c>
      <c r="F278" s="19">
        <v>0</v>
      </c>
      <c r="G278" s="19">
        <v>0</v>
      </c>
      <c r="H278" s="19">
        <v>0</v>
      </c>
      <c r="I278" s="19">
        <v>0</v>
      </c>
      <c r="J278" s="19">
        <v>0</v>
      </c>
    </row>
    <row r="279" spans="1:10" x14ac:dyDescent="0.3">
      <c r="A279" s="19" t="str">
        <f>B2&amp;C272&amp;D279</f>
        <v>DISTRIBUCION VOLUMEN X CRITERIO (kg ó litros)CafeNORTE-CENTRO</v>
      </c>
      <c r="B279" s="19">
        <v>0</v>
      </c>
      <c r="C279" s="19">
        <v>0</v>
      </c>
      <c r="D279" s="19" t="s">
        <v>152</v>
      </c>
      <c r="E279" s="19">
        <v>0</v>
      </c>
      <c r="F279" s="19">
        <v>0</v>
      </c>
      <c r="G279" s="19">
        <v>0</v>
      </c>
      <c r="H279" s="19">
        <v>0</v>
      </c>
      <c r="I279" s="19">
        <v>0</v>
      </c>
      <c r="J279" s="19">
        <v>0</v>
      </c>
    </row>
    <row r="280" spans="1:10" x14ac:dyDescent="0.3">
      <c r="A280" s="19" t="str">
        <f>B2&amp;C272&amp;D280</f>
        <v>DISTRIBUCION VOLUMEN X CRITERIO (kg ó litros)CafeNOROESTE</v>
      </c>
      <c r="B280" s="19">
        <v>0</v>
      </c>
      <c r="C280" s="19">
        <v>0</v>
      </c>
      <c r="D280" s="19" t="s">
        <v>153</v>
      </c>
      <c r="E280" s="19">
        <v>0</v>
      </c>
      <c r="F280" s="19">
        <v>0</v>
      </c>
      <c r="G280" s="19">
        <v>0</v>
      </c>
      <c r="H280" s="19">
        <v>0</v>
      </c>
      <c r="I280" s="19">
        <v>0</v>
      </c>
      <c r="J280" s="19">
        <v>0</v>
      </c>
    </row>
    <row r="281" spans="1:10" x14ac:dyDescent="0.3">
      <c r="A281" s="19" t="str">
        <f>B2&amp;C272&amp;D281</f>
        <v>DISTRIBUCION VOLUMEN X CRITERIO (kg ó litros)Cafe&lt;2MIL</v>
      </c>
      <c r="B281" s="19">
        <v>0</v>
      </c>
      <c r="C281" s="19">
        <v>0</v>
      </c>
      <c r="D281" s="19" t="s">
        <v>30</v>
      </c>
      <c r="E281" s="19">
        <v>0</v>
      </c>
      <c r="F281" s="19">
        <v>0</v>
      </c>
      <c r="G281" s="19">
        <v>0</v>
      </c>
      <c r="H281" s="19">
        <v>0</v>
      </c>
      <c r="I281" s="19">
        <v>0</v>
      </c>
      <c r="J281" s="19">
        <v>0</v>
      </c>
    </row>
    <row r="282" spans="1:10" x14ac:dyDescent="0.3">
      <c r="A282" s="19" t="str">
        <f>B2&amp;C272&amp;D282</f>
        <v>DISTRIBUCION VOLUMEN X CRITERIO (kg ó litros)Cafe2-5MIL</v>
      </c>
      <c r="B282" s="19">
        <v>0</v>
      </c>
      <c r="C282" s="19">
        <v>0</v>
      </c>
      <c r="D282" s="19" t="s">
        <v>33</v>
      </c>
      <c r="E282" s="19">
        <v>0</v>
      </c>
      <c r="F282" s="19">
        <v>0</v>
      </c>
      <c r="G282" s="19">
        <v>0</v>
      </c>
      <c r="H282" s="19">
        <v>0</v>
      </c>
      <c r="I282" s="19">
        <v>0</v>
      </c>
      <c r="J282" s="19">
        <v>0</v>
      </c>
    </row>
    <row r="283" spans="1:10" x14ac:dyDescent="0.3">
      <c r="A283" s="19" t="str">
        <f>B2&amp;C272&amp;D283</f>
        <v>DISTRIBUCION VOLUMEN X CRITERIO (kg ó litros)Cafe5-10MIL</v>
      </c>
      <c r="B283" s="19">
        <v>0</v>
      </c>
      <c r="C283" s="19">
        <v>0</v>
      </c>
      <c r="D283" s="19" t="s">
        <v>35</v>
      </c>
      <c r="E283" s="19">
        <v>0</v>
      </c>
      <c r="F283" s="19">
        <v>0</v>
      </c>
      <c r="G283" s="19">
        <v>0</v>
      </c>
      <c r="H283" s="19">
        <v>0</v>
      </c>
      <c r="I283" s="19">
        <v>0</v>
      </c>
      <c r="J283" s="19">
        <v>0</v>
      </c>
    </row>
    <row r="284" spans="1:10" x14ac:dyDescent="0.3">
      <c r="A284" s="19" t="str">
        <f>B2&amp;C272&amp;D284</f>
        <v>DISTRIBUCION VOLUMEN X CRITERIO (kg ó litros)Cafe10-30MIL</v>
      </c>
      <c r="B284" s="19">
        <v>0</v>
      </c>
      <c r="C284" s="19">
        <v>0</v>
      </c>
      <c r="D284" s="19" t="s">
        <v>37</v>
      </c>
      <c r="E284" s="19">
        <v>0</v>
      </c>
      <c r="F284" s="19">
        <v>0</v>
      </c>
      <c r="G284" s="19">
        <v>0</v>
      </c>
      <c r="H284" s="19">
        <v>0</v>
      </c>
      <c r="I284" s="19">
        <v>0</v>
      </c>
      <c r="J284" s="19">
        <v>0</v>
      </c>
    </row>
    <row r="285" spans="1:10" x14ac:dyDescent="0.3">
      <c r="A285" s="19" t="str">
        <f>B2&amp;C272&amp;D285</f>
        <v>DISTRIBUCION VOLUMEN X CRITERIO (kg ó litros)Cafe30-100MIL</v>
      </c>
      <c r="B285" s="19">
        <v>0</v>
      </c>
      <c r="C285" s="19">
        <v>0</v>
      </c>
      <c r="D285" s="19" t="s">
        <v>39</v>
      </c>
      <c r="E285" s="19">
        <v>0</v>
      </c>
      <c r="F285" s="19">
        <v>0</v>
      </c>
      <c r="G285" s="19">
        <v>0</v>
      </c>
      <c r="H285" s="19">
        <v>0</v>
      </c>
      <c r="I285" s="19">
        <v>0</v>
      </c>
      <c r="J285" s="19">
        <v>0</v>
      </c>
    </row>
    <row r="286" spans="1:10" x14ac:dyDescent="0.3">
      <c r="A286" s="19" t="str">
        <f>B2&amp;C272&amp;D286</f>
        <v>DISTRIBUCION VOLUMEN X CRITERIO (kg ó litros)Cafe100-200MIL</v>
      </c>
      <c r="B286" s="19">
        <v>0</v>
      </c>
      <c r="C286" s="19">
        <v>0</v>
      </c>
      <c r="D286" s="19" t="s">
        <v>41</v>
      </c>
      <c r="E286" s="19">
        <v>0</v>
      </c>
      <c r="F286" s="19">
        <v>0</v>
      </c>
      <c r="G286" s="19">
        <v>0</v>
      </c>
      <c r="H286" s="19">
        <v>0</v>
      </c>
      <c r="I286" s="19">
        <v>0</v>
      </c>
      <c r="J286" s="19">
        <v>0</v>
      </c>
    </row>
    <row r="287" spans="1:10" x14ac:dyDescent="0.3">
      <c r="A287" s="19" t="str">
        <f>B2&amp;C272&amp;D287</f>
        <v>DISTRIBUCION VOLUMEN X CRITERIO (kg ó litros)Cafe200-500MIL</v>
      </c>
      <c r="B287" s="19">
        <v>0</v>
      </c>
      <c r="C287" s="19">
        <v>0</v>
      </c>
      <c r="D287" s="19" t="s">
        <v>43</v>
      </c>
      <c r="E287" s="19">
        <v>0</v>
      </c>
      <c r="F287" s="19">
        <v>0</v>
      </c>
      <c r="G287" s="19">
        <v>0</v>
      </c>
      <c r="H287" s="19">
        <v>0</v>
      </c>
      <c r="I287" s="19">
        <v>0</v>
      </c>
      <c r="J287" s="19">
        <v>0</v>
      </c>
    </row>
    <row r="288" spans="1:10" x14ac:dyDescent="0.3">
      <c r="A288" s="19" t="str">
        <f>B2&amp;C272&amp;D288</f>
        <v>DISTRIBUCION VOLUMEN X CRITERIO (kg ó litros)Cafe&gt;500MIL</v>
      </c>
      <c r="B288" s="19">
        <v>0</v>
      </c>
      <c r="C288" s="19">
        <v>0</v>
      </c>
      <c r="D288" s="19" t="s">
        <v>45</v>
      </c>
      <c r="E288" s="19">
        <v>0</v>
      </c>
      <c r="F288" s="19">
        <v>0</v>
      </c>
      <c r="G288" s="19">
        <v>0</v>
      </c>
      <c r="H288" s="19">
        <v>0</v>
      </c>
      <c r="I288" s="19">
        <v>0</v>
      </c>
      <c r="J288" s="19">
        <v>0</v>
      </c>
    </row>
    <row r="289" spans="1:10" x14ac:dyDescent="0.3">
      <c r="A289" s="19" t="str">
        <f>B2&amp;C272&amp;D289</f>
        <v>DISTRIBUCION VOLUMEN X CRITERIO (kg ó litros)CafeDE 15 A 19 AÑOS</v>
      </c>
      <c r="B289" s="19">
        <v>0</v>
      </c>
      <c r="C289" s="19">
        <v>0</v>
      </c>
      <c r="D289" s="19" t="s">
        <v>154</v>
      </c>
      <c r="E289" s="19">
        <v>0</v>
      </c>
      <c r="F289" s="19">
        <v>0</v>
      </c>
      <c r="G289" s="19">
        <v>0</v>
      </c>
      <c r="H289" s="19">
        <v>0</v>
      </c>
      <c r="I289" s="19">
        <v>0</v>
      </c>
      <c r="J289" s="19">
        <v>0</v>
      </c>
    </row>
    <row r="290" spans="1:10" x14ac:dyDescent="0.3">
      <c r="A290" s="19" t="str">
        <f>B2&amp;C272&amp;D290</f>
        <v>DISTRIBUCION VOLUMEN X CRITERIO (kg ó litros)CafeDE 20 A 24 AÑOS</v>
      </c>
      <c r="B290" s="19">
        <v>0</v>
      </c>
      <c r="C290" s="19">
        <v>0</v>
      </c>
      <c r="D290" s="19" t="s">
        <v>155</v>
      </c>
      <c r="E290" s="19">
        <v>0</v>
      </c>
      <c r="F290" s="19">
        <v>0</v>
      </c>
      <c r="G290" s="19">
        <v>0</v>
      </c>
      <c r="H290" s="19">
        <v>0</v>
      </c>
      <c r="I290" s="19">
        <v>0</v>
      </c>
      <c r="J290" s="19">
        <v>0</v>
      </c>
    </row>
    <row r="291" spans="1:10" x14ac:dyDescent="0.3">
      <c r="A291" s="19" t="str">
        <f>B2&amp;C272&amp;D291</f>
        <v>DISTRIBUCION VOLUMEN X CRITERIO (kg ó litros)CafeDE 25 A 34 AÑOS</v>
      </c>
      <c r="B291" s="19">
        <v>0</v>
      </c>
      <c r="C291" s="19">
        <v>0</v>
      </c>
      <c r="D291" s="19" t="s">
        <v>156</v>
      </c>
      <c r="E291" s="19">
        <v>0</v>
      </c>
      <c r="F291" s="19">
        <v>0</v>
      </c>
      <c r="G291" s="19">
        <v>0</v>
      </c>
      <c r="H291" s="19">
        <v>0</v>
      </c>
      <c r="I291" s="19">
        <v>0</v>
      </c>
      <c r="J291" s="19">
        <v>0</v>
      </c>
    </row>
    <row r="292" spans="1:10" x14ac:dyDescent="0.3">
      <c r="A292" s="19" t="str">
        <f>B2&amp;C272&amp;D292</f>
        <v>DISTRIBUCION VOLUMEN X CRITERIO (kg ó litros)CafeDE 35 A 49 AÑOS</v>
      </c>
      <c r="B292" s="19">
        <v>0</v>
      </c>
      <c r="C292" s="19">
        <v>0</v>
      </c>
      <c r="D292" s="19" t="s">
        <v>157</v>
      </c>
      <c r="E292" s="19">
        <v>0</v>
      </c>
      <c r="F292" s="19">
        <v>33.260350532705701</v>
      </c>
      <c r="G292" s="19">
        <v>0</v>
      </c>
      <c r="H292" s="19">
        <v>0</v>
      </c>
      <c r="I292" s="19">
        <v>0</v>
      </c>
      <c r="J292" s="19">
        <v>0</v>
      </c>
    </row>
    <row r="293" spans="1:10" x14ac:dyDescent="0.3">
      <c r="A293" s="19" t="str">
        <f>B2&amp;C272&amp;D293</f>
        <v>DISTRIBUCION VOLUMEN X CRITERIO (kg ó litros)CafeDE 50 A 59 AÑOS</v>
      </c>
      <c r="B293" s="19">
        <v>0</v>
      </c>
      <c r="C293" s="19">
        <v>0</v>
      </c>
      <c r="D293" s="19" t="s">
        <v>158</v>
      </c>
      <c r="E293" s="19">
        <v>0</v>
      </c>
      <c r="F293" s="19">
        <v>0</v>
      </c>
      <c r="G293" s="19">
        <v>0</v>
      </c>
      <c r="H293" s="19">
        <v>0</v>
      </c>
      <c r="I293" s="19">
        <v>0</v>
      </c>
      <c r="J293" s="19">
        <v>0</v>
      </c>
    </row>
    <row r="294" spans="1:10" x14ac:dyDescent="0.3">
      <c r="A294" s="19" t="str">
        <f>B2&amp;C272&amp;D294</f>
        <v>DISTRIBUCION VOLUMEN X CRITERIO (kg ó litros)CafeDE 60 A 75 AÑOS</v>
      </c>
      <c r="B294" s="19">
        <v>0</v>
      </c>
      <c r="C294" s="19">
        <v>0</v>
      </c>
      <c r="D294" s="19" t="s">
        <v>159</v>
      </c>
      <c r="E294" s="19">
        <v>0</v>
      </c>
      <c r="F294" s="19">
        <v>0</v>
      </c>
      <c r="G294" s="19">
        <v>0</v>
      </c>
      <c r="H294" s="19">
        <v>0</v>
      </c>
      <c r="I294" s="19">
        <v>0</v>
      </c>
      <c r="J294" s="19">
        <v>0</v>
      </c>
    </row>
    <row r="295" spans="1:10" x14ac:dyDescent="0.3">
      <c r="A295" s="19" t="str">
        <f>B2&amp;C272&amp;D295</f>
        <v>DISTRIBUCION VOLUMEN X CRITERIO (kg ó litros)CafeALTA Y MEDIA ALTA</v>
      </c>
      <c r="B295" s="19">
        <v>0</v>
      </c>
      <c r="C295" s="19">
        <v>0</v>
      </c>
      <c r="D295" s="19" t="s">
        <v>160</v>
      </c>
      <c r="E295" s="19">
        <v>0</v>
      </c>
      <c r="F295" s="19">
        <v>0</v>
      </c>
      <c r="G295" s="19">
        <v>0</v>
      </c>
      <c r="H295" s="19">
        <v>0</v>
      </c>
      <c r="I295" s="19">
        <v>0</v>
      </c>
      <c r="J295" s="19">
        <v>0</v>
      </c>
    </row>
    <row r="296" spans="1:10" x14ac:dyDescent="0.3">
      <c r="A296" s="19" t="str">
        <f>B2&amp;C272&amp;D296</f>
        <v>DISTRIBUCION VOLUMEN X CRITERIO (kg ó litros)CafeMEDIA</v>
      </c>
      <c r="B296" s="19">
        <v>0</v>
      </c>
      <c r="C296" s="19">
        <v>0</v>
      </c>
      <c r="D296" s="19" t="s">
        <v>161</v>
      </c>
      <c r="E296" s="19">
        <v>0</v>
      </c>
      <c r="F296" s="19">
        <v>31.150722939553265</v>
      </c>
      <c r="G296" s="19">
        <v>0</v>
      </c>
      <c r="H296" s="19">
        <v>0</v>
      </c>
      <c r="I296" s="19">
        <v>0</v>
      </c>
      <c r="J296" s="19">
        <v>0</v>
      </c>
    </row>
    <row r="297" spans="1:10" x14ac:dyDescent="0.3">
      <c r="A297" s="19" t="str">
        <f>B2&amp;C272&amp;D297</f>
        <v>DISTRIBUCION VOLUMEN X CRITERIO (kg ó litros)CafeMEDIA BAJA</v>
      </c>
      <c r="B297" s="19">
        <v>0</v>
      </c>
      <c r="C297" s="19">
        <v>0</v>
      </c>
      <c r="D297" s="19" t="s">
        <v>162</v>
      </c>
      <c r="E297" s="19">
        <v>0</v>
      </c>
      <c r="F297" s="19">
        <v>0</v>
      </c>
      <c r="G297" s="19">
        <v>0</v>
      </c>
      <c r="H297" s="19">
        <v>0</v>
      </c>
      <c r="I297" s="19">
        <v>0</v>
      </c>
      <c r="J297" s="19">
        <v>0</v>
      </c>
    </row>
    <row r="298" spans="1:10" x14ac:dyDescent="0.3">
      <c r="A298" s="19" t="str">
        <f>B2&amp;C272&amp;D298</f>
        <v>DISTRIBUCION VOLUMEN X CRITERIO (kg ó litros)CafeBAJA</v>
      </c>
      <c r="B298" s="19">
        <v>0</v>
      </c>
      <c r="C298" s="19">
        <v>0</v>
      </c>
      <c r="D298" s="19" t="s">
        <v>163</v>
      </c>
      <c r="E298" s="19">
        <v>0</v>
      </c>
      <c r="F298" s="19">
        <v>0</v>
      </c>
      <c r="G298" s="19">
        <v>0</v>
      </c>
      <c r="H298" s="19">
        <v>0</v>
      </c>
      <c r="I298" s="19">
        <v>0</v>
      </c>
      <c r="J298" s="19">
        <v>0</v>
      </c>
    </row>
    <row r="299" spans="1:10" x14ac:dyDescent="0.3">
      <c r="A299" s="19" t="str">
        <f>B2&amp;C299&amp;D299</f>
        <v>DISTRIBUCION VOLUMEN X CRITERIO (kg ó litros)Leche+bebidas vegetalesT.ESPAÑA</v>
      </c>
      <c r="B299" s="19">
        <v>0</v>
      </c>
      <c r="C299" s="19" t="s">
        <v>114</v>
      </c>
      <c r="D299" s="19" t="s">
        <v>60</v>
      </c>
      <c r="E299" s="19">
        <v>100</v>
      </c>
      <c r="F299" s="19">
        <v>100</v>
      </c>
      <c r="G299" s="19">
        <v>0</v>
      </c>
      <c r="H299" s="19">
        <v>0</v>
      </c>
      <c r="I299" s="19">
        <v>0</v>
      </c>
      <c r="J299" s="19">
        <v>0</v>
      </c>
    </row>
    <row r="300" spans="1:10" x14ac:dyDescent="0.3">
      <c r="A300" s="19" t="str">
        <f>B2&amp;C299&amp;D300</f>
        <v>DISTRIBUCION VOLUMEN X CRITERIO (kg ó litros)Leche+bebidas vegetalesBCN AM</v>
      </c>
      <c r="B300" s="19">
        <v>0</v>
      </c>
      <c r="C300" s="19">
        <v>0</v>
      </c>
      <c r="D300" s="19" t="s">
        <v>146</v>
      </c>
      <c r="E300" s="19">
        <v>0</v>
      </c>
      <c r="F300" s="19">
        <v>0</v>
      </c>
      <c r="G300" s="19">
        <v>0</v>
      </c>
      <c r="H300" s="19">
        <v>0</v>
      </c>
      <c r="I300" s="19">
        <v>0</v>
      </c>
      <c r="J300" s="19">
        <v>0</v>
      </c>
    </row>
    <row r="301" spans="1:10" x14ac:dyDescent="0.3">
      <c r="A301" s="19" t="str">
        <f>B2&amp;C299&amp;D301</f>
        <v>DISTRIBUCION VOLUMEN X CRITERIO (kg ó litros)Leche+bebidas vegetalesREST.CAT ARAGON</v>
      </c>
      <c r="B301" s="19">
        <v>0</v>
      </c>
      <c r="C301" s="19">
        <v>0</v>
      </c>
      <c r="D301" s="19" t="s">
        <v>147</v>
      </c>
      <c r="E301" s="19">
        <v>0</v>
      </c>
      <c r="F301" s="19">
        <v>0</v>
      </c>
      <c r="G301" s="19">
        <v>0</v>
      </c>
      <c r="H301" s="19">
        <v>0</v>
      </c>
      <c r="I301" s="19">
        <v>0</v>
      </c>
      <c r="J301" s="19">
        <v>0</v>
      </c>
    </row>
    <row r="302" spans="1:10" x14ac:dyDescent="0.3">
      <c r="A302" s="19" t="str">
        <f>B2&amp;C299&amp;D302</f>
        <v>DISTRIBUCION VOLUMEN X CRITERIO (kg ó litros)Leche+bebidas vegetalesLEVANTE</v>
      </c>
      <c r="B302" s="19">
        <v>0</v>
      </c>
      <c r="C302" s="19">
        <v>0</v>
      </c>
      <c r="D302" s="19" t="s">
        <v>148</v>
      </c>
      <c r="E302" s="19">
        <v>0</v>
      </c>
      <c r="F302" s="19">
        <v>0</v>
      </c>
      <c r="G302" s="19">
        <v>0</v>
      </c>
      <c r="H302" s="19">
        <v>0</v>
      </c>
      <c r="I302" s="19">
        <v>0</v>
      </c>
      <c r="J302" s="19">
        <v>0</v>
      </c>
    </row>
    <row r="303" spans="1:10" x14ac:dyDescent="0.3">
      <c r="A303" s="19" t="str">
        <f>B2&amp;C299&amp;D303</f>
        <v>DISTRIBUCION VOLUMEN X CRITERIO (kg ó litros)Leche+bebidas vegetalesANDALUCIA</v>
      </c>
      <c r="B303" s="19">
        <v>0</v>
      </c>
      <c r="C303" s="19">
        <v>0</v>
      </c>
      <c r="D303" s="19" t="s">
        <v>149</v>
      </c>
      <c r="E303" s="19">
        <v>0</v>
      </c>
      <c r="F303" s="19">
        <v>0</v>
      </c>
      <c r="G303" s="19">
        <v>0</v>
      </c>
      <c r="H303" s="19">
        <v>0</v>
      </c>
      <c r="I303" s="19">
        <v>0</v>
      </c>
      <c r="J303" s="19">
        <v>0</v>
      </c>
    </row>
    <row r="304" spans="1:10" x14ac:dyDescent="0.3">
      <c r="A304" s="19" t="str">
        <f>B2&amp;C299&amp;D304</f>
        <v>DISTRIBUCION VOLUMEN X CRITERIO (kg ó litros)Leche+bebidas vegetalesMDD AM</v>
      </c>
      <c r="B304" s="19">
        <v>0</v>
      </c>
      <c r="C304" s="19">
        <v>0</v>
      </c>
      <c r="D304" s="19" t="s">
        <v>150</v>
      </c>
      <c r="E304" s="19">
        <v>0</v>
      </c>
      <c r="F304" s="19">
        <v>0</v>
      </c>
      <c r="G304" s="19">
        <v>0</v>
      </c>
      <c r="H304" s="19">
        <v>0</v>
      </c>
      <c r="I304" s="19">
        <v>0</v>
      </c>
      <c r="J304" s="19">
        <v>0</v>
      </c>
    </row>
    <row r="305" spans="1:10" x14ac:dyDescent="0.3">
      <c r="A305" s="19" t="str">
        <f>B2&amp;C299&amp;D305</f>
        <v>DISTRIBUCION VOLUMEN X CRITERIO (kg ó litros)Leche+bebidas vegetalesRTO CENTRO</v>
      </c>
      <c r="B305" s="19">
        <v>0</v>
      </c>
      <c r="C305" s="19">
        <v>0</v>
      </c>
      <c r="D305" s="19" t="s">
        <v>151</v>
      </c>
      <c r="E305" s="19">
        <v>0</v>
      </c>
      <c r="F305" s="19">
        <v>0</v>
      </c>
      <c r="G305" s="19">
        <v>0</v>
      </c>
      <c r="H305" s="19">
        <v>0</v>
      </c>
      <c r="I305" s="19">
        <v>0</v>
      </c>
      <c r="J305" s="19">
        <v>0</v>
      </c>
    </row>
    <row r="306" spans="1:10" x14ac:dyDescent="0.3">
      <c r="A306" s="19" t="str">
        <f>B2&amp;C299&amp;D306</f>
        <v>DISTRIBUCION VOLUMEN X CRITERIO (kg ó litros)Leche+bebidas vegetalesNORTE-CENTRO</v>
      </c>
      <c r="B306" s="19">
        <v>0</v>
      </c>
      <c r="C306" s="19">
        <v>0</v>
      </c>
      <c r="D306" s="19" t="s">
        <v>152</v>
      </c>
      <c r="E306" s="19">
        <v>0</v>
      </c>
      <c r="F306" s="19">
        <v>0</v>
      </c>
      <c r="G306" s="19">
        <v>0</v>
      </c>
      <c r="H306" s="19">
        <v>0</v>
      </c>
      <c r="I306" s="19">
        <v>0</v>
      </c>
      <c r="J306" s="19">
        <v>0</v>
      </c>
    </row>
    <row r="307" spans="1:10" x14ac:dyDescent="0.3">
      <c r="A307" s="19" t="str">
        <f>B2&amp;C299&amp;D307</f>
        <v>DISTRIBUCION VOLUMEN X CRITERIO (kg ó litros)Leche+bebidas vegetalesNOROESTE</v>
      </c>
      <c r="B307" s="19">
        <v>0</v>
      </c>
      <c r="C307" s="19">
        <v>0</v>
      </c>
      <c r="D307" s="19" t="s">
        <v>153</v>
      </c>
      <c r="E307" s="19">
        <v>0</v>
      </c>
      <c r="F307" s="19">
        <v>0</v>
      </c>
      <c r="G307" s="19">
        <v>0</v>
      </c>
      <c r="H307" s="19">
        <v>0</v>
      </c>
      <c r="I307" s="19">
        <v>0</v>
      </c>
      <c r="J307" s="19">
        <v>0</v>
      </c>
    </row>
    <row r="308" spans="1:10" x14ac:dyDescent="0.3">
      <c r="A308" s="19" t="str">
        <f>B2&amp;C299&amp;D308</f>
        <v>DISTRIBUCION VOLUMEN X CRITERIO (kg ó litros)Leche+bebidas vegetales&lt;2MIL</v>
      </c>
      <c r="B308" s="19">
        <v>0</v>
      </c>
      <c r="C308" s="19">
        <v>0</v>
      </c>
      <c r="D308" s="19" t="s">
        <v>30</v>
      </c>
      <c r="E308" s="19">
        <v>0</v>
      </c>
      <c r="F308" s="19">
        <v>0</v>
      </c>
      <c r="G308" s="19">
        <v>0</v>
      </c>
      <c r="H308" s="19">
        <v>0</v>
      </c>
      <c r="I308" s="19">
        <v>0</v>
      </c>
      <c r="J308" s="19">
        <v>0</v>
      </c>
    </row>
    <row r="309" spans="1:10" x14ac:dyDescent="0.3">
      <c r="A309" s="19" t="str">
        <f>B2&amp;C299&amp;D309</f>
        <v>DISTRIBUCION VOLUMEN X CRITERIO (kg ó litros)Leche+bebidas vegetales2-5MIL</v>
      </c>
      <c r="B309" s="19">
        <v>0</v>
      </c>
      <c r="C309" s="19">
        <v>0</v>
      </c>
      <c r="D309" s="19" t="s">
        <v>33</v>
      </c>
      <c r="E309" s="19">
        <v>0</v>
      </c>
      <c r="F309" s="19">
        <v>0</v>
      </c>
      <c r="G309" s="19">
        <v>0</v>
      </c>
      <c r="H309" s="19">
        <v>0</v>
      </c>
      <c r="I309" s="19">
        <v>0</v>
      </c>
      <c r="J309" s="19">
        <v>0</v>
      </c>
    </row>
    <row r="310" spans="1:10" x14ac:dyDescent="0.3">
      <c r="A310" s="19" t="str">
        <f>B2&amp;C299&amp;D310</f>
        <v>DISTRIBUCION VOLUMEN X CRITERIO (kg ó litros)Leche+bebidas vegetales5-10MIL</v>
      </c>
      <c r="B310" s="19">
        <v>0</v>
      </c>
      <c r="C310" s="19">
        <v>0</v>
      </c>
      <c r="D310" s="19" t="s">
        <v>35</v>
      </c>
      <c r="E310" s="19">
        <v>0</v>
      </c>
      <c r="F310" s="19">
        <v>0</v>
      </c>
      <c r="G310" s="19">
        <v>0</v>
      </c>
      <c r="H310" s="19">
        <v>0</v>
      </c>
      <c r="I310" s="19">
        <v>0</v>
      </c>
      <c r="J310" s="19">
        <v>0</v>
      </c>
    </row>
    <row r="311" spans="1:10" x14ac:dyDescent="0.3">
      <c r="A311" s="19" t="str">
        <f>B2&amp;C299&amp;D311</f>
        <v>DISTRIBUCION VOLUMEN X CRITERIO (kg ó litros)Leche+bebidas vegetales10-30MIL</v>
      </c>
      <c r="B311" s="19">
        <v>0</v>
      </c>
      <c r="C311" s="19">
        <v>0</v>
      </c>
      <c r="D311" s="19" t="s">
        <v>37</v>
      </c>
      <c r="E311" s="19">
        <v>0</v>
      </c>
      <c r="F311" s="19">
        <v>0</v>
      </c>
      <c r="G311" s="19">
        <v>0</v>
      </c>
      <c r="H311" s="19">
        <v>0</v>
      </c>
      <c r="I311" s="19">
        <v>0</v>
      </c>
      <c r="J311" s="19">
        <v>0</v>
      </c>
    </row>
    <row r="312" spans="1:10" x14ac:dyDescent="0.3">
      <c r="A312" s="19" t="str">
        <f>B2&amp;C299&amp;D312</f>
        <v>DISTRIBUCION VOLUMEN X CRITERIO (kg ó litros)Leche+bebidas vegetales30-100MIL</v>
      </c>
      <c r="B312" s="19">
        <v>0</v>
      </c>
      <c r="C312" s="19">
        <v>0</v>
      </c>
      <c r="D312" s="19" t="s">
        <v>39</v>
      </c>
      <c r="E312" s="19">
        <v>0</v>
      </c>
      <c r="F312" s="19">
        <v>0</v>
      </c>
      <c r="G312" s="19">
        <v>0</v>
      </c>
      <c r="H312" s="19">
        <v>0</v>
      </c>
      <c r="I312" s="19">
        <v>0</v>
      </c>
      <c r="J312" s="19">
        <v>0</v>
      </c>
    </row>
    <row r="313" spans="1:10" x14ac:dyDescent="0.3">
      <c r="A313" s="19" t="str">
        <f>B2&amp;C299&amp;D313</f>
        <v>DISTRIBUCION VOLUMEN X CRITERIO (kg ó litros)Leche+bebidas vegetales100-200MIL</v>
      </c>
      <c r="B313" s="19">
        <v>0</v>
      </c>
      <c r="C313" s="19">
        <v>0</v>
      </c>
      <c r="D313" s="19" t="s">
        <v>41</v>
      </c>
      <c r="E313" s="19">
        <v>0</v>
      </c>
      <c r="F313" s="19">
        <v>0</v>
      </c>
      <c r="G313" s="19">
        <v>0</v>
      </c>
      <c r="H313" s="19">
        <v>0</v>
      </c>
      <c r="I313" s="19">
        <v>0</v>
      </c>
      <c r="J313" s="19">
        <v>0</v>
      </c>
    </row>
    <row r="314" spans="1:10" x14ac:dyDescent="0.3">
      <c r="A314" s="19" t="str">
        <f>B2&amp;C299&amp;D314</f>
        <v>DISTRIBUCION VOLUMEN X CRITERIO (kg ó litros)Leche+bebidas vegetales200-500MIL</v>
      </c>
      <c r="B314" s="19">
        <v>0</v>
      </c>
      <c r="C314" s="19">
        <v>0</v>
      </c>
      <c r="D314" s="19" t="s">
        <v>43</v>
      </c>
      <c r="E314" s="19">
        <v>0</v>
      </c>
      <c r="F314" s="19">
        <v>0</v>
      </c>
      <c r="G314" s="19">
        <v>0</v>
      </c>
      <c r="H314" s="19">
        <v>0</v>
      </c>
      <c r="I314" s="19">
        <v>0</v>
      </c>
      <c r="J314" s="19">
        <v>0</v>
      </c>
    </row>
    <row r="315" spans="1:10" x14ac:dyDescent="0.3">
      <c r="A315" s="19" t="str">
        <f>B2&amp;C299&amp;D315</f>
        <v>DISTRIBUCION VOLUMEN X CRITERIO (kg ó litros)Leche+bebidas vegetales&gt;500MIL</v>
      </c>
      <c r="B315" s="19">
        <v>0</v>
      </c>
      <c r="C315" s="19">
        <v>0</v>
      </c>
      <c r="D315" s="19" t="s">
        <v>45</v>
      </c>
      <c r="E315" s="19">
        <v>0</v>
      </c>
      <c r="F315" s="19">
        <v>0</v>
      </c>
      <c r="G315" s="19">
        <v>0</v>
      </c>
      <c r="H315" s="19">
        <v>0</v>
      </c>
      <c r="I315" s="19">
        <v>0</v>
      </c>
      <c r="J315" s="19">
        <v>0</v>
      </c>
    </row>
    <row r="316" spans="1:10" x14ac:dyDescent="0.3">
      <c r="A316" s="19" t="str">
        <f>B2&amp;C299&amp;D316</f>
        <v>DISTRIBUCION VOLUMEN X CRITERIO (kg ó litros)Leche+bebidas vegetalesDE 15 A 19 AÑOS</v>
      </c>
      <c r="B316" s="19">
        <v>0</v>
      </c>
      <c r="C316" s="19">
        <v>0</v>
      </c>
      <c r="D316" s="19" t="s">
        <v>154</v>
      </c>
      <c r="E316" s="19">
        <v>0</v>
      </c>
      <c r="F316" s="19">
        <v>0</v>
      </c>
      <c r="G316" s="19">
        <v>0</v>
      </c>
      <c r="H316" s="19">
        <v>0</v>
      </c>
      <c r="I316" s="19">
        <v>0</v>
      </c>
      <c r="J316" s="19">
        <v>0</v>
      </c>
    </row>
    <row r="317" spans="1:10" x14ac:dyDescent="0.3">
      <c r="A317" s="19" t="str">
        <f>B2&amp;C299&amp;D317</f>
        <v>DISTRIBUCION VOLUMEN X CRITERIO (kg ó litros)Leche+bebidas vegetalesDE 20 A 24 AÑOS</v>
      </c>
      <c r="B317" s="19">
        <v>0</v>
      </c>
      <c r="C317" s="19">
        <v>0</v>
      </c>
      <c r="D317" s="19" t="s">
        <v>155</v>
      </c>
      <c r="E317" s="19">
        <v>0</v>
      </c>
      <c r="F317" s="19">
        <v>0</v>
      </c>
      <c r="G317" s="19">
        <v>0</v>
      </c>
      <c r="H317" s="19">
        <v>0</v>
      </c>
      <c r="I317" s="19">
        <v>0</v>
      </c>
      <c r="J317" s="19">
        <v>0</v>
      </c>
    </row>
    <row r="318" spans="1:10" x14ac:dyDescent="0.3">
      <c r="A318" s="19" t="str">
        <f>B2&amp;C299&amp;D318</f>
        <v>DISTRIBUCION VOLUMEN X CRITERIO (kg ó litros)Leche+bebidas vegetalesDE 25 A 34 AÑOS</v>
      </c>
      <c r="B318" s="19">
        <v>0</v>
      </c>
      <c r="C318" s="19">
        <v>0</v>
      </c>
      <c r="D318" s="19" t="s">
        <v>156</v>
      </c>
      <c r="E318" s="19">
        <v>0</v>
      </c>
      <c r="F318" s="19">
        <v>0</v>
      </c>
      <c r="G318" s="19">
        <v>0</v>
      </c>
      <c r="H318" s="19">
        <v>0</v>
      </c>
      <c r="I318" s="19">
        <v>0</v>
      </c>
      <c r="J318" s="19">
        <v>0</v>
      </c>
    </row>
    <row r="319" spans="1:10" x14ac:dyDescent="0.3">
      <c r="A319" s="19" t="str">
        <f>B2&amp;C299&amp;D319</f>
        <v>DISTRIBUCION VOLUMEN X CRITERIO (kg ó litros)Leche+bebidas vegetalesDE 35 A 49 AÑOS</v>
      </c>
      <c r="B319" s="19">
        <v>0</v>
      </c>
      <c r="C319" s="19">
        <v>0</v>
      </c>
      <c r="D319" s="19" t="s">
        <v>157</v>
      </c>
      <c r="E319" s="19">
        <v>51.76754372179623</v>
      </c>
      <c r="F319" s="19">
        <v>47.798536234400615</v>
      </c>
      <c r="G319" s="19">
        <v>0</v>
      </c>
      <c r="H319" s="19">
        <v>0</v>
      </c>
      <c r="I319" s="19">
        <v>0</v>
      </c>
      <c r="J319" s="19">
        <v>0</v>
      </c>
    </row>
    <row r="320" spans="1:10" x14ac:dyDescent="0.3">
      <c r="A320" s="19" t="str">
        <f>B2&amp;C299&amp;D320</f>
        <v>DISTRIBUCION VOLUMEN X CRITERIO (kg ó litros)Leche+bebidas vegetalesDE 50 A 59 AÑOS</v>
      </c>
      <c r="B320" s="19">
        <v>0</v>
      </c>
      <c r="C320" s="19">
        <v>0</v>
      </c>
      <c r="D320" s="19" t="s">
        <v>158</v>
      </c>
      <c r="E320" s="19">
        <v>0</v>
      </c>
      <c r="F320" s="19">
        <v>0</v>
      </c>
      <c r="G320" s="19">
        <v>0</v>
      </c>
      <c r="H320" s="19">
        <v>0</v>
      </c>
      <c r="I320" s="19">
        <v>0</v>
      </c>
      <c r="J320" s="19">
        <v>0</v>
      </c>
    </row>
    <row r="321" spans="1:10" x14ac:dyDescent="0.3">
      <c r="A321" s="19" t="str">
        <f>B2&amp;C299&amp;D321</f>
        <v>DISTRIBUCION VOLUMEN X CRITERIO (kg ó litros)Leche+bebidas vegetalesDE 60 A 75 AÑOS</v>
      </c>
      <c r="B321" s="19">
        <v>0</v>
      </c>
      <c r="C321" s="19">
        <v>0</v>
      </c>
      <c r="D321" s="19" t="s">
        <v>159</v>
      </c>
      <c r="E321" s="19">
        <v>0</v>
      </c>
      <c r="F321" s="19">
        <v>0</v>
      </c>
      <c r="G321" s="19">
        <v>0</v>
      </c>
      <c r="H321" s="19">
        <v>0</v>
      </c>
      <c r="I321" s="19">
        <v>0</v>
      </c>
      <c r="J321" s="19">
        <v>0</v>
      </c>
    </row>
    <row r="322" spans="1:10" x14ac:dyDescent="0.3">
      <c r="A322" s="19" t="str">
        <f>B2&amp;C299&amp;D322</f>
        <v>DISTRIBUCION VOLUMEN X CRITERIO (kg ó litros)Leche+bebidas vegetalesALTA Y MEDIA ALTA</v>
      </c>
      <c r="B322" s="19">
        <v>0</v>
      </c>
      <c r="C322" s="19">
        <v>0</v>
      </c>
      <c r="D322" s="19" t="s">
        <v>160</v>
      </c>
      <c r="E322" s="19">
        <v>0</v>
      </c>
      <c r="F322" s="19">
        <v>0</v>
      </c>
      <c r="G322" s="19">
        <v>0</v>
      </c>
      <c r="H322" s="19">
        <v>0</v>
      </c>
      <c r="I322" s="19">
        <v>0</v>
      </c>
      <c r="J322" s="19">
        <v>0</v>
      </c>
    </row>
    <row r="323" spans="1:10" x14ac:dyDescent="0.3">
      <c r="A323" s="19" t="str">
        <f>B2&amp;C299&amp;D323</f>
        <v>DISTRIBUCION VOLUMEN X CRITERIO (kg ó litros)Leche+bebidas vegetalesMEDIA</v>
      </c>
      <c r="B323" s="19">
        <v>0</v>
      </c>
      <c r="C323" s="19">
        <v>0</v>
      </c>
      <c r="D323" s="19" t="s">
        <v>161</v>
      </c>
      <c r="E323" s="19">
        <v>24.882210247223476</v>
      </c>
      <c r="F323" s="19">
        <v>19.393647519123093</v>
      </c>
      <c r="G323" s="19">
        <v>0</v>
      </c>
      <c r="H323" s="19">
        <v>0</v>
      </c>
      <c r="I323" s="19">
        <v>0</v>
      </c>
      <c r="J323" s="19">
        <v>0</v>
      </c>
    </row>
    <row r="324" spans="1:10" x14ac:dyDescent="0.3">
      <c r="A324" s="19" t="str">
        <f>B2&amp;C299&amp;D324</f>
        <v>DISTRIBUCION VOLUMEN X CRITERIO (kg ó litros)Leche+bebidas vegetalesMEDIA BAJA</v>
      </c>
      <c r="B324" s="19">
        <v>0</v>
      </c>
      <c r="C324" s="19">
        <v>0</v>
      </c>
      <c r="D324" s="19" t="s">
        <v>162</v>
      </c>
      <c r="E324" s="19">
        <v>55.055567918481017</v>
      </c>
      <c r="F324" s="19">
        <v>69.282302625499142</v>
      </c>
      <c r="G324" s="19">
        <v>0</v>
      </c>
      <c r="H324" s="19">
        <v>0</v>
      </c>
      <c r="I324" s="19">
        <v>0</v>
      </c>
      <c r="J324" s="19">
        <v>0</v>
      </c>
    </row>
    <row r="325" spans="1:10" x14ac:dyDescent="0.3">
      <c r="A325" s="19" t="str">
        <f>B2&amp;C299&amp;D325</f>
        <v>DISTRIBUCION VOLUMEN X CRITERIO (kg ó litros)Leche+bebidas vegetalesBAJA</v>
      </c>
      <c r="B325" s="19">
        <v>0</v>
      </c>
      <c r="C325" s="19">
        <v>0</v>
      </c>
      <c r="D325" s="19" t="s">
        <v>163</v>
      </c>
      <c r="E325" s="19">
        <v>0</v>
      </c>
      <c r="F325" s="19">
        <v>0</v>
      </c>
      <c r="G325" s="19">
        <v>0</v>
      </c>
      <c r="H325" s="19">
        <v>0</v>
      </c>
      <c r="I325" s="19">
        <v>0</v>
      </c>
      <c r="J325" s="19">
        <v>0</v>
      </c>
    </row>
    <row r="326" spans="1:10" x14ac:dyDescent="0.3">
      <c r="A326" s="19" t="str">
        <f>B2&amp;C326&amp;D326</f>
        <v>DISTRIBUCION VOLUMEN X CRITERIO (kg ó litros)InfusionesT.ESPAÑA</v>
      </c>
      <c r="B326" s="19">
        <v>0</v>
      </c>
      <c r="C326" s="19" t="s">
        <v>115</v>
      </c>
      <c r="D326" s="19" t="s">
        <v>60</v>
      </c>
      <c r="E326" s="19" t="s">
        <v>164</v>
      </c>
      <c r="F326" s="19" t="s">
        <v>164</v>
      </c>
      <c r="G326" s="19">
        <v>0</v>
      </c>
      <c r="H326" s="19">
        <v>0</v>
      </c>
      <c r="I326" s="19">
        <v>0</v>
      </c>
      <c r="J326" s="19">
        <v>0</v>
      </c>
    </row>
    <row r="327" spans="1:10" x14ac:dyDescent="0.3">
      <c r="A327" s="19" t="str">
        <f>B2&amp;C326&amp;D327</f>
        <v>DISTRIBUCION VOLUMEN X CRITERIO (kg ó litros)InfusionesBCN AM</v>
      </c>
      <c r="B327" s="19">
        <v>0</v>
      </c>
      <c r="C327" s="19">
        <v>0</v>
      </c>
      <c r="D327" s="19" t="s">
        <v>146</v>
      </c>
      <c r="E327" s="19" t="s">
        <v>164</v>
      </c>
      <c r="F327" s="19" t="s">
        <v>164</v>
      </c>
      <c r="G327" s="19">
        <v>0</v>
      </c>
      <c r="H327" s="19">
        <v>0</v>
      </c>
      <c r="I327" s="19">
        <v>0</v>
      </c>
      <c r="J327" s="19">
        <v>0</v>
      </c>
    </row>
    <row r="328" spans="1:10" x14ac:dyDescent="0.3">
      <c r="A328" s="19" t="str">
        <f>B2&amp;C326&amp;D328</f>
        <v>DISTRIBUCION VOLUMEN X CRITERIO (kg ó litros)InfusionesREST.CAT ARAGON</v>
      </c>
      <c r="B328" s="19">
        <v>0</v>
      </c>
      <c r="C328" s="19">
        <v>0</v>
      </c>
      <c r="D328" s="19" t="s">
        <v>147</v>
      </c>
      <c r="E328" s="19" t="s">
        <v>164</v>
      </c>
      <c r="F328" s="19" t="s">
        <v>164</v>
      </c>
      <c r="G328" s="19">
        <v>0</v>
      </c>
      <c r="H328" s="19">
        <v>0</v>
      </c>
      <c r="I328" s="19">
        <v>0</v>
      </c>
      <c r="J328" s="19">
        <v>0</v>
      </c>
    </row>
    <row r="329" spans="1:10" x14ac:dyDescent="0.3">
      <c r="A329" s="19" t="str">
        <f>B2&amp;C326&amp;D329</f>
        <v>DISTRIBUCION VOLUMEN X CRITERIO (kg ó litros)InfusionesLEVANTE</v>
      </c>
      <c r="B329" s="19">
        <v>0</v>
      </c>
      <c r="C329" s="19">
        <v>0</v>
      </c>
      <c r="D329" s="19" t="s">
        <v>148</v>
      </c>
      <c r="E329" s="19" t="s">
        <v>164</v>
      </c>
      <c r="F329" s="19" t="s">
        <v>164</v>
      </c>
      <c r="G329" s="19">
        <v>0</v>
      </c>
      <c r="H329" s="19">
        <v>0</v>
      </c>
      <c r="I329" s="19">
        <v>0</v>
      </c>
      <c r="J329" s="19">
        <v>0</v>
      </c>
    </row>
    <row r="330" spans="1:10" x14ac:dyDescent="0.3">
      <c r="A330" s="19" t="str">
        <f>B2&amp;C326&amp;D330</f>
        <v>DISTRIBUCION VOLUMEN X CRITERIO (kg ó litros)InfusionesANDALUCIA</v>
      </c>
      <c r="B330" s="19">
        <v>0</v>
      </c>
      <c r="C330" s="19">
        <v>0</v>
      </c>
      <c r="D330" s="19" t="s">
        <v>149</v>
      </c>
      <c r="E330" s="19" t="s">
        <v>164</v>
      </c>
      <c r="F330" s="19" t="s">
        <v>164</v>
      </c>
      <c r="G330" s="19">
        <v>0</v>
      </c>
      <c r="H330" s="19">
        <v>0</v>
      </c>
      <c r="I330" s="19">
        <v>0</v>
      </c>
      <c r="J330" s="19">
        <v>0</v>
      </c>
    </row>
    <row r="331" spans="1:10" x14ac:dyDescent="0.3">
      <c r="A331" s="19" t="str">
        <f>B2&amp;C326&amp;D331</f>
        <v>DISTRIBUCION VOLUMEN X CRITERIO (kg ó litros)InfusionesMDD AM</v>
      </c>
      <c r="B331" s="19">
        <v>0</v>
      </c>
      <c r="C331" s="19">
        <v>0</v>
      </c>
      <c r="D331" s="19" t="s">
        <v>150</v>
      </c>
      <c r="E331" s="19" t="s">
        <v>164</v>
      </c>
      <c r="F331" s="19" t="s">
        <v>164</v>
      </c>
      <c r="G331" s="19">
        <v>0</v>
      </c>
      <c r="H331" s="19">
        <v>0</v>
      </c>
      <c r="I331" s="19">
        <v>0</v>
      </c>
      <c r="J331" s="19">
        <v>0</v>
      </c>
    </row>
    <row r="332" spans="1:10" x14ac:dyDescent="0.3">
      <c r="A332" s="19" t="str">
        <f>B2&amp;C326&amp;D332</f>
        <v>DISTRIBUCION VOLUMEN X CRITERIO (kg ó litros)InfusionesRTO CENTRO</v>
      </c>
      <c r="B332" s="19">
        <v>0</v>
      </c>
      <c r="C332" s="19">
        <v>0</v>
      </c>
      <c r="D332" s="19" t="s">
        <v>151</v>
      </c>
      <c r="E332" s="19" t="s">
        <v>164</v>
      </c>
      <c r="F332" s="19" t="s">
        <v>164</v>
      </c>
      <c r="G332" s="19">
        <v>0</v>
      </c>
      <c r="H332" s="19">
        <v>0</v>
      </c>
      <c r="I332" s="19">
        <v>0</v>
      </c>
      <c r="J332" s="19">
        <v>0</v>
      </c>
    </row>
    <row r="333" spans="1:10" x14ac:dyDescent="0.3">
      <c r="A333" s="19" t="str">
        <f>B2&amp;C326&amp;D333</f>
        <v>DISTRIBUCION VOLUMEN X CRITERIO (kg ó litros)InfusionesNORTE-CENTRO</v>
      </c>
      <c r="B333" s="19">
        <v>0</v>
      </c>
      <c r="C333" s="19">
        <v>0</v>
      </c>
      <c r="D333" s="19" t="s">
        <v>152</v>
      </c>
      <c r="E333" s="19" t="s">
        <v>164</v>
      </c>
      <c r="F333" s="19" t="s">
        <v>164</v>
      </c>
      <c r="G333" s="19">
        <v>0</v>
      </c>
      <c r="H333" s="19">
        <v>0</v>
      </c>
      <c r="I333" s="19">
        <v>0</v>
      </c>
      <c r="J333" s="19">
        <v>0</v>
      </c>
    </row>
    <row r="334" spans="1:10" x14ac:dyDescent="0.3">
      <c r="A334" s="19" t="str">
        <f>B2&amp;C326&amp;D334</f>
        <v>DISTRIBUCION VOLUMEN X CRITERIO (kg ó litros)InfusionesNOROESTE</v>
      </c>
      <c r="B334" s="19">
        <v>0</v>
      </c>
      <c r="C334" s="19">
        <v>0</v>
      </c>
      <c r="D334" s="19" t="s">
        <v>153</v>
      </c>
      <c r="E334" s="19" t="s">
        <v>164</v>
      </c>
      <c r="F334" s="19" t="s">
        <v>164</v>
      </c>
      <c r="G334" s="19">
        <v>0</v>
      </c>
      <c r="H334" s="19">
        <v>0</v>
      </c>
      <c r="I334" s="19">
        <v>0</v>
      </c>
      <c r="J334" s="19">
        <v>0</v>
      </c>
    </row>
    <row r="335" spans="1:10" x14ac:dyDescent="0.3">
      <c r="A335" s="19" t="str">
        <f>B2&amp;C326&amp;D335</f>
        <v>DISTRIBUCION VOLUMEN X CRITERIO (kg ó litros)Infusiones&lt;2MIL</v>
      </c>
      <c r="B335" s="19">
        <v>0</v>
      </c>
      <c r="C335" s="19">
        <v>0</v>
      </c>
      <c r="D335" s="19" t="s">
        <v>30</v>
      </c>
      <c r="E335" s="19" t="s">
        <v>164</v>
      </c>
      <c r="F335" s="19" t="s">
        <v>164</v>
      </c>
      <c r="G335" s="19">
        <v>0</v>
      </c>
      <c r="H335" s="19">
        <v>0</v>
      </c>
      <c r="I335" s="19">
        <v>0</v>
      </c>
      <c r="J335" s="19">
        <v>0</v>
      </c>
    </row>
    <row r="336" spans="1:10" x14ac:dyDescent="0.3">
      <c r="A336" s="19" t="str">
        <f>B2&amp;C326&amp;D336</f>
        <v>DISTRIBUCION VOLUMEN X CRITERIO (kg ó litros)Infusiones2-5MIL</v>
      </c>
      <c r="B336" s="19">
        <v>0</v>
      </c>
      <c r="C336" s="19">
        <v>0</v>
      </c>
      <c r="D336" s="19" t="s">
        <v>33</v>
      </c>
      <c r="E336" s="19" t="s">
        <v>164</v>
      </c>
      <c r="F336" s="19" t="s">
        <v>164</v>
      </c>
      <c r="G336" s="19">
        <v>0</v>
      </c>
      <c r="H336" s="19">
        <v>0</v>
      </c>
      <c r="I336" s="19">
        <v>0</v>
      </c>
      <c r="J336" s="19">
        <v>0</v>
      </c>
    </row>
    <row r="337" spans="1:10" x14ac:dyDescent="0.3">
      <c r="A337" s="19" t="str">
        <f>B2&amp;C326&amp;D337</f>
        <v>DISTRIBUCION VOLUMEN X CRITERIO (kg ó litros)Infusiones5-10MIL</v>
      </c>
      <c r="B337" s="19">
        <v>0</v>
      </c>
      <c r="C337" s="19">
        <v>0</v>
      </c>
      <c r="D337" s="19" t="s">
        <v>35</v>
      </c>
      <c r="E337" s="19" t="s">
        <v>164</v>
      </c>
      <c r="F337" s="19" t="s">
        <v>164</v>
      </c>
      <c r="G337" s="19">
        <v>0</v>
      </c>
      <c r="H337" s="19">
        <v>0</v>
      </c>
      <c r="I337" s="19">
        <v>0</v>
      </c>
      <c r="J337" s="19">
        <v>0</v>
      </c>
    </row>
    <row r="338" spans="1:10" x14ac:dyDescent="0.3">
      <c r="A338" s="19" t="str">
        <f>B2&amp;C326&amp;D338</f>
        <v>DISTRIBUCION VOLUMEN X CRITERIO (kg ó litros)Infusiones10-30MIL</v>
      </c>
      <c r="B338" s="19">
        <v>0</v>
      </c>
      <c r="C338" s="19">
        <v>0</v>
      </c>
      <c r="D338" s="19" t="s">
        <v>37</v>
      </c>
      <c r="E338" s="19" t="s">
        <v>164</v>
      </c>
      <c r="F338" s="19" t="s">
        <v>164</v>
      </c>
      <c r="G338" s="19">
        <v>0</v>
      </c>
      <c r="H338" s="19">
        <v>0</v>
      </c>
      <c r="I338" s="19">
        <v>0</v>
      </c>
      <c r="J338" s="19">
        <v>0</v>
      </c>
    </row>
    <row r="339" spans="1:10" x14ac:dyDescent="0.3">
      <c r="A339" s="19" t="str">
        <f>B2&amp;C326&amp;D339</f>
        <v>DISTRIBUCION VOLUMEN X CRITERIO (kg ó litros)Infusiones30-100MIL</v>
      </c>
      <c r="B339" s="19">
        <v>0</v>
      </c>
      <c r="C339" s="19">
        <v>0</v>
      </c>
      <c r="D339" s="19" t="s">
        <v>39</v>
      </c>
      <c r="E339" s="19" t="s">
        <v>164</v>
      </c>
      <c r="F339" s="19" t="s">
        <v>164</v>
      </c>
      <c r="G339" s="19">
        <v>0</v>
      </c>
      <c r="H339" s="19">
        <v>0</v>
      </c>
      <c r="I339" s="19">
        <v>0</v>
      </c>
      <c r="J339" s="19">
        <v>0</v>
      </c>
    </row>
    <row r="340" spans="1:10" x14ac:dyDescent="0.3">
      <c r="A340" s="19" t="str">
        <f>B2&amp;C326&amp;D340</f>
        <v>DISTRIBUCION VOLUMEN X CRITERIO (kg ó litros)Infusiones100-200MIL</v>
      </c>
      <c r="B340" s="19">
        <v>0</v>
      </c>
      <c r="C340" s="19">
        <v>0</v>
      </c>
      <c r="D340" s="19" t="s">
        <v>41</v>
      </c>
      <c r="E340" s="19" t="s">
        <v>164</v>
      </c>
      <c r="F340" s="19" t="s">
        <v>164</v>
      </c>
      <c r="G340" s="19">
        <v>0</v>
      </c>
      <c r="H340" s="19">
        <v>0</v>
      </c>
      <c r="I340" s="19">
        <v>0</v>
      </c>
      <c r="J340" s="19">
        <v>0</v>
      </c>
    </row>
    <row r="341" spans="1:10" x14ac:dyDescent="0.3">
      <c r="A341" s="19" t="str">
        <f>B2&amp;C326&amp;D341</f>
        <v>DISTRIBUCION VOLUMEN X CRITERIO (kg ó litros)Infusiones200-500MIL</v>
      </c>
      <c r="B341" s="19">
        <v>0</v>
      </c>
      <c r="C341" s="19">
        <v>0</v>
      </c>
      <c r="D341" s="19" t="s">
        <v>43</v>
      </c>
      <c r="E341" s="19" t="s">
        <v>164</v>
      </c>
      <c r="F341" s="19" t="s">
        <v>164</v>
      </c>
      <c r="G341" s="19">
        <v>0</v>
      </c>
      <c r="H341" s="19">
        <v>0</v>
      </c>
      <c r="I341" s="19">
        <v>0</v>
      </c>
      <c r="J341" s="19">
        <v>0</v>
      </c>
    </row>
    <row r="342" spans="1:10" x14ac:dyDescent="0.3">
      <c r="A342" s="19" t="str">
        <f>B2&amp;C326&amp;D342</f>
        <v>DISTRIBUCION VOLUMEN X CRITERIO (kg ó litros)Infusiones&gt;500MIL</v>
      </c>
      <c r="B342" s="19">
        <v>0</v>
      </c>
      <c r="C342" s="19">
        <v>0</v>
      </c>
      <c r="D342" s="19" t="s">
        <v>45</v>
      </c>
      <c r="E342" s="19" t="s">
        <v>164</v>
      </c>
      <c r="F342" s="19" t="s">
        <v>164</v>
      </c>
      <c r="G342" s="19">
        <v>0</v>
      </c>
      <c r="H342" s="19">
        <v>0</v>
      </c>
      <c r="I342" s="19">
        <v>0</v>
      </c>
      <c r="J342" s="19">
        <v>0</v>
      </c>
    </row>
    <row r="343" spans="1:10" x14ac:dyDescent="0.3">
      <c r="A343" s="19" t="str">
        <f>B2&amp;C326&amp;D343</f>
        <v>DISTRIBUCION VOLUMEN X CRITERIO (kg ó litros)InfusionesDE 15 A 19 AÑOS</v>
      </c>
      <c r="B343" s="19">
        <v>0</v>
      </c>
      <c r="C343" s="19">
        <v>0</v>
      </c>
      <c r="D343" s="19" t="s">
        <v>154</v>
      </c>
      <c r="E343" s="19" t="s">
        <v>164</v>
      </c>
      <c r="F343" s="19" t="s">
        <v>164</v>
      </c>
      <c r="G343" s="19">
        <v>0</v>
      </c>
      <c r="H343" s="19">
        <v>0</v>
      </c>
      <c r="I343" s="19">
        <v>0</v>
      </c>
      <c r="J343" s="19">
        <v>0</v>
      </c>
    </row>
    <row r="344" spans="1:10" x14ac:dyDescent="0.3">
      <c r="A344" s="19" t="str">
        <f>B2&amp;C326&amp;D344</f>
        <v>DISTRIBUCION VOLUMEN X CRITERIO (kg ó litros)InfusionesDE 20 A 24 AÑOS</v>
      </c>
      <c r="B344" s="19">
        <v>0</v>
      </c>
      <c r="C344" s="19">
        <v>0</v>
      </c>
      <c r="D344" s="19" t="s">
        <v>155</v>
      </c>
      <c r="E344" s="19" t="s">
        <v>164</v>
      </c>
      <c r="F344" s="19" t="s">
        <v>164</v>
      </c>
      <c r="G344" s="19">
        <v>0</v>
      </c>
      <c r="H344" s="19">
        <v>0</v>
      </c>
      <c r="I344" s="19">
        <v>0</v>
      </c>
      <c r="J344" s="19">
        <v>0</v>
      </c>
    </row>
    <row r="345" spans="1:10" x14ac:dyDescent="0.3">
      <c r="A345" s="19" t="str">
        <f>B2&amp;C326&amp;D345</f>
        <v>DISTRIBUCION VOLUMEN X CRITERIO (kg ó litros)InfusionesDE 25 A 34 AÑOS</v>
      </c>
      <c r="B345" s="19">
        <v>0</v>
      </c>
      <c r="C345" s="19">
        <v>0</v>
      </c>
      <c r="D345" s="19" t="s">
        <v>156</v>
      </c>
      <c r="E345" s="19" t="s">
        <v>164</v>
      </c>
      <c r="F345" s="19" t="s">
        <v>164</v>
      </c>
      <c r="G345" s="19">
        <v>0</v>
      </c>
      <c r="H345" s="19">
        <v>0</v>
      </c>
      <c r="I345" s="19">
        <v>0</v>
      </c>
      <c r="J345" s="19">
        <v>0</v>
      </c>
    </row>
    <row r="346" spans="1:10" x14ac:dyDescent="0.3">
      <c r="A346" s="19" t="str">
        <f>B2&amp;C326&amp;D346</f>
        <v>DISTRIBUCION VOLUMEN X CRITERIO (kg ó litros)InfusionesDE 35 A 49 AÑOS</v>
      </c>
      <c r="B346" s="19">
        <v>0</v>
      </c>
      <c r="C346" s="19">
        <v>0</v>
      </c>
      <c r="D346" s="19" t="s">
        <v>157</v>
      </c>
      <c r="E346" s="19" t="s">
        <v>164</v>
      </c>
      <c r="F346" s="19" t="s">
        <v>164</v>
      </c>
      <c r="G346" s="19">
        <v>0</v>
      </c>
      <c r="H346" s="19">
        <v>0</v>
      </c>
      <c r="I346" s="19">
        <v>0</v>
      </c>
      <c r="J346" s="19">
        <v>0</v>
      </c>
    </row>
    <row r="347" spans="1:10" x14ac:dyDescent="0.3">
      <c r="A347" s="19" t="str">
        <f>B2&amp;C326&amp;D347</f>
        <v>DISTRIBUCION VOLUMEN X CRITERIO (kg ó litros)InfusionesDE 50 A 59 AÑOS</v>
      </c>
      <c r="B347" s="19">
        <v>0</v>
      </c>
      <c r="C347" s="19">
        <v>0</v>
      </c>
      <c r="D347" s="19" t="s">
        <v>158</v>
      </c>
      <c r="E347" s="19" t="s">
        <v>164</v>
      </c>
      <c r="F347" s="19" t="s">
        <v>164</v>
      </c>
      <c r="G347" s="19">
        <v>0</v>
      </c>
      <c r="H347" s="19">
        <v>0</v>
      </c>
      <c r="I347" s="19">
        <v>0</v>
      </c>
      <c r="J347" s="19">
        <v>0</v>
      </c>
    </row>
    <row r="348" spans="1:10" x14ac:dyDescent="0.3">
      <c r="A348" s="19" t="str">
        <f>B2&amp;C326&amp;D348</f>
        <v>DISTRIBUCION VOLUMEN X CRITERIO (kg ó litros)InfusionesDE 60 A 75 AÑOS</v>
      </c>
      <c r="B348" s="19">
        <v>0</v>
      </c>
      <c r="C348" s="19">
        <v>0</v>
      </c>
      <c r="D348" s="19" t="s">
        <v>159</v>
      </c>
      <c r="E348" s="19" t="s">
        <v>164</v>
      </c>
      <c r="F348" s="19" t="s">
        <v>164</v>
      </c>
      <c r="G348" s="19">
        <v>0</v>
      </c>
      <c r="H348" s="19">
        <v>0</v>
      </c>
      <c r="I348" s="19">
        <v>0</v>
      </c>
      <c r="J348" s="19">
        <v>0</v>
      </c>
    </row>
    <row r="349" spans="1:10" x14ac:dyDescent="0.3">
      <c r="A349" s="19" t="str">
        <f>B2&amp;C326&amp;D349</f>
        <v>DISTRIBUCION VOLUMEN X CRITERIO (kg ó litros)InfusionesALTA Y MEDIA ALTA</v>
      </c>
      <c r="B349" s="19">
        <v>0</v>
      </c>
      <c r="C349" s="19">
        <v>0</v>
      </c>
      <c r="D349" s="19" t="s">
        <v>160</v>
      </c>
      <c r="E349" s="19" t="s">
        <v>164</v>
      </c>
      <c r="F349" s="19" t="s">
        <v>164</v>
      </c>
      <c r="G349" s="19">
        <v>0</v>
      </c>
      <c r="H349" s="19">
        <v>0</v>
      </c>
      <c r="I349" s="19">
        <v>0</v>
      </c>
      <c r="J349" s="19">
        <v>0</v>
      </c>
    </row>
    <row r="350" spans="1:10" x14ac:dyDescent="0.3">
      <c r="A350" s="19" t="str">
        <f>B2&amp;C326&amp;D350</f>
        <v>DISTRIBUCION VOLUMEN X CRITERIO (kg ó litros)InfusionesMEDIA</v>
      </c>
      <c r="B350" s="19">
        <v>0</v>
      </c>
      <c r="C350" s="19">
        <v>0</v>
      </c>
      <c r="D350" s="19" t="s">
        <v>161</v>
      </c>
      <c r="E350" s="19" t="s">
        <v>164</v>
      </c>
      <c r="F350" s="19" t="s">
        <v>164</v>
      </c>
      <c r="G350" s="19">
        <v>0</v>
      </c>
      <c r="H350" s="19">
        <v>0</v>
      </c>
      <c r="I350" s="19">
        <v>0</v>
      </c>
      <c r="J350" s="19">
        <v>0</v>
      </c>
    </row>
    <row r="351" spans="1:10" x14ac:dyDescent="0.3">
      <c r="A351" s="19" t="str">
        <f>B2&amp;C326&amp;D351</f>
        <v>DISTRIBUCION VOLUMEN X CRITERIO (kg ó litros)InfusionesMEDIA BAJA</v>
      </c>
      <c r="B351" s="19">
        <v>0</v>
      </c>
      <c r="C351" s="19">
        <v>0</v>
      </c>
      <c r="D351" s="19" t="s">
        <v>162</v>
      </c>
      <c r="E351" s="19" t="s">
        <v>164</v>
      </c>
      <c r="F351" s="19" t="s">
        <v>164</v>
      </c>
      <c r="G351" s="19">
        <v>0</v>
      </c>
      <c r="H351" s="19">
        <v>0</v>
      </c>
      <c r="I351" s="19">
        <v>0</v>
      </c>
      <c r="J351" s="19">
        <v>0</v>
      </c>
    </row>
    <row r="352" spans="1:10" x14ac:dyDescent="0.3">
      <c r="A352" s="19" t="str">
        <f>B2&amp;C326&amp;D352</f>
        <v>DISTRIBUCION VOLUMEN X CRITERIO (kg ó litros)InfusionesBAJA</v>
      </c>
      <c r="B352" s="19">
        <v>0</v>
      </c>
      <c r="C352" s="19">
        <v>0</v>
      </c>
      <c r="D352" s="19" t="s">
        <v>163</v>
      </c>
      <c r="E352" s="19" t="s">
        <v>164</v>
      </c>
      <c r="F352" s="19" t="s">
        <v>164</v>
      </c>
      <c r="G352" s="19">
        <v>0</v>
      </c>
      <c r="H352" s="19">
        <v>0</v>
      </c>
      <c r="I352" s="19">
        <v>0</v>
      </c>
      <c r="J352" s="19">
        <v>0</v>
      </c>
    </row>
    <row r="353" spans="1:10" x14ac:dyDescent="0.3">
      <c r="A353" s="19" t="str">
        <f>B2&amp;C353&amp;D353</f>
        <v>DISTRIBUCION VOLUMEN X CRITERIO (kg ó litros)Resto Bebidas CalienteT.ESPAÑA</v>
      </c>
      <c r="B353" s="19">
        <v>0</v>
      </c>
      <c r="C353" s="19" t="s">
        <v>116</v>
      </c>
      <c r="D353" s="19" t="s">
        <v>60</v>
      </c>
      <c r="E353" s="19" t="s">
        <v>164</v>
      </c>
      <c r="F353" s="19" t="s">
        <v>164</v>
      </c>
      <c r="G353" s="19">
        <v>0</v>
      </c>
      <c r="H353" s="19">
        <v>0</v>
      </c>
      <c r="I353" s="19">
        <v>0</v>
      </c>
      <c r="J353" s="19">
        <v>0</v>
      </c>
    </row>
    <row r="354" spans="1:10" x14ac:dyDescent="0.3">
      <c r="A354" s="19" t="str">
        <f>B2&amp;C353&amp;D354</f>
        <v>DISTRIBUCION VOLUMEN X CRITERIO (kg ó litros)Resto Bebidas CalienteBCN AM</v>
      </c>
      <c r="B354" s="19">
        <v>0</v>
      </c>
      <c r="C354" s="19">
        <v>0</v>
      </c>
      <c r="D354" s="19" t="s">
        <v>146</v>
      </c>
      <c r="E354" s="19" t="s">
        <v>164</v>
      </c>
      <c r="F354" s="19" t="s">
        <v>164</v>
      </c>
      <c r="G354" s="19">
        <v>0</v>
      </c>
      <c r="H354" s="19">
        <v>0</v>
      </c>
      <c r="I354" s="19">
        <v>0</v>
      </c>
      <c r="J354" s="19">
        <v>0</v>
      </c>
    </row>
    <row r="355" spans="1:10" x14ac:dyDescent="0.3">
      <c r="A355" s="19" t="str">
        <f>B2&amp;C353&amp;D355</f>
        <v>DISTRIBUCION VOLUMEN X CRITERIO (kg ó litros)Resto Bebidas CalienteREST.CAT ARAGON</v>
      </c>
      <c r="B355" s="19">
        <v>0</v>
      </c>
      <c r="C355" s="19">
        <v>0</v>
      </c>
      <c r="D355" s="19" t="s">
        <v>147</v>
      </c>
      <c r="E355" s="19" t="s">
        <v>164</v>
      </c>
      <c r="F355" s="19" t="s">
        <v>164</v>
      </c>
      <c r="G355" s="19">
        <v>0</v>
      </c>
      <c r="H355" s="19">
        <v>0</v>
      </c>
      <c r="I355" s="19">
        <v>0</v>
      </c>
      <c r="J355" s="19">
        <v>0</v>
      </c>
    </row>
    <row r="356" spans="1:10" x14ac:dyDescent="0.3">
      <c r="A356" s="19" t="str">
        <f>B2&amp;C353&amp;D356</f>
        <v>DISTRIBUCION VOLUMEN X CRITERIO (kg ó litros)Resto Bebidas CalienteLEVANTE</v>
      </c>
      <c r="B356" s="19">
        <v>0</v>
      </c>
      <c r="C356" s="19">
        <v>0</v>
      </c>
      <c r="D356" s="19" t="s">
        <v>148</v>
      </c>
      <c r="E356" s="19" t="s">
        <v>164</v>
      </c>
      <c r="F356" s="19" t="s">
        <v>164</v>
      </c>
      <c r="G356" s="19">
        <v>0</v>
      </c>
      <c r="H356" s="19">
        <v>0</v>
      </c>
      <c r="I356" s="19">
        <v>0</v>
      </c>
      <c r="J356" s="19">
        <v>0</v>
      </c>
    </row>
    <row r="357" spans="1:10" x14ac:dyDescent="0.3">
      <c r="A357" s="19" t="str">
        <f>B2&amp;C353&amp;D357</f>
        <v>DISTRIBUCION VOLUMEN X CRITERIO (kg ó litros)Resto Bebidas CalienteANDALUCIA</v>
      </c>
      <c r="B357" s="19">
        <v>0</v>
      </c>
      <c r="C357" s="19">
        <v>0</v>
      </c>
      <c r="D357" s="19" t="s">
        <v>149</v>
      </c>
      <c r="E357" s="19" t="s">
        <v>164</v>
      </c>
      <c r="F357" s="19" t="s">
        <v>164</v>
      </c>
      <c r="G357" s="19">
        <v>0</v>
      </c>
      <c r="H357" s="19">
        <v>0</v>
      </c>
      <c r="I357" s="19">
        <v>0</v>
      </c>
      <c r="J357" s="19">
        <v>0</v>
      </c>
    </row>
    <row r="358" spans="1:10" x14ac:dyDescent="0.3">
      <c r="A358" s="19" t="str">
        <f>B2&amp;C353&amp;D358</f>
        <v>DISTRIBUCION VOLUMEN X CRITERIO (kg ó litros)Resto Bebidas CalienteMDD AM</v>
      </c>
      <c r="B358" s="19">
        <v>0</v>
      </c>
      <c r="C358" s="19">
        <v>0</v>
      </c>
      <c r="D358" s="19" t="s">
        <v>150</v>
      </c>
      <c r="E358" s="19" t="s">
        <v>164</v>
      </c>
      <c r="F358" s="19" t="s">
        <v>164</v>
      </c>
      <c r="G358" s="19">
        <v>0</v>
      </c>
      <c r="H358" s="19">
        <v>0</v>
      </c>
      <c r="I358" s="19">
        <v>0</v>
      </c>
      <c r="J358" s="19">
        <v>0</v>
      </c>
    </row>
    <row r="359" spans="1:10" x14ac:dyDescent="0.3">
      <c r="A359" s="19" t="str">
        <f>B2&amp;C353&amp;D359</f>
        <v>DISTRIBUCION VOLUMEN X CRITERIO (kg ó litros)Resto Bebidas CalienteRTO CENTRO</v>
      </c>
      <c r="B359" s="19">
        <v>0</v>
      </c>
      <c r="C359" s="19">
        <v>0</v>
      </c>
      <c r="D359" s="19" t="s">
        <v>151</v>
      </c>
      <c r="E359" s="19" t="s">
        <v>164</v>
      </c>
      <c r="F359" s="19" t="s">
        <v>164</v>
      </c>
      <c r="G359" s="19">
        <v>0</v>
      </c>
      <c r="H359" s="19">
        <v>0</v>
      </c>
      <c r="I359" s="19">
        <v>0</v>
      </c>
      <c r="J359" s="19">
        <v>0</v>
      </c>
    </row>
    <row r="360" spans="1:10" x14ac:dyDescent="0.3">
      <c r="A360" s="19" t="str">
        <f>B2&amp;C353&amp;D360</f>
        <v>DISTRIBUCION VOLUMEN X CRITERIO (kg ó litros)Resto Bebidas CalienteNORTE-CENTRO</v>
      </c>
      <c r="B360" s="19">
        <v>0</v>
      </c>
      <c r="C360" s="19">
        <v>0</v>
      </c>
      <c r="D360" s="19" t="s">
        <v>152</v>
      </c>
      <c r="E360" s="19" t="s">
        <v>164</v>
      </c>
      <c r="F360" s="19" t="s">
        <v>164</v>
      </c>
      <c r="G360" s="19">
        <v>0</v>
      </c>
      <c r="H360" s="19">
        <v>0</v>
      </c>
      <c r="I360" s="19">
        <v>0</v>
      </c>
      <c r="J360" s="19">
        <v>0</v>
      </c>
    </row>
    <row r="361" spans="1:10" x14ac:dyDescent="0.3">
      <c r="A361" s="19" t="str">
        <f>B2&amp;C353&amp;D361</f>
        <v>DISTRIBUCION VOLUMEN X CRITERIO (kg ó litros)Resto Bebidas CalienteNOROESTE</v>
      </c>
      <c r="B361" s="19">
        <v>0</v>
      </c>
      <c r="C361" s="19">
        <v>0</v>
      </c>
      <c r="D361" s="19" t="s">
        <v>153</v>
      </c>
      <c r="E361" s="19" t="s">
        <v>164</v>
      </c>
      <c r="F361" s="19" t="s">
        <v>164</v>
      </c>
      <c r="G361" s="19">
        <v>0</v>
      </c>
      <c r="H361" s="19">
        <v>0</v>
      </c>
      <c r="I361" s="19">
        <v>0</v>
      </c>
      <c r="J361" s="19">
        <v>0</v>
      </c>
    </row>
    <row r="362" spans="1:10" x14ac:dyDescent="0.3">
      <c r="A362" s="19" t="str">
        <f>B2&amp;C353&amp;D362</f>
        <v>DISTRIBUCION VOLUMEN X CRITERIO (kg ó litros)Resto Bebidas Caliente&lt;2MIL</v>
      </c>
      <c r="B362" s="19">
        <v>0</v>
      </c>
      <c r="C362" s="19">
        <v>0</v>
      </c>
      <c r="D362" s="19" t="s">
        <v>30</v>
      </c>
      <c r="E362" s="19" t="s">
        <v>164</v>
      </c>
      <c r="F362" s="19" t="s">
        <v>164</v>
      </c>
      <c r="G362" s="19">
        <v>0</v>
      </c>
      <c r="H362" s="19">
        <v>0</v>
      </c>
      <c r="I362" s="19">
        <v>0</v>
      </c>
      <c r="J362" s="19">
        <v>0</v>
      </c>
    </row>
    <row r="363" spans="1:10" x14ac:dyDescent="0.3">
      <c r="A363" s="19" t="str">
        <f>B2&amp;C353&amp;D363</f>
        <v>DISTRIBUCION VOLUMEN X CRITERIO (kg ó litros)Resto Bebidas Caliente2-5MIL</v>
      </c>
      <c r="B363" s="19">
        <v>0</v>
      </c>
      <c r="C363" s="19">
        <v>0</v>
      </c>
      <c r="D363" s="19" t="s">
        <v>33</v>
      </c>
      <c r="E363" s="19" t="s">
        <v>164</v>
      </c>
      <c r="F363" s="19" t="s">
        <v>164</v>
      </c>
      <c r="G363" s="19">
        <v>0</v>
      </c>
      <c r="H363" s="19">
        <v>0</v>
      </c>
      <c r="I363" s="19">
        <v>0</v>
      </c>
      <c r="J363" s="19">
        <v>0</v>
      </c>
    </row>
    <row r="364" spans="1:10" x14ac:dyDescent="0.3">
      <c r="A364" s="19" t="str">
        <f>B2&amp;C353&amp;D364</f>
        <v>DISTRIBUCION VOLUMEN X CRITERIO (kg ó litros)Resto Bebidas Caliente5-10MIL</v>
      </c>
      <c r="B364" s="19">
        <v>0</v>
      </c>
      <c r="C364" s="19">
        <v>0</v>
      </c>
      <c r="D364" s="19" t="s">
        <v>35</v>
      </c>
      <c r="E364" s="19" t="s">
        <v>164</v>
      </c>
      <c r="F364" s="19" t="s">
        <v>164</v>
      </c>
      <c r="G364" s="19">
        <v>0</v>
      </c>
      <c r="H364" s="19">
        <v>0</v>
      </c>
      <c r="I364" s="19">
        <v>0</v>
      </c>
      <c r="J364" s="19">
        <v>0</v>
      </c>
    </row>
    <row r="365" spans="1:10" x14ac:dyDescent="0.3">
      <c r="A365" s="19" t="str">
        <f>B2&amp;C353&amp;D365</f>
        <v>DISTRIBUCION VOLUMEN X CRITERIO (kg ó litros)Resto Bebidas Caliente10-30MIL</v>
      </c>
      <c r="B365" s="19">
        <v>0</v>
      </c>
      <c r="C365" s="19">
        <v>0</v>
      </c>
      <c r="D365" s="19" t="s">
        <v>37</v>
      </c>
      <c r="E365" s="19" t="s">
        <v>164</v>
      </c>
      <c r="F365" s="19" t="s">
        <v>164</v>
      </c>
      <c r="G365" s="19">
        <v>0</v>
      </c>
      <c r="H365" s="19">
        <v>0</v>
      </c>
      <c r="I365" s="19">
        <v>0</v>
      </c>
      <c r="J365" s="19">
        <v>0</v>
      </c>
    </row>
    <row r="366" spans="1:10" x14ac:dyDescent="0.3">
      <c r="A366" s="19" t="str">
        <f>B2&amp;C353&amp;D366</f>
        <v>DISTRIBUCION VOLUMEN X CRITERIO (kg ó litros)Resto Bebidas Caliente30-100MIL</v>
      </c>
      <c r="B366" s="19">
        <v>0</v>
      </c>
      <c r="C366" s="19">
        <v>0</v>
      </c>
      <c r="D366" s="19" t="s">
        <v>39</v>
      </c>
      <c r="E366" s="19" t="s">
        <v>164</v>
      </c>
      <c r="F366" s="19" t="s">
        <v>164</v>
      </c>
      <c r="G366" s="19">
        <v>0</v>
      </c>
      <c r="H366" s="19">
        <v>0</v>
      </c>
      <c r="I366" s="19">
        <v>0</v>
      </c>
      <c r="J366" s="19">
        <v>0</v>
      </c>
    </row>
    <row r="367" spans="1:10" x14ac:dyDescent="0.3">
      <c r="A367" s="19" t="str">
        <f>B2&amp;C353&amp;D367</f>
        <v>DISTRIBUCION VOLUMEN X CRITERIO (kg ó litros)Resto Bebidas Caliente100-200MIL</v>
      </c>
      <c r="B367" s="19">
        <v>0</v>
      </c>
      <c r="C367" s="19">
        <v>0</v>
      </c>
      <c r="D367" s="19" t="s">
        <v>41</v>
      </c>
      <c r="E367" s="19" t="s">
        <v>164</v>
      </c>
      <c r="F367" s="19" t="s">
        <v>164</v>
      </c>
      <c r="G367" s="19">
        <v>0</v>
      </c>
      <c r="H367" s="19">
        <v>0</v>
      </c>
      <c r="I367" s="19">
        <v>0</v>
      </c>
      <c r="J367" s="19">
        <v>0</v>
      </c>
    </row>
    <row r="368" spans="1:10" x14ac:dyDescent="0.3">
      <c r="A368" s="19" t="str">
        <f>B2&amp;C353&amp;D368</f>
        <v>DISTRIBUCION VOLUMEN X CRITERIO (kg ó litros)Resto Bebidas Caliente200-500MIL</v>
      </c>
      <c r="B368" s="19">
        <v>0</v>
      </c>
      <c r="C368" s="19">
        <v>0</v>
      </c>
      <c r="D368" s="19" t="s">
        <v>43</v>
      </c>
      <c r="E368" s="19" t="s">
        <v>164</v>
      </c>
      <c r="F368" s="19" t="s">
        <v>164</v>
      </c>
      <c r="G368" s="19">
        <v>0</v>
      </c>
      <c r="H368" s="19">
        <v>0</v>
      </c>
      <c r="I368" s="19">
        <v>0</v>
      </c>
      <c r="J368" s="19">
        <v>0</v>
      </c>
    </row>
    <row r="369" spans="1:10" x14ac:dyDescent="0.3">
      <c r="A369" s="19" t="str">
        <f>B2&amp;C353&amp;D369</f>
        <v>DISTRIBUCION VOLUMEN X CRITERIO (kg ó litros)Resto Bebidas Caliente&gt;500MIL</v>
      </c>
      <c r="B369" s="19">
        <v>0</v>
      </c>
      <c r="C369" s="19">
        <v>0</v>
      </c>
      <c r="D369" s="19" t="s">
        <v>45</v>
      </c>
      <c r="E369" s="19" t="s">
        <v>164</v>
      </c>
      <c r="F369" s="19" t="s">
        <v>164</v>
      </c>
      <c r="G369" s="19">
        <v>0</v>
      </c>
      <c r="H369" s="19">
        <v>0</v>
      </c>
      <c r="I369" s="19">
        <v>0</v>
      </c>
      <c r="J369" s="19">
        <v>0</v>
      </c>
    </row>
    <row r="370" spans="1:10" x14ac:dyDescent="0.3">
      <c r="A370" s="19" t="str">
        <f>B2&amp;C353&amp;D370</f>
        <v>DISTRIBUCION VOLUMEN X CRITERIO (kg ó litros)Resto Bebidas CalienteDE 15 A 19 AÑOS</v>
      </c>
      <c r="B370" s="19">
        <v>0</v>
      </c>
      <c r="C370" s="19">
        <v>0</v>
      </c>
      <c r="D370" s="19" t="s">
        <v>154</v>
      </c>
      <c r="E370" s="19" t="s">
        <v>164</v>
      </c>
      <c r="F370" s="19" t="s">
        <v>164</v>
      </c>
      <c r="G370" s="19">
        <v>0</v>
      </c>
      <c r="H370" s="19">
        <v>0</v>
      </c>
      <c r="I370" s="19">
        <v>0</v>
      </c>
      <c r="J370" s="19">
        <v>0</v>
      </c>
    </row>
    <row r="371" spans="1:10" x14ac:dyDescent="0.3">
      <c r="A371" s="19" t="str">
        <f>B2&amp;C353&amp;D371</f>
        <v>DISTRIBUCION VOLUMEN X CRITERIO (kg ó litros)Resto Bebidas CalienteDE 20 A 24 AÑOS</v>
      </c>
      <c r="B371" s="19">
        <v>0</v>
      </c>
      <c r="C371" s="19">
        <v>0</v>
      </c>
      <c r="D371" s="19" t="s">
        <v>155</v>
      </c>
      <c r="E371" s="19" t="s">
        <v>164</v>
      </c>
      <c r="F371" s="19" t="s">
        <v>164</v>
      </c>
      <c r="G371" s="19">
        <v>0</v>
      </c>
      <c r="H371" s="19">
        <v>0</v>
      </c>
      <c r="I371" s="19">
        <v>0</v>
      </c>
      <c r="J371" s="19">
        <v>0</v>
      </c>
    </row>
    <row r="372" spans="1:10" x14ac:dyDescent="0.3">
      <c r="A372" s="19" t="str">
        <f>B2&amp;C353&amp;D372</f>
        <v>DISTRIBUCION VOLUMEN X CRITERIO (kg ó litros)Resto Bebidas CalienteDE 25 A 34 AÑOS</v>
      </c>
      <c r="B372" s="19">
        <v>0</v>
      </c>
      <c r="C372" s="19">
        <v>0</v>
      </c>
      <c r="D372" s="19" t="s">
        <v>156</v>
      </c>
      <c r="E372" s="19" t="s">
        <v>164</v>
      </c>
      <c r="F372" s="19" t="s">
        <v>164</v>
      </c>
      <c r="G372" s="19">
        <v>0</v>
      </c>
      <c r="H372" s="19">
        <v>0</v>
      </c>
      <c r="I372" s="19">
        <v>0</v>
      </c>
      <c r="J372" s="19">
        <v>0</v>
      </c>
    </row>
    <row r="373" spans="1:10" x14ac:dyDescent="0.3">
      <c r="A373" s="19" t="str">
        <f>B2&amp;C353&amp;D373</f>
        <v>DISTRIBUCION VOLUMEN X CRITERIO (kg ó litros)Resto Bebidas CalienteDE 35 A 49 AÑOS</v>
      </c>
      <c r="B373" s="19">
        <v>0</v>
      </c>
      <c r="C373" s="19">
        <v>0</v>
      </c>
      <c r="D373" s="19" t="s">
        <v>157</v>
      </c>
      <c r="E373" s="19" t="s">
        <v>164</v>
      </c>
      <c r="F373" s="19" t="s">
        <v>164</v>
      </c>
      <c r="G373" s="19">
        <v>0</v>
      </c>
      <c r="H373" s="19">
        <v>0</v>
      </c>
      <c r="I373" s="19">
        <v>0</v>
      </c>
      <c r="J373" s="19">
        <v>0</v>
      </c>
    </row>
    <row r="374" spans="1:10" x14ac:dyDescent="0.3">
      <c r="A374" s="19" t="str">
        <f>B2&amp;C353&amp;D374</f>
        <v>DISTRIBUCION VOLUMEN X CRITERIO (kg ó litros)Resto Bebidas CalienteDE 50 A 59 AÑOS</v>
      </c>
      <c r="B374" s="19">
        <v>0</v>
      </c>
      <c r="C374" s="19">
        <v>0</v>
      </c>
      <c r="D374" s="19" t="s">
        <v>158</v>
      </c>
      <c r="E374" s="19" t="s">
        <v>164</v>
      </c>
      <c r="F374" s="19" t="s">
        <v>164</v>
      </c>
      <c r="G374" s="19">
        <v>0</v>
      </c>
      <c r="H374" s="19">
        <v>0</v>
      </c>
      <c r="I374" s="19">
        <v>0</v>
      </c>
      <c r="J374" s="19">
        <v>0</v>
      </c>
    </row>
    <row r="375" spans="1:10" x14ac:dyDescent="0.3">
      <c r="A375" s="19" t="str">
        <f>B2&amp;C353&amp;D375</f>
        <v>DISTRIBUCION VOLUMEN X CRITERIO (kg ó litros)Resto Bebidas CalienteDE 60 A 75 AÑOS</v>
      </c>
      <c r="B375" s="19">
        <v>0</v>
      </c>
      <c r="C375" s="19">
        <v>0</v>
      </c>
      <c r="D375" s="19" t="s">
        <v>159</v>
      </c>
      <c r="E375" s="19" t="s">
        <v>164</v>
      </c>
      <c r="F375" s="19" t="s">
        <v>164</v>
      </c>
      <c r="G375" s="19">
        <v>0</v>
      </c>
      <c r="H375" s="19">
        <v>0</v>
      </c>
      <c r="I375" s="19">
        <v>0</v>
      </c>
      <c r="J375" s="19">
        <v>0</v>
      </c>
    </row>
    <row r="376" spans="1:10" x14ac:dyDescent="0.3">
      <c r="A376" s="19" t="str">
        <f>B2&amp;C353&amp;D376</f>
        <v>DISTRIBUCION VOLUMEN X CRITERIO (kg ó litros)Resto Bebidas CalienteALTA Y MEDIA ALTA</v>
      </c>
      <c r="B376" s="19">
        <v>0</v>
      </c>
      <c r="C376" s="19">
        <v>0</v>
      </c>
      <c r="D376" s="19" t="s">
        <v>160</v>
      </c>
      <c r="E376" s="19" t="s">
        <v>164</v>
      </c>
      <c r="F376" s="19" t="s">
        <v>164</v>
      </c>
      <c r="G376" s="19">
        <v>0</v>
      </c>
      <c r="H376" s="19">
        <v>0</v>
      </c>
      <c r="I376" s="19">
        <v>0</v>
      </c>
      <c r="J376" s="19">
        <v>0</v>
      </c>
    </row>
    <row r="377" spans="1:10" x14ac:dyDescent="0.3">
      <c r="A377" s="19" t="str">
        <f>B2&amp;C353&amp;D377</f>
        <v>DISTRIBUCION VOLUMEN X CRITERIO (kg ó litros)Resto Bebidas CalienteMEDIA</v>
      </c>
      <c r="B377" s="19">
        <v>0</v>
      </c>
      <c r="C377" s="19">
        <v>0</v>
      </c>
      <c r="D377" s="19" t="s">
        <v>161</v>
      </c>
      <c r="E377" s="19" t="s">
        <v>164</v>
      </c>
      <c r="F377" s="19" t="s">
        <v>164</v>
      </c>
      <c r="G377" s="19">
        <v>0</v>
      </c>
      <c r="H377" s="19">
        <v>0</v>
      </c>
      <c r="I377" s="19">
        <v>0</v>
      </c>
      <c r="J377" s="19">
        <v>0</v>
      </c>
    </row>
    <row r="378" spans="1:10" x14ac:dyDescent="0.3">
      <c r="A378" s="19" t="str">
        <f>B2&amp;C353&amp;D378</f>
        <v>DISTRIBUCION VOLUMEN X CRITERIO (kg ó litros)Resto Bebidas CalienteMEDIA BAJA</v>
      </c>
      <c r="B378" s="19">
        <v>0</v>
      </c>
      <c r="C378" s="19">
        <v>0</v>
      </c>
      <c r="D378" s="19" t="s">
        <v>162</v>
      </c>
      <c r="E378" s="19" t="s">
        <v>164</v>
      </c>
      <c r="F378" s="19" t="s">
        <v>164</v>
      </c>
      <c r="G378" s="19">
        <v>0</v>
      </c>
      <c r="H378" s="19">
        <v>0</v>
      </c>
      <c r="I378" s="19">
        <v>0</v>
      </c>
      <c r="J378" s="19">
        <v>0</v>
      </c>
    </row>
    <row r="379" spans="1:10" x14ac:dyDescent="0.3">
      <c r="A379" s="19" t="str">
        <f>B2&amp;C353&amp;D379</f>
        <v>DISTRIBUCION VOLUMEN X CRITERIO (kg ó litros)Resto Bebidas CalienteBAJA</v>
      </c>
      <c r="B379" s="19">
        <v>0</v>
      </c>
      <c r="C379" s="19">
        <v>0</v>
      </c>
      <c r="D379" s="19" t="s">
        <v>163</v>
      </c>
      <c r="E379" s="19" t="s">
        <v>164</v>
      </c>
      <c r="F379" s="19" t="s">
        <v>164</v>
      </c>
      <c r="G379" s="19">
        <v>0</v>
      </c>
      <c r="H379" s="19">
        <v>0</v>
      </c>
      <c r="I379" s="19">
        <v>0</v>
      </c>
      <c r="J379" s="19">
        <v>0</v>
      </c>
    </row>
    <row r="380" spans="1:10" x14ac:dyDescent="0.3">
      <c r="A380" s="19" t="str">
        <f>B380&amp;C380&amp;D380</f>
        <v>PENETRACION (%)TOTAL BEBIDAST.ESPAÑA</v>
      </c>
      <c r="B380" s="19" t="s">
        <v>140</v>
      </c>
      <c r="C380" s="19" t="s">
        <v>103</v>
      </c>
      <c r="D380" s="19" t="s">
        <v>60</v>
      </c>
      <c r="E380" s="19">
        <v>25.155619999999999</v>
      </c>
      <c r="F380" s="19">
        <v>23.88138</v>
      </c>
      <c r="G380" s="19">
        <v>0</v>
      </c>
      <c r="H380" s="19">
        <v>0</v>
      </c>
      <c r="I380" s="19">
        <v>0</v>
      </c>
      <c r="J380" s="19">
        <v>0</v>
      </c>
    </row>
    <row r="381" spans="1:10" x14ac:dyDescent="0.3">
      <c r="A381" s="19" t="str">
        <f>B380&amp;C380&amp;D381</f>
        <v>PENETRACION (%)TOTAL BEBIDASBCN AM</v>
      </c>
      <c r="B381" s="19">
        <v>0</v>
      </c>
      <c r="C381" s="19">
        <v>0</v>
      </c>
      <c r="D381" s="19" t="s">
        <v>146</v>
      </c>
      <c r="E381" s="19">
        <v>27.317319999999999</v>
      </c>
      <c r="F381" s="19">
        <v>32.128140000000002</v>
      </c>
      <c r="G381" s="19">
        <v>0</v>
      </c>
      <c r="H381" s="19">
        <v>0</v>
      </c>
      <c r="I381" s="19">
        <v>0</v>
      </c>
      <c r="J381" s="19">
        <v>0</v>
      </c>
    </row>
    <row r="382" spans="1:10" x14ac:dyDescent="0.3">
      <c r="A382" s="19" t="str">
        <f>B380&amp;C380&amp;D382</f>
        <v>PENETRACION (%)TOTAL BEBIDASREST.CAT ARAGON</v>
      </c>
      <c r="B382" s="19">
        <v>0</v>
      </c>
      <c r="C382" s="19">
        <v>0</v>
      </c>
      <c r="D382" s="19" t="s">
        <v>147</v>
      </c>
      <c r="E382" s="19">
        <v>22.466239999999999</v>
      </c>
      <c r="F382" s="19">
        <v>21.92801</v>
      </c>
      <c r="G382" s="19">
        <v>0</v>
      </c>
      <c r="H382" s="19">
        <v>0</v>
      </c>
      <c r="I382" s="19">
        <v>0</v>
      </c>
      <c r="J382" s="19">
        <v>0</v>
      </c>
    </row>
    <row r="383" spans="1:10" x14ac:dyDescent="0.3">
      <c r="A383" s="19" t="str">
        <f>B380&amp;C380&amp;D383</f>
        <v>PENETRACION (%)TOTAL BEBIDASLEVANTE</v>
      </c>
      <c r="B383" s="19">
        <v>0</v>
      </c>
      <c r="C383" s="19">
        <v>0</v>
      </c>
      <c r="D383" s="19" t="s">
        <v>148</v>
      </c>
      <c r="E383" s="19">
        <v>27.521380000000001</v>
      </c>
      <c r="F383" s="19">
        <v>26.090900000000001</v>
      </c>
      <c r="G383" s="19">
        <v>0</v>
      </c>
      <c r="H383" s="19">
        <v>0</v>
      </c>
      <c r="I383" s="19">
        <v>0</v>
      </c>
      <c r="J383" s="19">
        <v>0</v>
      </c>
    </row>
    <row r="384" spans="1:10" x14ac:dyDescent="0.3">
      <c r="A384" s="19" t="str">
        <f>B380&amp;C380&amp;D384</f>
        <v>PENETRACION (%)TOTAL BEBIDASANDALUCIA</v>
      </c>
      <c r="B384" s="19">
        <v>0</v>
      </c>
      <c r="C384" s="19">
        <v>0</v>
      </c>
      <c r="D384" s="19" t="s">
        <v>149</v>
      </c>
      <c r="E384" s="19">
        <v>25.716390000000001</v>
      </c>
      <c r="F384" s="19">
        <v>22.692550000000001</v>
      </c>
      <c r="G384" s="19">
        <v>0</v>
      </c>
      <c r="H384" s="19">
        <v>0</v>
      </c>
      <c r="I384" s="19">
        <v>0</v>
      </c>
      <c r="J384" s="19">
        <v>0</v>
      </c>
    </row>
    <row r="385" spans="1:10" x14ac:dyDescent="0.3">
      <c r="A385" s="19" t="str">
        <f>B380&amp;C380&amp;D385</f>
        <v>PENETRACION (%)TOTAL BEBIDASMDD AM</v>
      </c>
      <c r="B385" s="19">
        <v>0</v>
      </c>
      <c r="C385" s="19">
        <v>0</v>
      </c>
      <c r="D385" s="19" t="s">
        <v>150</v>
      </c>
      <c r="E385" s="19">
        <v>26.308070000000001</v>
      </c>
      <c r="F385" s="19">
        <v>23.86046</v>
      </c>
      <c r="G385" s="19">
        <v>0</v>
      </c>
      <c r="H385" s="19">
        <v>0</v>
      </c>
      <c r="I385" s="19">
        <v>0</v>
      </c>
      <c r="J385" s="19">
        <v>0</v>
      </c>
    </row>
    <row r="386" spans="1:10" x14ac:dyDescent="0.3">
      <c r="A386" s="19" t="str">
        <f>B380&amp;C380&amp;D386</f>
        <v>PENETRACION (%)TOTAL BEBIDASRTO CENTRO</v>
      </c>
      <c r="B386" s="19">
        <v>0</v>
      </c>
      <c r="C386" s="19">
        <v>0</v>
      </c>
      <c r="D386" s="19" t="s">
        <v>151</v>
      </c>
      <c r="E386" s="19">
        <v>24.618359999999999</v>
      </c>
      <c r="F386" s="19">
        <v>22.76004</v>
      </c>
      <c r="G386" s="19">
        <v>0</v>
      </c>
      <c r="H386" s="19">
        <v>0</v>
      </c>
      <c r="I386" s="19">
        <v>0</v>
      </c>
      <c r="J386" s="19">
        <v>0</v>
      </c>
    </row>
    <row r="387" spans="1:10" x14ac:dyDescent="0.3">
      <c r="A387" s="19" t="str">
        <f>B380&amp;C380&amp;D387</f>
        <v>PENETRACION (%)TOTAL BEBIDASNORTE-CENTRO</v>
      </c>
      <c r="B387" s="19">
        <v>0</v>
      </c>
      <c r="C387" s="19">
        <v>0</v>
      </c>
      <c r="D387" s="19" t="s">
        <v>152</v>
      </c>
      <c r="E387" s="19">
        <v>28.475819999999999</v>
      </c>
      <c r="F387" s="19">
        <v>23.24333</v>
      </c>
      <c r="G387" s="19">
        <v>0</v>
      </c>
      <c r="H387" s="19">
        <v>0</v>
      </c>
      <c r="I387" s="19">
        <v>0</v>
      </c>
      <c r="J387" s="19">
        <v>0</v>
      </c>
    </row>
    <row r="388" spans="1:10" x14ac:dyDescent="0.3">
      <c r="A388" s="19" t="str">
        <f>B380&amp;C380&amp;D388</f>
        <v>PENETRACION (%)TOTAL BEBIDASNOROESTE</v>
      </c>
      <c r="B388" s="19">
        <v>0</v>
      </c>
      <c r="C388" s="19">
        <v>0</v>
      </c>
      <c r="D388" s="19" t="s">
        <v>153</v>
      </c>
      <c r="E388" s="19">
        <v>26.93966</v>
      </c>
      <c r="F388" s="19">
        <v>25.960989999999999</v>
      </c>
      <c r="G388" s="19">
        <v>0</v>
      </c>
      <c r="H388" s="19">
        <v>0</v>
      </c>
      <c r="I388" s="19">
        <v>0</v>
      </c>
      <c r="J388" s="19">
        <v>0</v>
      </c>
    </row>
    <row r="389" spans="1:10" x14ac:dyDescent="0.3">
      <c r="A389" s="19" t="str">
        <f>B380&amp;C380&amp;D389</f>
        <v>PENETRACION (%)TOTAL BEBIDAS&lt;2MIL</v>
      </c>
      <c r="B389" s="19">
        <v>0</v>
      </c>
      <c r="C389" s="19">
        <v>0</v>
      </c>
      <c r="D389" s="19" t="s">
        <v>30</v>
      </c>
      <c r="E389" s="19">
        <v>33.91957</v>
      </c>
      <c r="F389" s="19">
        <v>15.461399999999999</v>
      </c>
      <c r="G389" s="19">
        <v>0</v>
      </c>
      <c r="H389" s="19">
        <v>0</v>
      </c>
      <c r="I389" s="19">
        <v>0</v>
      </c>
      <c r="J389" s="19">
        <v>0</v>
      </c>
    </row>
    <row r="390" spans="1:10" x14ac:dyDescent="0.3">
      <c r="A390" s="19" t="str">
        <f>B380&amp;C380&amp;D390</f>
        <v>PENETRACION (%)TOTAL BEBIDAS2-5MIL</v>
      </c>
      <c r="B390" s="19">
        <v>0</v>
      </c>
      <c r="C390" s="19">
        <v>0</v>
      </c>
      <c r="D390" s="19" t="s">
        <v>33</v>
      </c>
      <c r="E390" s="19">
        <v>25.689710000000002</v>
      </c>
      <c r="F390" s="19">
        <v>28.808409999999999</v>
      </c>
      <c r="G390" s="19">
        <v>0</v>
      </c>
      <c r="H390" s="19">
        <v>0</v>
      </c>
      <c r="I390" s="19">
        <v>0</v>
      </c>
      <c r="J390" s="19">
        <v>0</v>
      </c>
    </row>
    <row r="391" spans="1:10" x14ac:dyDescent="0.3">
      <c r="A391" s="19" t="str">
        <f>B380&amp;C380&amp;D391</f>
        <v>PENETRACION (%)TOTAL BEBIDAS5-10MIL</v>
      </c>
      <c r="B391" s="19">
        <v>0</v>
      </c>
      <c r="C391" s="19">
        <v>0</v>
      </c>
      <c r="D391" s="19" t="s">
        <v>35</v>
      </c>
      <c r="E391" s="19">
        <v>29.348279999999999</v>
      </c>
      <c r="F391" s="19">
        <v>30.800979999999999</v>
      </c>
      <c r="G391" s="19">
        <v>0</v>
      </c>
      <c r="H391" s="19">
        <v>0</v>
      </c>
      <c r="I391" s="19">
        <v>0</v>
      </c>
      <c r="J391" s="19">
        <v>0</v>
      </c>
    </row>
    <row r="392" spans="1:10" x14ac:dyDescent="0.3">
      <c r="A392" s="19" t="str">
        <f>B380&amp;C380&amp;D392</f>
        <v>PENETRACION (%)TOTAL BEBIDAS10-30MIL</v>
      </c>
      <c r="B392" s="19">
        <v>0</v>
      </c>
      <c r="C392" s="19">
        <v>0</v>
      </c>
      <c r="D392" s="19" t="s">
        <v>37</v>
      </c>
      <c r="E392" s="19">
        <v>24.386209999999998</v>
      </c>
      <c r="F392" s="19">
        <v>24.97898</v>
      </c>
      <c r="G392" s="19">
        <v>0</v>
      </c>
      <c r="H392" s="19">
        <v>0</v>
      </c>
      <c r="I392" s="19">
        <v>0</v>
      </c>
      <c r="J392" s="19">
        <v>0</v>
      </c>
    </row>
    <row r="393" spans="1:10" x14ac:dyDescent="0.3">
      <c r="A393" s="19" t="str">
        <f>B380&amp;C380&amp;D393</f>
        <v>PENETRACION (%)TOTAL BEBIDAS30-100MIL</v>
      </c>
      <c r="B393" s="19">
        <v>0</v>
      </c>
      <c r="C393" s="19">
        <v>0</v>
      </c>
      <c r="D393" s="19" t="s">
        <v>39</v>
      </c>
      <c r="E393" s="19">
        <v>24.185949999999998</v>
      </c>
      <c r="F393" s="19">
        <v>24.890740000000001</v>
      </c>
      <c r="G393" s="19">
        <v>0</v>
      </c>
      <c r="H393" s="19">
        <v>0</v>
      </c>
      <c r="I393" s="19">
        <v>0</v>
      </c>
      <c r="J393" s="19">
        <v>0</v>
      </c>
    </row>
    <row r="394" spans="1:10" x14ac:dyDescent="0.3">
      <c r="A394" s="19" t="str">
        <f>B380&amp;C380&amp;D394</f>
        <v>PENETRACION (%)TOTAL BEBIDAS100-200MIL</v>
      </c>
      <c r="B394" s="19">
        <v>0</v>
      </c>
      <c r="C394" s="19">
        <v>0</v>
      </c>
      <c r="D394" s="19" t="s">
        <v>41</v>
      </c>
      <c r="E394" s="19">
        <v>26.079070000000002</v>
      </c>
      <c r="F394" s="19">
        <v>25.469360000000002</v>
      </c>
      <c r="G394" s="19">
        <v>0</v>
      </c>
      <c r="H394" s="19">
        <v>0</v>
      </c>
      <c r="I394" s="19">
        <v>0</v>
      </c>
      <c r="J394" s="19">
        <v>0</v>
      </c>
    </row>
    <row r="395" spans="1:10" x14ac:dyDescent="0.3">
      <c r="A395" s="19" t="str">
        <f>B380&amp;C380&amp;D395</f>
        <v>PENETRACION (%)TOTAL BEBIDAS200-500MIL</v>
      </c>
      <c r="B395" s="19">
        <v>0</v>
      </c>
      <c r="C395" s="19">
        <v>0</v>
      </c>
      <c r="D395" s="19" t="s">
        <v>43</v>
      </c>
      <c r="E395" s="19">
        <v>28.502179999999999</v>
      </c>
      <c r="F395" s="19">
        <v>27.51099</v>
      </c>
      <c r="G395" s="19">
        <v>0</v>
      </c>
      <c r="H395" s="19">
        <v>0</v>
      </c>
      <c r="I395" s="19">
        <v>0</v>
      </c>
      <c r="J395" s="19">
        <v>0</v>
      </c>
    </row>
    <row r="396" spans="1:10" x14ac:dyDescent="0.3">
      <c r="A396" s="19" t="str">
        <f>B380&amp;C380&amp;D396</f>
        <v>PENETRACION (%)TOTAL BEBIDAS&gt;500MIL</v>
      </c>
      <c r="B396" s="19">
        <v>0</v>
      </c>
      <c r="C396" s="19">
        <v>0</v>
      </c>
      <c r="D396" s="19" t="s">
        <v>45</v>
      </c>
      <c r="E396" s="19">
        <v>22.766459999999999</v>
      </c>
      <c r="F396" s="19">
        <v>18.722020000000001</v>
      </c>
      <c r="G396" s="19">
        <v>0</v>
      </c>
      <c r="H396" s="19">
        <v>0</v>
      </c>
      <c r="I396" s="19">
        <v>0</v>
      </c>
      <c r="J396" s="19">
        <v>0</v>
      </c>
    </row>
    <row r="397" spans="1:10" x14ac:dyDescent="0.3">
      <c r="A397" s="19" t="str">
        <f>B380&amp;C380&amp;D397</f>
        <v>PENETRACION (%)TOTAL BEBIDASDE 15 A 19 AÑOS</v>
      </c>
      <c r="B397" s="19">
        <v>0</v>
      </c>
      <c r="C397" s="19">
        <v>0</v>
      </c>
      <c r="D397" s="19" t="s">
        <v>154</v>
      </c>
      <c r="E397" s="19">
        <v>0</v>
      </c>
      <c r="F397" s="19">
        <v>0</v>
      </c>
      <c r="G397" s="19">
        <v>0</v>
      </c>
      <c r="H397" s="19">
        <v>0</v>
      </c>
      <c r="I397" s="19">
        <v>0</v>
      </c>
      <c r="J397" s="19">
        <v>0</v>
      </c>
    </row>
    <row r="398" spans="1:10" x14ac:dyDescent="0.3">
      <c r="A398" s="19" t="str">
        <f>B380&amp;C380&amp;D398</f>
        <v>PENETRACION (%)TOTAL BEBIDASDE 20 A 24 AÑOS</v>
      </c>
      <c r="B398" s="19">
        <v>0</v>
      </c>
      <c r="C398" s="19">
        <v>0</v>
      </c>
      <c r="D398" s="19" t="s">
        <v>155</v>
      </c>
      <c r="E398" s="19">
        <v>31.721440000000001</v>
      </c>
      <c r="F398" s="19">
        <v>21.07621</v>
      </c>
      <c r="G398" s="19">
        <v>0</v>
      </c>
      <c r="H398" s="19">
        <v>0</v>
      </c>
      <c r="I398" s="19">
        <v>0</v>
      </c>
      <c r="J398" s="19">
        <v>0</v>
      </c>
    </row>
    <row r="399" spans="1:10" x14ac:dyDescent="0.3">
      <c r="A399" s="19" t="str">
        <f>B380&amp;C380&amp;D399</f>
        <v>PENETRACION (%)TOTAL BEBIDASDE 25 A 34 AÑOS</v>
      </c>
      <c r="B399" s="19">
        <v>0</v>
      </c>
      <c r="C399" s="19">
        <v>0</v>
      </c>
      <c r="D399" s="19" t="s">
        <v>156</v>
      </c>
      <c r="E399" s="19">
        <v>30.05611</v>
      </c>
      <c r="F399" s="19">
        <v>27.03105</v>
      </c>
      <c r="G399" s="19">
        <v>0</v>
      </c>
      <c r="H399" s="19">
        <v>0</v>
      </c>
      <c r="I399" s="19">
        <v>0</v>
      </c>
      <c r="J399" s="19">
        <v>0</v>
      </c>
    </row>
    <row r="400" spans="1:10" x14ac:dyDescent="0.3">
      <c r="A400" s="19" t="str">
        <f>B380&amp;C380&amp;D400</f>
        <v>PENETRACION (%)TOTAL BEBIDASDE 35 A 49 AÑOS</v>
      </c>
      <c r="B400" s="19">
        <v>0</v>
      </c>
      <c r="C400" s="19">
        <v>0</v>
      </c>
      <c r="D400" s="19" t="s">
        <v>157</v>
      </c>
      <c r="E400" s="19">
        <v>23.530819999999999</v>
      </c>
      <c r="F400" s="19">
        <v>23.50592</v>
      </c>
      <c r="G400" s="19">
        <v>0</v>
      </c>
      <c r="H400" s="19">
        <v>0</v>
      </c>
      <c r="I400" s="19">
        <v>0</v>
      </c>
      <c r="J400" s="19">
        <v>0</v>
      </c>
    </row>
    <row r="401" spans="1:10" x14ac:dyDescent="0.3">
      <c r="A401" s="19" t="str">
        <f>B380&amp;C380&amp;D401</f>
        <v>PENETRACION (%)TOTAL BEBIDASDE 50 A 59 AÑOS</v>
      </c>
      <c r="B401" s="19">
        <v>0</v>
      </c>
      <c r="C401" s="19">
        <v>0</v>
      </c>
      <c r="D401" s="19" t="s">
        <v>158</v>
      </c>
      <c r="E401" s="19">
        <v>23.409469999999999</v>
      </c>
      <c r="F401" s="19">
        <v>21.217320000000001</v>
      </c>
      <c r="G401" s="19">
        <v>0</v>
      </c>
      <c r="H401" s="19">
        <v>0</v>
      </c>
      <c r="I401" s="19">
        <v>0</v>
      </c>
      <c r="J401" s="19">
        <v>0</v>
      </c>
    </row>
    <row r="402" spans="1:10" x14ac:dyDescent="0.3">
      <c r="A402" s="19" t="str">
        <f>B380&amp;C380&amp;D402</f>
        <v>PENETRACION (%)TOTAL BEBIDASDE 60 A 75 AÑOS</v>
      </c>
      <c r="B402" s="19">
        <v>0</v>
      </c>
      <c r="C402" s="19">
        <v>0</v>
      </c>
      <c r="D402" s="19" t="s">
        <v>159</v>
      </c>
      <c r="E402" s="19">
        <v>22.185600000000001</v>
      </c>
      <c r="F402" s="19">
        <v>25.491810000000001</v>
      </c>
      <c r="G402" s="19">
        <v>0</v>
      </c>
      <c r="H402" s="19">
        <v>0</v>
      </c>
      <c r="I402" s="19">
        <v>0</v>
      </c>
      <c r="J402" s="19">
        <v>0</v>
      </c>
    </row>
    <row r="403" spans="1:10" x14ac:dyDescent="0.3">
      <c r="A403" s="19" t="str">
        <f>B380&amp;C380&amp;D403</f>
        <v>PENETRACION (%)TOTAL BEBIDASALTA Y MEDIA ALTA</v>
      </c>
      <c r="B403" s="19">
        <v>0</v>
      </c>
      <c r="C403" s="19">
        <v>0</v>
      </c>
      <c r="D403" s="19" t="s">
        <v>160</v>
      </c>
      <c r="E403" s="19">
        <v>24.958300000000001</v>
      </c>
      <c r="F403" s="19">
        <v>28.767420000000001</v>
      </c>
      <c r="G403" s="19">
        <v>0</v>
      </c>
      <c r="H403" s="19">
        <v>0</v>
      </c>
      <c r="I403" s="19">
        <v>0</v>
      </c>
      <c r="J403" s="19">
        <v>0</v>
      </c>
    </row>
    <row r="404" spans="1:10" x14ac:dyDescent="0.3">
      <c r="A404" s="19" t="str">
        <f>B380&amp;C380&amp;D404</f>
        <v>PENETRACION (%)TOTAL BEBIDASMEDIA</v>
      </c>
      <c r="B404" s="19">
        <v>0</v>
      </c>
      <c r="C404" s="19">
        <v>0</v>
      </c>
      <c r="D404" s="19" t="s">
        <v>161</v>
      </c>
      <c r="E404" s="19">
        <v>25.62567</v>
      </c>
      <c r="F404" s="19">
        <v>25.505520000000001</v>
      </c>
      <c r="G404" s="19">
        <v>0</v>
      </c>
      <c r="H404" s="19">
        <v>0</v>
      </c>
      <c r="I404" s="19">
        <v>0</v>
      </c>
      <c r="J404" s="19">
        <v>0</v>
      </c>
    </row>
    <row r="405" spans="1:10" x14ac:dyDescent="0.3">
      <c r="A405" s="19" t="str">
        <f>B380&amp;C380&amp;D405</f>
        <v>PENETRACION (%)TOTAL BEBIDASMEDIA BAJA</v>
      </c>
      <c r="B405" s="19">
        <v>0</v>
      </c>
      <c r="C405" s="19">
        <v>0</v>
      </c>
      <c r="D405" s="19" t="s">
        <v>162</v>
      </c>
      <c r="E405" s="19">
        <v>22.599150000000002</v>
      </c>
      <c r="F405" s="19">
        <v>21.972159999999999</v>
      </c>
      <c r="G405" s="19">
        <v>0</v>
      </c>
      <c r="H405" s="19">
        <v>0</v>
      </c>
      <c r="I405" s="19">
        <v>0</v>
      </c>
      <c r="J405" s="19">
        <v>0</v>
      </c>
    </row>
    <row r="406" spans="1:10" x14ac:dyDescent="0.3">
      <c r="A406" s="19" t="str">
        <f>B380&amp;C380&amp;D406</f>
        <v>PENETRACION (%)TOTAL BEBIDASBAJA</v>
      </c>
      <c r="B406" s="19">
        <v>0</v>
      </c>
      <c r="C406" s="19">
        <v>0</v>
      </c>
      <c r="D406" s="19" t="s">
        <v>163</v>
      </c>
      <c r="E406" s="19">
        <v>31.94135</v>
      </c>
      <c r="F406" s="19">
        <v>22.220970000000001</v>
      </c>
      <c r="G406" s="19">
        <v>0</v>
      </c>
      <c r="H406" s="19">
        <v>0</v>
      </c>
      <c r="I406" s="19">
        <v>0</v>
      </c>
      <c r="J406" s="19">
        <v>0</v>
      </c>
    </row>
    <row r="407" spans="1:10" x14ac:dyDescent="0.3">
      <c r="A407" s="19" t="str">
        <f>B380&amp;C407&amp;D407</f>
        <v>PENETRACION (%).Total Bebidas FriasT.ESPAÑA</v>
      </c>
      <c r="B407" s="19">
        <v>0</v>
      </c>
      <c r="C407" s="19" t="s">
        <v>104</v>
      </c>
      <c r="D407" s="19" t="s">
        <v>60</v>
      </c>
      <c r="E407" s="19">
        <v>24.08784</v>
      </c>
      <c r="F407" s="19">
        <v>23.323879999999999</v>
      </c>
      <c r="G407" s="19">
        <v>0</v>
      </c>
      <c r="H407" s="19">
        <v>0</v>
      </c>
      <c r="I407" s="19">
        <v>0</v>
      </c>
      <c r="J407" s="19">
        <v>0</v>
      </c>
    </row>
    <row r="408" spans="1:10" x14ac:dyDescent="0.3">
      <c r="A408" s="19" t="str">
        <f>B380&amp;C407&amp;D408</f>
        <v>PENETRACION (%).Total Bebidas FriasBCN AM</v>
      </c>
      <c r="B408" s="19">
        <v>0</v>
      </c>
      <c r="C408" s="19">
        <v>0</v>
      </c>
      <c r="D408" s="19" t="s">
        <v>146</v>
      </c>
      <c r="E408" s="19">
        <v>24.283580000000001</v>
      </c>
      <c r="F408" s="19">
        <v>27.24043</v>
      </c>
      <c r="G408" s="19">
        <v>0</v>
      </c>
      <c r="H408" s="19">
        <v>0</v>
      </c>
      <c r="I408" s="19">
        <v>0</v>
      </c>
      <c r="J408" s="19">
        <v>0</v>
      </c>
    </row>
    <row r="409" spans="1:10" x14ac:dyDescent="0.3">
      <c r="A409" s="19" t="str">
        <f>B380&amp;C407&amp;D409</f>
        <v>PENETRACION (%).Total Bebidas FriasREST.CAT ARAGON</v>
      </c>
      <c r="B409" s="19">
        <v>0</v>
      </c>
      <c r="C409" s="19">
        <v>0</v>
      </c>
      <c r="D409" s="19" t="s">
        <v>147</v>
      </c>
      <c r="E409" s="19">
        <v>21.50779</v>
      </c>
      <c r="F409" s="19">
        <v>22.020679999999999</v>
      </c>
      <c r="G409" s="19">
        <v>0</v>
      </c>
      <c r="H409" s="19">
        <v>0</v>
      </c>
      <c r="I409" s="19">
        <v>0</v>
      </c>
      <c r="J409" s="19">
        <v>0</v>
      </c>
    </row>
    <row r="410" spans="1:10" x14ac:dyDescent="0.3">
      <c r="A410" s="19" t="str">
        <f>B380&amp;C407&amp;D410</f>
        <v>PENETRACION (%).Total Bebidas FriasLEVANTE</v>
      </c>
      <c r="B410" s="19">
        <v>0</v>
      </c>
      <c r="C410" s="19">
        <v>0</v>
      </c>
      <c r="D410" s="19" t="s">
        <v>148</v>
      </c>
      <c r="E410" s="19">
        <v>26.302600000000002</v>
      </c>
      <c r="F410" s="19">
        <v>25.563839999999999</v>
      </c>
      <c r="G410" s="19">
        <v>0</v>
      </c>
      <c r="H410" s="19">
        <v>0</v>
      </c>
      <c r="I410" s="19">
        <v>0</v>
      </c>
      <c r="J410" s="19">
        <v>0</v>
      </c>
    </row>
    <row r="411" spans="1:10" x14ac:dyDescent="0.3">
      <c r="A411" s="19" t="str">
        <f>B380&amp;C407&amp;D411</f>
        <v>PENETRACION (%).Total Bebidas FriasANDALUCIA</v>
      </c>
      <c r="B411" s="19">
        <v>0</v>
      </c>
      <c r="C411" s="19">
        <v>0</v>
      </c>
      <c r="D411" s="19" t="s">
        <v>149</v>
      </c>
      <c r="E411" s="19">
        <v>25.250530000000001</v>
      </c>
      <c r="F411" s="19">
        <v>23.546060000000001</v>
      </c>
      <c r="G411" s="19">
        <v>0</v>
      </c>
      <c r="H411" s="19">
        <v>0</v>
      </c>
      <c r="I411" s="19">
        <v>0</v>
      </c>
      <c r="J411" s="19">
        <v>0</v>
      </c>
    </row>
    <row r="412" spans="1:10" x14ac:dyDescent="0.3">
      <c r="A412" s="19" t="str">
        <f>B380&amp;C407&amp;D412</f>
        <v>PENETRACION (%).Total Bebidas FriasMDD AM</v>
      </c>
      <c r="B412" s="19">
        <v>0</v>
      </c>
      <c r="C412" s="19">
        <v>0</v>
      </c>
      <c r="D412" s="19" t="s">
        <v>150</v>
      </c>
      <c r="E412" s="19">
        <v>25.97193</v>
      </c>
      <c r="F412" s="19">
        <v>23.77901</v>
      </c>
      <c r="G412" s="19">
        <v>0</v>
      </c>
      <c r="H412" s="19">
        <v>0</v>
      </c>
      <c r="I412" s="19">
        <v>0</v>
      </c>
      <c r="J412" s="19">
        <v>0</v>
      </c>
    </row>
    <row r="413" spans="1:10" x14ac:dyDescent="0.3">
      <c r="A413" s="19" t="str">
        <f>B380&amp;C407&amp;D413</f>
        <v>PENETRACION (%).Total Bebidas FriasRTO CENTRO</v>
      </c>
      <c r="B413" s="19">
        <v>0</v>
      </c>
      <c r="C413" s="19">
        <v>0</v>
      </c>
      <c r="D413" s="19" t="s">
        <v>151</v>
      </c>
      <c r="E413" s="19">
        <v>22.097750000000001</v>
      </c>
      <c r="F413" s="19">
        <v>21.00075</v>
      </c>
      <c r="G413" s="19">
        <v>0</v>
      </c>
      <c r="H413" s="19">
        <v>0</v>
      </c>
      <c r="I413" s="19">
        <v>0</v>
      </c>
      <c r="J413" s="19">
        <v>0</v>
      </c>
    </row>
    <row r="414" spans="1:10" x14ac:dyDescent="0.3">
      <c r="A414" s="19" t="str">
        <f>B380&amp;C407&amp;D414</f>
        <v>PENETRACION (%).Total Bebidas FriasNORTE-CENTRO</v>
      </c>
      <c r="B414" s="19">
        <v>0</v>
      </c>
      <c r="C414" s="19">
        <v>0</v>
      </c>
      <c r="D414" s="19" t="s">
        <v>152</v>
      </c>
      <c r="E414" s="19">
        <v>27.153420000000001</v>
      </c>
      <c r="F414" s="19">
        <v>21.658259999999999</v>
      </c>
      <c r="G414" s="19">
        <v>0</v>
      </c>
      <c r="H414" s="19">
        <v>0</v>
      </c>
      <c r="I414" s="19">
        <v>0</v>
      </c>
      <c r="J414" s="19">
        <v>0</v>
      </c>
    </row>
    <row r="415" spans="1:10" x14ac:dyDescent="0.3">
      <c r="A415" s="19" t="str">
        <f>B380&amp;C407&amp;D415</f>
        <v>PENETRACION (%).Total Bebidas FriasNOROESTE</v>
      </c>
      <c r="B415" s="19">
        <v>0</v>
      </c>
      <c r="C415" s="19">
        <v>0</v>
      </c>
      <c r="D415" s="19" t="s">
        <v>153</v>
      </c>
      <c r="E415" s="19">
        <v>26.634450000000001</v>
      </c>
      <c r="F415" s="19">
        <v>26.65738</v>
      </c>
      <c r="G415" s="19">
        <v>0</v>
      </c>
      <c r="H415" s="19">
        <v>0</v>
      </c>
      <c r="I415" s="19">
        <v>0</v>
      </c>
      <c r="J415" s="19">
        <v>0</v>
      </c>
    </row>
    <row r="416" spans="1:10" x14ac:dyDescent="0.3">
      <c r="A416" s="19" t="str">
        <f>B380&amp;C407&amp;D416</f>
        <v>PENETRACION (%).Total Bebidas Frias&lt;2MIL</v>
      </c>
      <c r="B416" s="19">
        <v>0</v>
      </c>
      <c r="C416" s="19">
        <v>0</v>
      </c>
      <c r="D416" s="19" t="s">
        <v>30</v>
      </c>
      <c r="E416" s="19">
        <v>27.132819999999999</v>
      </c>
      <c r="F416" s="19">
        <v>0</v>
      </c>
      <c r="G416" s="19">
        <v>0</v>
      </c>
      <c r="H416" s="19">
        <v>0</v>
      </c>
      <c r="I416" s="19">
        <v>0</v>
      </c>
      <c r="J416" s="19">
        <v>0</v>
      </c>
    </row>
    <row r="417" spans="1:10" x14ac:dyDescent="0.3">
      <c r="A417" s="19" t="str">
        <f>B380&amp;C407&amp;D417</f>
        <v>PENETRACION (%).Total Bebidas Frias2-5MIL</v>
      </c>
      <c r="B417" s="19">
        <v>0</v>
      </c>
      <c r="C417" s="19">
        <v>0</v>
      </c>
      <c r="D417" s="19" t="s">
        <v>33</v>
      </c>
      <c r="E417" s="19">
        <v>24.781369999999999</v>
      </c>
      <c r="F417" s="19">
        <v>28.119879999999998</v>
      </c>
      <c r="G417" s="19">
        <v>0</v>
      </c>
      <c r="H417" s="19">
        <v>0</v>
      </c>
      <c r="I417" s="19">
        <v>0</v>
      </c>
      <c r="J417" s="19">
        <v>0</v>
      </c>
    </row>
    <row r="418" spans="1:10" x14ac:dyDescent="0.3">
      <c r="A418" s="19" t="str">
        <f>B380&amp;C407&amp;D418</f>
        <v>PENETRACION (%).Total Bebidas Frias5-10MIL</v>
      </c>
      <c r="B418" s="19">
        <v>0</v>
      </c>
      <c r="C418" s="19">
        <v>0</v>
      </c>
      <c r="D418" s="19" t="s">
        <v>35</v>
      </c>
      <c r="E418" s="19">
        <v>27.25385</v>
      </c>
      <c r="F418" s="19">
        <v>30.86365</v>
      </c>
      <c r="G418" s="19">
        <v>0</v>
      </c>
      <c r="H418" s="19">
        <v>0</v>
      </c>
      <c r="I418" s="19">
        <v>0</v>
      </c>
      <c r="J418" s="19">
        <v>0</v>
      </c>
    </row>
    <row r="419" spans="1:10" x14ac:dyDescent="0.3">
      <c r="A419" s="19" t="str">
        <f>B380&amp;C407&amp;D419</f>
        <v>PENETRACION (%).Total Bebidas Frias10-30MIL</v>
      </c>
      <c r="B419" s="19">
        <v>0</v>
      </c>
      <c r="C419" s="19">
        <v>0</v>
      </c>
      <c r="D419" s="19" t="s">
        <v>37</v>
      </c>
      <c r="E419" s="19">
        <v>23.458449999999999</v>
      </c>
      <c r="F419" s="19">
        <v>24.720269999999999</v>
      </c>
      <c r="G419" s="19">
        <v>0</v>
      </c>
      <c r="H419" s="19">
        <v>0</v>
      </c>
      <c r="I419" s="19">
        <v>0</v>
      </c>
      <c r="J419" s="19">
        <v>0</v>
      </c>
    </row>
    <row r="420" spans="1:10" x14ac:dyDescent="0.3">
      <c r="A420" s="19" t="str">
        <f>B380&amp;C407&amp;D420</f>
        <v>PENETRACION (%).Total Bebidas Frias30-100MIL</v>
      </c>
      <c r="B420" s="19">
        <v>0</v>
      </c>
      <c r="C420" s="19">
        <v>0</v>
      </c>
      <c r="D420" s="19" t="s">
        <v>39</v>
      </c>
      <c r="E420" s="19">
        <v>23.904119999999999</v>
      </c>
      <c r="F420" s="19">
        <v>23.784089999999999</v>
      </c>
      <c r="G420" s="19">
        <v>0</v>
      </c>
      <c r="H420" s="19">
        <v>0</v>
      </c>
      <c r="I420" s="19">
        <v>0</v>
      </c>
      <c r="J420" s="19">
        <v>0</v>
      </c>
    </row>
    <row r="421" spans="1:10" x14ac:dyDescent="0.3">
      <c r="A421" s="19" t="str">
        <f>B380&amp;C407&amp;D421</f>
        <v>PENETRACION (%).Total Bebidas Frias100-200MIL</v>
      </c>
      <c r="B421" s="19">
        <v>0</v>
      </c>
      <c r="C421" s="19">
        <v>0</v>
      </c>
      <c r="D421" s="19" t="s">
        <v>41</v>
      </c>
      <c r="E421" s="19">
        <v>25.41168</v>
      </c>
      <c r="F421" s="19">
        <v>26.746729999999999</v>
      </c>
      <c r="G421" s="19">
        <v>0</v>
      </c>
      <c r="H421" s="19">
        <v>0</v>
      </c>
      <c r="I421" s="19">
        <v>0</v>
      </c>
      <c r="J421" s="19">
        <v>0</v>
      </c>
    </row>
    <row r="422" spans="1:10" x14ac:dyDescent="0.3">
      <c r="A422" s="19" t="str">
        <f>B380&amp;C407&amp;D422</f>
        <v>PENETRACION (%).Total Bebidas Frias200-500MIL</v>
      </c>
      <c r="B422" s="19">
        <v>0</v>
      </c>
      <c r="C422" s="19">
        <v>0</v>
      </c>
      <c r="D422" s="19" t="s">
        <v>43</v>
      </c>
      <c r="E422" s="19">
        <v>26.203779999999998</v>
      </c>
      <c r="F422" s="19">
        <v>26.727139999999999</v>
      </c>
      <c r="G422" s="19">
        <v>0</v>
      </c>
      <c r="H422" s="19">
        <v>0</v>
      </c>
      <c r="I422" s="19">
        <v>0</v>
      </c>
      <c r="J422" s="19">
        <v>0</v>
      </c>
    </row>
    <row r="423" spans="1:10" x14ac:dyDescent="0.3">
      <c r="A423" s="19" t="str">
        <f>B380&amp;C407&amp;D423</f>
        <v>PENETRACION (%).Total Bebidas Frias&gt;500MIL</v>
      </c>
      <c r="B423" s="19">
        <v>0</v>
      </c>
      <c r="C423" s="19">
        <v>0</v>
      </c>
      <c r="D423" s="19" t="s">
        <v>45</v>
      </c>
      <c r="E423" s="19">
        <v>22.151479999999999</v>
      </c>
      <c r="F423" s="19">
        <v>17.87039</v>
      </c>
      <c r="G423" s="19">
        <v>0</v>
      </c>
      <c r="H423" s="19">
        <v>0</v>
      </c>
      <c r="I423" s="19">
        <v>0</v>
      </c>
      <c r="J423" s="19">
        <v>0</v>
      </c>
    </row>
    <row r="424" spans="1:10" x14ac:dyDescent="0.3">
      <c r="A424" s="19" t="str">
        <f>B380&amp;C407&amp;D424</f>
        <v>PENETRACION (%).Total Bebidas FriasDE 15 A 19 AÑOS</v>
      </c>
      <c r="B424" s="19">
        <v>0</v>
      </c>
      <c r="C424" s="19">
        <v>0</v>
      </c>
      <c r="D424" s="19" t="s">
        <v>154</v>
      </c>
      <c r="E424" s="19">
        <v>0</v>
      </c>
      <c r="F424" s="19">
        <v>0</v>
      </c>
      <c r="G424" s="19">
        <v>0</v>
      </c>
      <c r="H424" s="19">
        <v>0</v>
      </c>
      <c r="I424" s="19">
        <v>0</v>
      </c>
      <c r="J424" s="19">
        <v>0</v>
      </c>
    </row>
    <row r="425" spans="1:10" x14ac:dyDescent="0.3">
      <c r="A425" s="19" t="str">
        <f>B380&amp;C407&amp;D425</f>
        <v>PENETRACION (%).Total Bebidas FriasDE 20 A 24 AÑOS</v>
      </c>
      <c r="B425" s="19">
        <v>0</v>
      </c>
      <c r="C425" s="19">
        <v>0</v>
      </c>
      <c r="D425" s="19" t="s">
        <v>155</v>
      </c>
      <c r="E425" s="19">
        <v>30.527529999999999</v>
      </c>
      <c r="F425" s="19">
        <v>18.80012</v>
      </c>
      <c r="G425" s="19">
        <v>0</v>
      </c>
      <c r="H425" s="19">
        <v>0</v>
      </c>
      <c r="I425" s="19">
        <v>0</v>
      </c>
      <c r="J425" s="19">
        <v>0</v>
      </c>
    </row>
    <row r="426" spans="1:10" x14ac:dyDescent="0.3">
      <c r="A426" s="19" t="str">
        <f>B380&amp;C407&amp;D426</f>
        <v>PENETRACION (%).Total Bebidas FriasDE 25 A 34 AÑOS</v>
      </c>
      <c r="B426" s="19">
        <v>0</v>
      </c>
      <c r="C426" s="19">
        <v>0</v>
      </c>
      <c r="D426" s="19" t="s">
        <v>156</v>
      </c>
      <c r="E426" s="19">
        <v>29.871469999999999</v>
      </c>
      <c r="F426" s="19">
        <v>25.570989999999998</v>
      </c>
      <c r="G426" s="19">
        <v>0</v>
      </c>
      <c r="H426" s="19">
        <v>0</v>
      </c>
      <c r="I426" s="19">
        <v>0</v>
      </c>
      <c r="J426" s="19">
        <v>0</v>
      </c>
    </row>
    <row r="427" spans="1:10" x14ac:dyDescent="0.3">
      <c r="A427" s="19" t="str">
        <f>B380&amp;C407&amp;D427</f>
        <v>PENETRACION (%).Total Bebidas FriasDE 35 A 49 AÑOS</v>
      </c>
      <c r="B427" s="19">
        <v>0</v>
      </c>
      <c r="C427" s="19">
        <v>0</v>
      </c>
      <c r="D427" s="19" t="s">
        <v>157</v>
      </c>
      <c r="E427" s="19">
        <v>21.988859999999999</v>
      </c>
      <c r="F427" s="19">
        <v>23.9649</v>
      </c>
      <c r="G427" s="19">
        <v>0</v>
      </c>
      <c r="H427" s="19">
        <v>0</v>
      </c>
      <c r="I427" s="19">
        <v>0</v>
      </c>
      <c r="J427" s="19">
        <v>0</v>
      </c>
    </row>
    <row r="428" spans="1:10" x14ac:dyDescent="0.3">
      <c r="A428" s="19" t="str">
        <f>B380&amp;C407&amp;D428</f>
        <v>PENETRACION (%).Total Bebidas FriasDE 50 A 59 AÑOS</v>
      </c>
      <c r="B428" s="19">
        <v>0</v>
      </c>
      <c r="C428" s="19">
        <v>0</v>
      </c>
      <c r="D428" s="19" t="s">
        <v>158</v>
      </c>
      <c r="E428" s="19">
        <v>22.066739999999999</v>
      </c>
      <c r="F428" s="19">
        <v>20.61459</v>
      </c>
      <c r="G428" s="19">
        <v>0</v>
      </c>
      <c r="H428" s="19">
        <v>0</v>
      </c>
      <c r="I428" s="19">
        <v>0</v>
      </c>
      <c r="J428" s="19">
        <v>0</v>
      </c>
    </row>
    <row r="429" spans="1:10" x14ac:dyDescent="0.3">
      <c r="A429" s="19" t="str">
        <f>B380&amp;C407&amp;D429</f>
        <v>PENETRACION (%).Total Bebidas FriasDE 60 A 75 AÑOS</v>
      </c>
      <c r="B429" s="19">
        <v>0</v>
      </c>
      <c r="C429" s="19">
        <v>0</v>
      </c>
      <c r="D429" s="19" t="s">
        <v>159</v>
      </c>
      <c r="E429" s="19">
        <v>20.718209999999999</v>
      </c>
      <c r="F429" s="19">
        <v>23.398510000000002</v>
      </c>
      <c r="G429" s="19">
        <v>0</v>
      </c>
      <c r="H429" s="19">
        <v>0</v>
      </c>
      <c r="I429" s="19">
        <v>0</v>
      </c>
      <c r="J429" s="19">
        <v>0</v>
      </c>
    </row>
    <row r="430" spans="1:10" x14ac:dyDescent="0.3">
      <c r="A430" s="19" t="str">
        <f>B380&amp;C407&amp;D430</f>
        <v>PENETRACION (%).Total Bebidas FriasALTA Y MEDIA ALTA</v>
      </c>
      <c r="B430" s="19">
        <v>0</v>
      </c>
      <c r="C430" s="19">
        <v>0</v>
      </c>
      <c r="D430" s="19" t="s">
        <v>160</v>
      </c>
      <c r="E430" s="19">
        <v>24.228349999999999</v>
      </c>
      <c r="F430" s="19">
        <v>27.186869999999999</v>
      </c>
      <c r="G430" s="19">
        <v>0</v>
      </c>
      <c r="H430" s="19">
        <v>0</v>
      </c>
      <c r="I430" s="19">
        <v>0</v>
      </c>
      <c r="J430" s="19">
        <v>0</v>
      </c>
    </row>
    <row r="431" spans="1:10" x14ac:dyDescent="0.3">
      <c r="A431" s="19" t="str">
        <f>B380&amp;C407&amp;D431</f>
        <v>PENETRACION (%).Total Bebidas FriasMEDIA</v>
      </c>
      <c r="B431" s="19">
        <v>0</v>
      </c>
      <c r="C431" s="19">
        <v>0</v>
      </c>
      <c r="D431" s="19" t="s">
        <v>161</v>
      </c>
      <c r="E431" s="19">
        <v>23.73638</v>
      </c>
      <c r="F431" s="19">
        <v>25.582560000000001</v>
      </c>
      <c r="G431" s="19">
        <v>0</v>
      </c>
      <c r="H431" s="19">
        <v>0</v>
      </c>
      <c r="I431" s="19">
        <v>0</v>
      </c>
      <c r="J431" s="19">
        <v>0</v>
      </c>
    </row>
    <row r="432" spans="1:10" x14ac:dyDescent="0.3">
      <c r="A432" s="19" t="str">
        <f>B380&amp;C407&amp;D432</f>
        <v>PENETRACION (%).Total Bebidas FriasMEDIA BAJA</v>
      </c>
      <c r="B432" s="19">
        <v>0</v>
      </c>
      <c r="C432" s="19">
        <v>0</v>
      </c>
      <c r="D432" s="19" t="s">
        <v>162</v>
      </c>
      <c r="E432" s="19">
        <v>21.59685</v>
      </c>
      <c r="F432" s="19">
        <v>20.850930000000002</v>
      </c>
      <c r="G432" s="19">
        <v>0</v>
      </c>
      <c r="H432" s="19">
        <v>0</v>
      </c>
      <c r="I432" s="19">
        <v>0</v>
      </c>
      <c r="J432" s="19">
        <v>0</v>
      </c>
    </row>
    <row r="433" spans="1:10" x14ac:dyDescent="0.3">
      <c r="A433" s="19" t="str">
        <f>B380&amp;C407&amp;D433</f>
        <v>PENETRACION (%).Total Bebidas FriasBAJA</v>
      </c>
      <c r="B433" s="19">
        <v>0</v>
      </c>
      <c r="C433" s="19">
        <v>0</v>
      </c>
      <c r="D433" s="19" t="s">
        <v>163</v>
      </c>
      <c r="E433" s="19">
        <v>30.104810000000001</v>
      </c>
      <c r="F433" s="19">
        <v>21.745000000000001</v>
      </c>
      <c r="G433" s="19">
        <v>0</v>
      </c>
      <c r="H433" s="19">
        <v>0</v>
      </c>
      <c r="I433" s="19">
        <v>0</v>
      </c>
      <c r="J433" s="19">
        <v>0</v>
      </c>
    </row>
    <row r="434" spans="1:10" x14ac:dyDescent="0.3">
      <c r="A434" s="19" t="str">
        <f>B380&amp;C434&amp;D434</f>
        <v>PENETRACION (%)Total bebidas de vinoT.ESPAÑA</v>
      </c>
      <c r="B434" s="19">
        <v>0</v>
      </c>
      <c r="C434" s="19" t="s">
        <v>105</v>
      </c>
      <c r="D434" s="19" t="s">
        <v>60</v>
      </c>
      <c r="E434" s="19">
        <v>4.1226750000000001</v>
      </c>
      <c r="F434" s="19">
        <v>5.2877270000000003</v>
      </c>
      <c r="G434" s="19">
        <v>0</v>
      </c>
      <c r="H434" s="19">
        <v>0</v>
      </c>
      <c r="I434" s="19">
        <v>0</v>
      </c>
      <c r="J434" s="19">
        <v>0</v>
      </c>
    </row>
    <row r="435" spans="1:10" x14ac:dyDescent="0.3">
      <c r="A435" s="19" t="str">
        <f>B380&amp;C434&amp;D435</f>
        <v>PENETRACION (%)Total bebidas de vinoBCN AM</v>
      </c>
      <c r="B435" s="19">
        <v>0</v>
      </c>
      <c r="C435" s="19">
        <v>0</v>
      </c>
      <c r="D435" s="19" t="s">
        <v>146</v>
      </c>
      <c r="E435" s="19">
        <v>0</v>
      </c>
      <c r="F435" s="19">
        <v>0</v>
      </c>
      <c r="G435" s="19">
        <v>0</v>
      </c>
      <c r="H435" s="19">
        <v>0</v>
      </c>
      <c r="I435" s="19">
        <v>0</v>
      </c>
      <c r="J435" s="19">
        <v>0</v>
      </c>
    </row>
    <row r="436" spans="1:10" x14ac:dyDescent="0.3">
      <c r="A436" s="19" t="str">
        <f>B380&amp;C434&amp;D436</f>
        <v>PENETRACION (%)Total bebidas de vinoREST.CAT ARAGON</v>
      </c>
      <c r="B436" s="19">
        <v>0</v>
      </c>
      <c r="C436" s="19">
        <v>0</v>
      </c>
      <c r="D436" s="19" t="s">
        <v>147</v>
      </c>
      <c r="E436" s="19">
        <v>6.011628</v>
      </c>
      <c r="F436" s="19">
        <v>8.5315589999999997</v>
      </c>
      <c r="G436" s="19">
        <v>0</v>
      </c>
      <c r="H436" s="19">
        <v>0</v>
      </c>
      <c r="I436" s="19">
        <v>0</v>
      </c>
      <c r="J436" s="19">
        <v>0</v>
      </c>
    </row>
    <row r="437" spans="1:10" x14ac:dyDescent="0.3">
      <c r="A437" s="19" t="str">
        <f>B380&amp;C434&amp;D437</f>
        <v>PENETRACION (%)Total bebidas de vinoLEVANTE</v>
      </c>
      <c r="B437" s="19">
        <v>0</v>
      </c>
      <c r="C437" s="19">
        <v>0</v>
      </c>
      <c r="D437" s="19" t="s">
        <v>148</v>
      </c>
      <c r="E437" s="19">
        <v>0</v>
      </c>
      <c r="F437" s="19">
        <v>0</v>
      </c>
      <c r="G437" s="19">
        <v>0</v>
      </c>
      <c r="H437" s="19">
        <v>0</v>
      </c>
      <c r="I437" s="19">
        <v>0</v>
      </c>
      <c r="J437" s="19">
        <v>0</v>
      </c>
    </row>
    <row r="438" spans="1:10" x14ac:dyDescent="0.3">
      <c r="A438" s="19" t="str">
        <f>B380&amp;C434&amp;D438</f>
        <v>PENETRACION (%)Total bebidas de vinoANDALUCIA</v>
      </c>
      <c r="B438" s="19">
        <v>0</v>
      </c>
      <c r="C438" s="19">
        <v>0</v>
      </c>
      <c r="D438" s="19" t="s">
        <v>149</v>
      </c>
      <c r="E438" s="19">
        <v>0</v>
      </c>
      <c r="F438" s="19">
        <v>0</v>
      </c>
      <c r="G438" s="19">
        <v>0</v>
      </c>
      <c r="H438" s="19">
        <v>0</v>
      </c>
      <c r="I438" s="19">
        <v>0</v>
      </c>
      <c r="J438" s="19">
        <v>0</v>
      </c>
    </row>
    <row r="439" spans="1:10" x14ac:dyDescent="0.3">
      <c r="A439" s="19" t="str">
        <f>B380&amp;C434&amp;D439</f>
        <v>PENETRACION (%)Total bebidas de vinoMDD AM</v>
      </c>
      <c r="B439" s="19">
        <v>0</v>
      </c>
      <c r="C439" s="19">
        <v>0</v>
      </c>
      <c r="D439" s="19" t="s">
        <v>150</v>
      </c>
      <c r="E439" s="19">
        <v>0</v>
      </c>
      <c r="F439" s="19">
        <v>6.2615809999999996</v>
      </c>
      <c r="G439" s="19">
        <v>0</v>
      </c>
      <c r="H439" s="19">
        <v>0</v>
      </c>
      <c r="I439" s="19">
        <v>0</v>
      </c>
      <c r="J439" s="19">
        <v>0</v>
      </c>
    </row>
    <row r="440" spans="1:10" x14ac:dyDescent="0.3">
      <c r="A440" s="19" t="str">
        <f>B380&amp;C434&amp;D440</f>
        <v>PENETRACION (%)Total bebidas de vinoRTO CENTRO</v>
      </c>
      <c r="B440" s="19">
        <v>0</v>
      </c>
      <c r="C440" s="19">
        <v>0</v>
      </c>
      <c r="D440" s="19" t="s">
        <v>151</v>
      </c>
      <c r="E440" s="19">
        <v>0</v>
      </c>
      <c r="F440" s="19">
        <v>0</v>
      </c>
      <c r="G440" s="19">
        <v>0</v>
      </c>
      <c r="H440" s="19">
        <v>0</v>
      </c>
      <c r="I440" s="19">
        <v>0</v>
      </c>
      <c r="J440" s="19">
        <v>0</v>
      </c>
    </row>
    <row r="441" spans="1:10" x14ac:dyDescent="0.3">
      <c r="A441" s="19" t="str">
        <f>B380&amp;C434&amp;D441</f>
        <v>PENETRACION (%)Total bebidas de vinoNORTE-CENTRO</v>
      </c>
      <c r="B441" s="19">
        <v>0</v>
      </c>
      <c r="C441" s="19">
        <v>0</v>
      </c>
      <c r="D441" s="19" t="s">
        <v>152</v>
      </c>
      <c r="E441" s="19">
        <v>0</v>
      </c>
      <c r="F441" s="19">
        <v>11.409560000000001</v>
      </c>
      <c r="G441" s="19">
        <v>0</v>
      </c>
      <c r="H441" s="19">
        <v>0</v>
      </c>
      <c r="I441" s="19">
        <v>0</v>
      </c>
      <c r="J441" s="19">
        <v>0</v>
      </c>
    </row>
    <row r="442" spans="1:10" x14ac:dyDescent="0.3">
      <c r="A442" s="19" t="str">
        <f>B380&amp;C434&amp;D442</f>
        <v>PENETRACION (%)Total bebidas de vinoNOROESTE</v>
      </c>
      <c r="B442" s="19">
        <v>0</v>
      </c>
      <c r="C442" s="19">
        <v>0</v>
      </c>
      <c r="D442" s="19" t="s">
        <v>153</v>
      </c>
      <c r="E442" s="19">
        <v>0</v>
      </c>
      <c r="F442" s="19">
        <v>0</v>
      </c>
      <c r="G442" s="19">
        <v>0</v>
      </c>
      <c r="H442" s="19">
        <v>0</v>
      </c>
      <c r="I442" s="19">
        <v>0</v>
      </c>
      <c r="J442" s="19">
        <v>0</v>
      </c>
    </row>
    <row r="443" spans="1:10" x14ac:dyDescent="0.3">
      <c r="A443" s="19" t="str">
        <f>B380&amp;C434&amp;D443</f>
        <v>PENETRACION (%)Total bebidas de vino&lt;2MIL</v>
      </c>
      <c r="B443" s="19">
        <v>0</v>
      </c>
      <c r="C443" s="19">
        <v>0</v>
      </c>
      <c r="D443" s="19" t="s">
        <v>30</v>
      </c>
      <c r="E443" s="19">
        <v>0</v>
      </c>
      <c r="F443" s="19">
        <v>0</v>
      </c>
      <c r="G443" s="19">
        <v>0</v>
      </c>
      <c r="H443" s="19">
        <v>0</v>
      </c>
      <c r="I443" s="19">
        <v>0</v>
      </c>
      <c r="J443" s="19">
        <v>0</v>
      </c>
    </row>
    <row r="444" spans="1:10" x14ac:dyDescent="0.3">
      <c r="A444" s="19" t="str">
        <f>B380&amp;C434&amp;D444</f>
        <v>PENETRACION (%)Total bebidas de vino2-5MIL</v>
      </c>
      <c r="B444" s="19">
        <v>0</v>
      </c>
      <c r="C444" s="19">
        <v>0</v>
      </c>
      <c r="D444" s="19" t="s">
        <v>33</v>
      </c>
      <c r="E444" s="19">
        <v>0</v>
      </c>
      <c r="F444" s="19">
        <v>0</v>
      </c>
      <c r="G444" s="19">
        <v>0</v>
      </c>
      <c r="H444" s="19">
        <v>0</v>
      </c>
      <c r="I444" s="19">
        <v>0</v>
      </c>
      <c r="J444" s="19">
        <v>0</v>
      </c>
    </row>
    <row r="445" spans="1:10" x14ac:dyDescent="0.3">
      <c r="A445" s="19" t="str">
        <f>B380&amp;C434&amp;D445</f>
        <v>PENETRACION (%)Total bebidas de vino5-10MIL</v>
      </c>
      <c r="B445" s="19">
        <v>0</v>
      </c>
      <c r="C445" s="19">
        <v>0</v>
      </c>
      <c r="D445" s="19" t="s">
        <v>35</v>
      </c>
      <c r="E445" s="19">
        <v>0</v>
      </c>
      <c r="F445" s="19">
        <v>0</v>
      </c>
      <c r="G445" s="19">
        <v>0</v>
      </c>
      <c r="H445" s="19">
        <v>0</v>
      </c>
      <c r="I445" s="19">
        <v>0</v>
      </c>
      <c r="J445" s="19">
        <v>0</v>
      </c>
    </row>
    <row r="446" spans="1:10" x14ac:dyDescent="0.3">
      <c r="A446" s="19" t="str">
        <f>B380&amp;C434&amp;D446</f>
        <v>PENETRACION (%)Total bebidas de vino10-30MIL</v>
      </c>
      <c r="B446" s="19">
        <v>0</v>
      </c>
      <c r="C446" s="19">
        <v>0</v>
      </c>
      <c r="D446" s="19" t="s">
        <v>37</v>
      </c>
      <c r="E446" s="19">
        <v>5.3691950000000004</v>
      </c>
      <c r="F446" s="19">
        <v>6.8999160000000002</v>
      </c>
      <c r="G446" s="19">
        <v>0</v>
      </c>
      <c r="H446" s="19">
        <v>0</v>
      </c>
      <c r="I446" s="19">
        <v>0</v>
      </c>
      <c r="J446" s="19">
        <v>0</v>
      </c>
    </row>
    <row r="447" spans="1:10" x14ac:dyDescent="0.3">
      <c r="A447" s="19" t="str">
        <f>B380&amp;C434&amp;D447</f>
        <v>PENETRACION (%)Total bebidas de vino30-100MIL</v>
      </c>
      <c r="B447" s="19">
        <v>0</v>
      </c>
      <c r="C447" s="19">
        <v>0</v>
      </c>
      <c r="D447" s="19" t="s">
        <v>39</v>
      </c>
      <c r="E447" s="19">
        <v>0</v>
      </c>
      <c r="F447" s="19">
        <v>6.786168</v>
      </c>
      <c r="G447" s="19">
        <v>0</v>
      </c>
      <c r="H447" s="19">
        <v>0</v>
      </c>
      <c r="I447" s="19">
        <v>0</v>
      </c>
      <c r="J447" s="19">
        <v>0</v>
      </c>
    </row>
    <row r="448" spans="1:10" x14ac:dyDescent="0.3">
      <c r="A448" s="19" t="str">
        <f>B380&amp;C434&amp;D448</f>
        <v>PENETRACION (%)Total bebidas de vino100-200MIL</v>
      </c>
      <c r="B448" s="19">
        <v>0</v>
      </c>
      <c r="C448" s="19">
        <v>0</v>
      </c>
      <c r="D448" s="19" t="s">
        <v>41</v>
      </c>
      <c r="E448" s="19">
        <v>0</v>
      </c>
      <c r="F448" s="19">
        <v>0</v>
      </c>
      <c r="G448" s="19">
        <v>0</v>
      </c>
      <c r="H448" s="19">
        <v>0</v>
      </c>
      <c r="I448" s="19">
        <v>0</v>
      </c>
      <c r="J448" s="19">
        <v>0</v>
      </c>
    </row>
    <row r="449" spans="1:10" x14ac:dyDescent="0.3">
      <c r="A449" s="19" t="str">
        <f>B380&amp;C434&amp;D449</f>
        <v>PENETRACION (%)Total bebidas de vino200-500MIL</v>
      </c>
      <c r="B449" s="19">
        <v>0</v>
      </c>
      <c r="C449" s="19">
        <v>0</v>
      </c>
      <c r="D449" s="19" t="s">
        <v>43</v>
      </c>
      <c r="E449" s="19">
        <v>0</v>
      </c>
      <c r="F449" s="19">
        <v>0</v>
      </c>
      <c r="G449" s="19">
        <v>0</v>
      </c>
      <c r="H449" s="19">
        <v>0</v>
      </c>
      <c r="I449" s="19">
        <v>0</v>
      </c>
      <c r="J449" s="19">
        <v>0</v>
      </c>
    </row>
    <row r="450" spans="1:10" x14ac:dyDescent="0.3">
      <c r="A450" s="19" t="str">
        <f>B380&amp;C434&amp;D450</f>
        <v>PENETRACION (%)Total bebidas de vino&gt;500MIL</v>
      </c>
      <c r="B450" s="19">
        <v>0</v>
      </c>
      <c r="C450" s="19">
        <v>0</v>
      </c>
      <c r="D450" s="19" t="s">
        <v>45</v>
      </c>
      <c r="E450" s="19">
        <v>5.8040909999999997</v>
      </c>
      <c r="F450" s="19">
        <v>5.9852850000000002</v>
      </c>
      <c r="G450" s="19">
        <v>0</v>
      </c>
      <c r="H450" s="19">
        <v>0</v>
      </c>
      <c r="I450" s="19">
        <v>0</v>
      </c>
      <c r="J450" s="19">
        <v>0</v>
      </c>
    </row>
    <row r="451" spans="1:10" x14ac:dyDescent="0.3">
      <c r="A451" s="19" t="str">
        <f>B380&amp;C434&amp;D451</f>
        <v>PENETRACION (%)Total bebidas de vinoDE 15 A 19 AÑOS</v>
      </c>
      <c r="B451" s="19">
        <v>0</v>
      </c>
      <c r="C451" s="19">
        <v>0</v>
      </c>
      <c r="D451" s="19" t="s">
        <v>154</v>
      </c>
      <c r="E451" s="19">
        <v>0</v>
      </c>
      <c r="F451" s="19">
        <v>0</v>
      </c>
      <c r="G451" s="19">
        <v>0</v>
      </c>
      <c r="H451" s="19">
        <v>0</v>
      </c>
      <c r="I451" s="19">
        <v>0</v>
      </c>
      <c r="J451" s="19">
        <v>0</v>
      </c>
    </row>
    <row r="452" spans="1:10" x14ac:dyDescent="0.3">
      <c r="A452" s="19" t="str">
        <f>B380&amp;C434&amp;D452</f>
        <v>PENETRACION (%)Total bebidas de vinoDE 20 A 24 AÑOS</v>
      </c>
      <c r="B452" s="19">
        <v>0</v>
      </c>
      <c r="C452" s="19">
        <v>0</v>
      </c>
      <c r="D452" s="19" t="s">
        <v>155</v>
      </c>
      <c r="E452" s="19">
        <v>0</v>
      </c>
      <c r="F452" s="19">
        <v>0</v>
      </c>
      <c r="G452" s="19">
        <v>0</v>
      </c>
      <c r="H452" s="19">
        <v>0</v>
      </c>
      <c r="I452" s="19">
        <v>0</v>
      </c>
      <c r="J452" s="19">
        <v>0</v>
      </c>
    </row>
    <row r="453" spans="1:10" x14ac:dyDescent="0.3">
      <c r="A453" s="19" t="str">
        <f>B380&amp;C434&amp;D453</f>
        <v>PENETRACION (%)Total bebidas de vinoDE 25 A 34 AÑOS</v>
      </c>
      <c r="B453" s="19">
        <v>0</v>
      </c>
      <c r="C453" s="19">
        <v>0</v>
      </c>
      <c r="D453" s="19" t="s">
        <v>156</v>
      </c>
      <c r="E453" s="19">
        <v>0</v>
      </c>
      <c r="F453" s="19">
        <v>0</v>
      </c>
      <c r="G453" s="19">
        <v>0</v>
      </c>
      <c r="H453" s="19">
        <v>0</v>
      </c>
      <c r="I453" s="19">
        <v>0</v>
      </c>
      <c r="J453" s="19">
        <v>0</v>
      </c>
    </row>
    <row r="454" spans="1:10" x14ac:dyDescent="0.3">
      <c r="A454" s="19" t="str">
        <f>B380&amp;C434&amp;D454</f>
        <v>PENETRACION (%)Total bebidas de vinoDE 35 A 49 AÑOS</v>
      </c>
      <c r="B454" s="19">
        <v>0</v>
      </c>
      <c r="C454" s="19">
        <v>0</v>
      </c>
      <c r="D454" s="19" t="s">
        <v>157</v>
      </c>
      <c r="E454" s="19">
        <v>1.9151020000000001</v>
      </c>
      <c r="F454" s="19">
        <v>3.4041860000000002</v>
      </c>
      <c r="G454" s="19">
        <v>0</v>
      </c>
      <c r="H454" s="19">
        <v>0</v>
      </c>
      <c r="I454" s="19">
        <v>0</v>
      </c>
      <c r="J454" s="19">
        <v>0</v>
      </c>
    </row>
    <row r="455" spans="1:10" x14ac:dyDescent="0.3">
      <c r="A455" s="19" t="str">
        <f>B380&amp;C434&amp;D455</f>
        <v>PENETRACION (%)Total bebidas de vinoDE 50 A 59 AÑOS</v>
      </c>
      <c r="B455" s="19">
        <v>0</v>
      </c>
      <c r="C455" s="19">
        <v>0</v>
      </c>
      <c r="D455" s="19" t="s">
        <v>158</v>
      </c>
      <c r="E455" s="19">
        <v>6.9615739999999997</v>
      </c>
      <c r="F455" s="19">
        <v>7.16153</v>
      </c>
      <c r="G455" s="19">
        <v>0</v>
      </c>
      <c r="H455" s="19">
        <v>0</v>
      </c>
      <c r="I455" s="19">
        <v>0</v>
      </c>
      <c r="J455" s="19">
        <v>0</v>
      </c>
    </row>
    <row r="456" spans="1:10" x14ac:dyDescent="0.3">
      <c r="A456" s="19" t="str">
        <f>B380&amp;C434&amp;D456</f>
        <v>PENETRACION (%)Total bebidas de vinoDE 60 A 75 AÑOS</v>
      </c>
      <c r="B456" s="19">
        <v>0</v>
      </c>
      <c r="C456" s="19">
        <v>0</v>
      </c>
      <c r="D456" s="19" t="s">
        <v>159</v>
      </c>
      <c r="E456" s="19">
        <v>8.6055469999999996</v>
      </c>
      <c r="F456" s="19">
        <v>10.469580000000001</v>
      </c>
      <c r="G456" s="19">
        <v>0</v>
      </c>
      <c r="H456" s="19">
        <v>0</v>
      </c>
      <c r="I456" s="19">
        <v>0</v>
      </c>
      <c r="J456" s="19">
        <v>0</v>
      </c>
    </row>
    <row r="457" spans="1:10" x14ac:dyDescent="0.3">
      <c r="A457" s="19" t="str">
        <f>B380&amp;C434&amp;D457</f>
        <v>PENETRACION (%)Total bebidas de vinoALTA Y MEDIA ALTA</v>
      </c>
      <c r="B457" s="19">
        <v>0</v>
      </c>
      <c r="C457" s="19">
        <v>0</v>
      </c>
      <c r="D457" s="19" t="s">
        <v>160</v>
      </c>
      <c r="E457" s="19">
        <v>6.961017</v>
      </c>
      <c r="F457" s="19">
        <v>7.5006659999999998</v>
      </c>
      <c r="G457" s="19">
        <v>0</v>
      </c>
      <c r="H457" s="19">
        <v>0</v>
      </c>
      <c r="I457" s="19">
        <v>0</v>
      </c>
      <c r="J457" s="19">
        <v>0</v>
      </c>
    </row>
    <row r="458" spans="1:10" x14ac:dyDescent="0.3">
      <c r="A458" s="19" t="str">
        <f>B380&amp;C434&amp;D458</f>
        <v>PENETRACION (%)Total bebidas de vinoMEDIA</v>
      </c>
      <c r="B458" s="19">
        <v>0</v>
      </c>
      <c r="C458" s="19">
        <v>0</v>
      </c>
      <c r="D458" s="19" t="s">
        <v>161</v>
      </c>
      <c r="E458" s="19">
        <v>3.238067</v>
      </c>
      <c r="F458" s="19">
        <v>6.5305949999999999</v>
      </c>
      <c r="G458" s="19">
        <v>0</v>
      </c>
      <c r="H458" s="19">
        <v>0</v>
      </c>
      <c r="I458" s="19">
        <v>0</v>
      </c>
      <c r="J458" s="19">
        <v>0</v>
      </c>
    </row>
    <row r="459" spans="1:10" x14ac:dyDescent="0.3">
      <c r="A459" s="19" t="str">
        <f>B380&amp;C434&amp;D459</f>
        <v>PENETRACION (%)Total bebidas de vinoMEDIA BAJA</v>
      </c>
      <c r="B459" s="19">
        <v>0</v>
      </c>
      <c r="C459" s="19">
        <v>0</v>
      </c>
      <c r="D459" s="19" t="s">
        <v>162</v>
      </c>
      <c r="E459" s="19">
        <v>4.6748659999999997</v>
      </c>
      <c r="F459" s="19">
        <v>4.1374959999999996</v>
      </c>
      <c r="G459" s="19">
        <v>0</v>
      </c>
      <c r="H459" s="19">
        <v>0</v>
      </c>
      <c r="I459" s="19">
        <v>0</v>
      </c>
      <c r="J459" s="19">
        <v>0</v>
      </c>
    </row>
    <row r="460" spans="1:10" x14ac:dyDescent="0.3">
      <c r="A460" s="19" t="str">
        <f>B380&amp;C434&amp;D460</f>
        <v>PENETRACION (%)Total bebidas de vinoBAJA</v>
      </c>
      <c r="B460" s="19">
        <v>0</v>
      </c>
      <c r="C460" s="19">
        <v>0</v>
      </c>
      <c r="D460" s="19" t="s">
        <v>163</v>
      </c>
      <c r="E460" s="19">
        <v>0</v>
      </c>
      <c r="F460" s="19">
        <v>0</v>
      </c>
      <c r="G460" s="19">
        <v>0</v>
      </c>
      <c r="H460" s="19">
        <v>0</v>
      </c>
      <c r="I460" s="19">
        <v>0</v>
      </c>
      <c r="J460" s="19">
        <v>0</v>
      </c>
    </row>
    <row r="461" spans="1:10" x14ac:dyDescent="0.3">
      <c r="A461" s="19" t="str">
        <f>B380&amp;C461&amp;D461</f>
        <v>PENETRACION (%)SidraT.ESPAÑA</v>
      </c>
      <c r="B461" s="19">
        <v>0</v>
      </c>
      <c r="C461" s="19" t="s">
        <v>106</v>
      </c>
      <c r="D461" s="19" t="s">
        <v>60</v>
      </c>
      <c r="E461" s="19">
        <v>0</v>
      </c>
      <c r="F461" s="19">
        <v>0</v>
      </c>
      <c r="G461" s="19">
        <v>0</v>
      </c>
      <c r="H461" s="19">
        <v>0</v>
      </c>
      <c r="I461" s="19">
        <v>0</v>
      </c>
      <c r="J461" s="19">
        <v>0</v>
      </c>
    </row>
    <row r="462" spans="1:10" x14ac:dyDescent="0.3">
      <c r="A462" s="19" t="str">
        <f>B380&amp;C461&amp;D462</f>
        <v>PENETRACION (%)SidraBCN AM</v>
      </c>
      <c r="B462" s="19">
        <v>0</v>
      </c>
      <c r="C462" s="19">
        <v>0</v>
      </c>
      <c r="D462" s="19" t="s">
        <v>146</v>
      </c>
      <c r="E462" s="19">
        <v>0</v>
      </c>
      <c r="F462" s="19">
        <v>0</v>
      </c>
      <c r="G462" s="19">
        <v>0</v>
      </c>
      <c r="H462" s="19">
        <v>0</v>
      </c>
      <c r="I462" s="19">
        <v>0</v>
      </c>
      <c r="J462" s="19">
        <v>0</v>
      </c>
    </row>
    <row r="463" spans="1:10" x14ac:dyDescent="0.3">
      <c r="A463" s="19" t="str">
        <f>B380&amp;C461&amp;D463</f>
        <v>PENETRACION (%)SidraREST.CAT ARAGON</v>
      </c>
      <c r="B463" s="19">
        <v>0</v>
      </c>
      <c r="C463" s="19">
        <v>0</v>
      </c>
      <c r="D463" s="19" t="s">
        <v>147</v>
      </c>
      <c r="E463" s="19">
        <v>0</v>
      </c>
      <c r="F463" s="19">
        <v>0</v>
      </c>
      <c r="G463" s="19">
        <v>0</v>
      </c>
      <c r="H463" s="19">
        <v>0</v>
      </c>
      <c r="I463" s="19">
        <v>0</v>
      </c>
      <c r="J463" s="19">
        <v>0</v>
      </c>
    </row>
    <row r="464" spans="1:10" x14ac:dyDescent="0.3">
      <c r="A464" s="19" t="str">
        <f>B380&amp;C461&amp;D464</f>
        <v>PENETRACION (%)SidraLEVANTE</v>
      </c>
      <c r="B464" s="19">
        <v>0</v>
      </c>
      <c r="C464" s="19">
        <v>0</v>
      </c>
      <c r="D464" s="19" t="s">
        <v>148</v>
      </c>
      <c r="E464" s="19">
        <v>0</v>
      </c>
      <c r="F464" s="19">
        <v>0</v>
      </c>
      <c r="G464" s="19">
        <v>0</v>
      </c>
      <c r="H464" s="19">
        <v>0</v>
      </c>
      <c r="I464" s="19">
        <v>0</v>
      </c>
      <c r="J464" s="19">
        <v>0</v>
      </c>
    </row>
    <row r="465" spans="1:10" x14ac:dyDescent="0.3">
      <c r="A465" s="19" t="str">
        <f>B380&amp;C461&amp;D465</f>
        <v>PENETRACION (%)SidraANDALUCIA</v>
      </c>
      <c r="B465" s="19">
        <v>0</v>
      </c>
      <c r="C465" s="19">
        <v>0</v>
      </c>
      <c r="D465" s="19" t="s">
        <v>149</v>
      </c>
      <c r="E465" s="19">
        <v>0</v>
      </c>
      <c r="F465" s="19">
        <v>0</v>
      </c>
      <c r="G465" s="19">
        <v>0</v>
      </c>
      <c r="H465" s="19">
        <v>0</v>
      </c>
      <c r="I465" s="19">
        <v>0</v>
      </c>
      <c r="J465" s="19">
        <v>0</v>
      </c>
    </row>
    <row r="466" spans="1:10" x14ac:dyDescent="0.3">
      <c r="A466" s="19" t="str">
        <f>B380&amp;C461&amp;D466</f>
        <v>PENETRACION (%)SidraMDD AM</v>
      </c>
      <c r="B466" s="19">
        <v>0</v>
      </c>
      <c r="C466" s="19">
        <v>0</v>
      </c>
      <c r="D466" s="19" t="s">
        <v>150</v>
      </c>
      <c r="E466" s="19">
        <v>0</v>
      </c>
      <c r="F466" s="19">
        <v>0</v>
      </c>
      <c r="G466" s="19">
        <v>0</v>
      </c>
      <c r="H466" s="19">
        <v>0</v>
      </c>
      <c r="I466" s="19">
        <v>0</v>
      </c>
      <c r="J466" s="19">
        <v>0</v>
      </c>
    </row>
    <row r="467" spans="1:10" x14ac:dyDescent="0.3">
      <c r="A467" s="19" t="str">
        <f>B380&amp;C461&amp;D467</f>
        <v>PENETRACION (%)SidraRTO CENTRO</v>
      </c>
      <c r="B467" s="19">
        <v>0</v>
      </c>
      <c r="C467" s="19">
        <v>0</v>
      </c>
      <c r="D467" s="19" t="s">
        <v>151</v>
      </c>
      <c r="E467" s="19">
        <v>0</v>
      </c>
      <c r="F467" s="19">
        <v>0</v>
      </c>
      <c r="G467" s="19">
        <v>0</v>
      </c>
      <c r="H467" s="19">
        <v>0</v>
      </c>
      <c r="I467" s="19">
        <v>0</v>
      </c>
      <c r="J467" s="19">
        <v>0</v>
      </c>
    </row>
    <row r="468" spans="1:10" x14ac:dyDescent="0.3">
      <c r="A468" s="19" t="str">
        <f>B380&amp;C461&amp;D468</f>
        <v>PENETRACION (%)SidraNORTE-CENTRO</v>
      </c>
      <c r="B468" s="19">
        <v>0</v>
      </c>
      <c r="C468" s="19">
        <v>0</v>
      </c>
      <c r="D468" s="19" t="s">
        <v>152</v>
      </c>
      <c r="E468" s="19">
        <v>0</v>
      </c>
      <c r="F468" s="19">
        <v>0</v>
      </c>
      <c r="G468" s="19">
        <v>0</v>
      </c>
      <c r="H468" s="19">
        <v>0</v>
      </c>
      <c r="I468" s="19">
        <v>0</v>
      </c>
      <c r="J468" s="19">
        <v>0</v>
      </c>
    </row>
    <row r="469" spans="1:10" x14ac:dyDescent="0.3">
      <c r="A469" s="19" t="str">
        <f>B380&amp;C461&amp;D469</f>
        <v>PENETRACION (%)SidraNOROESTE</v>
      </c>
      <c r="B469" s="19">
        <v>0</v>
      </c>
      <c r="C469" s="19">
        <v>0</v>
      </c>
      <c r="D469" s="19" t="s">
        <v>153</v>
      </c>
      <c r="E469" s="19">
        <v>0</v>
      </c>
      <c r="F469" s="19">
        <v>0</v>
      </c>
      <c r="G469" s="19">
        <v>0</v>
      </c>
      <c r="H469" s="19">
        <v>0</v>
      </c>
      <c r="I469" s="19">
        <v>0</v>
      </c>
      <c r="J469" s="19">
        <v>0</v>
      </c>
    </row>
    <row r="470" spans="1:10" x14ac:dyDescent="0.3">
      <c r="A470" s="19" t="str">
        <f>B380&amp;C461&amp;D470</f>
        <v>PENETRACION (%)Sidra&lt;2MIL</v>
      </c>
      <c r="B470" s="19">
        <v>0</v>
      </c>
      <c r="C470" s="19">
        <v>0</v>
      </c>
      <c r="D470" s="19" t="s">
        <v>30</v>
      </c>
      <c r="E470" s="19">
        <v>0</v>
      </c>
      <c r="F470" s="19">
        <v>0</v>
      </c>
      <c r="G470" s="19">
        <v>0</v>
      </c>
      <c r="H470" s="19">
        <v>0</v>
      </c>
      <c r="I470" s="19">
        <v>0</v>
      </c>
      <c r="J470" s="19">
        <v>0</v>
      </c>
    </row>
    <row r="471" spans="1:10" x14ac:dyDescent="0.3">
      <c r="A471" s="19" t="str">
        <f>B380&amp;C461&amp;D471</f>
        <v>PENETRACION (%)Sidra2-5MIL</v>
      </c>
      <c r="B471" s="19">
        <v>0</v>
      </c>
      <c r="C471" s="19">
        <v>0</v>
      </c>
      <c r="D471" s="19" t="s">
        <v>33</v>
      </c>
      <c r="E471" s="19">
        <v>0</v>
      </c>
      <c r="F471" s="19">
        <v>0</v>
      </c>
      <c r="G471" s="19">
        <v>0</v>
      </c>
      <c r="H471" s="19">
        <v>0</v>
      </c>
      <c r="I471" s="19">
        <v>0</v>
      </c>
      <c r="J471" s="19">
        <v>0</v>
      </c>
    </row>
    <row r="472" spans="1:10" x14ac:dyDescent="0.3">
      <c r="A472" s="19" t="str">
        <f>B380&amp;C461&amp;D472</f>
        <v>PENETRACION (%)Sidra5-10MIL</v>
      </c>
      <c r="B472" s="19">
        <v>0</v>
      </c>
      <c r="C472" s="19">
        <v>0</v>
      </c>
      <c r="D472" s="19" t="s">
        <v>35</v>
      </c>
      <c r="E472" s="19">
        <v>0</v>
      </c>
      <c r="F472" s="19">
        <v>0</v>
      </c>
      <c r="G472" s="19">
        <v>0</v>
      </c>
      <c r="H472" s="19">
        <v>0</v>
      </c>
      <c r="I472" s="19">
        <v>0</v>
      </c>
      <c r="J472" s="19">
        <v>0</v>
      </c>
    </row>
    <row r="473" spans="1:10" x14ac:dyDescent="0.3">
      <c r="A473" s="19" t="str">
        <f>B380&amp;C461&amp;D473</f>
        <v>PENETRACION (%)Sidra10-30MIL</v>
      </c>
      <c r="B473" s="19">
        <v>0</v>
      </c>
      <c r="C473" s="19">
        <v>0</v>
      </c>
      <c r="D473" s="19" t="s">
        <v>37</v>
      </c>
      <c r="E473" s="19">
        <v>0</v>
      </c>
      <c r="F473" s="19">
        <v>0</v>
      </c>
      <c r="G473" s="19">
        <v>0</v>
      </c>
      <c r="H473" s="19">
        <v>0</v>
      </c>
      <c r="I473" s="19">
        <v>0</v>
      </c>
      <c r="J473" s="19">
        <v>0</v>
      </c>
    </row>
    <row r="474" spans="1:10" x14ac:dyDescent="0.3">
      <c r="A474" s="19" t="str">
        <f>B380&amp;C461&amp;D474</f>
        <v>PENETRACION (%)Sidra30-100MIL</v>
      </c>
      <c r="B474" s="19">
        <v>0</v>
      </c>
      <c r="C474" s="19">
        <v>0</v>
      </c>
      <c r="D474" s="19" t="s">
        <v>39</v>
      </c>
      <c r="E474" s="19">
        <v>0</v>
      </c>
      <c r="F474" s="19">
        <v>0</v>
      </c>
      <c r="G474" s="19">
        <v>0</v>
      </c>
      <c r="H474" s="19">
        <v>0</v>
      </c>
      <c r="I474" s="19">
        <v>0</v>
      </c>
      <c r="J474" s="19">
        <v>0</v>
      </c>
    </row>
    <row r="475" spans="1:10" x14ac:dyDescent="0.3">
      <c r="A475" s="19" t="str">
        <f>B380&amp;C461&amp;D475</f>
        <v>PENETRACION (%)Sidra100-200MIL</v>
      </c>
      <c r="B475" s="19">
        <v>0</v>
      </c>
      <c r="C475" s="19">
        <v>0</v>
      </c>
      <c r="D475" s="19" t="s">
        <v>41</v>
      </c>
      <c r="E475" s="19">
        <v>0</v>
      </c>
      <c r="F475" s="19">
        <v>0</v>
      </c>
      <c r="G475" s="19">
        <v>0</v>
      </c>
      <c r="H475" s="19">
        <v>0</v>
      </c>
      <c r="I475" s="19">
        <v>0</v>
      </c>
      <c r="J475" s="19">
        <v>0</v>
      </c>
    </row>
    <row r="476" spans="1:10" x14ac:dyDescent="0.3">
      <c r="A476" s="19" t="str">
        <f>B380&amp;C461&amp;D476</f>
        <v>PENETRACION (%)Sidra200-500MIL</v>
      </c>
      <c r="B476" s="19">
        <v>0</v>
      </c>
      <c r="C476" s="19">
        <v>0</v>
      </c>
      <c r="D476" s="19" t="s">
        <v>43</v>
      </c>
      <c r="E476" s="19">
        <v>0</v>
      </c>
      <c r="F476" s="19">
        <v>0</v>
      </c>
      <c r="G476" s="19">
        <v>0</v>
      </c>
      <c r="H476" s="19">
        <v>0</v>
      </c>
      <c r="I476" s="19">
        <v>0</v>
      </c>
      <c r="J476" s="19">
        <v>0</v>
      </c>
    </row>
    <row r="477" spans="1:10" x14ac:dyDescent="0.3">
      <c r="A477" s="19" t="str">
        <f>B380&amp;C461&amp;D477</f>
        <v>PENETRACION (%)Sidra&gt;500MIL</v>
      </c>
      <c r="B477" s="19">
        <v>0</v>
      </c>
      <c r="C477" s="19">
        <v>0</v>
      </c>
      <c r="D477" s="19" t="s">
        <v>45</v>
      </c>
      <c r="E477" s="19">
        <v>0</v>
      </c>
      <c r="F477" s="19">
        <v>0</v>
      </c>
      <c r="G477" s="19">
        <v>0</v>
      </c>
      <c r="H477" s="19">
        <v>0</v>
      </c>
      <c r="I477" s="19">
        <v>0</v>
      </c>
      <c r="J477" s="19">
        <v>0</v>
      </c>
    </row>
    <row r="478" spans="1:10" x14ac:dyDescent="0.3">
      <c r="A478" s="19" t="str">
        <f>B380&amp;C461&amp;D478</f>
        <v>PENETRACION (%)SidraDE 15 A 19 AÑOS</v>
      </c>
      <c r="B478" s="19">
        <v>0</v>
      </c>
      <c r="C478" s="19">
        <v>0</v>
      </c>
      <c r="D478" s="19" t="s">
        <v>154</v>
      </c>
      <c r="E478" s="19">
        <v>0</v>
      </c>
      <c r="F478" s="19">
        <v>0</v>
      </c>
      <c r="G478" s="19">
        <v>0</v>
      </c>
      <c r="H478" s="19">
        <v>0</v>
      </c>
      <c r="I478" s="19">
        <v>0</v>
      </c>
      <c r="J478" s="19">
        <v>0</v>
      </c>
    </row>
    <row r="479" spans="1:10" x14ac:dyDescent="0.3">
      <c r="A479" s="19" t="str">
        <f>B380&amp;C461&amp;D479</f>
        <v>PENETRACION (%)SidraDE 20 A 24 AÑOS</v>
      </c>
      <c r="B479" s="19">
        <v>0</v>
      </c>
      <c r="C479" s="19">
        <v>0</v>
      </c>
      <c r="D479" s="19" t="s">
        <v>155</v>
      </c>
      <c r="E479" s="19">
        <v>0</v>
      </c>
      <c r="F479" s="19">
        <v>0</v>
      </c>
      <c r="G479" s="19">
        <v>0</v>
      </c>
      <c r="H479" s="19">
        <v>0</v>
      </c>
      <c r="I479" s="19">
        <v>0</v>
      </c>
      <c r="J479" s="19">
        <v>0</v>
      </c>
    </row>
    <row r="480" spans="1:10" x14ac:dyDescent="0.3">
      <c r="A480" s="19" t="str">
        <f>B380&amp;C461&amp;D480</f>
        <v>PENETRACION (%)SidraDE 25 A 34 AÑOS</v>
      </c>
      <c r="B480" s="19">
        <v>0</v>
      </c>
      <c r="C480" s="19">
        <v>0</v>
      </c>
      <c r="D480" s="19" t="s">
        <v>156</v>
      </c>
      <c r="E480" s="19">
        <v>0</v>
      </c>
      <c r="F480" s="19">
        <v>0</v>
      </c>
      <c r="G480" s="19">
        <v>0</v>
      </c>
      <c r="H480" s="19">
        <v>0</v>
      </c>
      <c r="I480" s="19">
        <v>0</v>
      </c>
      <c r="J480" s="19">
        <v>0</v>
      </c>
    </row>
    <row r="481" spans="1:10" x14ac:dyDescent="0.3">
      <c r="A481" s="19" t="str">
        <f>B380&amp;C461&amp;D481</f>
        <v>PENETRACION (%)SidraDE 35 A 49 AÑOS</v>
      </c>
      <c r="B481" s="19">
        <v>0</v>
      </c>
      <c r="C481" s="19">
        <v>0</v>
      </c>
      <c r="D481" s="19" t="s">
        <v>157</v>
      </c>
      <c r="E481" s="19">
        <v>0</v>
      </c>
      <c r="F481" s="19">
        <v>0</v>
      </c>
      <c r="G481" s="19">
        <v>0</v>
      </c>
      <c r="H481" s="19">
        <v>0</v>
      </c>
      <c r="I481" s="19">
        <v>0</v>
      </c>
      <c r="J481" s="19">
        <v>0</v>
      </c>
    </row>
    <row r="482" spans="1:10" x14ac:dyDescent="0.3">
      <c r="A482" s="19" t="str">
        <f>B380&amp;C461&amp;D482</f>
        <v>PENETRACION (%)SidraDE 50 A 59 AÑOS</v>
      </c>
      <c r="B482" s="19">
        <v>0</v>
      </c>
      <c r="C482" s="19">
        <v>0</v>
      </c>
      <c r="D482" s="19" t="s">
        <v>158</v>
      </c>
      <c r="E482" s="19">
        <v>0</v>
      </c>
      <c r="F482" s="19">
        <v>0</v>
      </c>
      <c r="G482" s="19">
        <v>0</v>
      </c>
      <c r="H482" s="19">
        <v>0</v>
      </c>
      <c r="I482" s="19">
        <v>0</v>
      </c>
      <c r="J482" s="19">
        <v>0</v>
      </c>
    </row>
    <row r="483" spans="1:10" x14ac:dyDescent="0.3">
      <c r="A483" s="19" t="str">
        <f>B380&amp;C461&amp;D483</f>
        <v>PENETRACION (%)SidraDE 60 A 75 AÑOS</v>
      </c>
      <c r="B483" s="19">
        <v>0</v>
      </c>
      <c r="C483" s="19">
        <v>0</v>
      </c>
      <c r="D483" s="19" t="s">
        <v>159</v>
      </c>
      <c r="E483" s="19">
        <v>0</v>
      </c>
      <c r="F483" s="19">
        <v>0</v>
      </c>
      <c r="G483" s="19">
        <v>0</v>
      </c>
      <c r="H483" s="19">
        <v>0</v>
      </c>
      <c r="I483" s="19">
        <v>0</v>
      </c>
      <c r="J483" s="19">
        <v>0</v>
      </c>
    </row>
    <row r="484" spans="1:10" x14ac:dyDescent="0.3">
      <c r="A484" s="19" t="str">
        <f>B380&amp;C461&amp;D484</f>
        <v>PENETRACION (%)SidraALTA Y MEDIA ALTA</v>
      </c>
      <c r="B484" s="19">
        <v>0</v>
      </c>
      <c r="C484" s="19">
        <v>0</v>
      </c>
      <c r="D484" s="19" t="s">
        <v>160</v>
      </c>
      <c r="E484" s="19">
        <v>0</v>
      </c>
      <c r="F484" s="19">
        <v>0</v>
      </c>
      <c r="G484" s="19">
        <v>0</v>
      </c>
      <c r="H484" s="19">
        <v>0</v>
      </c>
      <c r="I484" s="19">
        <v>0</v>
      </c>
      <c r="J484" s="19">
        <v>0</v>
      </c>
    </row>
    <row r="485" spans="1:10" x14ac:dyDescent="0.3">
      <c r="A485" s="19" t="str">
        <f>B380&amp;C461&amp;D485</f>
        <v>PENETRACION (%)SidraMEDIA</v>
      </c>
      <c r="B485" s="19">
        <v>0</v>
      </c>
      <c r="C485" s="19">
        <v>0</v>
      </c>
      <c r="D485" s="19" t="s">
        <v>161</v>
      </c>
      <c r="E485" s="19">
        <v>0</v>
      </c>
      <c r="F485" s="19">
        <v>0</v>
      </c>
      <c r="G485" s="19">
        <v>0</v>
      </c>
      <c r="H485" s="19">
        <v>0</v>
      </c>
      <c r="I485" s="19">
        <v>0</v>
      </c>
      <c r="J485" s="19">
        <v>0</v>
      </c>
    </row>
    <row r="486" spans="1:10" x14ac:dyDescent="0.3">
      <c r="A486" s="19" t="str">
        <f>B380&amp;C461&amp;D486</f>
        <v>PENETRACION (%)SidraMEDIA BAJA</v>
      </c>
      <c r="B486" s="19">
        <v>0</v>
      </c>
      <c r="C486" s="19">
        <v>0</v>
      </c>
      <c r="D486" s="19" t="s">
        <v>162</v>
      </c>
      <c r="E486" s="19">
        <v>0</v>
      </c>
      <c r="F486" s="19">
        <v>0</v>
      </c>
      <c r="G486" s="19">
        <v>0</v>
      </c>
      <c r="H486" s="19">
        <v>0</v>
      </c>
      <c r="I486" s="19">
        <v>0</v>
      </c>
      <c r="J486" s="19">
        <v>0</v>
      </c>
    </row>
    <row r="487" spans="1:10" x14ac:dyDescent="0.3">
      <c r="A487" s="19" t="str">
        <f>B380&amp;C461&amp;D487</f>
        <v>PENETRACION (%)SidraBAJA</v>
      </c>
      <c r="B487" s="19">
        <v>0</v>
      </c>
      <c r="C487" s="19">
        <v>0</v>
      </c>
      <c r="D487" s="19" t="s">
        <v>163</v>
      </c>
      <c r="E487" s="19">
        <v>0</v>
      </c>
      <c r="F487" s="19">
        <v>0</v>
      </c>
      <c r="G487" s="19">
        <v>0</v>
      </c>
      <c r="H487" s="19">
        <v>0</v>
      </c>
      <c r="I487" s="19">
        <v>0</v>
      </c>
      <c r="J487" s="19">
        <v>0</v>
      </c>
    </row>
    <row r="488" spans="1:10" x14ac:dyDescent="0.3">
      <c r="A488" s="19" t="str">
        <f>B380&amp;C488&amp;D488</f>
        <v>PENETRACION (%)CervezaT.ESPAÑA</v>
      </c>
      <c r="B488" s="19">
        <v>0</v>
      </c>
      <c r="C488" s="19" t="s">
        <v>107</v>
      </c>
      <c r="D488" s="19" t="s">
        <v>60</v>
      </c>
      <c r="E488" s="19">
        <v>5.3097770000000004</v>
      </c>
      <c r="F488" s="19">
        <v>5.0375439999999996</v>
      </c>
      <c r="G488" s="19">
        <v>0</v>
      </c>
      <c r="H488" s="19">
        <v>0</v>
      </c>
      <c r="I488" s="19">
        <v>0</v>
      </c>
      <c r="J488" s="19">
        <v>0</v>
      </c>
    </row>
    <row r="489" spans="1:10" x14ac:dyDescent="0.3">
      <c r="A489" s="19" t="str">
        <f>B380&amp;C488&amp;D489</f>
        <v>PENETRACION (%)CervezaBCN AM</v>
      </c>
      <c r="B489" s="19">
        <v>0</v>
      </c>
      <c r="C489" s="19">
        <v>0</v>
      </c>
      <c r="D489" s="19" t="s">
        <v>146</v>
      </c>
      <c r="E489" s="19">
        <v>0</v>
      </c>
      <c r="F489" s="19">
        <v>0</v>
      </c>
      <c r="G489" s="19">
        <v>0</v>
      </c>
      <c r="H489" s="19">
        <v>0</v>
      </c>
      <c r="I489" s="19">
        <v>0</v>
      </c>
      <c r="J489" s="19">
        <v>0</v>
      </c>
    </row>
    <row r="490" spans="1:10" x14ac:dyDescent="0.3">
      <c r="A490" s="19" t="str">
        <f>B380&amp;C488&amp;D490</f>
        <v>PENETRACION (%)CervezaREST.CAT ARAGON</v>
      </c>
      <c r="B490" s="19">
        <v>0</v>
      </c>
      <c r="C490" s="19">
        <v>0</v>
      </c>
      <c r="D490" s="19" t="s">
        <v>147</v>
      </c>
      <c r="E490" s="19">
        <v>6.4575129999999996</v>
      </c>
      <c r="F490" s="19">
        <v>5.0389629999999999</v>
      </c>
      <c r="G490" s="19">
        <v>0</v>
      </c>
      <c r="H490" s="19">
        <v>0</v>
      </c>
      <c r="I490" s="19">
        <v>0</v>
      </c>
      <c r="J490" s="19">
        <v>0</v>
      </c>
    </row>
    <row r="491" spans="1:10" x14ac:dyDescent="0.3">
      <c r="A491" s="19" t="str">
        <f>B380&amp;C488&amp;D491</f>
        <v>PENETRACION (%)CervezaLEVANTE</v>
      </c>
      <c r="B491" s="19">
        <v>0</v>
      </c>
      <c r="C491" s="19">
        <v>0</v>
      </c>
      <c r="D491" s="19" t="s">
        <v>148</v>
      </c>
      <c r="E491" s="19">
        <v>4.6958120000000001</v>
      </c>
      <c r="F491" s="19">
        <v>5.6437809999999997</v>
      </c>
      <c r="G491" s="19">
        <v>0</v>
      </c>
      <c r="H491" s="19">
        <v>0</v>
      </c>
      <c r="I491" s="19">
        <v>0</v>
      </c>
      <c r="J491" s="19">
        <v>0</v>
      </c>
    </row>
    <row r="492" spans="1:10" x14ac:dyDescent="0.3">
      <c r="A492" s="19" t="str">
        <f>B380&amp;C488&amp;D492</f>
        <v>PENETRACION (%)CervezaANDALUCIA</v>
      </c>
      <c r="B492" s="19">
        <v>0</v>
      </c>
      <c r="C492" s="19">
        <v>0</v>
      </c>
      <c r="D492" s="19" t="s">
        <v>149</v>
      </c>
      <c r="E492" s="19">
        <v>4.7790499999999998</v>
      </c>
      <c r="F492" s="19">
        <v>2.8405</v>
      </c>
      <c r="G492" s="19">
        <v>0</v>
      </c>
      <c r="H492" s="19">
        <v>0</v>
      </c>
      <c r="I492" s="19">
        <v>0</v>
      </c>
      <c r="J492" s="19">
        <v>0</v>
      </c>
    </row>
    <row r="493" spans="1:10" x14ac:dyDescent="0.3">
      <c r="A493" s="19" t="str">
        <f>B380&amp;C488&amp;D493</f>
        <v>PENETRACION (%)CervezaMDD AM</v>
      </c>
      <c r="B493" s="19">
        <v>0</v>
      </c>
      <c r="C493" s="19">
        <v>0</v>
      </c>
      <c r="D493" s="19" t="s">
        <v>150</v>
      </c>
      <c r="E493" s="19">
        <v>4.5551500000000003</v>
      </c>
      <c r="F493" s="19">
        <v>6.2476560000000001</v>
      </c>
      <c r="G493" s="19">
        <v>0</v>
      </c>
      <c r="H493" s="19">
        <v>0</v>
      </c>
      <c r="I493" s="19">
        <v>0</v>
      </c>
      <c r="J493" s="19">
        <v>0</v>
      </c>
    </row>
    <row r="494" spans="1:10" x14ac:dyDescent="0.3">
      <c r="A494" s="19" t="str">
        <f>B380&amp;C488&amp;D494</f>
        <v>PENETRACION (%)CervezaRTO CENTRO</v>
      </c>
      <c r="B494" s="19">
        <v>0</v>
      </c>
      <c r="C494" s="19">
        <v>0</v>
      </c>
      <c r="D494" s="19" t="s">
        <v>151</v>
      </c>
      <c r="E494" s="19">
        <v>5.6205090000000002</v>
      </c>
      <c r="F494" s="19">
        <v>6.4992999999999999</v>
      </c>
      <c r="G494" s="19">
        <v>0</v>
      </c>
      <c r="H494" s="19">
        <v>0</v>
      </c>
      <c r="I494" s="19">
        <v>0</v>
      </c>
      <c r="J494" s="19">
        <v>0</v>
      </c>
    </row>
    <row r="495" spans="1:10" x14ac:dyDescent="0.3">
      <c r="A495" s="19" t="str">
        <f>B380&amp;C488&amp;D495</f>
        <v>PENETRACION (%)CervezaNORTE-CENTRO</v>
      </c>
      <c r="B495" s="19">
        <v>0</v>
      </c>
      <c r="C495" s="19">
        <v>0</v>
      </c>
      <c r="D495" s="19" t="s">
        <v>152</v>
      </c>
      <c r="E495" s="19">
        <v>0</v>
      </c>
      <c r="F495" s="19">
        <v>0</v>
      </c>
      <c r="G495" s="19">
        <v>0</v>
      </c>
      <c r="H495" s="19">
        <v>0</v>
      </c>
      <c r="I495" s="19">
        <v>0</v>
      </c>
      <c r="J495" s="19">
        <v>0</v>
      </c>
    </row>
    <row r="496" spans="1:10" x14ac:dyDescent="0.3">
      <c r="A496" s="19" t="str">
        <f>B380&amp;C488&amp;D496</f>
        <v>PENETRACION (%)CervezaNOROESTE</v>
      </c>
      <c r="B496" s="19">
        <v>0</v>
      </c>
      <c r="C496" s="19">
        <v>0</v>
      </c>
      <c r="D496" s="19" t="s">
        <v>153</v>
      </c>
      <c r="E496" s="19">
        <v>0</v>
      </c>
      <c r="F496" s="19">
        <v>0</v>
      </c>
      <c r="G496" s="19">
        <v>0</v>
      </c>
      <c r="H496" s="19">
        <v>0</v>
      </c>
      <c r="I496" s="19">
        <v>0</v>
      </c>
      <c r="J496" s="19">
        <v>0</v>
      </c>
    </row>
    <row r="497" spans="1:10" x14ac:dyDescent="0.3">
      <c r="A497" s="19" t="str">
        <f>B380&amp;C488&amp;D497</f>
        <v>PENETRACION (%)Cerveza&lt;2MIL</v>
      </c>
      <c r="B497" s="19">
        <v>0</v>
      </c>
      <c r="C497" s="19">
        <v>0</v>
      </c>
      <c r="D497" s="19" t="s">
        <v>30</v>
      </c>
      <c r="E497" s="19">
        <v>0</v>
      </c>
      <c r="F497" s="19">
        <v>0</v>
      </c>
      <c r="G497" s="19">
        <v>0</v>
      </c>
      <c r="H497" s="19">
        <v>0</v>
      </c>
      <c r="I497" s="19">
        <v>0</v>
      </c>
      <c r="J497" s="19">
        <v>0</v>
      </c>
    </row>
    <row r="498" spans="1:10" x14ac:dyDescent="0.3">
      <c r="A498" s="19" t="str">
        <f>B380&amp;C488&amp;D498</f>
        <v>PENETRACION (%)Cerveza2-5MIL</v>
      </c>
      <c r="B498" s="19">
        <v>0</v>
      </c>
      <c r="C498" s="19">
        <v>0</v>
      </c>
      <c r="D498" s="19" t="s">
        <v>33</v>
      </c>
      <c r="E498" s="19">
        <v>0</v>
      </c>
      <c r="F498" s="19">
        <v>0</v>
      </c>
      <c r="G498" s="19">
        <v>0</v>
      </c>
      <c r="H498" s="19">
        <v>0</v>
      </c>
      <c r="I498" s="19">
        <v>0</v>
      </c>
      <c r="J498" s="19">
        <v>0</v>
      </c>
    </row>
    <row r="499" spans="1:10" x14ac:dyDescent="0.3">
      <c r="A499" s="19" t="str">
        <f>B380&amp;C488&amp;D499</f>
        <v>PENETRACION (%)Cerveza5-10MIL</v>
      </c>
      <c r="B499" s="19">
        <v>0</v>
      </c>
      <c r="C499" s="19">
        <v>0</v>
      </c>
      <c r="D499" s="19" t="s">
        <v>35</v>
      </c>
      <c r="E499" s="19">
        <v>0</v>
      </c>
      <c r="F499" s="19">
        <v>0</v>
      </c>
      <c r="G499" s="19">
        <v>0</v>
      </c>
      <c r="H499" s="19">
        <v>0</v>
      </c>
      <c r="I499" s="19">
        <v>0</v>
      </c>
      <c r="J499" s="19">
        <v>0</v>
      </c>
    </row>
    <row r="500" spans="1:10" x14ac:dyDescent="0.3">
      <c r="A500" s="19" t="str">
        <f>B380&amp;C488&amp;D500</f>
        <v>PENETRACION (%)Cerveza10-30MIL</v>
      </c>
      <c r="B500" s="19">
        <v>0</v>
      </c>
      <c r="C500" s="19">
        <v>0</v>
      </c>
      <c r="D500" s="19" t="s">
        <v>37</v>
      </c>
      <c r="E500" s="19">
        <v>5.437811</v>
      </c>
      <c r="F500" s="19">
        <v>5.7682169999999999</v>
      </c>
      <c r="G500" s="19">
        <v>0</v>
      </c>
      <c r="H500" s="19">
        <v>0</v>
      </c>
      <c r="I500" s="19">
        <v>0</v>
      </c>
      <c r="J500" s="19">
        <v>0</v>
      </c>
    </row>
    <row r="501" spans="1:10" x14ac:dyDescent="0.3">
      <c r="A501" s="19" t="str">
        <f>B380&amp;C488&amp;D501</f>
        <v>PENETRACION (%)Cerveza30-100MIL</v>
      </c>
      <c r="B501" s="19">
        <v>0</v>
      </c>
      <c r="C501" s="19">
        <v>0</v>
      </c>
      <c r="D501" s="19" t="s">
        <v>39</v>
      </c>
      <c r="E501" s="19">
        <v>5.6976820000000004</v>
      </c>
      <c r="F501" s="19">
        <v>5.8227609999999999</v>
      </c>
      <c r="G501" s="19">
        <v>0</v>
      </c>
      <c r="H501" s="19">
        <v>0</v>
      </c>
      <c r="I501" s="19">
        <v>0</v>
      </c>
      <c r="J501" s="19">
        <v>0</v>
      </c>
    </row>
    <row r="502" spans="1:10" x14ac:dyDescent="0.3">
      <c r="A502" s="19" t="str">
        <f>B380&amp;C488&amp;D502</f>
        <v>PENETRACION (%)Cerveza100-200MIL</v>
      </c>
      <c r="B502" s="19">
        <v>0</v>
      </c>
      <c r="C502" s="19">
        <v>0</v>
      </c>
      <c r="D502" s="19" t="s">
        <v>41</v>
      </c>
      <c r="E502" s="19">
        <v>7.6957129999999996</v>
      </c>
      <c r="F502" s="19">
        <v>0</v>
      </c>
      <c r="G502" s="19">
        <v>0</v>
      </c>
      <c r="H502" s="19">
        <v>0</v>
      </c>
      <c r="I502" s="19">
        <v>0</v>
      </c>
      <c r="J502" s="19">
        <v>0</v>
      </c>
    </row>
    <row r="503" spans="1:10" x14ac:dyDescent="0.3">
      <c r="A503" s="19" t="str">
        <f>B380&amp;C488&amp;D503</f>
        <v>PENETRACION (%)Cerveza200-500MIL</v>
      </c>
      <c r="B503" s="19">
        <v>0</v>
      </c>
      <c r="C503" s="19">
        <v>0</v>
      </c>
      <c r="D503" s="19" t="s">
        <v>43</v>
      </c>
      <c r="E503" s="19">
        <v>0</v>
      </c>
      <c r="F503" s="19">
        <v>7.065048</v>
      </c>
      <c r="G503" s="19">
        <v>0</v>
      </c>
      <c r="H503" s="19">
        <v>0</v>
      </c>
      <c r="I503" s="19">
        <v>0</v>
      </c>
      <c r="J503" s="19">
        <v>0</v>
      </c>
    </row>
    <row r="504" spans="1:10" x14ac:dyDescent="0.3">
      <c r="A504" s="19" t="str">
        <f>B380&amp;C488&amp;D504</f>
        <v>PENETRACION (%)Cerveza&gt;500MIL</v>
      </c>
      <c r="B504" s="19">
        <v>0</v>
      </c>
      <c r="C504" s="19">
        <v>0</v>
      </c>
      <c r="D504" s="19" t="s">
        <v>45</v>
      </c>
      <c r="E504" s="19">
        <v>4.5794920000000001</v>
      </c>
      <c r="F504" s="19">
        <v>3.8730880000000001</v>
      </c>
      <c r="G504" s="19">
        <v>0</v>
      </c>
      <c r="H504" s="19">
        <v>0</v>
      </c>
      <c r="I504" s="19">
        <v>0</v>
      </c>
      <c r="J504" s="19">
        <v>0</v>
      </c>
    </row>
    <row r="505" spans="1:10" x14ac:dyDescent="0.3">
      <c r="A505" s="19" t="str">
        <f>B380&amp;C488&amp;D505</f>
        <v>PENETRACION (%)CervezaDE 15 A 19 AÑOS</v>
      </c>
      <c r="B505" s="19">
        <v>0</v>
      </c>
      <c r="C505" s="19">
        <v>0</v>
      </c>
      <c r="D505" s="19" t="s">
        <v>154</v>
      </c>
      <c r="E505" s="19">
        <v>0</v>
      </c>
      <c r="F505" s="19">
        <v>0</v>
      </c>
      <c r="G505" s="19">
        <v>0</v>
      </c>
      <c r="H505" s="19">
        <v>0</v>
      </c>
      <c r="I505" s="19">
        <v>0</v>
      </c>
      <c r="J505" s="19">
        <v>0</v>
      </c>
    </row>
    <row r="506" spans="1:10" x14ac:dyDescent="0.3">
      <c r="A506" s="19" t="str">
        <f>B380&amp;C488&amp;D506</f>
        <v>PENETRACION (%)CervezaDE 20 A 24 AÑOS</v>
      </c>
      <c r="B506" s="19">
        <v>0</v>
      </c>
      <c r="C506" s="19">
        <v>0</v>
      </c>
      <c r="D506" s="19" t="s">
        <v>155</v>
      </c>
      <c r="E506" s="19">
        <v>0</v>
      </c>
      <c r="F506" s="19">
        <v>0</v>
      </c>
      <c r="G506" s="19">
        <v>0</v>
      </c>
      <c r="H506" s="19">
        <v>0</v>
      </c>
      <c r="I506" s="19">
        <v>0</v>
      </c>
      <c r="J506" s="19">
        <v>0</v>
      </c>
    </row>
    <row r="507" spans="1:10" x14ac:dyDescent="0.3">
      <c r="A507" s="19" t="str">
        <f>B380&amp;C488&amp;D507</f>
        <v>PENETRACION (%)CervezaDE 25 A 34 AÑOS</v>
      </c>
      <c r="B507" s="19">
        <v>0</v>
      </c>
      <c r="C507" s="19">
        <v>0</v>
      </c>
      <c r="D507" s="19" t="s">
        <v>156</v>
      </c>
      <c r="E507" s="19">
        <v>5.5803260000000003</v>
      </c>
      <c r="F507" s="19">
        <v>5.3224369999999999</v>
      </c>
      <c r="G507" s="19">
        <v>0</v>
      </c>
      <c r="H507" s="19">
        <v>0</v>
      </c>
      <c r="I507" s="19">
        <v>0</v>
      </c>
      <c r="J507" s="19">
        <v>0</v>
      </c>
    </row>
    <row r="508" spans="1:10" x14ac:dyDescent="0.3">
      <c r="A508" s="19" t="str">
        <f>B380&amp;C488&amp;D508</f>
        <v>PENETRACION (%)CervezaDE 35 A 49 AÑOS</v>
      </c>
      <c r="B508" s="19">
        <v>0</v>
      </c>
      <c r="C508" s="19">
        <v>0</v>
      </c>
      <c r="D508" s="19" t="s">
        <v>157</v>
      </c>
      <c r="E508" s="19">
        <v>4.4754610000000001</v>
      </c>
      <c r="F508" s="19">
        <v>5.231382</v>
      </c>
      <c r="G508" s="19">
        <v>0</v>
      </c>
      <c r="H508" s="19">
        <v>0</v>
      </c>
      <c r="I508" s="19">
        <v>0</v>
      </c>
      <c r="J508" s="19">
        <v>0</v>
      </c>
    </row>
    <row r="509" spans="1:10" x14ac:dyDescent="0.3">
      <c r="A509" s="19" t="str">
        <f>B380&amp;C488&amp;D509</f>
        <v>PENETRACION (%)CervezaDE 50 A 59 AÑOS</v>
      </c>
      <c r="B509" s="19">
        <v>0</v>
      </c>
      <c r="C509" s="19">
        <v>0</v>
      </c>
      <c r="D509" s="19" t="s">
        <v>158</v>
      </c>
      <c r="E509" s="19">
        <v>4.848376</v>
      </c>
      <c r="F509" s="19">
        <v>4.0516180000000004</v>
      </c>
      <c r="G509" s="19">
        <v>0</v>
      </c>
      <c r="H509" s="19">
        <v>0</v>
      </c>
      <c r="I509" s="19">
        <v>0</v>
      </c>
      <c r="J509" s="19">
        <v>0</v>
      </c>
    </row>
    <row r="510" spans="1:10" x14ac:dyDescent="0.3">
      <c r="A510" s="19" t="str">
        <f>B380&amp;C488&amp;D510</f>
        <v>PENETRACION (%)CervezaDE 60 A 75 AÑOS</v>
      </c>
      <c r="B510" s="19">
        <v>0</v>
      </c>
      <c r="C510" s="19">
        <v>0</v>
      </c>
      <c r="D510" s="19" t="s">
        <v>159</v>
      </c>
      <c r="E510" s="19">
        <v>6.6630890000000003</v>
      </c>
      <c r="F510" s="19">
        <v>9.2014739999999993</v>
      </c>
      <c r="G510" s="19">
        <v>0</v>
      </c>
      <c r="H510" s="19">
        <v>0</v>
      </c>
      <c r="I510" s="19">
        <v>0</v>
      </c>
      <c r="J510" s="19">
        <v>0</v>
      </c>
    </row>
    <row r="511" spans="1:10" x14ac:dyDescent="0.3">
      <c r="A511" s="19" t="str">
        <f>B380&amp;C488&amp;D511</f>
        <v>PENETRACION (%)CervezaALTA Y MEDIA ALTA</v>
      </c>
      <c r="B511" s="19">
        <v>0</v>
      </c>
      <c r="C511" s="19">
        <v>0</v>
      </c>
      <c r="D511" s="19" t="s">
        <v>160</v>
      </c>
      <c r="E511" s="19">
        <v>6.3311599999999997</v>
      </c>
      <c r="F511" s="19">
        <v>4.3713129999999998</v>
      </c>
      <c r="G511" s="19">
        <v>0</v>
      </c>
      <c r="H511" s="19">
        <v>0</v>
      </c>
      <c r="I511" s="19">
        <v>0</v>
      </c>
      <c r="J511" s="19">
        <v>0</v>
      </c>
    </row>
    <row r="512" spans="1:10" x14ac:dyDescent="0.3">
      <c r="A512" s="19" t="str">
        <f>B380&amp;C488&amp;D512</f>
        <v>PENETRACION (%)CervezaMEDIA</v>
      </c>
      <c r="B512" s="19">
        <v>0</v>
      </c>
      <c r="C512" s="19">
        <v>0</v>
      </c>
      <c r="D512" s="19" t="s">
        <v>161</v>
      </c>
      <c r="E512" s="19">
        <v>5.5019629999999999</v>
      </c>
      <c r="F512" s="19">
        <v>5.9401669999999998</v>
      </c>
      <c r="G512" s="19">
        <v>0</v>
      </c>
      <c r="H512" s="19">
        <v>0</v>
      </c>
      <c r="I512" s="19">
        <v>0</v>
      </c>
      <c r="J512" s="19">
        <v>0</v>
      </c>
    </row>
    <row r="513" spans="1:10" x14ac:dyDescent="0.3">
      <c r="A513" s="19" t="str">
        <f>B380&amp;C488&amp;D513</f>
        <v>PENETRACION (%)CervezaMEDIA BAJA</v>
      </c>
      <c r="B513" s="19">
        <v>0</v>
      </c>
      <c r="C513" s="19">
        <v>0</v>
      </c>
      <c r="D513" s="19" t="s">
        <v>162</v>
      </c>
      <c r="E513" s="19">
        <v>4.4697449999999996</v>
      </c>
      <c r="F513" s="19">
        <v>6.2424140000000001</v>
      </c>
      <c r="G513" s="19">
        <v>0</v>
      </c>
      <c r="H513" s="19">
        <v>0</v>
      </c>
      <c r="I513" s="19">
        <v>0</v>
      </c>
      <c r="J513" s="19">
        <v>0</v>
      </c>
    </row>
    <row r="514" spans="1:10" x14ac:dyDescent="0.3">
      <c r="A514" s="19" t="str">
        <f>B380&amp;C488&amp;D514</f>
        <v>PENETRACION (%)CervezaBAJA</v>
      </c>
      <c r="B514" s="19">
        <v>0</v>
      </c>
      <c r="C514" s="19">
        <v>0</v>
      </c>
      <c r="D514" s="19" t="s">
        <v>163</v>
      </c>
      <c r="E514" s="19">
        <v>0</v>
      </c>
      <c r="F514" s="19">
        <v>0</v>
      </c>
      <c r="G514" s="19">
        <v>0</v>
      </c>
      <c r="H514" s="19">
        <v>0</v>
      </c>
      <c r="I514" s="19">
        <v>0</v>
      </c>
      <c r="J514" s="19">
        <v>0</v>
      </c>
    </row>
    <row r="515" spans="1:10" x14ac:dyDescent="0.3">
      <c r="A515" s="19" t="str">
        <f>B380&amp;C515&amp;D515</f>
        <v>PENETRACION (%)EspirituosasT.ESPAÑA</v>
      </c>
      <c r="B515" s="19">
        <v>0</v>
      </c>
      <c r="C515" s="19" t="s">
        <v>108</v>
      </c>
      <c r="D515" s="19" t="s">
        <v>60</v>
      </c>
      <c r="E515" s="19">
        <v>1.313347</v>
      </c>
      <c r="F515" s="19">
        <v>2.3930069999999999</v>
      </c>
      <c r="G515" s="19">
        <v>0</v>
      </c>
      <c r="H515" s="19">
        <v>0</v>
      </c>
      <c r="I515" s="19">
        <v>0</v>
      </c>
      <c r="J515" s="19">
        <v>0</v>
      </c>
    </row>
    <row r="516" spans="1:10" x14ac:dyDescent="0.3">
      <c r="A516" s="19" t="str">
        <f>B380&amp;C515&amp;D516</f>
        <v>PENETRACION (%)EspirituosasBCN AM</v>
      </c>
      <c r="B516" s="19">
        <v>0</v>
      </c>
      <c r="C516" s="19">
        <v>0</v>
      </c>
      <c r="D516" s="19" t="s">
        <v>146</v>
      </c>
      <c r="E516" s="19">
        <v>0</v>
      </c>
      <c r="F516" s="19">
        <v>0</v>
      </c>
      <c r="G516" s="19">
        <v>0</v>
      </c>
      <c r="H516" s="19">
        <v>0</v>
      </c>
      <c r="I516" s="19">
        <v>0</v>
      </c>
      <c r="J516" s="19">
        <v>0</v>
      </c>
    </row>
    <row r="517" spans="1:10" x14ac:dyDescent="0.3">
      <c r="A517" s="19" t="str">
        <f>B380&amp;C515&amp;D517</f>
        <v>PENETRACION (%)EspirituosasREST.CAT ARAGON</v>
      </c>
      <c r="B517" s="19">
        <v>0</v>
      </c>
      <c r="C517" s="19">
        <v>0</v>
      </c>
      <c r="D517" s="19" t="s">
        <v>147</v>
      </c>
      <c r="E517" s="19">
        <v>0</v>
      </c>
      <c r="F517" s="19">
        <v>0</v>
      </c>
      <c r="G517" s="19">
        <v>0</v>
      </c>
      <c r="H517" s="19">
        <v>0</v>
      </c>
      <c r="I517" s="19">
        <v>0</v>
      </c>
      <c r="J517" s="19">
        <v>0</v>
      </c>
    </row>
    <row r="518" spans="1:10" x14ac:dyDescent="0.3">
      <c r="A518" s="19" t="str">
        <f>B380&amp;C515&amp;D518</f>
        <v>PENETRACION (%)EspirituosasLEVANTE</v>
      </c>
      <c r="B518" s="19">
        <v>0</v>
      </c>
      <c r="C518" s="19">
        <v>0</v>
      </c>
      <c r="D518" s="19" t="s">
        <v>148</v>
      </c>
      <c r="E518" s="19">
        <v>0</v>
      </c>
      <c r="F518" s="19">
        <v>0</v>
      </c>
      <c r="G518" s="19">
        <v>0</v>
      </c>
      <c r="H518" s="19">
        <v>0</v>
      </c>
      <c r="I518" s="19">
        <v>0</v>
      </c>
      <c r="J518" s="19">
        <v>0</v>
      </c>
    </row>
    <row r="519" spans="1:10" x14ac:dyDescent="0.3">
      <c r="A519" s="19" t="str">
        <f>B380&amp;C515&amp;D519</f>
        <v>PENETRACION (%)EspirituosasANDALUCIA</v>
      </c>
      <c r="B519" s="19">
        <v>0</v>
      </c>
      <c r="C519" s="19">
        <v>0</v>
      </c>
      <c r="D519" s="19" t="s">
        <v>149</v>
      </c>
      <c r="E519" s="19">
        <v>0</v>
      </c>
      <c r="F519" s="19">
        <v>0</v>
      </c>
      <c r="G519" s="19">
        <v>0</v>
      </c>
      <c r="H519" s="19">
        <v>0</v>
      </c>
      <c r="I519" s="19">
        <v>0</v>
      </c>
      <c r="J519" s="19">
        <v>0</v>
      </c>
    </row>
    <row r="520" spans="1:10" x14ac:dyDescent="0.3">
      <c r="A520" s="19" t="str">
        <f>B380&amp;C515&amp;D520</f>
        <v>PENETRACION (%)EspirituosasMDD AM</v>
      </c>
      <c r="B520" s="19">
        <v>0</v>
      </c>
      <c r="C520" s="19">
        <v>0</v>
      </c>
      <c r="D520" s="19" t="s">
        <v>150</v>
      </c>
      <c r="E520" s="19">
        <v>0</v>
      </c>
      <c r="F520" s="19">
        <v>0</v>
      </c>
      <c r="G520" s="19">
        <v>0</v>
      </c>
      <c r="H520" s="19">
        <v>0</v>
      </c>
      <c r="I520" s="19">
        <v>0</v>
      </c>
      <c r="J520" s="19">
        <v>0</v>
      </c>
    </row>
    <row r="521" spans="1:10" x14ac:dyDescent="0.3">
      <c r="A521" s="19" t="str">
        <f>B380&amp;C515&amp;D521</f>
        <v>PENETRACION (%)EspirituosasRTO CENTRO</v>
      </c>
      <c r="B521" s="19">
        <v>0</v>
      </c>
      <c r="C521" s="19">
        <v>0</v>
      </c>
      <c r="D521" s="19" t="s">
        <v>151</v>
      </c>
      <c r="E521" s="19">
        <v>0</v>
      </c>
      <c r="F521" s="19">
        <v>0</v>
      </c>
      <c r="G521" s="19">
        <v>0</v>
      </c>
      <c r="H521" s="19">
        <v>0</v>
      </c>
      <c r="I521" s="19">
        <v>0</v>
      </c>
      <c r="J521" s="19">
        <v>0</v>
      </c>
    </row>
    <row r="522" spans="1:10" x14ac:dyDescent="0.3">
      <c r="A522" s="19" t="str">
        <f>B380&amp;C515&amp;D522</f>
        <v>PENETRACION (%)EspirituosasNORTE-CENTRO</v>
      </c>
      <c r="B522" s="19">
        <v>0</v>
      </c>
      <c r="C522" s="19">
        <v>0</v>
      </c>
      <c r="D522" s="19" t="s">
        <v>152</v>
      </c>
      <c r="E522" s="19">
        <v>0</v>
      </c>
      <c r="F522" s="19">
        <v>0</v>
      </c>
      <c r="G522" s="19">
        <v>0</v>
      </c>
      <c r="H522" s="19">
        <v>0</v>
      </c>
      <c r="I522" s="19">
        <v>0</v>
      </c>
      <c r="J522" s="19">
        <v>0</v>
      </c>
    </row>
    <row r="523" spans="1:10" x14ac:dyDescent="0.3">
      <c r="A523" s="19" t="str">
        <f>B380&amp;C515&amp;D523</f>
        <v>PENETRACION (%)EspirituosasNOROESTE</v>
      </c>
      <c r="B523" s="19">
        <v>0</v>
      </c>
      <c r="C523" s="19">
        <v>0</v>
      </c>
      <c r="D523" s="19" t="s">
        <v>153</v>
      </c>
      <c r="E523" s="19">
        <v>0</v>
      </c>
      <c r="F523" s="19">
        <v>0</v>
      </c>
      <c r="G523" s="19">
        <v>0</v>
      </c>
      <c r="H523" s="19">
        <v>0</v>
      </c>
      <c r="I523" s="19">
        <v>0</v>
      </c>
      <c r="J523" s="19">
        <v>0</v>
      </c>
    </row>
    <row r="524" spans="1:10" x14ac:dyDescent="0.3">
      <c r="A524" s="19" t="str">
        <f>B380&amp;C515&amp;D524</f>
        <v>PENETRACION (%)Espirituosas&lt;2MIL</v>
      </c>
      <c r="B524" s="19">
        <v>0</v>
      </c>
      <c r="C524" s="19">
        <v>0</v>
      </c>
      <c r="D524" s="19" t="s">
        <v>30</v>
      </c>
      <c r="E524" s="19">
        <v>0</v>
      </c>
      <c r="F524" s="19">
        <v>0</v>
      </c>
      <c r="G524" s="19">
        <v>0</v>
      </c>
      <c r="H524" s="19">
        <v>0</v>
      </c>
      <c r="I524" s="19">
        <v>0</v>
      </c>
      <c r="J524" s="19">
        <v>0</v>
      </c>
    </row>
    <row r="525" spans="1:10" x14ac:dyDescent="0.3">
      <c r="A525" s="19" t="str">
        <f>B380&amp;C515&amp;D525</f>
        <v>PENETRACION (%)Espirituosas2-5MIL</v>
      </c>
      <c r="B525" s="19">
        <v>0</v>
      </c>
      <c r="C525" s="19">
        <v>0</v>
      </c>
      <c r="D525" s="19" t="s">
        <v>33</v>
      </c>
      <c r="E525" s="19">
        <v>0</v>
      </c>
      <c r="F525" s="19">
        <v>0</v>
      </c>
      <c r="G525" s="19">
        <v>0</v>
      </c>
      <c r="H525" s="19">
        <v>0</v>
      </c>
      <c r="I525" s="19">
        <v>0</v>
      </c>
      <c r="J525" s="19">
        <v>0</v>
      </c>
    </row>
    <row r="526" spans="1:10" x14ac:dyDescent="0.3">
      <c r="A526" s="19" t="str">
        <f>B380&amp;C515&amp;D526</f>
        <v>PENETRACION (%)Espirituosas5-10MIL</v>
      </c>
      <c r="B526" s="19">
        <v>0</v>
      </c>
      <c r="C526" s="19">
        <v>0</v>
      </c>
      <c r="D526" s="19" t="s">
        <v>35</v>
      </c>
      <c r="E526" s="19">
        <v>0</v>
      </c>
      <c r="F526" s="19">
        <v>0</v>
      </c>
      <c r="G526" s="19">
        <v>0</v>
      </c>
      <c r="H526" s="19">
        <v>0</v>
      </c>
      <c r="I526" s="19">
        <v>0</v>
      </c>
      <c r="J526" s="19">
        <v>0</v>
      </c>
    </row>
    <row r="527" spans="1:10" x14ac:dyDescent="0.3">
      <c r="A527" s="19" t="str">
        <f>B380&amp;C515&amp;D527</f>
        <v>PENETRACION (%)Espirituosas10-30MIL</v>
      </c>
      <c r="B527" s="19">
        <v>0</v>
      </c>
      <c r="C527" s="19">
        <v>0</v>
      </c>
      <c r="D527" s="19" t="s">
        <v>37</v>
      </c>
      <c r="E527" s="19">
        <v>0</v>
      </c>
      <c r="F527" s="19">
        <v>0</v>
      </c>
      <c r="G527" s="19">
        <v>0</v>
      </c>
      <c r="H527" s="19">
        <v>0</v>
      </c>
      <c r="I527" s="19">
        <v>0</v>
      </c>
      <c r="J527" s="19">
        <v>0</v>
      </c>
    </row>
    <row r="528" spans="1:10" x14ac:dyDescent="0.3">
      <c r="A528" s="19" t="str">
        <f>B380&amp;C515&amp;D528</f>
        <v>PENETRACION (%)Espirituosas30-100MIL</v>
      </c>
      <c r="B528" s="19">
        <v>0</v>
      </c>
      <c r="C528" s="19">
        <v>0</v>
      </c>
      <c r="D528" s="19" t="s">
        <v>39</v>
      </c>
      <c r="E528" s="19">
        <v>0</v>
      </c>
      <c r="F528" s="19">
        <v>0</v>
      </c>
      <c r="G528" s="19">
        <v>0</v>
      </c>
      <c r="H528" s="19">
        <v>0</v>
      </c>
      <c r="I528" s="19">
        <v>0</v>
      </c>
      <c r="J528" s="19">
        <v>0</v>
      </c>
    </row>
    <row r="529" spans="1:10" x14ac:dyDescent="0.3">
      <c r="A529" s="19" t="str">
        <f>B380&amp;C515&amp;D529</f>
        <v>PENETRACION (%)Espirituosas100-200MIL</v>
      </c>
      <c r="B529" s="19">
        <v>0</v>
      </c>
      <c r="C529" s="19">
        <v>0</v>
      </c>
      <c r="D529" s="19" t="s">
        <v>41</v>
      </c>
      <c r="E529" s="19">
        <v>0</v>
      </c>
      <c r="F529" s="19">
        <v>0</v>
      </c>
      <c r="G529" s="19">
        <v>0</v>
      </c>
      <c r="H529" s="19">
        <v>0</v>
      </c>
      <c r="I529" s="19">
        <v>0</v>
      </c>
      <c r="J529" s="19">
        <v>0</v>
      </c>
    </row>
    <row r="530" spans="1:10" x14ac:dyDescent="0.3">
      <c r="A530" s="19" t="str">
        <f>B380&amp;C515&amp;D530</f>
        <v>PENETRACION (%)Espirituosas200-500MIL</v>
      </c>
      <c r="B530" s="19">
        <v>0</v>
      </c>
      <c r="C530" s="19">
        <v>0</v>
      </c>
      <c r="D530" s="19" t="s">
        <v>43</v>
      </c>
      <c r="E530" s="19">
        <v>0</v>
      </c>
      <c r="F530" s="19">
        <v>0</v>
      </c>
      <c r="G530" s="19">
        <v>0</v>
      </c>
      <c r="H530" s="19">
        <v>0</v>
      </c>
      <c r="I530" s="19">
        <v>0</v>
      </c>
      <c r="J530" s="19">
        <v>0</v>
      </c>
    </row>
    <row r="531" spans="1:10" x14ac:dyDescent="0.3">
      <c r="A531" s="19" t="str">
        <f>B380&amp;C515&amp;D531</f>
        <v>PENETRACION (%)Espirituosas&gt;500MIL</v>
      </c>
      <c r="B531" s="19">
        <v>0</v>
      </c>
      <c r="C531" s="19">
        <v>0</v>
      </c>
      <c r="D531" s="19" t="s">
        <v>45</v>
      </c>
      <c r="E531" s="19">
        <v>0</v>
      </c>
      <c r="F531" s="19">
        <v>0</v>
      </c>
      <c r="G531" s="19">
        <v>0</v>
      </c>
      <c r="H531" s="19">
        <v>0</v>
      </c>
      <c r="I531" s="19">
        <v>0</v>
      </c>
      <c r="J531" s="19">
        <v>0</v>
      </c>
    </row>
    <row r="532" spans="1:10" x14ac:dyDescent="0.3">
      <c r="A532" s="19" t="str">
        <f>B380&amp;C515&amp;D532</f>
        <v>PENETRACION (%)EspirituosasDE 15 A 19 AÑOS</v>
      </c>
      <c r="B532" s="19">
        <v>0</v>
      </c>
      <c r="C532" s="19">
        <v>0</v>
      </c>
      <c r="D532" s="19" t="s">
        <v>154</v>
      </c>
      <c r="E532" s="19">
        <v>0</v>
      </c>
      <c r="F532" s="19">
        <v>0</v>
      </c>
      <c r="G532" s="19">
        <v>0</v>
      </c>
      <c r="H532" s="19">
        <v>0</v>
      </c>
      <c r="I532" s="19">
        <v>0</v>
      </c>
      <c r="J532" s="19">
        <v>0</v>
      </c>
    </row>
    <row r="533" spans="1:10" x14ac:dyDescent="0.3">
      <c r="A533" s="19" t="str">
        <f>B380&amp;C515&amp;D533</f>
        <v>PENETRACION (%)EspirituosasDE 20 A 24 AÑOS</v>
      </c>
      <c r="B533" s="19">
        <v>0</v>
      </c>
      <c r="C533" s="19">
        <v>0</v>
      </c>
      <c r="D533" s="19" t="s">
        <v>155</v>
      </c>
      <c r="E533" s="19">
        <v>0</v>
      </c>
      <c r="F533" s="19">
        <v>0</v>
      </c>
      <c r="G533" s="19">
        <v>0</v>
      </c>
      <c r="H533" s="19">
        <v>0</v>
      </c>
      <c r="I533" s="19">
        <v>0</v>
      </c>
      <c r="J533" s="19">
        <v>0</v>
      </c>
    </row>
    <row r="534" spans="1:10" x14ac:dyDescent="0.3">
      <c r="A534" s="19" t="str">
        <f>B380&amp;C515&amp;D534</f>
        <v>PENETRACION (%)EspirituosasDE 25 A 34 AÑOS</v>
      </c>
      <c r="B534" s="19">
        <v>0</v>
      </c>
      <c r="C534" s="19">
        <v>0</v>
      </c>
      <c r="D534" s="19" t="s">
        <v>156</v>
      </c>
      <c r="E534" s="19">
        <v>0</v>
      </c>
      <c r="F534" s="19">
        <v>0</v>
      </c>
      <c r="G534" s="19">
        <v>0</v>
      </c>
      <c r="H534" s="19">
        <v>0</v>
      </c>
      <c r="I534" s="19">
        <v>0</v>
      </c>
      <c r="J534" s="19">
        <v>0</v>
      </c>
    </row>
    <row r="535" spans="1:10" x14ac:dyDescent="0.3">
      <c r="A535" s="19" t="str">
        <f>B380&amp;C515&amp;D535</f>
        <v>PENETRACION (%)EspirituosasDE 35 A 49 AÑOS</v>
      </c>
      <c r="B535" s="19">
        <v>0</v>
      </c>
      <c r="C535" s="19">
        <v>0</v>
      </c>
      <c r="D535" s="19" t="s">
        <v>157</v>
      </c>
      <c r="E535" s="19">
        <v>0</v>
      </c>
      <c r="F535" s="19">
        <v>0</v>
      </c>
      <c r="G535" s="19">
        <v>0</v>
      </c>
      <c r="H535" s="19">
        <v>0</v>
      </c>
      <c r="I535" s="19">
        <v>0</v>
      </c>
      <c r="J535" s="19">
        <v>0</v>
      </c>
    </row>
    <row r="536" spans="1:10" x14ac:dyDescent="0.3">
      <c r="A536" s="19" t="str">
        <f>B380&amp;C515&amp;D536</f>
        <v>PENETRACION (%)EspirituosasDE 50 A 59 AÑOS</v>
      </c>
      <c r="B536" s="19">
        <v>0</v>
      </c>
      <c r="C536" s="19">
        <v>0</v>
      </c>
      <c r="D536" s="19" t="s">
        <v>158</v>
      </c>
      <c r="E536" s="19">
        <v>0</v>
      </c>
      <c r="F536" s="19">
        <v>0</v>
      </c>
      <c r="G536" s="19">
        <v>0</v>
      </c>
      <c r="H536" s="19">
        <v>0</v>
      </c>
      <c r="I536" s="19">
        <v>0</v>
      </c>
      <c r="J536" s="19">
        <v>0</v>
      </c>
    </row>
    <row r="537" spans="1:10" x14ac:dyDescent="0.3">
      <c r="A537" s="19" t="str">
        <f>B380&amp;C515&amp;D537</f>
        <v>PENETRACION (%)EspirituosasDE 60 A 75 AÑOS</v>
      </c>
      <c r="B537" s="19">
        <v>0</v>
      </c>
      <c r="C537" s="19">
        <v>0</v>
      </c>
      <c r="D537" s="19" t="s">
        <v>159</v>
      </c>
      <c r="E537" s="19">
        <v>0</v>
      </c>
      <c r="F537" s="19">
        <v>0</v>
      </c>
      <c r="G537" s="19">
        <v>0</v>
      </c>
      <c r="H537" s="19">
        <v>0</v>
      </c>
      <c r="I537" s="19">
        <v>0</v>
      </c>
      <c r="J537" s="19">
        <v>0</v>
      </c>
    </row>
    <row r="538" spans="1:10" x14ac:dyDescent="0.3">
      <c r="A538" s="19" t="str">
        <f>B380&amp;C515&amp;D538</f>
        <v>PENETRACION (%)EspirituosasALTA Y MEDIA ALTA</v>
      </c>
      <c r="B538" s="19">
        <v>0</v>
      </c>
      <c r="C538" s="19">
        <v>0</v>
      </c>
      <c r="D538" s="19" t="s">
        <v>160</v>
      </c>
      <c r="E538" s="19">
        <v>0</v>
      </c>
      <c r="F538" s="19">
        <v>0</v>
      </c>
      <c r="G538" s="19">
        <v>0</v>
      </c>
      <c r="H538" s="19">
        <v>0</v>
      </c>
      <c r="I538" s="19">
        <v>0</v>
      </c>
      <c r="J538" s="19">
        <v>0</v>
      </c>
    </row>
    <row r="539" spans="1:10" x14ac:dyDescent="0.3">
      <c r="A539" s="19" t="str">
        <f>B380&amp;C515&amp;D539</f>
        <v>PENETRACION (%)EspirituosasMEDIA</v>
      </c>
      <c r="B539" s="19">
        <v>0</v>
      </c>
      <c r="C539" s="19">
        <v>0</v>
      </c>
      <c r="D539" s="19" t="s">
        <v>161</v>
      </c>
      <c r="E539" s="19">
        <v>0</v>
      </c>
      <c r="F539" s="19">
        <v>0</v>
      </c>
      <c r="G539" s="19">
        <v>0</v>
      </c>
      <c r="H539" s="19">
        <v>0</v>
      </c>
      <c r="I539" s="19">
        <v>0</v>
      </c>
      <c r="J539" s="19">
        <v>0</v>
      </c>
    </row>
    <row r="540" spans="1:10" x14ac:dyDescent="0.3">
      <c r="A540" s="19" t="str">
        <f>B380&amp;C515&amp;D540</f>
        <v>PENETRACION (%)EspirituosasMEDIA BAJA</v>
      </c>
      <c r="B540" s="19">
        <v>0</v>
      </c>
      <c r="C540" s="19">
        <v>0</v>
      </c>
      <c r="D540" s="19" t="s">
        <v>162</v>
      </c>
      <c r="E540" s="19">
        <v>0</v>
      </c>
      <c r="F540" s="19">
        <v>0</v>
      </c>
      <c r="G540" s="19">
        <v>0</v>
      </c>
      <c r="H540" s="19">
        <v>0</v>
      </c>
      <c r="I540" s="19">
        <v>0</v>
      </c>
      <c r="J540" s="19">
        <v>0</v>
      </c>
    </row>
    <row r="541" spans="1:10" x14ac:dyDescent="0.3">
      <c r="A541" s="19" t="str">
        <f>B380&amp;C515&amp;D541</f>
        <v>PENETRACION (%)EspirituosasBAJA</v>
      </c>
      <c r="B541" s="19">
        <v>0</v>
      </c>
      <c r="C541" s="19">
        <v>0</v>
      </c>
      <c r="D541" s="19" t="s">
        <v>163</v>
      </c>
      <c r="E541" s="19">
        <v>0</v>
      </c>
      <c r="F541" s="19">
        <v>0</v>
      </c>
      <c r="G541" s="19">
        <v>0</v>
      </c>
      <c r="H541" s="19">
        <v>0</v>
      </c>
      <c r="I541" s="19">
        <v>0</v>
      </c>
      <c r="J541" s="19">
        <v>0</v>
      </c>
    </row>
    <row r="542" spans="1:10" x14ac:dyDescent="0.3">
      <c r="A542" s="19" t="str">
        <f>B380&amp;C542&amp;D542</f>
        <v>PENETRACION (%)T.Zumo+Horchata+MostoT.ESPAÑA</v>
      </c>
      <c r="B542" s="19">
        <v>0</v>
      </c>
      <c r="C542" s="19" t="s">
        <v>109</v>
      </c>
      <c r="D542" s="19" t="s">
        <v>60</v>
      </c>
      <c r="E542" s="19">
        <v>1.5643320000000001</v>
      </c>
      <c r="F542" s="19">
        <v>1.9883599999999999</v>
      </c>
      <c r="G542" s="19">
        <v>0</v>
      </c>
      <c r="H542" s="19">
        <v>0</v>
      </c>
      <c r="I542" s="19">
        <v>0</v>
      </c>
      <c r="J542" s="19">
        <v>0</v>
      </c>
    </row>
    <row r="543" spans="1:10" x14ac:dyDescent="0.3">
      <c r="A543" s="19" t="str">
        <f>B380&amp;C542&amp;D543</f>
        <v>PENETRACION (%)T.Zumo+Horchata+MostoBCN AM</v>
      </c>
      <c r="B543" s="19">
        <v>0</v>
      </c>
      <c r="C543" s="19">
        <v>0</v>
      </c>
      <c r="D543" s="19" t="s">
        <v>146</v>
      </c>
      <c r="E543" s="19">
        <v>0</v>
      </c>
      <c r="F543" s="19">
        <v>0</v>
      </c>
      <c r="G543" s="19">
        <v>0</v>
      </c>
      <c r="H543" s="19">
        <v>0</v>
      </c>
      <c r="I543" s="19">
        <v>0</v>
      </c>
      <c r="J543" s="19">
        <v>0</v>
      </c>
    </row>
    <row r="544" spans="1:10" x14ac:dyDescent="0.3">
      <c r="A544" s="19" t="str">
        <f>B380&amp;C542&amp;D544</f>
        <v>PENETRACION (%)T.Zumo+Horchata+MostoREST.CAT ARAGON</v>
      </c>
      <c r="B544" s="19">
        <v>0</v>
      </c>
      <c r="C544" s="19">
        <v>0</v>
      </c>
      <c r="D544" s="19" t="s">
        <v>147</v>
      </c>
      <c r="E544" s="19">
        <v>0</v>
      </c>
      <c r="F544" s="19">
        <v>0</v>
      </c>
      <c r="G544" s="19">
        <v>0</v>
      </c>
      <c r="H544" s="19">
        <v>0</v>
      </c>
      <c r="I544" s="19">
        <v>0</v>
      </c>
      <c r="J544" s="19">
        <v>0</v>
      </c>
    </row>
    <row r="545" spans="1:10" x14ac:dyDescent="0.3">
      <c r="A545" s="19" t="str">
        <f>B380&amp;C542&amp;D545</f>
        <v>PENETRACION (%)T.Zumo+Horchata+MostoLEVANTE</v>
      </c>
      <c r="B545" s="19">
        <v>0</v>
      </c>
      <c r="C545" s="19">
        <v>0</v>
      </c>
      <c r="D545" s="19" t="s">
        <v>148</v>
      </c>
      <c r="E545" s="19">
        <v>0</v>
      </c>
      <c r="F545" s="19">
        <v>0</v>
      </c>
      <c r="G545" s="19">
        <v>0</v>
      </c>
      <c r="H545" s="19">
        <v>0</v>
      </c>
      <c r="I545" s="19">
        <v>0</v>
      </c>
      <c r="J545" s="19">
        <v>0</v>
      </c>
    </row>
    <row r="546" spans="1:10" x14ac:dyDescent="0.3">
      <c r="A546" s="19" t="str">
        <f>B380&amp;C542&amp;D546</f>
        <v>PENETRACION (%)T.Zumo+Horchata+MostoANDALUCIA</v>
      </c>
      <c r="B546" s="19">
        <v>0</v>
      </c>
      <c r="C546" s="19">
        <v>0</v>
      </c>
      <c r="D546" s="19" t="s">
        <v>149</v>
      </c>
      <c r="E546" s="19">
        <v>0</v>
      </c>
      <c r="F546" s="19">
        <v>0</v>
      </c>
      <c r="G546" s="19">
        <v>0</v>
      </c>
      <c r="H546" s="19">
        <v>0</v>
      </c>
      <c r="I546" s="19">
        <v>0</v>
      </c>
      <c r="J546" s="19">
        <v>0</v>
      </c>
    </row>
    <row r="547" spans="1:10" x14ac:dyDescent="0.3">
      <c r="A547" s="19" t="str">
        <f>B380&amp;C542&amp;D547</f>
        <v>PENETRACION (%)T.Zumo+Horchata+MostoMDD AM</v>
      </c>
      <c r="B547" s="19">
        <v>0</v>
      </c>
      <c r="C547" s="19">
        <v>0</v>
      </c>
      <c r="D547" s="19" t="s">
        <v>150</v>
      </c>
      <c r="E547" s="19">
        <v>0</v>
      </c>
      <c r="F547" s="19">
        <v>0</v>
      </c>
      <c r="G547" s="19">
        <v>0</v>
      </c>
      <c r="H547" s="19">
        <v>0</v>
      </c>
      <c r="I547" s="19">
        <v>0</v>
      </c>
      <c r="J547" s="19">
        <v>0</v>
      </c>
    </row>
    <row r="548" spans="1:10" x14ac:dyDescent="0.3">
      <c r="A548" s="19" t="str">
        <f>B380&amp;C542&amp;D548</f>
        <v>PENETRACION (%)T.Zumo+Horchata+MostoRTO CENTRO</v>
      </c>
      <c r="B548" s="19">
        <v>0</v>
      </c>
      <c r="C548" s="19">
        <v>0</v>
      </c>
      <c r="D548" s="19" t="s">
        <v>151</v>
      </c>
      <c r="E548" s="19">
        <v>0</v>
      </c>
      <c r="F548" s="19">
        <v>0</v>
      </c>
      <c r="G548" s="19">
        <v>0</v>
      </c>
      <c r="H548" s="19">
        <v>0</v>
      </c>
      <c r="I548" s="19">
        <v>0</v>
      </c>
      <c r="J548" s="19">
        <v>0</v>
      </c>
    </row>
    <row r="549" spans="1:10" x14ac:dyDescent="0.3">
      <c r="A549" s="19" t="str">
        <f>B380&amp;C542&amp;D549</f>
        <v>PENETRACION (%)T.Zumo+Horchata+MostoNORTE-CENTRO</v>
      </c>
      <c r="B549" s="19">
        <v>0</v>
      </c>
      <c r="C549" s="19">
        <v>0</v>
      </c>
      <c r="D549" s="19" t="s">
        <v>152</v>
      </c>
      <c r="E549" s="19">
        <v>0</v>
      </c>
      <c r="F549" s="19">
        <v>0</v>
      </c>
      <c r="G549" s="19">
        <v>0</v>
      </c>
      <c r="H549" s="19">
        <v>0</v>
      </c>
      <c r="I549" s="19">
        <v>0</v>
      </c>
      <c r="J549" s="19">
        <v>0</v>
      </c>
    </row>
    <row r="550" spans="1:10" x14ac:dyDescent="0.3">
      <c r="A550" s="19" t="str">
        <f>B380&amp;C542&amp;D550</f>
        <v>PENETRACION (%)T.Zumo+Horchata+MostoNOROESTE</v>
      </c>
      <c r="B550" s="19">
        <v>0</v>
      </c>
      <c r="C550" s="19">
        <v>0</v>
      </c>
      <c r="D550" s="19" t="s">
        <v>153</v>
      </c>
      <c r="E550" s="19">
        <v>0</v>
      </c>
      <c r="F550" s="19">
        <v>0</v>
      </c>
      <c r="G550" s="19">
        <v>0</v>
      </c>
      <c r="H550" s="19">
        <v>0</v>
      </c>
      <c r="I550" s="19">
        <v>0</v>
      </c>
      <c r="J550" s="19">
        <v>0</v>
      </c>
    </row>
    <row r="551" spans="1:10" x14ac:dyDescent="0.3">
      <c r="A551" s="19" t="str">
        <f>B380&amp;C542&amp;D551</f>
        <v>PENETRACION (%)T.Zumo+Horchata+Mosto&lt;2MIL</v>
      </c>
      <c r="B551" s="19">
        <v>0</v>
      </c>
      <c r="C551" s="19">
        <v>0</v>
      </c>
      <c r="D551" s="19" t="s">
        <v>30</v>
      </c>
      <c r="E551" s="19">
        <v>0</v>
      </c>
      <c r="F551" s="19">
        <v>0</v>
      </c>
      <c r="G551" s="19">
        <v>0</v>
      </c>
      <c r="H551" s="19">
        <v>0</v>
      </c>
      <c r="I551" s="19">
        <v>0</v>
      </c>
      <c r="J551" s="19">
        <v>0</v>
      </c>
    </row>
    <row r="552" spans="1:10" x14ac:dyDescent="0.3">
      <c r="A552" s="19" t="str">
        <f>B380&amp;C542&amp;D552</f>
        <v>PENETRACION (%)T.Zumo+Horchata+Mosto2-5MIL</v>
      </c>
      <c r="B552" s="19">
        <v>0</v>
      </c>
      <c r="C552" s="19">
        <v>0</v>
      </c>
      <c r="D552" s="19" t="s">
        <v>33</v>
      </c>
      <c r="E552" s="19">
        <v>0</v>
      </c>
      <c r="F552" s="19">
        <v>0</v>
      </c>
      <c r="G552" s="19">
        <v>0</v>
      </c>
      <c r="H552" s="19">
        <v>0</v>
      </c>
      <c r="I552" s="19">
        <v>0</v>
      </c>
      <c r="J552" s="19">
        <v>0</v>
      </c>
    </row>
    <row r="553" spans="1:10" x14ac:dyDescent="0.3">
      <c r="A553" s="19" t="str">
        <f>B380&amp;C542&amp;D553</f>
        <v>PENETRACION (%)T.Zumo+Horchata+Mosto5-10MIL</v>
      </c>
      <c r="B553" s="19">
        <v>0</v>
      </c>
      <c r="C553" s="19">
        <v>0</v>
      </c>
      <c r="D553" s="19" t="s">
        <v>35</v>
      </c>
      <c r="E553" s="19">
        <v>0</v>
      </c>
      <c r="F553" s="19">
        <v>0</v>
      </c>
      <c r="G553" s="19">
        <v>0</v>
      </c>
      <c r="H553" s="19">
        <v>0</v>
      </c>
      <c r="I553" s="19">
        <v>0</v>
      </c>
      <c r="J553" s="19">
        <v>0</v>
      </c>
    </row>
    <row r="554" spans="1:10" x14ac:dyDescent="0.3">
      <c r="A554" s="19" t="str">
        <f>B380&amp;C542&amp;D554</f>
        <v>PENETRACION (%)T.Zumo+Horchata+Mosto10-30MIL</v>
      </c>
      <c r="B554" s="19">
        <v>0</v>
      </c>
      <c r="C554" s="19">
        <v>0</v>
      </c>
      <c r="D554" s="19" t="s">
        <v>37</v>
      </c>
      <c r="E554" s="19">
        <v>0</v>
      </c>
      <c r="F554" s="19">
        <v>0</v>
      </c>
      <c r="G554" s="19">
        <v>0</v>
      </c>
      <c r="H554" s="19">
        <v>0</v>
      </c>
      <c r="I554" s="19">
        <v>0</v>
      </c>
      <c r="J554" s="19">
        <v>0</v>
      </c>
    </row>
    <row r="555" spans="1:10" x14ac:dyDescent="0.3">
      <c r="A555" s="19" t="str">
        <f>B380&amp;C542&amp;D555</f>
        <v>PENETRACION (%)T.Zumo+Horchata+Mosto30-100MIL</v>
      </c>
      <c r="B555" s="19">
        <v>0</v>
      </c>
      <c r="C555" s="19">
        <v>0</v>
      </c>
      <c r="D555" s="19" t="s">
        <v>39</v>
      </c>
      <c r="E555" s="19">
        <v>0</v>
      </c>
      <c r="F555" s="19">
        <v>0</v>
      </c>
      <c r="G555" s="19">
        <v>0</v>
      </c>
      <c r="H555" s="19">
        <v>0</v>
      </c>
      <c r="I555" s="19">
        <v>0</v>
      </c>
      <c r="J555" s="19">
        <v>0</v>
      </c>
    </row>
    <row r="556" spans="1:10" x14ac:dyDescent="0.3">
      <c r="A556" s="19" t="str">
        <f>B380&amp;C542&amp;D556</f>
        <v>PENETRACION (%)T.Zumo+Horchata+Mosto100-200MIL</v>
      </c>
      <c r="B556" s="19">
        <v>0</v>
      </c>
      <c r="C556" s="19">
        <v>0</v>
      </c>
      <c r="D556" s="19" t="s">
        <v>41</v>
      </c>
      <c r="E556" s="19">
        <v>0</v>
      </c>
      <c r="F556" s="19">
        <v>0</v>
      </c>
      <c r="G556" s="19">
        <v>0</v>
      </c>
      <c r="H556" s="19">
        <v>0</v>
      </c>
      <c r="I556" s="19">
        <v>0</v>
      </c>
      <c r="J556" s="19">
        <v>0</v>
      </c>
    </row>
    <row r="557" spans="1:10" x14ac:dyDescent="0.3">
      <c r="A557" s="19" t="str">
        <f>B380&amp;C542&amp;D557</f>
        <v>PENETRACION (%)T.Zumo+Horchata+Mosto200-500MIL</v>
      </c>
      <c r="B557" s="19">
        <v>0</v>
      </c>
      <c r="C557" s="19">
        <v>0</v>
      </c>
      <c r="D557" s="19" t="s">
        <v>43</v>
      </c>
      <c r="E557" s="19">
        <v>0</v>
      </c>
      <c r="F557" s="19">
        <v>0</v>
      </c>
      <c r="G557" s="19">
        <v>0</v>
      </c>
      <c r="H557" s="19">
        <v>0</v>
      </c>
      <c r="I557" s="19">
        <v>0</v>
      </c>
      <c r="J557" s="19">
        <v>0</v>
      </c>
    </row>
    <row r="558" spans="1:10" x14ac:dyDescent="0.3">
      <c r="A558" s="19" t="str">
        <f>B380&amp;C542&amp;D558</f>
        <v>PENETRACION (%)T.Zumo+Horchata+Mosto&gt;500MIL</v>
      </c>
      <c r="B558" s="19">
        <v>0</v>
      </c>
      <c r="C558" s="19">
        <v>0</v>
      </c>
      <c r="D558" s="19" t="s">
        <v>45</v>
      </c>
      <c r="E558" s="19">
        <v>0</v>
      </c>
      <c r="F558" s="19">
        <v>0</v>
      </c>
      <c r="G558" s="19">
        <v>0</v>
      </c>
      <c r="H558" s="19">
        <v>0</v>
      </c>
      <c r="I558" s="19">
        <v>0</v>
      </c>
      <c r="J558" s="19">
        <v>0</v>
      </c>
    </row>
    <row r="559" spans="1:10" x14ac:dyDescent="0.3">
      <c r="A559" s="19" t="str">
        <f>B380&amp;C542&amp;D559</f>
        <v>PENETRACION (%)T.Zumo+Horchata+MostoDE 15 A 19 AÑOS</v>
      </c>
      <c r="B559" s="19">
        <v>0</v>
      </c>
      <c r="C559" s="19">
        <v>0</v>
      </c>
      <c r="D559" s="19" t="s">
        <v>154</v>
      </c>
      <c r="E559" s="19">
        <v>0</v>
      </c>
      <c r="F559" s="19">
        <v>0</v>
      </c>
      <c r="G559" s="19">
        <v>0</v>
      </c>
      <c r="H559" s="19">
        <v>0</v>
      </c>
      <c r="I559" s="19">
        <v>0</v>
      </c>
      <c r="J559" s="19">
        <v>0</v>
      </c>
    </row>
    <row r="560" spans="1:10" x14ac:dyDescent="0.3">
      <c r="A560" s="19" t="str">
        <f>B380&amp;C542&amp;D560</f>
        <v>PENETRACION (%)T.Zumo+Horchata+MostoDE 20 A 24 AÑOS</v>
      </c>
      <c r="B560" s="19">
        <v>0</v>
      </c>
      <c r="C560" s="19">
        <v>0</v>
      </c>
      <c r="D560" s="19" t="s">
        <v>155</v>
      </c>
      <c r="E560" s="19">
        <v>0</v>
      </c>
      <c r="F560" s="19">
        <v>0</v>
      </c>
      <c r="G560" s="19">
        <v>0</v>
      </c>
      <c r="H560" s="19">
        <v>0</v>
      </c>
      <c r="I560" s="19">
        <v>0</v>
      </c>
      <c r="J560" s="19">
        <v>0</v>
      </c>
    </row>
    <row r="561" spans="1:10" x14ac:dyDescent="0.3">
      <c r="A561" s="19" t="str">
        <f>B380&amp;C542&amp;D561</f>
        <v>PENETRACION (%)T.Zumo+Horchata+MostoDE 25 A 34 AÑOS</v>
      </c>
      <c r="B561" s="19">
        <v>0</v>
      </c>
      <c r="C561" s="19">
        <v>0</v>
      </c>
      <c r="D561" s="19" t="s">
        <v>156</v>
      </c>
      <c r="E561" s="19">
        <v>0</v>
      </c>
      <c r="F561" s="19">
        <v>0</v>
      </c>
      <c r="G561" s="19">
        <v>0</v>
      </c>
      <c r="H561" s="19">
        <v>0</v>
      </c>
      <c r="I561" s="19">
        <v>0</v>
      </c>
      <c r="J561" s="19">
        <v>0</v>
      </c>
    </row>
    <row r="562" spans="1:10" x14ac:dyDescent="0.3">
      <c r="A562" s="19" t="str">
        <f>B380&amp;C542&amp;D562</f>
        <v>PENETRACION (%)T.Zumo+Horchata+MostoDE 35 A 49 AÑOS</v>
      </c>
      <c r="B562" s="19">
        <v>0</v>
      </c>
      <c r="C562" s="19">
        <v>0</v>
      </c>
      <c r="D562" s="19" t="s">
        <v>157</v>
      </c>
      <c r="E562" s="19">
        <v>0</v>
      </c>
      <c r="F562" s="19">
        <v>2.5297559999999999</v>
      </c>
      <c r="G562" s="19">
        <v>0</v>
      </c>
      <c r="H562" s="19">
        <v>0</v>
      </c>
      <c r="I562" s="19">
        <v>0</v>
      </c>
      <c r="J562" s="19">
        <v>0</v>
      </c>
    </row>
    <row r="563" spans="1:10" x14ac:dyDescent="0.3">
      <c r="A563" s="19" t="str">
        <f>B380&amp;C542&amp;D563</f>
        <v>PENETRACION (%)T.Zumo+Horchata+MostoDE 50 A 59 AÑOS</v>
      </c>
      <c r="B563" s="19">
        <v>0</v>
      </c>
      <c r="C563" s="19">
        <v>0</v>
      </c>
      <c r="D563" s="19" t="s">
        <v>158</v>
      </c>
      <c r="E563" s="19">
        <v>0</v>
      </c>
      <c r="F563" s="19">
        <v>0</v>
      </c>
      <c r="G563" s="19">
        <v>0</v>
      </c>
      <c r="H563" s="19">
        <v>0</v>
      </c>
      <c r="I563" s="19">
        <v>0</v>
      </c>
      <c r="J563" s="19">
        <v>0</v>
      </c>
    </row>
    <row r="564" spans="1:10" x14ac:dyDescent="0.3">
      <c r="A564" s="19" t="str">
        <f>B380&amp;C542&amp;D564</f>
        <v>PENETRACION (%)T.Zumo+Horchata+MostoDE 60 A 75 AÑOS</v>
      </c>
      <c r="B564" s="19">
        <v>0</v>
      </c>
      <c r="C564" s="19">
        <v>0</v>
      </c>
      <c r="D564" s="19" t="s">
        <v>159</v>
      </c>
      <c r="E564" s="19">
        <v>0</v>
      </c>
      <c r="F564" s="19">
        <v>0</v>
      </c>
      <c r="G564" s="19">
        <v>0</v>
      </c>
      <c r="H564" s="19">
        <v>0</v>
      </c>
      <c r="I564" s="19">
        <v>0</v>
      </c>
      <c r="J564" s="19">
        <v>0</v>
      </c>
    </row>
    <row r="565" spans="1:10" x14ac:dyDescent="0.3">
      <c r="A565" s="19" t="str">
        <f>B380&amp;C542&amp;D565</f>
        <v>PENETRACION (%)T.Zumo+Horchata+MostoALTA Y MEDIA ALTA</v>
      </c>
      <c r="B565" s="19">
        <v>0</v>
      </c>
      <c r="C565" s="19">
        <v>0</v>
      </c>
      <c r="D565" s="19" t="s">
        <v>160</v>
      </c>
      <c r="E565" s="19">
        <v>0</v>
      </c>
      <c r="F565" s="19">
        <v>0</v>
      </c>
      <c r="G565" s="19">
        <v>0</v>
      </c>
      <c r="H565" s="19">
        <v>0</v>
      </c>
      <c r="I565" s="19">
        <v>0</v>
      </c>
      <c r="J565" s="19">
        <v>0</v>
      </c>
    </row>
    <row r="566" spans="1:10" x14ac:dyDescent="0.3">
      <c r="A566" s="19" t="str">
        <f>B380&amp;C542&amp;D566</f>
        <v>PENETRACION (%)T.Zumo+Horchata+MostoMEDIA</v>
      </c>
      <c r="B566" s="19">
        <v>0</v>
      </c>
      <c r="C566" s="19">
        <v>0</v>
      </c>
      <c r="D566" s="19" t="s">
        <v>161</v>
      </c>
      <c r="E566" s="19">
        <v>0</v>
      </c>
      <c r="F566" s="19">
        <v>2.7928410000000001</v>
      </c>
      <c r="G566" s="19">
        <v>0</v>
      </c>
      <c r="H566" s="19">
        <v>0</v>
      </c>
      <c r="I566" s="19">
        <v>0</v>
      </c>
      <c r="J566" s="19">
        <v>0</v>
      </c>
    </row>
    <row r="567" spans="1:10" x14ac:dyDescent="0.3">
      <c r="A567" s="19" t="str">
        <f>B380&amp;C542&amp;D567</f>
        <v>PENETRACION (%)T.Zumo+Horchata+MostoMEDIA BAJA</v>
      </c>
      <c r="B567" s="19">
        <v>0</v>
      </c>
      <c r="C567" s="19">
        <v>0</v>
      </c>
      <c r="D567" s="19" t="s">
        <v>162</v>
      </c>
      <c r="E567" s="19">
        <v>0</v>
      </c>
      <c r="F567" s="19">
        <v>0</v>
      </c>
      <c r="G567" s="19">
        <v>0</v>
      </c>
      <c r="H567" s="19">
        <v>0</v>
      </c>
      <c r="I567" s="19">
        <v>0</v>
      </c>
      <c r="J567" s="19">
        <v>0</v>
      </c>
    </row>
    <row r="568" spans="1:10" x14ac:dyDescent="0.3">
      <c r="A568" s="19" t="str">
        <f>B380&amp;C542&amp;D568</f>
        <v>PENETRACION (%)T.Zumo+Horchata+MostoBAJA</v>
      </c>
      <c r="B568" s="19">
        <v>0</v>
      </c>
      <c r="C568" s="19">
        <v>0</v>
      </c>
      <c r="D568" s="19" t="s">
        <v>163</v>
      </c>
      <c r="E568" s="19">
        <v>0</v>
      </c>
      <c r="F568" s="19">
        <v>0</v>
      </c>
      <c r="G568" s="19">
        <v>0</v>
      </c>
      <c r="H568" s="19">
        <v>0</v>
      </c>
      <c r="I568" s="19">
        <v>0</v>
      </c>
      <c r="J568" s="19">
        <v>0</v>
      </c>
    </row>
    <row r="569" spans="1:10" x14ac:dyDescent="0.3">
      <c r="A569" s="19" t="str">
        <f>B380&amp;C569&amp;D569</f>
        <v>PENETRACION (%)Agua EnvasadaT.ESPAÑA</v>
      </c>
      <c r="B569" s="19">
        <v>0</v>
      </c>
      <c r="C569" s="19" t="s">
        <v>110</v>
      </c>
      <c r="D569" s="19" t="s">
        <v>60</v>
      </c>
      <c r="E569" s="19">
        <v>9.3510679999999997</v>
      </c>
      <c r="F569" s="19">
        <v>9.3486049999999992</v>
      </c>
      <c r="G569" s="19">
        <v>0</v>
      </c>
      <c r="H569" s="19">
        <v>0</v>
      </c>
      <c r="I569" s="19">
        <v>0</v>
      </c>
      <c r="J569" s="19">
        <v>0</v>
      </c>
    </row>
    <row r="570" spans="1:10" x14ac:dyDescent="0.3">
      <c r="A570" s="19" t="str">
        <f>B380&amp;C569&amp;D570</f>
        <v>PENETRACION (%)Agua EnvasadaBCN AM</v>
      </c>
      <c r="B570" s="19">
        <v>0</v>
      </c>
      <c r="C570" s="19">
        <v>0</v>
      </c>
      <c r="D570" s="19" t="s">
        <v>146</v>
      </c>
      <c r="E570" s="19">
        <v>0</v>
      </c>
      <c r="F570" s="19">
        <v>12.47939</v>
      </c>
      <c r="G570" s="19">
        <v>0</v>
      </c>
      <c r="H570" s="19">
        <v>0</v>
      </c>
      <c r="I570" s="19">
        <v>0</v>
      </c>
      <c r="J570" s="19">
        <v>0</v>
      </c>
    </row>
    <row r="571" spans="1:10" x14ac:dyDescent="0.3">
      <c r="A571" s="19" t="str">
        <f>B380&amp;C569&amp;D571</f>
        <v>PENETRACION (%)Agua EnvasadaREST.CAT ARAGON</v>
      </c>
      <c r="B571" s="19">
        <v>0</v>
      </c>
      <c r="C571" s="19">
        <v>0</v>
      </c>
      <c r="D571" s="19" t="s">
        <v>147</v>
      </c>
      <c r="E571" s="19">
        <v>10.60493</v>
      </c>
      <c r="F571" s="19">
        <v>12.92536</v>
      </c>
      <c r="G571" s="19">
        <v>0</v>
      </c>
      <c r="H571" s="19">
        <v>0</v>
      </c>
      <c r="I571" s="19">
        <v>0</v>
      </c>
      <c r="J571" s="19">
        <v>0</v>
      </c>
    </row>
    <row r="572" spans="1:10" x14ac:dyDescent="0.3">
      <c r="A572" s="19" t="str">
        <f>B380&amp;C569&amp;D572</f>
        <v>PENETRACION (%)Agua EnvasadaLEVANTE</v>
      </c>
      <c r="B572" s="19">
        <v>0</v>
      </c>
      <c r="C572" s="19">
        <v>0</v>
      </c>
      <c r="D572" s="19" t="s">
        <v>148</v>
      </c>
      <c r="E572" s="19">
        <v>11.86397</v>
      </c>
      <c r="F572" s="19">
        <v>11.347060000000001</v>
      </c>
      <c r="G572" s="19">
        <v>0</v>
      </c>
      <c r="H572" s="19">
        <v>0</v>
      </c>
      <c r="I572" s="19">
        <v>0</v>
      </c>
      <c r="J572" s="19">
        <v>0</v>
      </c>
    </row>
    <row r="573" spans="1:10" x14ac:dyDescent="0.3">
      <c r="A573" s="19" t="str">
        <f>B380&amp;C569&amp;D573</f>
        <v>PENETRACION (%)Agua EnvasadaANDALUCIA</v>
      </c>
      <c r="B573" s="19">
        <v>0</v>
      </c>
      <c r="C573" s="19">
        <v>0</v>
      </c>
      <c r="D573" s="19" t="s">
        <v>149</v>
      </c>
      <c r="E573" s="19">
        <v>9.4610129999999995</v>
      </c>
      <c r="F573" s="19">
        <v>8.159967</v>
      </c>
      <c r="G573" s="19">
        <v>0</v>
      </c>
      <c r="H573" s="19">
        <v>0</v>
      </c>
      <c r="I573" s="19">
        <v>0</v>
      </c>
      <c r="J573" s="19">
        <v>0</v>
      </c>
    </row>
    <row r="574" spans="1:10" x14ac:dyDescent="0.3">
      <c r="A574" s="19" t="str">
        <f>B380&amp;C569&amp;D574</f>
        <v>PENETRACION (%)Agua EnvasadaMDD AM</v>
      </c>
      <c r="B574" s="19">
        <v>0</v>
      </c>
      <c r="C574" s="19">
        <v>0</v>
      </c>
      <c r="D574" s="19" t="s">
        <v>150</v>
      </c>
      <c r="E574" s="19">
        <v>8.7815359999999991</v>
      </c>
      <c r="F574" s="19">
        <v>6.251843</v>
      </c>
      <c r="G574" s="19">
        <v>0</v>
      </c>
      <c r="H574" s="19">
        <v>0</v>
      </c>
      <c r="I574" s="19">
        <v>0</v>
      </c>
      <c r="J574" s="19">
        <v>0</v>
      </c>
    </row>
    <row r="575" spans="1:10" x14ac:dyDescent="0.3">
      <c r="A575" s="19" t="str">
        <f>B380&amp;C569&amp;D575</f>
        <v>PENETRACION (%)Agua EnvasadaRTO CENTRO</v>
      </c>
      <c r="B575" s="19">
        <v>0</v>
      </c>
      <c r="C575" s="19">
        <v>0</v>
      </c>
      <c r="D575" s="19" t="s">
        <v>151</v>
      </c>
      <c r="E575" s="19">
        <v>8.9866060000000001</v>
      </c>
      <c r="F575" s="19">
        <v>9.6690310000000004</v>
      </c>
      <c r="G575" s="19">
        <v>0</v>
      </c>
      <c r="H575" s="19">
        <v>0</v>
      </c>
      <c r="I575" s="19">
        <v>0</v>
      </c>
      <c r="J575" s="19">
        <v>0</v>
      </c>
    </row>
    <row r="576" spans="1:10" x14ac:dyDescent="0.3">
      <c r="A576" s="19" t="str">
        <f>B380&amp;C569&amp;D576</f>
        <v>PENETRACION (%)Agua EnvasadaNORTE-CENTRO</v>
      </c>
      <c r="B576" s="19">
        <v>0</v>
      </c>
      <c r="C576" s="19">
        <v>0</v>
      </c>
      <c r="D576" s="19" t="s">
        <v>152</v>
      </c>
      <c r="E576" s="19">
        <v>8.3518209999999993</v>
      </c>
      <c r="F576" s="19">
        <v>8.3963509999999992</v>
      </c>
      <c r="G576" s="19">
        <v>0</v>
      </c>
      <c r="H576" s="19">
        <v>0</v>
      </c>
      <c r="I576" s="19">
        <v>0</v>
      </c>
      <c r="J576" s="19">
        <v>0</v>
      </c>
    </row>
    <row r="577" spans="1:10" x14ac:dyDescent="0.3">
      <c r="A577" s="19" t="str">
        <f>B380&amp;C569&amp;D577</f>
        <v>PENETRACION (%)Agua EnvasadaNOROESTE</v>
      </c>
      <c r="B577" s="19">
        <v>0</v>
      </c>
      <c r="C577" s="19">
        <v>0</v>
      </c>
      <c r="D577" s="19" t="s">
        <v>153</v>
      </c>
      <c r="E577" s="19">
        <v>12.76197</v>
      </c>
      <c r="F577" s="19">
        <v>11.904680000000001</v>
      </c>
      <c r="G577" s="19">
        <v>0</v>
      </c>
      <c r="H577" s="19">
        <v>0</v>
      </c>
      <c r="I577" s="19">
        <v>0</v>
      </c>
      <c r="J577" s="19">
        <v>0</v>
      </c>
    </row>
    <row r="578" spans="1:10" x14ac:dyDescent="0.3">
      <c r="A578" s="19" t="str">
        <f>B380&amp;C569&amp;D578</f>
        <v>PENETRACION (%)Agua Envasada&lt;2MIL</v>
      </c>
      <c r="B578" s="19">
        <v>0</v>
      </c>
      <c r="C578" s="19">
        <v>0</v>
      </c>
      <c r="D578" s="19" t="s">
        <v>30</v>
      </c>
      <c r="E578" s="19">
        <v>0</v>
      </c>
      <c r="F578" s="19">
        <v>0</v>
      </c>
      <c r="G578" s="19">
        <v>0</v>
      </c>
      <c r="H578" s="19">
        <v>0</v>
      </c>
      <c r="I578" s="19">
        <v>0</v>
      </c>
      <c r="J578" s="19">
        <v>0</v>
      </c>
    </row>
    <row r="579" spans="1:10" x14ac:dyDescent="0.3">
      <c r="A579" s="19" t="str">
        <f>B380&amp;C569&amp;D579</f>
        <v>PENETRACION (%)Agua Envasada2-5MIL</v>
      </c>
      <c r="B579" s="19">
        <v>0</v>
      </c>
      <c r="C579" s="19">
        <v>0</v>
      </c>
      <c r="D579" s="19" t="s">
        <v>33</v>
      </c>
      <c r="E579" s="19">
        <v>0</v>
      </c>
      <c r="F579" s="19">
        <v>0</v>
      </c>
      <c r="G579" s="19">
        <v>0</v>
      </c>
      <c r="H579" s="19">
        <v>0</v>
      </c>
      <c r="I579" s="19">
        <v>0</v>
      </c>
      <c r="J579" s="19">
        <v>0</v>
      </c>
    </row>
    <row r="580" spans="1:10" x14ac:dyDescent="0.3">
      <c r="A580" s="19" t="str">
        <f>B380&amp;C569&amp;D580</f>
        <v>PENETRACION (%)Agua Envasada5-10MIL</v>
      </c>
      <c r="B580" s="19">
        <v>0</v>
      </c>
      <c r="C580" s="19">
        <v>0</v>
      </c>
      <c r="D580" s="19" t="s">
        <v>35</v>
      </c>
      <c r="E580" s="19">
        <v>14.617430000000001</v>
      </c>
      <c r="F580" s="19">
        <v>13.19544</v>
      </c>
      <c r="G580" s="19">
        <v>0</v>
      </c>
      <c r="H580" s="19">
        <v>0</v>
      </c>
      <c r="I580" s="19">
        <v>0</v>
      </c>
      <c r="J580" s="19">
        <v>0</v>
      </c>
    </row>
    <row r="581" spans="1:10" x14ac:dyDescent="0.3">
      <c r="A581" s="19" t="str">
        <f>B380&amp;C569&amp;D581</f>
        <v>PENETRACION (%)Agua Envasada10-30MIL</v>
      </c>
      <c r="B581" s="19">
        <v>0</v>
      </c>
      <c r="C581" s="19">
        <v>0</v>
      </c>
      <c r="D581" s="19" t="s">
        <v>37</v>
      </c>
      <c r="E581" s="19">
        <v>10.37871</v>
      </c>
      <c r="F581" s="19">
        <v>8.5790590000000009</v>
      </c>
      <c r="G581" s="19">
        <v>0</v>
      </c>
      <c r="H581" s="19">
        <v>0</v>
      </c>
      <c r="I581" s="19">
        <v>0</v>
      </c>
      <c r="J581" s="19">
        <v>0</v>
      </c>
    </row>
    <row r="582" spans="1:10" x14ac:dyDescent="0.3">
      <c r="A582" s="19" t="str">
        <f>B380&amp;C569&amp;D582</f>
        <v>PENETRACION (%)Agua Envasada30-100MIL</v>
      </c>
      <c r="B582" s="19">
        <v>0</v>
      </c>
      <c r="C582" s="19">
        <v>0</v>
      </c>
      <c r="D582" s="19" t="s">
        <v>39</v>
      </c>
      <c r="E582" s="19">
        <v>9.1059950000000001</v>
      </c>
      <c r="F582" s="19">
        <v>10.56579</v>
      </c>
      <c r="G582" s="19">
        <v>0</v>
      </c>
      <c r="H582" s="19">
        <v>0</v>
      </c>
      <c r="I582" s="19">
        <v>0</v>
      </c>
      <c r="J582" s="19">
        <v>0</v>
      </c>
    </row>
    <row r="583" spans="1:10" x14ac:dyDescent="0.3">
      <c r="A583" s="19" t="str">
        <f>B380&amp;C569&amp;D583</f>
        <v>PENETRACION (%)Agua Envasada100-200MIL</v>
      </c>
      <c r="B583" s="19">
        <v>0</v>
      </c>
      <c r="C583" s="19">
        <v>0</v>
      </c>
      <c r="D583" s="19" t="s">
        <v>41</v>
      </c>
      <c r="E583" s="19">
        <v>8.0967479999999998</v>
      </c>
      <c r="F583" s="19">
        <v>8.2028060000000007</v>
      </c>
      <c r="G583" s="19">
        <v>0</v>
      </c>
      <c r="H583" s="19">
        <v>0</v>
      </c>
      <c r="I583" s="19">
        <v>0</v>
      </c>
      <c r="J583" s="19">
        <v>0</v>
      </c>
    </row>
    <row r="584" spans="1:10" x14ac:dyDescent="0.3">
      <c r="A584" s="19" t="str">
        <f>B380&amp;C569&amp;D584</f>
        <v>PENETRACION (%)Agua Envasada200-500MIL</v>
      </c>
      <c r="B584" s="19">
        <v>0</v>
      </c>
      <c r="C584" s="19">
        <v>0</v>
      </c>
      <c r="D584" s="19" t="s">
        <v>43</v>
      </c>
      <c r="E584" s="19">
        <v>8.7126199999999994</v>
      </c>
      <c r="F584" s="19">
        <v>10.690580000000001</v>
      </c>
      <c r="G584" s="19">
        <v>0</v>
      </c>
      <c r="H584" s="19">
        <v>0</v>
      </c>
      <c r="I584" s="19">
        <v>0</v>
      </c>
      <c r="J584" s="19">
        <v>0</v>
      </c>
    </row>
    <row r="585" spans="1:10" x14ac:dyDescent="0.3">
      <c r="A585" s="19" t="str">
        <f>B380&amp;C569&amp;D585</f>
        <v>PENETRACION (%)Agua Envasada&gt;500MIL</v>
      </c>
      <c r="B585" s="19">
        <v>0</v>
      </c>
      <c r="C585" s="19">
        <v>0</v>
      </c>
      <c r="D585" s="19" t="s">
        <v>45</v>
      </c>
      <c r="E585" s="19">
        <v>8.9108359999999998</v>
      </c>
      <c r="F585" s="19">
        <v>7.8051769999999996</v>
      </c>
      <c r="G585" s="19">
        <v>0</v>
      </c>
      <c r="H585" s="19">
        <v>0</v>
      </c>
      <c r="I585" s="19">
        <v>0</v>
      </c>
      <c r="J585" s="19">
        <v>0</v>
      </c>
    </row>
    <row r="586" spans="1:10" x14ac:dyDescent="0.3">
      <c r="A586" s="19" t="str">
        <f>B380&amp;C569&amp;D586</f>
        <v>PENETRACION (%)Agua EnvasadaDE 15 A 19 AÑOS</v>
      </c>
      <c r="B586" s="19">
        <v>0</v>
      </c>
      <c r="C586" s="19">
        <v>0</v>
      </c>
      <c r="D586" s="19" t="s">
        <v>154</v>
      </c>
      <c r="E586" s="19">
        <v>0</v>
      </c>
      <c r="F586" s="19">
        <v>0</v>
      </c>
      <c r="G586" s="19">
        <v>0</v>
      </c>
      <c r="H586" s="19">
        <v>0</v>
      </c>
      <c r="I586" s="19">
        <v>0</v>
      </c>
      <c r="J586" s="19">
        <v>0</v>
      </c>
    </row>
    <row r="587" spans="1:10" x14ac:dyDescent="0.3">
      <c r="A587" s="19" t="str">
        <f>B380&amp;C569&amp;D587</f>
        <v>PENETRACION (%)Agua EnvasadaDE 20 A 24 AÑOS</v>
      </c>
      <c r="B587" s="19">
        <v>0</v>
      </c>
      <c r="C587" s="19">
        <v>0</v>
      </c>
      <c r="D587" s="19" t="s">
        <v>155</v>
      </c>
      <c r="E587" s="19">
        <v>0</v>
      </c>
      <c r="F587" s="19">
        <v>0</v>
      </c>
      <c r="G587" s="19">
        <v>0</v>
      </c>
      <c r="H587" s="19">
        <v>0</v>
      </c>
      <c r="I587" s="19">
        <v>0</v>
      </c>
      <c r="J587" s="19">
        <v>0</v>
      </c>
    </row>
    <row r="588" spans="1:10" x14ac:dyDescent="0.3">
      <c r="A588" s="19" t="str">
        <f>B380&amp;C569&amp;D588</f>
        <v>PENETRACION (%)Agua EnvasadaDE 25 A 34 AÑOS</v>
      </c>
      <c r="B588" s="19">
        <v>0</v>
      </c>
      <c r="C588" s="19">
        <v>0</v>
      </c>
      <c r="D588" s="19" t="s">
        <v>156</v>
      </c>
      <c r="E588" s="19">
        <v>12.93867</v>
      </c>
      <c r="F588" s="19">
        <v>10.742279999999999</v>
      </c>
      <c r="G588" s="19">
        <v>0</v>
      </c>
      <c r="H588" s="19">
        <v>0</v>
      </c>
      <c r="I588" s="19">
        <v>0</v>
      </c>
      <c r="J588" s="19">
        <v>0</v>
      </c>
    </row>
    <row r="589" spans="1:10" x14ac:dyDescent="0.3">
      <c r="A589" s="19" t="str">
        <f>B380&amp;C569&amp;D589</f>
        <v>PENETRACION (%)Agua EnvasadaDE 35 A 49 AÑOS</v>
      </c>
      <c r="B589" s="19">
        <v>0</v>
      </c>
      <c r="C589" s="19">
        <v>0</v>
      </c>
      <c r="D589" s="19" t="s">
        <v>157</v>
      </c>
      <c r="E589" s="19">
        <v>10.560600000000001</v>
      </c>
      <c r="F589" s="19">
        <v>11.671340000000001</v>
      </c>
      <c r="G589" s="19">
        <v>0</v>
      </c>
      <c r="H589" s="19">
        <v>0</v>
      </c>
      <c r="I589" s="19">
        <v>0</v>
      </c>
      <c r="J589" s="19">
        <v>0</v>
      </c>
    </row>
    <row r="590" spans="1:10" x14ac:dyDescent="0.3">
      <c r="A590" s="19" t="str">
        <f>B380&amp;C569&amp;D590</f>
        <v>PENETRACION (%)Agua EnvasadaDE 50 A 59 AÑOS</v>
      </c>
      <c r="B590" s="19">
        <v>0</v>
      </c>
      <c r="C590" s="19">
        <v>0</v>
      </c>
      <c r="D590" s="19" t="s">
        <v>158</v>
      </c>
      <c r="E590" s="19">
        <v>9.9660329999999995</v>
      </c>
      <c r="F590" s="19">
        <v>9.5313040000000004</v>
      </c>
      <c r="G590" s="19">
        <v>0</v>
      </c>
      <c r="H590" s="19">
        <v>0</v>
      </c>
      <c r="I590" s="19">
        <v>0</v>
      </c>
      <c r="J590" s="19">
        <v>0</v>
      </c>
    </row>
    <row r="591" spans="1:10" x14ac:dyDescent="0.3">
      <c r="A591" s="19" t="str">
        <f>B380&amp;C569&amp;D591</f>
        <v>PENETRACION (%)Agua EnvasadaDE 60 A 75 AÑOS</v>
      </c>
      <c r="B591" s="19">
        <v>0</v>
      </c>
      <c r="C591" s="19">
        <v>0</v>
      </c>
      <c r="D591" s="19" t="s">
        <v>159</v>
      </c>
      <c r="E591" s="19">
        <v>0</v>
      </c>
      <c r="F591" s="19">
        <v>7.6876449999999998</v>
      </c>
      <c r="G591" s="19">
        <v>0</v>
      </c>
      <c r="H591" s="19">
        <v>0</v>
      </c>
      <c r="I591" s="19">
        <v>0</v>
      </c>
      <c r="J591" s="19">
        <v>0</v>
      </c>
    </row>
    <row r="592" spans="1:10" x14ac:dyDescent="0.3">
      <c r="A592" s="19" t="str">
        <f>B380&amp;C569&amp;D592</f>
        <v>PENETRACION (%)Agua EnvasadaALTA Y MEDIA ALTA</v>
      </c>
      <c r="B592" s="19">
        <v>0</v>
      </c>
      <c r="C592" s="19">
        <v>0</v>
      </c>
      <c r="D592" s="19" t="s">
        <v>160</v>
      </c>
      <c r="E592" s="19">
        <v>9.796576</v>
      </c>
      <c r="F592" s="19">
        <v>11.94617</v>
      </c>
      <c r="G592" s="19">
        <v>0</v>
      </c>
      <c r="H592" s="19">
        <v>0</v>
      </c>
      <c r="I592" s="19">
        <v>0</v>
      </c>
      <c r="J592" s="19">
        <v>0</v>
      </c>
    </row>
    <row r="593" spans="1:10" x14ac:dyDescent="0.3">
      <c r="A593" s="19" t="str">
        <f>B380&amp;C569&amp;D593</f>
        <v>PENETRACION (%)Agua EnvasadaMEDIA</v>
      </c>
      <c r="B593" s="19">
        <v>0</v>
      </c>
      <c r="C593" s="19">
        <v>0</v>
      </c>
      <c r="D593" s="19" t="s">
        <v>161</v>
      </c>
      <c r="E593" s="19">
        <v>9.7915139999999994</v>
      </c>
      <c r="F593" s="19">
        <v>10.56889</v>
      </c>
      <c r="G593" s="19">
        <v>0</v>
      </c>
      <c r="H593" s="19">
        <v>0</v>
      </c>
      <c r="I593" s="19">
        <v>0</v>
      </c>
      <c r="J593" s="19">
        <v>0</v>
      </c>
    </row>
    <row r="594" spans="1:10" x14ac:dyDescent="0.3">
      <c r="A594" s="19" t="str">
        <f>B380&amp;C569&amp;D594</f>
        <v>PENETRACION (%)Agua EnvasadaMEDIA BAJA</v>
      </c>
      <c r="B594" s="19">
        <v>0</v>
      </c>
      <c r="C594" s="19">
        <v>0</v>
      </c>
      <c r="D594" s="19" t="s">
        <v>162</v>
      </c>
      <c r="E594" s="19">
        <v>9.0708400000000005</v>
      </c>
      <c r="F594" s="19">
        <v>9.6174280000000003</v>
      </c>
      <c r="G594" s="19">
        <v>0</v>
      </c>
      <c r="H594" s="19">
        <v>0</v>
      </c>
      <c r="I594" s="19">
        <v>0</v>
      </c>
      <c r="J594" s="19">
        <v>0</v>
      </c>
    </row>
    <row r="595" spans="1:10" x14ac:dyDescent="0.3">
      <c r="A595" s="19" t="str">
        <f>B380&amp;C569&amp;D595</f>
        <v>PENETRACION (%)Agua EnvasadaBAJA</v>
      </c>
      <c r="B595" s="19">
        <v>0</v>
      </c>
      <c r="C595" s="19">
        <v>0</v>
      </c>
      <c r="D595" s="19" t="s">
        <v>163</v>
      </c>
      <c r="E595" s="19">
        <v>9.9416270000000004</v>
      </c>
      <c r="F595" s="19">
        <v>0</v>
      </c>
      <c r="G595" s="19">
        <v>0</v>
      </c>
      <c r="H595" s="19">
        <v>0</v>
      </c>
      <c r="I595" s="19">
        <v>0</v>
      </c>
      <c r="J595" s="19">
        <v>0</v>
      </c>
    </row>
    <row r="596" spans="1:10" x14ac:dyDescent="0.3">
      <c r="A596" s="19" t="str">
        <f>B380&amp;C596&amp;D596</f>
        <v>PENETRACION (%)Bebidas RefrescantesT.ESPAÑA</v>
      </c>
      <c r="B596" s="19">
        <v>0</v>
      </c>
      <c r="C596" s="19" t="s">
        <v>111</v>
      </c>
      <c r="D596" s="19" t="s">
        <v>60</v>
      </c>
      <c r="E596" s="19">
        <v>9.6792130000000007</v>
      </c>
      <c r="F596" s="19">
        <v>9.4355759999999993</v>
      </c>
      <c r="G596" s="19">
        <v>0</v>
      </c>
      <c r="H596" s="19">
        <v>0</v>
      </c>
      <c r="I596" s="19">
        <v>0</v>
      </c>
      <c r="J596" s="19">
        <v>0</v>
      </c>
    </row>
    <row r="597" spans="1:10" x14ac:dyDescent="0.3">
      <c r="A597" s="19" t="str">
        <f>B380&amp;C596&amp;D597</f>
        <v>PENETRACION (%)Bebidas RefrescantesBCN AM</v>
      </c>
      <c r="B597" s="19">
        <v>0</v>
      </c>
      <c r="C597" s="19">
        <v>0</v>
      </c>
      <c r="D597" s="19" t="s">
        <v>146</v>
      </c>
      <c r="E597" s="19">
        <v>0</v>
      </c>
      <c r="F597" s="19">
        <v>0</v>
      </c>
      <c r="G597" s="19">
        <v>0</v>
      </c>
      <c r="H597" s="19">
        <v>0</v>
      </c>
      <c r="I597" s="19">
        <v>0</v>
      </c>
      <c r="J597" s="19">
        <v>0</v>
      </c>
    </row>
    <row r="598" spans="1:10" x14ac:dyDescent="0.3">
      <c r="A598" s="19" t="str">
        <f>B380&amp;C596&amp;D598</f>
        <v>PENETRACION (%)Bebidas RefrescantesREST.CAT ARAGON</v>
      </c>
      <c r="B598" s="19">
        <v>0</v>
      </c>
      <c r="C598" s="19">
        <v>0</v>
      </c>
      <c r="D598" s="19" t="s">
        <v>147</v>
      </c>
      <c r="E598" s="19">
        <v>6.5933970000000004</v>
      </c>
      <c r="F598" s="19">
        <v>6.2745649999999999</v>
      </c>
      <c r="G598" s="19">
        <v>0</v>
      </c>
      <c r="H598" s="19">
        <v>0</v>
      </c>
      <c r="I598" s="19">
        <v>0</v>
      </c>
      <c r="J598" s="19">
        <v>0</v>
      </c>
    </row>
    <row r="599" spans="1:10" x14ac:dyDescent="0.3">
      <c r="A599" s="19" t="str">
        <f>B380&amp;C596&amp;D599</f>
        <v>PENETRACION (%)Bebidas RefrescantesLEVANTE</v>
      </c>
      <c r="B599" s="19">
        <v>0</v>
      </c>
      <c r="C599" s="19">
        <v>0</v>
      </c>
      <c r="D599" s="19" t="s">
        <v>148</v>
      </c>
      <c r="E599" s="19">
        <v>10.810320000000001</v>
      </c>
      <c r="F599" s="19">
        <v>14.96124</v>
      </c>
      <c r="G599" s="19">
        <v>0</v>
      </c>
      <c r="H599" s="19">
        <v>0</v>
      </c>
      <c r="I599" s="19">
        <v>0</v>
      </c>
      <c r="J599" s="19">
        <v>0</v>
      </c>
    </row>
    <row r="600" spans="1:10" x14ac:dyDescent="0.3">
      <c r="A600" s="19" t="str">
        <f>B380&amp;C596&amp;D600</f>
        <v>PENETRACION (%)Bebidas RefrescantesANDALUCIA</v>
      </c>
      <c r="B600" s="19">
        <v>0</v>
      </c>
      <c r="C600" s="19">
        <v>0</v>
      </c>
      <c r="D600" s="19" t="s">
        <v>149</v>
      </c>
      <c r="E600" s="19">
        <v>12.16732</v>
      </c>
      <c r="F600" s="19">
        <v>14.393219999999999</v>
      </c>
      <c r="G600" s="19">
        <v>0</v>
      </c>
      <c r="H600" s="19">
        <v>0</v>
      </c>
      <c r="I600" s="19">
        <v>0</v>
      </c>
      <c r="J600" s="19">
        <v>0</v>
      </c>
    </row>
    <row r="601" spans="1:10" x14ac:dyDescent="0.3">
      <c r="A601" s="19" t="str">
        <f>B380&amp;C596&amp;D601</f>
        <v>PENETRACION (%)Bebidas RefrescantesMDD AM</v>
      </c>
      <c r="B601" s="19">
        <v>0</v>
      </c>
      <c r="C601" s="19">
        <v>0</v>
      </c>
      <c r="D601" s="19" t="s">
        <v>150</v>
      </c>
      <c r="E601" s="19">
        <v>14.839639999999999</v>
      </c>
      <c r="F601" s="19">
        <v>10.891769999999999</v>
      </c>
      <c r="G601" s="19">
        <v>0</v>
      </c>
      <c r="H601" s="19">
        <v>0</v>
      </c>
      <c r="I601" s="19">
        <v>0</v>
      </c>
      <c r="J601" s="19">
        <v>0</v>
      </c>
    </row>
    <row r="602" spans="1:10" x14ac:dyDescent="0.3">
      <c r="A602" s="19" t="str">
        <f>B380&amp;C596&amp;D602</f>
        <v>PENETRACION (%)Bebidas RefrescantesRTO CENTRO</v>
      </c>
      <c r="B602" s="19">
        <v>0</v>
      </c>
      <c r="C602" s="19">
        <v>0</v>
      </c>
      <c r="D602" s="19" t="s">
        <v>151</v>
      </c>
      <c r="E602" s="19">
        <v>8.0603470000000002</v>
      </c>
      <c r="F602" s="19">
        <v>7.4431989999999999</v>
      </c>
      <c r="G602" s="19">
        <v>0</v>
      </c>
      <c r="H602" s="19">
        <v>0</v>
      </c>
      <c r="I602" s="19">
        <v>0</v>
      </c>
      <c r="J602" s="19">
        <v>0</v>
      </c>
    </row>
    <row r="603" spans="1:10" x14ac:dyDescent="0.3">
      <c r="A603" s="19" t="str">
        <f>B380&amp;C596&amp;D603</f>
        <v>PENETRACION (%)Bebidas RefrescantesNORTE-CENTRO</v>
      </c>
      <c r="B603" s="19">
        <v>0</v>
      </c>
      <c r="C603" s="19">
        <v>0</v>
      </c>
      <c r="D603" s="19" t="s">
        <v>152</v>
      </c>
      <c r="E603" s="19">
        <v>8.8357539999999997</v>
      </c>
      <c r="F603" s="19">
        <v>0</v>
      </c>
      <c r="G603" s="19">
        <v>0</v>
      </c>
      <c r="H603" s="19">
        <v>0</v>
      </c>
      <c r="I603" s="19">
        <v>0</v>
      </c>
      <c r="J603" s="19">
        <v>0</v>
      </c>
    </row>
    <row r="604" spans="1:10" x14ac:dyDescent="0.3">
      <c r="A604" s="19" t="str">
        <f>B380&amp;C596&amp;D604</f>
        <v>PENETRACION (%)Bebidas RefrescantesNOROESTE</v>
      </c>
      <c r="B604" s="19">
        <v>0</v>
      </c>
      <c r="C604" s="19">
        <v>0</v>
      </c>
      <c r="D604" s="19" t="s">
        <v>153</v>
      </c>
      <c r="E604" s="19">
        <v>11.130509999999999</v>
      </c>
      <c r="F604" s="19">
        <v>8.9895669999999992</v>
      </c>
      <c r="G604" s="19">
        <v>0</v>
      </c>
      <c r="H604" s="19">
        <v>0</v>
      </c>
      <c r="I604" s="19">
        <v>0</v>
      </c>
      <c r="J604" s="19">
        <v>0</v>
      </c>
    </row>
    <row r="605" spans="1:10" x14ac:dyDescent="0.3">
      <c r="A605" s="19" t="str">
        <f>B380&amp;C596&amp;D605</f>
        <v>PENETRACION (%)Bebidas Refrescantes&lt;2MIL</v>
      </c>
      <c r="B605" s="19">
        <v>0</v>
      </c>
      <c r="C605" s="19">
        <v>0</v>
      </c>
      <c r="D605" s="19" t="s">
        <v>30</v>
      </c>
      <c r="E605" s="19">
        <v>0</v>
      </c>
      <c r="F605" s="19">
        <v>0</v>
      </c>
      <c r="G605" s="19">
        <v>0</v>
      </c>
      <c r="H605" s="19">
        <v>0</v>
      </c>
      <c r="I605" s="19">
        <v>0</v>
      </c>
      <c r="J605" s="19">
        <v>0</v>
      </c>
    </row>
    <row r="606" spans="1:10" x14ac:dyDescent="0.3">
      <c r="A606" s="19" t="str">
        <f>B380&amp;C596&amp;D606</f>
        <v>PENETRACION (%)Bebidas Refrescantes2-5MIL</v>
      </c>
      <c r="B606" s="19">
        <v>0</v>
      </c>
      <c r="C606" s="19">
        <v>0</v>
      </c>
      <c r="D606" s="19" t="s">
        <v>33</v>
      </c>
      <c r="E606" s="19">
        <v>0</v>
      </c>
      <c r="F606" s="19">
        <v>0</v>
      </c>
      <c r="G606" s="19">
        <v>0</v>
      </c>
      <c r="H606" s="19">
        <v>0</v>
      </c>
      <c r="I606" s="19">
        <v>0</v>
      </c>
      <c r="J606" s="19">
        <v>0</v>
      </c>
    </row>
    <row r="607" spans="1:10" x14ac:dyDescent="0.3">
      <c r="A607" s="19" t="str">
        <f>B380&amp;C596&amp;D607</f>
        <v>PENETRACION (%)Bebidas Refrescantes5-10MIL</v>
      </c>
      <c r="B607" s="19">
        <v>0</v>
      </c>
      <c r="C607" s="19">
        <v>0</v>
      </c>
      <c r="D607" s="19" t="s">
        <v>35</v>
      </c>
      <c r="E607" s="19">
        <v>0</v>
      </c>
      <c r="F607" s="19">
        <v>17.777740000000001</v>
      </c>
      <c r="G607" s="19">
        <v>0</v>
      </c>
      <c r="H607" s="19">
        <v>0</v>
      </c>
      <c r="I607" s="19">
        <v>0</v>
      </c>
      <c r="J607" s="19">
        <v>0</v>
      </c>
    </row>
    <row r="608" spans="1:10" x14ac:dyDescent="0.3">
      <c r="A608" s="19" t="str">
        <f>B380&amp;C596&amp;D608</f>
        <v>PENETRACION (%)Bebidas Refrescantes10-30MIL</v>
      </c>
      <c r="B608" s="19">
        <v>0</v>
      </c>
      <c r="C608" s="19">
        <v>0</v>
      </c>
      <c r="D608" s="19" t="s">
        <v>37</v>
      </c>
      <c r="E608" s="19">
        <v>10.425890000000001</v>
      </c>
      <c r="F608" s="19">
        <v>10.26338</v>
      </c>
      <c r="G608" s="19">
        <v>0</v>
      </c>
      <c r="H608" s="19">
        <v>0</v>
      </c>
      <c r="I608" s="19">
        <v>0</v>
      </c>
      <c r="J608" s="19">
        <v>0</v>
      </c>
    </row>
    <row r="609" spans="1:10" x14ac:dyDescent="0.3">
      <c r="A609" s="19" t="str">
        <f>B380&amp;C596&amp;D609</f>
        <v>PENETRACION (%)Bebidas Refrescantes30-100MIL</v>
      </c>
      <c r="B609" s="19">
        <v>0</v>
      </c>
      <c r="C609" s="19">
        <v>0</v>
      </c>
      <c r="D609" s="19" t="s">
        <v>39</v>
      </c>
      <c r="E609" s="19">
        <v>10.15363</v>
      </c>
      <c r="F609" s="19">
        <v>11.054209999999999</v>
      </c>
      <c r="G609" s="19">
        <v>0</v>
      </c>
      <c r="H609" s="19">
        <v>0</v>
      </c>
      <c r="I609" s="19">
        <v>0</v>
      </c>
      <c r="J609" s="19">
        <v>0</v>
      </c>
    </row>
    <row r="610" spans="1:10" x14ac:dyDescent="0.3">
      <c r="A610" s="19" t="str">
        <f>B380&amp;C596&amp;D610</f>
        <v>PENETRACION (%)Bebidas Refrescantes100-200MIL</v>
      </c>
      <c r="B610" s="19">
        <v>0</v>
      </c>
      <c r="C610" s="19">
        <v>0</v>
      </c>
      <c r="D610" s="19" t="s">
        <v>41</v>
      </c>
      <c r="E610" s="19">
        <v>11.93717</v>
      </c>
      <c r="F610" s="19">
        <v>10.07076</v>
      </c>
      <c r="G610" s="19">
        <v>0</v>
      </c>
      <c r="H610" s="19">
        <v>0</v>
      </c>
      <c r="I610" s="19">
        <v>0</v>
      </c>
      <c r="J610" s="19">
        <v>0</v>
      </c>
    </row>
    <row r="611" spans="1:10" x14ac:dyDescent="0.3">
      <c r="A611" s="19" t="str">
        <f>B380&amp;C596&amp;D611</f>
        <v>PENETRACION (%)Bebidas Refrescantes200-500MIL</v>
      </c>
      <c r="B611" s="19">
        <v>0</v>
      </c>
      <c r="C611" s="19">
        <v>0</v>
      </c>
      <c r="D611" s="19" t="s">
        <v>43</v>
      </c>
      <c r="E611" s="19">
        <v>10.838950000000001</v>
      </c>
      <c r="F611" s="19">
        <v>15.23643</v>
      </c>
      <c r="G611" s="19">
        <v>0</v>
      </c>
      <c r="H611" s="19">
        <v>0</v>
      </c>
      <c r="I611" s="19">
        <v>0</v>
      </c>
      <c r="J611" s="19">
        <v>0</v>
      </c>
    </row>
    <row r="612" spans="1:10" x14ac:dyDescent="0.3">
      <c r="A612" s="19" t="str">
        <f>B380&amp;C596&amp;D612</f>
        <v>PENETRACION (%)Bebidas Refrescantes&gt;500MIL</v>
      </c>
      <c r="B612" s="19">
        <v>0</v>
      </c>
      <c r="C612" s="19">
        <v>0</v>
      </c>
      <c r="D612" s="19" t="s">
        <v>45</v>
      </c>
      <c r="E612" s="19">
        <v>7.4650059999999998</v>
      </c>
      <c r="F612" s="19">
        <v>7.0138769999999999</v>
      </c>
      <c r="G612" s="19">
        <v>0</v>
      </c>
      <c r="H612" s="19">
        <v>0</v>
      </c>
      <c r="I612" s="19">
        <v>0</v>
      </c>
      <c r="J612" s="19">
        <v>0</v>
      </c>
    </row>
    <row r="613" spans="1:10" x14ac:dyDescent="0.3">
      <c r="A613" s="19" t="str">
        <f>B380&amp;C596&amp;D613</f>
        <v>PENETRACION (%)Bebidas RefrescantesDE 15 A 19 AÑOS</v>
      </c>
      <c r="B613" s="19">
        <v>0</v>
      </c>
      <c r="C613" s="19">
        <v>0</v>
      </c>
      <c r="D613" s="19" t="s">
        <v>154</v>
      </c>
      <c r="E613" s="19">
        <v>0</v>
      </c>
      <c r="F613" s="19">
        <v>0</v>
      </c>
      <c r="G613" s="19">
        <v>0</v>
      </c>
      <c r="H613" s="19">
        <v>0</v>
      </c>
      <c r="I613" s="19">
        <v>0</v>
      </c>
      <c r="J613" s="19">
        <v>0</v>
      </c>
    </row>
    <row r="614" spans="1:10" x14ac:dyDescent="0.3">
      <c r="A614" s="19" t="str">
        <f>B380&amp;C596&amp;D614</f>
        <v>PENETRACION (%)Bebidas RefrescantesDE 20 A 24 AÑOS</v>
      </c>
      <c r="B614" s="19">
        <v>0</v>
      </c>
      <c r="C614" s="19">
        <v>0</v>
      </c>
      <c r="D614" s="19" t="s">
        <v>155</v>
      </c>
      <c r="E614" s="19">
        <v>18.57131</v>
      </c>
      <c r="F614" s="19">
        <v>9.6470470000000006</v>
      </c>
      <c r="G614" s="19">
        <v>0</v>
      </c>
      <c r="H614" s="19">
        <v>0</v>
      </c>
      <c r="I614" s="19">
        <v>0</v>
      </c>
      <c r="J614" s="19">
        <v>0</v>
      </c>
    </row>
    <row r="615" spans="1:10" x14ac:dyDescent="0.3">
      <c r="A615" s="19" t="str">
        <f>B380&amp;C596&amp;D615</f>
        <v>PENETRACION (%)Bebidas RefrescantesDE 25 A 34 AÑOS</v>
      </c>
      <c r="B615" s="19">
        <v>0</v>
      </c>
      <c r="C615" s="19">
        <v>0</v>
      </c>
      <c r="D615" s="19" t="s">
        <v>156</v>
      </c>
      <c r="E615" s="19">
        <v>14.433669999999999</v>
      </c>
      <c r="F615" s="19">
        <v>14.18371</v>
      </c>
      <c r="G615" s="19">
        <v>0</v>
      </c>
      <c r="H615" s="19">
        <v>0</v>
      </c>
      <c r="I615" s="19">
        <v>0</v>
      </c>
      <c r="J615" s="19">
        <v>0</v>
      </c>
    </row>
    <row r="616" spans="1:10" x14ac:dyDescent="0.3">
      <c r="A616" s="19" t="str">
        <f>B380&amp;C596&amp;D616</f>
        <v>PENETRACION (%)Bebidas RefrescantesDE 35 A 49 AÑOS</v>
      </c>
      <c r="B616" s="19">
        <v>0</v>
      </c>
      <c r="C616" s="19">
        <v>0</v>
      </c>
      <c r="D616" s="19" t="s">
        <v>157</v>
      </c>
      <c r="E616" s="19">
        <v>11.11472</v>
      </c>
      <c r="F616" s="19">
        <v>11.346730000000001</v>
      </c>
      <c r="G616" s="19">
        <v>0</v>
      </c>
      <c r="H616" s="19">
        <v>0</v>
      </c>
      <c r="I616" s="19">
        <v>0</v>
      </c>
      <c r="J616" s="19">
        <v>0</v>
      </c>
    </row>
    <row r="617" spans="1:10" x14ac:dyDescent="0.3">
      <c r="A617" s="19" t="str">
        <f>B380&amp;C596&amp;D617</f>
        <v>PENETRACION (%)Bebidas RefrescantesDE 50 A 59 AÑOS</v>
      </c>
      <c r="B617" s="19">
        <v>0</v>
      </c>
      <c r="C617" s="19">
        <v>0</v>
      </c>
      <c r="D617" s="19" t="s">
        <v>158</v>
      </c>
      <c r="E617" s="19">
        <v>7.7337790000000002</v>
      </c>
      <c r="F617" s="19">
        <v>7.2797419999999997</v>
      </c>
      <c r="G617" s="19">
        <v>0</v>
      </c>
      <c r="H617" s="19">
        <v>0</v>
      </c>
      <c r="I617" s="19">
        <v>0</v>
      </c>
      <c r="J617" s="19">
        <v>0</v>
      </c>
    </row>
    <row r="618" spans="1:10" x14ac:dyDescent="0.3">
      <c r="A618" s="19" t="str">
        <f>B380&amp;C596&amp;D618</f>
        <v>PENETRACION (%)Bebidas RefrescantesDE 60 A 75 AÑOS</v>
      </c>
      <c r="B618" s="19">
        <v>0</v>
      </c>
      <c r="C618" s="19">
        <v>0</v>
      </c>
      <c r="D618" s="19" t="s">
        <v>159</v>
      </c>
      <c r="E618" s="19">
        <v>0</v>
      </c>
      <c r="F618" s="19">
        <v>0</v>
      </c>
      <c r="G618" s="19">
        <v>0</v>
      </c>
      <c r="H618" s="19">
        <v>0</v>
      </c>
      <c r="I618" s="19">
        <v>0</v>
      </c>
      <c r="J618" s="19">
        <v>0</v>
      </c>
    </row>
    <row r="619" spans="1:10" x14ac:dyDescent="0.3">
      <c r="A619" s="19" t="str">
        <f>B380&amp;C596&amp;D619</f>
        <v>PENETRACION (%)Bebidas RefrescantesALTA Y MEDIA ALTA</v>
      </c>
      <c r="B619" s="19">
        <v>0</v>
      </c>
      <c r="C619" s="19">
        <v>0</v>
      </c>
      <c r="D619" s="19" t="s">
        <v>160</v>
      </c>
      <c r="E619" s="19">
        <v>9.0845129999999994</v>
      </c>
      <c r="F619" s="19">
        <v>12.150460000000001</v>
      </c>
      <c r="G619" s="19">
        <v>0</v>
      </c>
      <c r="H619" s="19">
        <v>0</v>
      </c>
      <c r="I619" s="19">
        <v>0</v>
      </c>
      <c r="J619" s="19">
        <v>0</v>
      </c>
    </row>
    <row r="620" spans="1:10" x14ac:dyDescent="0.3">
      <c r="A620" s="19" t="str">
        <f>B380&amp;C596&amp;D620</f>
        <v>PENETRACION (%)Bebidas RefrescantesMEDIA</v>
      </c>
      <c r="B620" s="19">
        <v>0</v>
      </c>
      <c r="C620" s="19">
        <v>0</v>
      </c>
      <c r="D620" s="19" t="s">
        <v>161</v>
      </c>
      <c r="E620" s="19">
        <v>10.357950000000001</v>
      </c>
      <c r="F620" s="19">
        <v>9.4811019999999999</v>
      </c>
      <c r="G620" s="19">
        <v>0</v>
      </c>
      <c r="H620" s="19">
        <v>0</v>
      </c>
      <c r="I620" s="19">
        <v>0</v>
      </c>
      <c r="J620" s="19">
        <v>0</v>
      </c>
    </row>
    <row r="621" spans="1:10" x14ac:dyDescent="0.3">
      <c r="A621" s="19" t="str">
        <f>B380&amp;C596&amp;D621</f>
        <v>PENETRACION (%)Bebidas RefrescantesMEDIA BAJA</v>
      </c>
      <c r="B621" s="19">
        <v>0</v>
      </c>
      <c r="C621" s="19">
        <v>0</v>
      </c>
      <c r="D621" s="19" t="s">
        <v>162</v>
      </c>
      <c r="E621" s="19">
        <v>8.6692549999999997</v>
      </c>
      <c r="F621" s="19">
        <v>7.8291329999999997</v>
      </c>
      <c r="G621" s="19">
        <v>0</v>
      </c>
      <c r="H621" s="19">
        <v>0</v>
      </c>
      <c r="I621" s="19">
        <v>0</v>
      </c>
      <c r="J621" s="19">
        <v>0</v>
      </c>
    </row>
    <row r="622" spans="1:10" x14ac:dyDescent="0.3">
      <c r="A622" s="19" t="str">
        <f>B380&amp;C596&amp;D622</f>
        <v>PENETRACION (%)Bebidas RefrescantesBAJA</v>
      </c>
      <c r="B622" s="19">
        <v>0</v>
      </c>
      <c r="C622" s="19">
        <v>0</v>
      </c>
      <c r="D622" s="19" t="s">
        <v>163</v>
      </c>
      <c r="E622" s="19">
        <v>12.90662</v>
      </c>
      <c r="F622" s="19">
        <v>13.71449</v>
      </c>
      <c r="G622" s="19">
        <v>0</v>
      </c>
      <c r="H622" s="19">
        <v>0</v>
      </c>
      <c r="I622" s="19">
        <v>0</v>
      </c>
      <c r="J622" s="19">
        <v>0</v>
      </c>
    </row>
    <row r="623" spans="1:10" x14ac:dyDescent="0.3">
      <c r="A623" s="19" t="str">
        <f>B380&amp;C623&amp;D623</f>
        <v>PENETRACION (%).Total Bebidas CalienteT.ESPAÑA</v>
      </c>
      <c r="B623" s="19">
        <v>0</v>
      </c>
      <c r="C623" s="19" t="s">
        <v>112</v>
      </c>
      <c r="D623" s="19" t="s">
        <v>60</v>
      </c>
      <c r="E623" s="19">
        <v>3.3477139999999999</v>
      </c>
      <c r="F623" s="19">
        <v>3.7351589999999999</v>
      </c>
      <c r="G623" s="19">
        <v>0</v>
      </c>
      <c r="H623" s="19">
        <v>0</v>
      </c>
      <c r="I623" s="19">
        <v>0</v>
      </c>
      <c r="J623" s="19">
        <v>0</v>
      </c>
    </row>
    <row r="624" spans="1:10" x14ac:dyDescent="0.3">
      <c r="A624" s="19" t="str">
        <f>B380&amp;C623&amp;D624</f>
        <v>PENETRACION (%).Total Bebidas CalienteBCN AM</v>
      </c>
      <c r="B624" s="19">
        <v>0</v>
      </c>
      <c r="C624" s="19">
        <v>0</v>
      </c>
      <c r="D624" s="19" t="s">
        <v>146</v>
      </c>
      <c r="E624" s="19">
        <v>0</v>
      </c>
      <c r="F624" s="19">
        <v>0</v>
      </c>
      <c r="G624" s="19">
        <v>0</v>
      </c>
      <c r="H624" s="19">
        <v>0</v>
      </c>
      <c r="I624" s="19">
        <v>0</v>
      </c>
      <c r="J624" s="19">
        <v>0</v>
      </c>
    </row>
    <row r="625" spans="1:10" x14ac:dyDescent="0.3">
      <c r="A625" s="19" t="str">
        <f>B380&amp;C623&amp;D625</f>
        <v>PENETRACION (%).Total Bebidas CalienteREST.CAT ARAGON</v>
      </c>
      <c r="B625" s="19">
        <v>0</v>
      </c>
      <c r="C625" s="19">
        <v>0</v>
      </c>
      <c r="D625" s="19" t="s">
        <v>147</v>
      </c>
      <c r="E625" s="19">
        <v>0</v>
      </c>
      <c r="F625" s="19">
        <v>0</v>
      </c>
      <c r="G625" s="19">
        <v>0</v>
      </c>
      <c r="H625" s="19">
        <v>0</v>
      </c>
      <c r="I625" s="19">
        <v>0</v>
      </c>
      <c r="J625" s="19">
        <v>0</v>
      </c>
    </row>
    <row r="626" spans="1:10" x14ac:dyDescent="0.3">
      <c r="A626" s="19" t="str">
        <f>B380&amp;C623&amp;D626</f>
        <v>PENETRACION (%).Total Bebidas CalienteLEVANTE</v>
      </c>
      <c r="B626" s="19">
        <v>0</v>
      </c>
      <c r="C626" s="19">
        <v>0</v>
      </c>
      <c r="D626" s="19" t="s">
        <v>148</v>
      </c>
      <c r="E626" s="19">
        <v>0</v>
      </c>
      <c r="F626" s="19">
        <v>0</v>
      </c>
      <c r="G626" s="19">
        <v>0</v>
      </c>
      <c r="H626" s="19">
        <v>0</v>
      </c>
      <c r="I626" s="19">
        <v>0</v>
      </c>
      <c r="J626" s="19">
        <v>0</v>
      </c>
    </row>
    <row r="627" spans="1:10" x14ac:dyDescent="0.3">
      <c r="A627" s="19" t="str">
        <f>B380&amp;C623&amp;D627</f>
        <v>PENETRACION (%).Total Bebidas CalienteANDALUCIA</v>
      </c>
      <c r="B627" s="19">
        <v>0</v>
      </c>
      <c r="C627" s="19">
        <v>0</v>
      </c>
      <c r="D627" s="19" t="s">
        <v>149</v>
      </c>
      <c r="E627" s="19">
        <v>3.2949299999999999</v>
      </c>
      <c r="F627" s="19">
        <v>3.591628</v>
      </c>
      <c r="G627" s="19">
        <v>0</v>
      </c>
      <c r="H627" s="19">
        <v>0</v>
      </c>
      <c r="I627" s="19">
        <v>0</v>
      </c>
      <c r="J627" s="19">
        <v>0</v>
      </c>
    </row>
    <row r="628" spans="1:10" x14ac:dyDescent="0.3">
      <c r="A628" s="19" t="str">
        <f>B380&amp;C623&amp;D628</f>
        <v>PENETRACION (%).Total Bebidas CalienteMDD AM</v>
      </c>
      <c r="B628" s="19">
        <v>0</v>
      </c>
      <c r="C628" s="19">
        <v>0</v>
      </c>
      <c r="D628" s="19" t="s">
        <v>150</v>
      </c>
      <c r="E628" s="19">
        <v>0</v>
      </c>
      <c r="F628" s="19">
        <v>0</v>
      </c>
      <c r="G628" s="19">
        <v>0</v>
      </c>
      <c r="H628" s="19">
        <v>0</v>
      </c>
      <c r="I628" s="19">
        <v>0</v>
      </c>
      <c r="J628" s="19">
        <v>0</v>
      </c>
    </row>
    <row r="629" spans="1:10" x14ac:dyDescent="0.3">
      <c r="A629" s="19" t="str">
        <f>B380&amp;C623&amp;D629</f>
        <v>PENETRACION (%).Total Bebidas CalienteRTO CENTRO</v>
      </c>
      <c r="B629" s="19">
        <v>0</v>
      </c>
      <c r="C629" s="19">
        <v>0</v>
      </c>
      <c r="D629" s="19" t="s">
        <v>151</v>
      </c>
      <c r="E629" s="19">
        <v>0</v>
      </c>
      <c r="F629" s="19">
        <v>0</v>
      </c>
      <c r="G629" s="19">
        <v>0</v>
      </c>
      <c r="H629" s="19">
        <v>0</v>
      </c>
      <c r="I629" s="19">
        <v>0</v>
      </c>
      <c r="J629" s="19">
        <v>0</v>
      </c>
    </row>
    <row r="630" spans="1:10" x14ac:dyDescent="0.3">
      <c r="A630" s="19" t="str">
        <f>B380&amp;C623&amp;D630</f>
        <v>PENETRACION (%).Total Bebidas CalienteNORTE-CENTRO</v>
      </c>
      <c r="B630" s="19">
        <v>0</v>
      </c>
      <c r="C630" s="19">
        <v>0</v>
      </c>
      <c r="D630" s="19" t="s">
        <v>152</v>
      </c>
      <c r="E630" s="19">
        <v>0</v>
      </c>
      <c r="F630" s="19">
        <v>0</v>
      </c>
      <c r="G630" s="19">
        <v>0</v>
      </c>
      <c r="H630" s="19">
        <v>0</v>
      </c>
      <c r="I630" s="19">
        <v>0</v>
      </c>
      <c r="J630" s="19">
        <v>0</v>
      </c>
    </row>
    <row r="631" spans="1:10" x14ac:dyDescent="0.3">
      <c r="A631" s="19" t="str">
        <f>B380&amp;C623&amp;D631</f>
        <v>PENETRACION (%).Total Bebidas CalienteNOROESTE</v>
      </c>
      <c r="B631" s="19">
        <v>0</v>
      </c>
      <c r="C631" s="19">
        <v>0</v>
      </c>
      <c r="D631" s="19" t="s">
        <v>153</v>
      </c>
      <c r="E631" s="19">
        <v>5.1574819999999999</v>
      </c>
      <c r="F631" s="19">
        <v>0</v>
      </c>
      <c r="G631" s="19">
        <v>0</v>
      </c>
      <c r="H631" s="19">
        <v>0</v>
      </c>
      <c r="I631" s="19">
        <v>0</v>
      </c>
      <c r="J631" s="19">
        <v>0</v>
      </c>
    </row>
    <row r="632" spans="1:10" x14ac:dyDescent="0.3">
      <c r="A632" s="19" t="str">
        <f>B380&amp;C623&amp;D632</f>
        <v>PENETRACION (%).Total Bebidas Caliente&lt;2MIL</v>
      </c>
      <c r="B632" s="19">
        <v>0</v>
      </c>
      <c r="C632" s="19">
        <v>0</v>
      </c>
      <c r="D632" s="19" t="s">
        <v>30</v>
      </c>
      <c r="E632" s="19">
        <v>0</v>
      </c>
      <c r="F632" s="19">
        <v>0</v>
      </c>
      <c r="G632" s="19">
        <v>0</v>
      </c>
      <c r="H632" s="19">
        <v>0</v>
      </c>
      <c r="I632" s="19">
        <v>0</v>
      </c>
      <c r="J632" s="19">
        <v>0</v>
      </c>
    </row>
    <row r="633" spans="1:10" x14ac:dyDescent="0.3">
      <c r="A633" s="19" t="str">
        <f>B380&amp;C623&amp;D633</f>
        <v>PENETRACION (%).Total Bebidas Caliente2-5MIL</v>
      </c>
      <c r="B633" s="19">
        <v>0</v>
      </c>
      <c r="C633" s="19">
        <v>0</v>
      </c>
      <c r="D633" s="19" t="s">
        <v>33</v>
      </c>
      <c r="E633" s="19">
        <v>0</v>
      </c>
      <c r="F633" s="19">
        <v>0</v>
      </c>
      <c r="G633" s="19">
        <v>0</v>
      </c>
      <c r="H633" s="19">
        <v>0</v>
      </c>
      <c r="I633" s="19">
        <v>0</v>
      </c>
      <c r="J633" s="19">
        <v>0</v>
      </c>
    </row>
    <row r="634" spans="1:10" x14ac:dyDescent="0.3">
      <c r="A634" s="19" t="str">
        <f>B380&amp;C623&amp;D634</f>
        <v>PENETRACION (%).Total Bebidas Caliente5-10MIL</v>
      </c>
      <c r="B634" s="19">
        <v>0</v>
      </c>
      <c r="C634" s="19">
        <v>0</v>
      </c>
      <c r="D634" s="19" t="s">
        <v>35</v>
      </c>
      <c r="E634" s="19">
        <v>0</v>
      </c>
      <c r="F634" s="19">
        <v>0</v>
      </c>
      <c r="G634" s="19">
        <v>0</v>
      </c>
      <c r="H634" s="19">
        <v>0</v>
      </c>
      <c r="I634" s="19">
        <v>0</v>
      </c>
      <c r="J634" s="19">
        <v>0</v>
      </c>
    </row>
    <row r="635" spans="1:10" x14ac:dyDescent="0.3">
      <c r="A635" s="19" t="str">
        <f>B380&amp;C623&amp;D635</f>
        <v>PENETRACION (%).Total Bebidas Caliente10-30MIL</v>
      </c>
      <c r="B635" s="19">
        <v>0</v>
      </c>
      <c r="C635" s="19">
        <v>0</v>
      </c>
      <c r="D635" s="19" t="s">
        <v>37</v>
      </c>
      <c r="E635" s="19">
        <v>4.1729029999999998</v>
      </c>
      <c r="F635" s="19">
        <v>3.6449850000000001</v>
      </c>
      <c r="G635" s="19">
        <v>0</v>
      </c>
      <c r="H635" s="19">
        <v>0</v>
      </c>
      <c r="I635" s="19">
        <v>0</v>
      </c>
      <c r="J635" s="19">
        <v>0</v>
      </c>
    </row>
    <row r="636" spans="1:10" x14ac:dyDescent="0.3">
      <c r="A636" s="19" t="str">
        <f>B380&amp;C623&amp;D636</f>
        <v>PENETRACION (%).Total Bebidas Caliente30-100MIL</v>
      </c>
      <c r="B636" s="19">
        <v>0</v>
      </c>
      <c r="C636" s="19">
        <v>0</v>
      </c>
      <c r="D636" s="19" t="s">
        <v>39</v>
      </c>
      <c r="E636" s="19">
        <v>2.6911939999999999</v>
      </c>
      <c r="F636" s="19">
        <v>4.8301179999999997</v>
      </c>
      <c r="G636" s="19">
        <v>0</v>
      </c>
      <c r="H636" s="19">
        <v>0</v>
      </c>
      <c r="I636" s="19">
        <v>0</v>
      </c>
      <c r="J636" s="19">
        <v>0</v>
      </c>
    </row>
    <row r="637" spans="1:10" x14ac:dyDescent="0.3">
      <c r="A637" s="19" t="str">
        <f>B380&amp;C623&amp;D637</f>
        <v>PENETRACION (%).Total Bebidas Caliente100-200MIL</v>
      </c>
      <c r="B637" s="19">
        <v>0</v>
      </c>
      <c r="C637" s="19">
        <v>0</v>
      </c>
      <c r="D637" s="19" t="s">
        <v>41</v>
      </c>
      <c r="E637" s="19">
        <v>0</v>
      </c>
      <c r="F637" s="19">
        <v>0</v>
      </c>
      <c r="G637" s="19">
        <v>0</v>
      </c>
      <c r="H637" s="19">
        <v>0</v>
      </c>
      <c r="I637" s="19">
        <v>0</v>
      </c>
      <c r="J637" s="19">
        <v>0</v>
      </c>
    </row>
    <row r="638" spans="1:10" x14ac:dyDescent="0.3">
      <c r="A638" s="19" t="str">
        <f>B380&amp;C623&amp;D638</f>
        <v>PENETRACION (%).Total Bebidas Caliente200-500MIL</v>
      </c>
      <c r="B638" s="19">
        <v>0</v>
      </c>
      <c r="C638" s="19">
        <v>0</v>
      </c>
      <c r="D638" s="19" t="s">
        <v>43</v>
      </c>
      <c r="E638" s="19">
        <v>0</v>
      </c>
      <c r="F638" s="19">
        <v>0</v>
      </c>
      <c r="G638" s="19">
        <v>0</v>
      </c>
      <c r="H638" s="19">
        <v>0</v>
      </c>
      <c r="I638" s="19">
        <v>0</v>
      </c>
      <c r="J638" s="19">
        <v>0</v>
      </c>
    </row>
    <row r="639" spans="1:10" x14ac:dyDescent="0.3">
      <c r="A639" s="19" t="str">
        <f>B380&amp;C623&amp;D639</f>
        <v>PENETRACION (%).Total Bebidas Caliente&gt;500MIL</v>
      </c>
      <c r="B639" s="19">
        <v>0</v>
      </c>
      <c r="C639" s="19">
        <v>0</v>
      </c>
      <c r="D639" s="19" t="s">
        <v>45</v>
      </c>
      <c r="E639" s="19">
        <v>3.7770049999999999</v>
      </c>
      <c r="F639" s="19">
        <v>3.005045</v>
      </c>
      <c r="G639" s="19">
        <v>0</v>
      </c>
      <c r="H639" s="19">
        <v>0</v>
      </c>
      <c r="I639" s="19">
        <v>0</v>
      </c>
      <c r="J639" s="19">
        <v>0</v>
      </c>
    </row>
    <row r="640" spans="1:10" x14ac:dyDescent="0.3">
      <c r="A640" s="19" t="str">
        <f>B380&amp;C623&amp;D640</f>
        <v>PENETRACION (%).Total Bebidas CalienteDE 15 A 19 AÑOS</v>
      </c>
      <c r="B640" s="19">
        <v>0</v>
      </c>
      <c r="C640" s="19">
        <v>0</v>
      </c>
      <c r="D640" s="19" t="s">
        <v>154</v>
      </c>
      <c r="E640" s="19">
        <v>0</v>
      </c>
      <c r="F640" s="19">
        <v>0</v>
      </c>
      <c r="G640" s="19">
        <v>0</v>
      </c>
      <c r="H640" s="19">
        <v>0</v>
      </c>
      <c r="I640" s="19">
        <v>0</v>
      </c>
      <c r="J640" s="19">
        <v>0</v>
      </c>
    </row>
    <row r="641" spans="1:10" x14ac:dyDescent="0.3">
      <c r="A641" s="19" t="str">
        <f>B380&amp;C623&amp;D641</f>
        <v>PENETRACION (%).Total Bebidas CalienteDE 20 A 24 AÑOS</v>
      </c>
      <c r="B641" s="19">
        <v>0</v>
      </c>
      <c r="C641" s="19">
        <v>0</v>
      </c>
      <c r="D641" s="19" t="s">
        <v>155</v>
      </c>
      <c r="E641" s="19">
        <v>0</v>
      </c>
      <c r="F641" s="19">
        <v>0</v>
      </c>
      <c r="G641" s="19">
        <v>0</v>
      </c>
      <c r="H641" s="19">
        <v>0</v>
      </c>
      <c r="I641" s="19">
        <v>0</v>
      </c>
      <c r="J641" s="19">
        <v>0</v>
      </c>
    </row>
    <row r="642" spans="1:10" x14ac:dyDescent="0.3">
      <c r="A642" s="19" t="str">
        <f>B380&amp;C623&amp;D642</f>
        <v>PENETRACION (%).Total Bebidas CalienteDE 25 A 34 AÑOS</v>
      </c>
      <c r="B642" s="19">
        <v>0</v>
      </c>
      <c r="C642" s="19">
        <v>0</v>
      </c>
      <c r="D642" s="19" t="s">
        <v>156</v>
      </c>
      <c r="E642" s="19">
        <v>3.7845580000000001</v>
      </c>
      <c r="F642" s="19">
        <v>6.1834639999999998</v>
      </c>
      <c r="G642" s="19">
        <v>0</v>
      </c>
      <c r="H642" s="19">
        <v>0</v>
      </c>
      <c r="I642" s="19">
        <v>0</v>
      </c>
      <c r="J642" s="19">
        <v>0</v>
      </c>
    </row>
    <row r="643" spans="1:10" x14ac:dyDescent="0.3">
      <c r="A643" s="19" t="str">
        <f>B380&amp;C623&amp;D643</f>
        <v>PENETRACION (%).Total Bebidas CalienteDE 35 A 49 AÑOS</v>
      </c>
      <c r="B643" s="19">
        <v>0</v>
      </c>
      <c r="C643" s="19">
        <v>0</v>
      </c>
      <c r="D643" s="19" t="s">
        <v>157</v>
      </c>
      <c r="E643" s="19">
        <v>4.2874819999999998</v>
      </c>
      <c r="F643" s="19">
        <v>3.7200929999999999</v>
      </c>
      <c r="G643" s="19">
        <v>0</v>
      </c>
      <c r="H643" s="19">
        <v>0</v>
      </c>
      <c r="I643" s="19">
        <v>0</v>
      </c>
      <c r="J643" s="19">
        <v>0</v>
      </c>
    </row>
    <row r="644" spans="1:10" x14ac:dyDescent="0.3">
      <c r="A644" s="19" t="str">
        <f>B380&amp;C623&amp;D644</f>
        <v>PENETRACION (%).Total Bebidas CalienteDE 50 A 59 AÑOS</v>
      </c>
      <c r="B644" s="19">
        <v>0</v>
      </c>
      <c r="C644" s="19">
        <v>0</v>
      </c>
      <c r="D644" s="19" t="s">
        <v>158</v>
      </c>
      <c r="E644" s="19">
        <v>3.4350779999999999</v>
      </c>
      <c r="F644" s="19">
        <v>3.2953389999999998</v>
      </c>
      <c r="G644" s="19">
        <v>0</v>
      </c>
      <c r="H644" s="19">
        <v>0</v>
      </c>
      <c r="I644" s="19">
        <v>0</v>
      </c>
      <c r="J644" s="19">
        <v>0</v>
      </c>
    </row>
    <row r="645" spans="1:10" x14ac:dyDescent="0.3">
      <c r="A645" s="19" t="str">
        <f>B380&amp;C623&amp;D645</f>
        <v>PENETRACION (%).Total Bebidas CalienteDE 60 A 75 AÑOS</v>
      </c>
      <c r="B645" s="19">
        <v>0</v>
      </c>
      <c r="C645" s="19">
        <v>0</v>
      </c>
      <c r="D645" s="19" t="s">
        <v>159</v>
      </c>
      <c r="E645" s="19">
        <v>0</v>
      </c>
      <c r="F645" s="19">
        <v>0</v>
      </c>
      <c r="G645" s="19">
        <v>0</v>
      </c>
      <c r="H645" s="19">
        <v>0</v>
      </c>
      <c r="I645" s="19">
        <v>0</v>
      </c>
      <c r="J645" s="19">
        <v>0</v>
      </c>
    </row>
    <row r="646" spans="1:10" x14ac:dyDescent="0.3">
      <c r="A646" s="19" t="str">
        <f>B380&amp;C623&amp;D646</f>
        <v>PENETRACION (%).Total Bebidas CalienteALTA Y MEDIA ALTA</v>
      </c>
      <c r="B646" s="19">
        <v>0</v>
      </c>
      <c r="C646" s="19">
        <v>0</v>
      </c>
      <c r="D646" s="19" t="s">
        <v>160</v>
      </c>
      <c r="E646" s="19">
        <v>2.5325679999999999</v>
      </c>
      <c r="F646" s="19">
        <v>3.2252540000000001</v>
      </c>
      <c r="G646" s="19">
        <v>0</v>
      </c>
      <c r="H646" s="19">
        <v>0</v>
      </c>
      <c r="I646" s="19">
        <v>0</v>
      </c>
      <c r="J646" s="19">
        <v>0</v>
      </c>
    </row>
    <row r="647" spans="1:10" x14ac:dyDescent="0.3">
      <c r="A647" s="19" t="str">
        <f>B380&amp;C623&amp;D647</f>
        <v>PENETRACION (%).Total Bebidas CalienteMEDIA</v>
      </c>
      <c r="B647" s="19">
        <v>0</v>
      </c>
      <c r="C647" s="19">
        <v>0</v>
      </c>
      <c r="D647" s="19" t="s">
        <v>161</v>
      </c>
      <c r="E647" s="19">
        <v>4.0733249999999996</v>
      </c>
      <c r="F647" s="19">
        <v>3.1388750000000001</v>
      </c>
      <c r="G647" s="19">
        <v>0</v>
      </c>
      <c r="H647" s="19">
        <v>0</v>
      </c>
      <c r="I647" s="19">
        <v>0</v>
      </c>
      <c r="J647" s="19">
        <v>0</v>
      </c>
    </row>
    <row r="648" spans="1:10" x14ac:dyDescent="0.3">
      <c r="A648" s="19" t="str">
        <f>B380&amp;C623&amp;D648</f>
        <v>PENETRACION (%).Total Bebidas CalienteMEDIA BAJA</v>
      </c>
      <c r="B648" s="19">
        <v>0</v>
      </c>
      <c r="C648" s="19">
        <v>0</v>
      </c>
      <c r="D648" s="19" t="s">
        <v>162</v>
      </c>
      <c r="E648" s="19">
        <v>3.8964080000000001</v>
      </c>
      <c r="F648" s="19">
        <v>5.3316189999999999</v>
      </c>
      <c r="G648" s="19">
        <v>0</v>
      </c>
      <c r="H648" s="19">
        <v>0</v>
      </c>
      <c r="I648" s="19">
        <v>0</v>
      </c>
      <c r="J648" s="19">
        <v>0</v>
      </c>
    </row>
    <row r="649" spans="1:10" x14ac:dyDescent="0.3">
      <c r="A649" s="19" t="str">
        <f>B380&amp;C623&amp;D649</f>
        <v>PENETRACION (%).Total Bebidas CalienteBAJA</v>
      </c>
      <c r="B649" s="19">
        <v>0</v>
      </c>
      <c r="C649" s="19">
        <v>0</v>
      </c>
      <c r="D649" s="19" t="s">
        <v>163</v>
      </c>
      <c r="E649" s="19">
        <v>0</v>
      </c>
      <c r="F649" s="19">
        <v>0</v>
      </c>
      <c r="G649" s="19">
        <v>0</v>
      </c>
      <c r="H649" s="19">
        <v>0</v>
      </c>
      <c r="I649" s="19">
        <v>0</v>
      </c>
      <c r="J649" s="19">
        <v>0</v>
      </c>
    </row>
    <row r="650" spans="1:10" x14ac:dyDescent="0.3">
      <c r="A650" s="19" t="str">
        <f>B380&amp;C650&amp;D650</f>
        <v>PENETRACION (%)CafeT.ESPAÑA</v>
      </c>
      <c r="B650" s="19">
        <v>0</v>
      </c>
      <c r="C650" s="19" t="s">
        <v>113</v>
      </c>
      <c r="D650" s="19" t="s">
        <v>60</v>
      </c>
      <c r="E650" s="19">
        <v>1.2544949999999999</v>
      </c>
      <c r="F650" s="19">
        <v>1.5964799999999999</v>
      </c>
      <c r="G650" s="19">
        <v>0</v>
      </c>
      <c r="H650" s="19">
        <v>0</v>
      </c>
      <c r="I650" s="19">
        <v>0</v>
      </c>
      <c r="J650" s="19">
        <v>0</v>
      </c>
    </row>
    <row r="651" spans="1:10" x14ac:dyDescent="0.3">
      <c r="A651" s="19" t="str">
        <f>B380&amp;C650&amp;D651</f>
        <v>PENETRACION (%)CafeBCN AM</v>
      </c>
      <c r="B651" s="19">
        <v>0</v>
      </c>
      <c r="C651" s="19">
        <v>0</v>
      </c>
      <c r="D651" s="19" t="s">
        <v>146</v>
      </c>
      <c r="E651" s="19">
        <v>0</v>
      </c>
      <c r="F651" s="19">
        <v>0</v>
      </c>
      <c r="G651" s="19">
        <v>0</v>
      </c>
      <c r="H651" s="19">
        <v>0</v>
      </c>
      <c r="I651" s="19">
        <v>0</v>
      </c>
      <c r="J651" s="19">
        <v>0</v>
      </c>
    </row>
    <row r="652" spans="1:10" x14ac:dyDescent="0.3">
      <c r="A652" s="19" t="str">
        <f>B380&amp;C650&amp;D652</f>
        <v>PENETRACION (%)CafeREST.CAT ARAGON</v>
      </c>
      <c r="B652" s="19">
        <v>0</v>
      </c>
      <c r="C652" s="19">
        <v>0</v>
      </c>
      <c r="D652" s="19" t="s">
        <v>147</v>
      </c>
      <c r="E652" s="19">
        <v>0</v>
      </c>
      <c r="F652" s="19">
        <v>0</v>
      </c>
      <c r="G652" s="19">
        <v>0</v>
      </c>
      <c r="H652" s="19">
        <v>0</v>
      </c>
      <c r="I652" s="19">
        <v>0</v>
      </c>
      <c r="J652" s="19">
        <v>0</v>
      </c>
    </row>
    <row r="653" spans="1:10" x14ac:dyDescent="0.3">
      <c r="A653" s="19" t="str">
        <f>B380&amp;C650&amp;D653</f>
        <v>PENETRACION (%)CafeLEVANTE</v>
      </c>
      <c r="B653" s="19">
        <v>0</v>
      </c>
      <c r="C653" s="19">
        <v>0</v>
      </c>
      <c r="D653" s="19" t="s">
        <v>148</v>
      </c>
      <c r="E653" s="19">
        <v>0</v>
      </c>
      <c r="F653" s="19">
        <v>0</v>
      </c>
      <c r="G653" s="19">
        <v>0</v>
      </c>
      <c r="H653" s="19">
        <v>0</v>
      </c>
      <c r="I653" s="19">
        <v>0</v>
      </c>
      <c r="J653" s="19">
        <v>0</v>
      </c>
    </row>
    <row r="654" spans="1:10" x14ac:dyDescent="0.3">
      <c r="A654" s="19" t="str">
        <f>B380&amp;C650&amp;D654</f>
        <v>PENETRACION (%)CafeANDALUCIA</v>
      </c>
      <c r="B654" s="19">
        <v>0</v>
      </c>
      <c r="C654" s="19">
        <v>0</v>
      </c>
      <c r="D654" s="19" t="s">
        <v>149</v>
      </c>
      <c r="E654" s="19">
        <v>0</v>
      </c>
      <c r="F654" s="19">
        <v>0</v>
      </c>
      <c r="G654" s="19">
        <v>0</v>
      </c>
      <c r="H654" s="19">
        <v>0</v>
      </c>
      <c r="I654" s="19">
        <v>0</v>
      </c>
      <c r="J654" s="19">
        <v>0</v>
      </c>
    </row>
    <row r="655" spans="1:10" x14ac:dyDescent="0.3">
      <c r="A655" s="19" t="str">
        <f>B380&amp;C650&amp;D655</f>
        <v>PENETRACION (%)CafeMDD AM</v>
      </c>
      <c r="B655" s="19">
        <v>0</v>
      </c>
      <c r="C655" s="19">
        <v>0</v>
      </c>
      <c r="D655" s="19" t="s">
        <v>150</v>
      </c>
      <c r="E655" s="19">
        <v>0</v>
      </c>
      <c r="F655" s="19">
        <v>0</v>
      </c>
      <c r="G655" s="19">
        <v>0</v>
      </c>
      <c r="H655" s="19">
        <v>0</v>
      </c>
      <c r="I655" s="19">
        <v>0</v>
      </c>
      <c r="J655" s="19">
        <v>0</v>
      </c>
    </row>
    <row r="656" spans="1:10" x14ac:dyDescent="0.3">
      <c r="A656" s="19" t="str">
        <f>B380&amp;C650&amp;D656</f>
        <v>PENETRACION (%)CafeRTO CENTRO</v>
      </c>
      <c r="B656" s="19">
        <v>0</v>
      </c>
      <c r="C656" s="19">
        <v>0</v>
      </c>
      <c r="D656" s="19" t="s">
        <v>151</v>
      </c>
      <c r="E656" s="19">
        <v>0</v>
      </c>
      <c r="F656" s="19">
        <v>0</v>
      </c>
      <c r="G656" s="19">
        <v>0</v>
      </c>
      <c r="H656" s="19">
        <v>0</v>
      </c>
      <c r="I656" s="19">
        <v>0</v>
      </c>
      <c r="J656" s="19">
        <v>0</v>
      </c>
    </row>
    <row r="657" spans="1:10" x14ac:dyDescent="0.3">
      <c r="A657" s="19" t="str">
        <f>B380&amp;C650&amp;D657</f>
        <v>PENETRACION (%)CafeNORTE-CENTRO</v>
      </c>
      <c r="B657" s="19">
        <v>0</v>
      </c>
      <c r="C657" s="19">
        <v>0</v>
      </c>
      <c r="D657" s="19" t="s">
        <v>152</v>
      </c>
      <c r="E657" s="19">
        <v>0</v>
      </c>
      <c r="F657" s="19">
        <v>0</v>
      </c>
      <c r="G657" s="19">
        <v>0</v>
      </c>
      <c r="H657" s="19">
        <v>0</v>
      </c>
      <c r="I657" s="19">
        <v>0</v>
      </c>
      <c r="J657" s="19">
        <v>0</v>
      </c>
    </row>
    <row r="658" spans="1:10" x14ac:dyDescent="0.3">
      <c r="A658" s="19" t="str">
        <f>B380&amp;C650&amp;D658</f>
        <v>PENETRACION (%)CafeNOROESTE</v>
      </c>
      <c r="B658" s="19">
        <v>0</v>
      </c>
      <c r="C658" s="19">
        <v>0</v>
      </c>
      <c r="D658" s="19" t="s">
        <v>153</v>
      </c>
      <c r="E658" s="19">
        <v>0</v>
      </c>
      <c r="F658" s="19">
        <v>0</v>
      </c>
      <c r="G658" s="19">
        <v>0</v>
      </c>
      <c r="H658" s="19">
        <v>0</v>
      </c>
      <c r="I658" s="19">
        <v>0</v>
      </c>
      <c r="J658" s="19">
        <v>0</v>
      </c>
    </row>
    <row r="659" spans="1:10" x14ac:dyDescent="0.3">
      <c r="A659" s="19" t="str">
        <f>B380&amp;C650&amp;D659</f>
        <v>PENETRACION (%)Cafe&lt;2MIL</v>
      </c>
      <c r="B659" s="19">
        <v>0</v>
      </c>
      <c r="C659" s="19">
        <v>0</v>
      </c>
      <c r="D659" s="19" t="s">
        <v>30</v>
      </c>
      <c r="E659" s="19">
        <v>0</v>
      </c>
      <c r="F659" s="19">
        <v>0</v>
      </c>
      <c r="G659" s="19">
        <v>0</v>
      </c>
      <c r="H659" s="19">
        <v>0</v>
      </c>
      <c r="I659" s="19">
        <v>0</v>
      </c>
      <c r="J659" s="19">
        <v>0</v>
      </c>
    </row>
    <row r="660" spans="1:10" x14ac:dyDescent="0.3">
      <c r="A660" s="19" t="str">
        <f>B380&amp;C650&amp;D660</f>
        <v>PENETRACION (%)Cafe2-5MIL</v>
      </c>
      <c r="B660" s="19">
        <v>0</v>
      </c>
      <c r="C660" s="19">
        <v>0</v>
      </c>
      <c r="D660" s="19" t="s">
        <v>33</v>
      </c>
      <c r="E660" s="19">
        <v>0</v>
      </c>
      <c r="F660" s="19">
        <v>0</v>
      </c>
      <c r="G660" s="19">
        <v>0</v>
      </c>
      <c r="H660" s="19">
        <v>0</v>
      </c>
      <c r="I660" s="19">
        <v>0</v>
      </c>
      <c r="J660" s="19">
        <v>0</v>
      </c>
    </row>
    <row r="661" spans="1:10" x14ac:dyDescent="0.3">
      <c r="A661" s="19" t="str">
        <f>B380&amp;C650&amp;D661</f>
        <v>PENETRACION (%)Cafe5-10MIL</v>
      </c>
      <c r="B661" s="19">
        <v>0</v>
      </c>
      <c r="C661" s="19">
        <v>0</v>
      </c>
      <c r="D661" s="19" t="s">
        <v>35</v>
      </c>
      <c r="E661" s="19">
        <v>0</v>
      </c>
      <c r="F661" s="19">
        <v>0</v>
      </c>
      <c r="G661" s="19">
        <v>0</v>
      </c>
      <c r="H661" s="19">
        <v>0</v>
      </c>
      <c r="I661" s="19">
        <v>0</v>
      </c>
      <c r="J661" s="19">
        <v>0</v>
      </c>
    </row>
    <row r="662" spans="1:10" x14ac:dyDescent="0.3">
      <c r="A662" s="19" t="str">
        <f>B380&amp;C650&amp;D662</f>
        <v>PENETRACION (%)Cafe10-30MIL</v>
      </c>
      <c r="B662" s="19">
        <v>0</v>
      </c>
      <c r="C662" s="19">
        <v>0</v>
      </c>
      <c r="D662" s="19" t="s">
        <v>37</v>
      </c>
      <c r="E662" s="19">
        <v>0</v>
      </c>
      <c r="F662" s="19">
        <v>0</v>
      </c>
      <c r="G662" s="19">
        <v>0</v>
      </c>
      <c r="H662" s="19">
        <v>0</v>
      </c>
      <c r="I662" s="19">
        <v>0</v>
      </c>
      <c r="J662" s="19">
        <v>0</v>
      </c>
    </row>
    <row r="663" spans="1:10" x14ac:dyDescent="0.3">
      <c r="A663" s="19" t="str">
        <f>B380&amp;C650&amp;D663</f>
        <v>PENETRACION (%)Cafe30-100MIL</v>
      </c>
      <c r="B663" s="19">
        <v>0</v>
      </c>
      <c r="C663" s="19">
        <v>0</v>
      </c>
      <c r="D663" s="19" t="s">
        <v>39</v>
      </c>
      <c r="E663" s="19">
        <v>0</v>
      </c>
      <c r="F663" s="19">
        <v>0</v>
      </c>
      <c r="G663" s="19">
        <v>0</v>
      </c>
      <c r="H663" s="19">
        <v>0</v>
      </c>
      <c r="I663" s="19">
        <v>0</v>
      </c>
      <c r="J663" s="19">
        <v>0</v>
      </c>
    </row>
    <row r="664" spans="1:10" x14ac:dyDescent="0.3">
      <c r="A664" s="19" t="str">
        <f>B380&amp;C650&amp;D664</f>
        <v>PENETRACION (%)Cafe100-200MIL</v>
      </c>
      <c r="B664" s="19">
        <v>0</v>
      </c>
      <c r="C664" s="19">
        <v>0</v>
      </c>
      <c r="D664" s="19" t="s">
        <v>41</v>
      </c>
      <c r="E664" s="19">
        <v>0</v>
      </c>
      <c r="F664" s="19">
        <v>0</v>
      </c>
      <c r="G664" s="19">
        <v>0</v>
      </c>
      <c r="H664" s="19">
        <v>0</v>
      </c>
      <c r="I664" s="19">
        <v>0</v>
      </c>
      <c r="J664" s="19">
        <v>0</v>
      </c>
    </row>
    <row r="665" spans="1:10" x14ac:dyDescent="0.3">
      <c r="A665" s="19" t="str">
        <f>B380&amp;C650&amp;D665</f>
        <v>PENETRACION (%)Cafe200-500MIL</v>
      </c>
      <c r="B665" s="19">
        <v>0</v>
      </c>
      <c r="C665" s="19">
        <v>0</v>
      </c>
      <c r="D665" s="19" t="s">
        <v>43</v>
      </c>
      <c r="E665" s="19">
        <v>0</v>
      </c>
      <c r="F665" s="19">
        <v>0</v>
      </c>
      <c r="G665" s="19">
        <v>0</v>
      </c>
      <c r="H665" s="19">
        <v>0</v>
      </c>
      <c r="I665" s="19">
        <v>0</v>
      </c>
      <c r="J665" s="19">
        <v>0</v>
      </c>
    </row>
    <row r="666" spans="1:10" x14ac:dyDescent="0.3">
      <c r="A666" s="19" t="str">
        <f>B380&amp;C650&amp;D666</f>
        <v>PENETRACION (%)Cafe&gt;500MIL</v>
      </c>
      <c r="B666" s="19">
        <v>0</v>
      </c>
      <c r="C666" s="19">
        <v>0</v>
      </c>
      <c r="D666" s="19" t="s">
        <v>45</v>
      </c>
      <c r="E666" s="19">
        <v>0</v>
      </c>
      <c r="F666" s="19">
        <v>0</v>
      </c>
      <c r="G666" s="19">
        <v>0</v>
      </c>
      <c r="H666" s="19">
        <v>0</v>
      </c>
      <c r="I666" s="19">
        <v>0</v>
      </c>
      <c r="J666" s="19">
        <v>0</v>
      </c>
    </row>
    <row r="667" spans="1:10" x14ac:dyDescent="0.3">
      <c r="A667" s="19" t="str">
        <f>B380&amp;C650&amp;D667</f>
        <v>PENETRACION (%)CafeDE 15 A 19 AÑOS</v>
      </c>
      <c r="B667" s="19">
        <v>0</v>
      </c>
      <c r="C667" s="19">
        <v>0</v>
      </c>
      <c r="D667" s="19" t="s">
        <v>154</v>
      </c>
      <c r="E667" s="19">
        <v>0</v>
      </c>
      <c r="F667" s="19">
        <v>0</v>
      </c>
      <c r="G667" s="19">
        <v>0</v>
      </c>
      <c r="H667" s="19">
        <v>0</v>
      </c>
      <c r="I667" s="19">
        <v>0</v>
      </c>
      <c r="J667" s="19">
        <v>0</v>
      </c>
    </row>
    <row r="668" spans="1:10" x14ac:dyDescent="0.3">
      <c r="A668" s="19" t="str">
        <f>B380&amp;C650&amp;D668</f>
        <v>PENETRACION (%)CafeDE 20 A 24 AÑOS</v>
      </c>
      <c r="B668" s="19">
        <v>0</v>
      </c>
      <c r="C668" s="19">
        <v>0</v>
      </c>
      <c r="D668" s="19" t="s">
        <v>155</v>
      </c>
      <c r="E668" s="19">
        <v>0</v>
      </c>
      <c r="F668" s="19">
        <v>0</v>
      </c>
      <c r="G668" s="19">
        <v>0</v>
      </c>
      <c r="H668" s="19">
        <v>0</v>
      </c>
      <c r="I668" s="19">
        <v>0</v>
      </c>
      <c r="J668" s="19">
        <v>0</v>
      </c>
    </row>
    <row r="669" spans="1:10" x14ac:dyDescent="0.3">
      <c r="A669" s="19" t="str">
        <f>B380&amp;C650&amp;D669</f>
        <v>PENETRACION (%)CafeDE 25 A 34 AÑOS</v>
      </c>
      <c r="B669" s="19">
        <v>0</v>
      </c>
      <c r="C669" s="19">
        <v>0</v>
      </c>
      <c r="D669" s="19" t="s">
        <v>156</v>
      </c>
      <c r="E669" s="19">
        <v>0</v>
      </c>
      <c r="F669" s="19">
        <v>0</v>
      </c>
      <c r="G669" s="19">
        <v>0</v>
      </c>
      <c r="H669" s="19">
        <v>0</v>
      </c>
      <c r="I669" s="19">
        <v>0</v>
      </c>
      <c r="J669" s="19">
        <v>0</v>
      </c>
    </row>
    <row r="670" spans="1:10" x14ac:dyDescent="0.3">
      <c r="A670" s="19" t="str">
        <f>B380&amp;C650&amp;D670</f>
        <v>PENETRACION (%)CafeDE 35 A 49 AÑOS</v>
      </c>
      <c r="B670" s="19">
        <v>0</v>
      </c>
      <c r="C670" s="19">
        <v>0</v>
      </c>
      <c r="D670" s="19" t="s">
        <v>157</v>
      </c>
      <c r="E670" s="19">
        <v>0</v>
      </c>
      <c r="F670" s="19">
        <v>1.868403</v>
      </c>
      <c r="G670" s="19">
        <v>0</v>
      </c>
      <c r="H670" s="19">
        <v>0</v>
      </c>
      <c r="I670" s="19">
        <v>0</v>
      </c>
      <c r="J670" s="19">
        <v>0</v>
      </c>
    </row>
    <row r="671" spans="1:10" x14ac:dyDescent="0.3">
      <c r="A671" s="19" t="str">
        <f>B380&amp;C650&amp;D671</f>
        <v>PENETRACION (%)CafeDE 50 A 59 AÑOS</v>
      </c>
      <c r="B671" s="19">
        <v>0</v>
      </c>
      <c r="C671" s="19">
        <v>0</v>
      </c>
      <c r="D671" s="19" t="s">
        <v>158</v>
      </c>
      <c r="E671" s="19">
        <v>0</v>
      </c>
      <c r="F671" s="19">
        <v>0</v>
      </c>
      <c r="G671" s="19">
        <v>0</v>
      </c>
      <c r="H671" s="19">
        <v>0</v>
      </c>
      <c r="I671" s="19">
        <v>0</v>
      </c>
      <c r="J671" s="19">
        <v>0</v>
      </c>
    </row>
    <row r="672" spans="1:10" x14ac:dyDescent="0.3">
      <c r="A672" s="19" t="str">
        <f>B380&amp;C650&amp;D672</f>
        <v>PENETRACION (%)CafeDE 60 A 75 AÑOS</v>
      </c>
      <c r="B672" s="19">
        <v>0</v>
      </c>
      <c r="C672" s="19">
        <v>0</v>
      </c>
      <c r="D672" s="19" t="s">
        <v>159</v>
      </c>
      <c r="E672" s="19">
        <v>0</v>
      </c>
      <c r="F672" s="19">
        <v>0</v>
      </c>
      <c r="G672" s="19">
        <v>0</v>
      </c>
      <c r="H672" s="19">
        <v>0</v>
      </c>
      <c r="I672" s="19">
        <v>0</v>
      </c>
      <c r="J672" s="19">
        <v>0</v>
      </c>
    </row>
    <row r="673" spans="1:10" x14ac:dyDescent="0.3">
      <c r="A673" s="19" t="str">
        <f>B380&amp;C650&amp;D673</f>
        <v>PENETRACION (%)CafeALTA Y MEDIA ALTA</v>
      </c>
      <c r="B673" s="19">
        <v>0</v>
      </c>
      <c r="C673" s="19">
        <v>0</v>
      </c>
      <c r="D673" s="19" t="s">
        <v>160</v>
      </c>
      <c r="E673" s="19">
        <v>0</v>
      </c>
      <c r="F673" s="19">
        <v>0</v>
      </c>
      <c r="G673" s="19">
        <v>0</v>
      </c>
      <c r="H673" s="19">
        <v>0</v>
      </c>
      <c r="I673" s="19">
        <v>0</v>
      </c>
      <c r="J673" s="19">
        <v>0</v>
      </c>
    </row>
    <row r="674" spans="1:10" x14ac:dyDescent="0.3">
      <c r="A674" s="19" t="str">
        <f>B380&amp;C650&amp;D674</f>
        <v>PENETRACION (%)CafeMEDIA</v>
      </c>
      <c r="B674" s="19">
        <v>0</v>
      </c>
      <c r="C674" s="19">
        <v>0</v>
      </c>
      <c r="D674" s="19" t="s">
        <v>161</v>
      </c>
      <c r="E674" s="19">
        <v>0</v>
      </c>
      <c r="F674" s="19">
        <v>1.4951639999999999</v>
      </c>
      <c r="G674" s="19">
        <v>0</v>
      </c>
      <c r="H674" s="19">
        <v>0</v>
      </c>
      <c r="I674" s="19">
        <v>0</v>
      </c>
      <c r="J674" s="19">
        <v>0</v>
      </c>
    </row>
    <row r="675" spans="1:10" x14ac:dyDescent="0.3">
      <c r="A675" s="19" t="str">
        <f>B380&amp;C650&amp;D675</f>
        <v>PENETRACION (%)CafeMEDIA BAJA</v>
      </c>
      <c r="B675" s="19">
        <v>0</v>
      </c>
      <c r="C675" s="19">
        <v>0</v>
      </c>
      <c r="D675" s="19" t="s">
        <v>162</v>
      </c>
      <c r="E675" s="19">
        <v>0</v>
      </c>
      <c r="F675" s="19">
        <v>0</v>
      </c>
      <c r="G675" s="19">
        <v>0</v>
      </c>
      <c r="H675" s="19">
        <v>0</v>
      </c>
      <c r="I675" s="19">
        <v>0</v>
      </c>
      <c r="J675" s="19">
        <v>0</v>
      </c>
    </row>
    <row r="676" spans="1:10" x14ac:dyDescent="0.3">
      <c r="A676" s="19" t="str">
        <f>B380&amp;C650&amp;D676</f>
        <v>PENETRACION (%)CafeBAJA</v>
      </c>
      <c r="B676" s="19">
        <v>0</v>
      </c>
      <c r="C676" s="19">
        <v>0</v>
      </c>
      <c r="D676" s="19" t="s">
        <v>163</v>
      </c>
      <c r="E676" s="19">
        <v>0</v>
      </c>
      <c r="F676" s="19">
        <v>0</v>
      </c>
      <c r="G676" s="19">
        <v>0</v>
      </c>
      <c r="H676" s="19">
        <v>0</v>
      </c>
      <c r="I676" s="19">
        <v>0</v>
      </c>
      <c r="J676" s="19">
        <v>0</v>
      </c>
    </row>
    <row r="677" spans="1:10" x14ac:dyDescent="0.3">
      <c r="A677" s="19" t="str">
        <f>B380&amp;C677&amp;D677</f>
        <v>PENETRACION (%)Leche+bebidas vegetalesT.ESPAÑA</v>
      </c>
      <c r="B677" s="19">
        <v>0</v>
      </c>
      <c r="C677" s="19" t="s">
        <v>114</v>
      </c>
      <c r="D677" s="19" t="s">
        <v>60</v>
      </c>
      <c r="E677" s="19">
        <v>1.777477</v>
      </c>
      <c r="F677" s="19">
        <v>1.8516010000000001</v>
      </c>
      <c r="G677" s="19">
        <v>0</v>
      </c>
      <c r="H677" s="19">
        <v>0</v>
      </c>
      <c r="I677" s="19">
        <v>0</v>
      </c>
      <c r="J677" s="19">
        <v>0</v>
      </c>
    </row>
    <row r="678" spans="1:10" x14ac:dyDescent="0.3">
      <c r="A678" s="19" t="str">
        <f>B380&amp;C677&amp;D678</f>
        <v>PENETRACION (%)Leche+bebidas vegetalesBCN AM</v>
      </c>
      <c r="B678" s="19">
        <v>0</v>
      </c>
      <c r="C678" s="19">
        <v>0</v>
      </c>
      <c r="D678" s="19" t="s">
        <v>146</v>
      </c>
      <c r="E678" s="19">
        <v>0</v>
      </c>
      <c r="F678" s="19">
        <v>0</v>
      </c>
      <c r="G678" s="19">
        <v>0</v>
      </c>
      <c r="H678" s="19">
        <v>0</v>
      </c>
      <c r="I678" s="19">
        <v>0</v>
      </c>
      <c r="J678" s="19">
        <v>0</v>
      </c>
    </row>
    <row r="679" spans="1:10" x14ac:dyDescent="0.3">
      <c r="A679" s="19" t="str">
        <f>B380&amp;C677&amp;D679</f>
        <v>PENETRACION (%)Leche+bebidas vegetalesREST.CAT ARAGON</v>
      </c>
      <c r="B679" s="19">
        <v>0</v>
      </c>
      <c r="C679" s="19">
        <v>0</v>
      </c>
      <c r="D679" s="19" t="s">
        <v>147</v>
      </c>
      <c r="E679" s="19">
        <v>0</v>
      </c>
      <c r="F679" s="19">
        <v>0</v>
      </c>
      <c r="G679" s="19">
        <v>0</v>
      </c>
      <c r="H679" s="19">
        <v>0</v>
      </c>
      <c r="I679" s="19">
        <v>0</v>
      </c>
      <c r="J679" s="19">
        <v>0</v>
      </c>
    </row>
    <row r="680" spans="1:10" x14ac:dyDescent="0.3">
      <c r="A680" s="19" t="str">
        <f>B380&amp;C677&amp;D680</f>
        <v>PENETRACION (%)Leche+bebidas vegetalesLEVANTE</v>
      </c>
      <c r="B680" s="19">
        <v>0</v>
      </c>
      <c r="C680" s="19">
        <v>0</v>
      </c>
      <c r="D680" s="19" t="s">
        <v>148</v>
      </c>
      <c r="E680" s="19">
        <v>0</v>
      </c>
      <c r="F680" s="19">
        <v>0</v>
      </c>
      <c r="G680" s="19">
        <v>0</v>
      </c>
      <c r="H680" s="19">
        <v>0</v>
      </c>
      <c r="I680" s="19">
        <v>0</v>
      </c>
      <c r="J680" s="19">
        <v>0</v>
      </c>
    </row>
    <row r="681" spans="1:10" x14ac:dyDescent="0.3">
      <c r="A681" s="19" t="str">
        <f>B380&amp;C677&amp;D681</f>
        <v>PENETRACION (%)Leche+bebidas vegetalesANDALUCIA</v>
      </c>
      <c r="B681" s="19">
        <v>0</v>
      </c>
      <c r="C681" s="19">
        <v>0</v>
      </c>
      <c r="D681" s="19" t="s">
        <v>149</v>
      </c>
      <c r="E681" s="19">
        <v>0</v>
      </c>
      <c r="F681" s="19">
        <v>0</v>
      </c>
      <c r="G681" s="19">
        <v>0</v>
      </c>
      <c r="H681" s="19">
        <v>0</v>
      </c>
      <c r="I681" s="19">
        <v>0</v>
      </c>
      <c r="J681" s="19">
        <v>0</v>
      </c>
    </row>
    <row r="682" spans="1:10" x14ac:dyDescent="0.3">
      <c r="A682" s="19" t="str">
        <f>B380&amp;C677&amp;D682</f>
        <v>PENETRACION (%)Leche+bebidas vegetalesMDD AM</v>
      </c>
      <c r="B682" s="19">
        <v>0</v>
      </c>
      <c r="C682" s="19">
        <v>0</v>
      </c>
      <c r="D682" s="19" t="s">
        <v>150</v>
      </c>
      <c r="E682" s="19">
        <v>0</v>
      </c>
      <c r="F682" s="19">
        <v>0</v>
      </c>
      <c r="G682" s="19">
        <v>0</v>
      </c>
      <c r="H682" s="19">
        <v>0</v>
      </c>
      <c r="I682" s="19">
        <v>0</v>
      </c>
      <c r="J682" s="19">
        <v>0</v>
      </c>
    </row>
    <row r="683" spans="1:10" x14ac:dyDescent="0.3">
      <c r="A683" s="19" t="str">
        <f>B380&amp;C677&amp;D683</f>
        <v>PENETRACION (%)Leche+bebidas vegetalesRTO CENTRO</v>
      </c>
      <c r="B683" s="19">
        <v>0</v>
      </c>
      <c r="C683" s="19">
        <v>0</v>
      </c>
      <c r="D683" s="19" t="s">
        <v>151</v>
      </c>
      <c r="E683" s="19">
        <v>0</v>
      </c>
      <c r="F683" s="19">
        <v>0</v>
      </c>
      <c r="G683" s="19">
        <v>0</v>
      </c>
      <c r="H683" s="19">
        <v>0</v>
      </c>
      <c r="I683" s="19">
        <v>0</v>
      </c>
      <c r="J683" s="19">
        <v>0</v>
      </c>
    </row>
    <row r="684" spans="1:10" x14ac:dyDescent="0.3">
      <c r="A684" s="19" t="str">
        <f>B380&amp;C677&amp;D684</f>
        <v>PENETRACION (%)Leche+bebidas vegetalesNORTE-CENTRO</v>
      </c>
      <c r="B684" s="19">
        <v>0</v>
      </c>
      <c r="C684" s="19">
        <v>0</v>
      </c>
      <c r="D684" s="19" t="s">
        <v>152</v>
      </c>
      <c r="E684" s="19">
        <v>0</v>
      </c>
      <c r="F684" s="19">
        <v>0</v>
      </c>
      <c r="G684" s="19">
        <v>0</v>
      </c>
      <c r="H684" s="19">
        <v>0</v>
      </c>
      <c r="I684" s="19">
        <v>0</v>
      </c>
      <c r="J684" s="19">
        <v>0</v>
      </c>
    </row>
    <row r="685" spans="1:10" x14ac:dyDescent="0.3">
      <c r="A685" s="19" t="str">
        <f>B380&amp;C677&amp;D685</f>
        <v>PENETRACION (%)Leche+bebidas vegetalesNOROESTE</v>
      </c>
      <c r="B685" s="19">
        <v>0</v>
      </c>
      <c r="C685" s="19">
        <v>0</v>
      </c>
      <c r="D685" s="19" t="s">
        <v>153</v>
      </c>
      <c r="E685" s="19">
        <v>0</v>
      </c>
      <c r="F685" s="19">
        <v>0</v>
      </c>
      <c r="G685" s="19">
        <v>0</v>
      </c>
      <c r="H685" s="19">
        <v>0</v>
      </c>
      <c r="I685" s="19">
        <v>0</v>
      </c>
      <c r="J685" s="19">
        <v>0</v>
      </c>
    </row>
    <row r="686" spans="1:10" x14ac:dyDescent="0.3">
      <c r="A686" s="19" t="str">
        <f>B380&amp;C677&amp;D686</f>
        <v>PENETRACION (%)Leche+bebidas vegetales&lt;2MIL</v>
      </c>
      <c r="B686" s="19">
        <v>0</v>
      </c>
      <c r="C686" s="19">
        <v>0</v>
      </c>
      <c r="D686" s="19" t="s">
        <v>30</v>
      </c>
      <c r="E686" s="19">
        <v>0</v>
      </c>
      <c r="F686" s="19">
        <v>0</v>
      </c>
      <c r="G686" s="19">
        <v>0</v>
      </c>
      <c r="H686" s="19">
        <v>0</v>
      </c>
      <c r="I686" s="19">
        <v>0</v>
      </c>
      <c r="J686" s="19">
        <v>0</v>
      </c>
    </row>
    <row r="687" spans="1:10" x14ac:dyDescent="0.3">
      <c r="A687" s="19" t="str">
        <f>B380&amp;C677&amp;D687</f>
        <v>PENETRACION (%)Leche+bebidas vegetales2-5MIL</v>
      </c>
      <c r="B687" s="19">
        <v>0</v>
      </c>
      <c r="C687" s="19">
        <v>0</v>
      </c>
      <c r="D687" s="19" t="s">
        <v>33</v>
      </c>
      <c r="E687" s="19">
        <v>0</v>
      </c>
      <c r="F687" s="19">
        <v>0</v>
      </c>
      <c r="G687" s="19">
        <v>0</v>
      </c>
      <c r="H687" s="19">
        <v>0</v>
      </c>
      <c r="I687" s="19">
        <v>0</v>
      </c>
      <c r="J687" s="19">
        <v>0</v>
      </c>
    </row>
    <row r="688" spans="1:10" x14ac:dyDescent="0.3">
      <c r="A688" s="19" t="str">
        <f>B380&amp;C677&amp;D688</f>
        <v>PENETRACION (%)Leche+bebidas vegetales5-10MIL</v>
      </c>
      <c r="B688" s="19">
        <v>0</v>
      </c>
      <c r="C688" s="19">
        <v>0</v>
      </c>
      <c r="D688" s="19" t="s">
        <v>35</v>
      </c>
      <c r="E688" s="19">
        <v>0</v>
      </c>
      <c r="F688" s="19">
        <v>0</v>
      </c>
      <c r="G688" s="19">
        <v>0</v>
      </c>
      <c r="H688" s="19">
        <v>0</v>
      </c>
      <c r="I688" s="19">
        <v>0</v>
      </c>
      <c r="J688" s="19">
        <v>0</v>
      </c>
    </row>
    <row r="689" spans="1:10" x14ac:dyDescent="0.3">
      <c r="A689" s="19" t="str">
        <f>B380&amp;C677&amp;D689</f>
        <v>PENETRACION (%)Leche+bebidas vegetales10-30MIL</v>
      </c>
      <c r="B689" s="19">
        <v>0</v>
      </c>
      <c r="C689" s="19">
        <v>0</v>
      </c>
      <c r="D689" s="19" t="s">
        <v>37</v>
      </c>
      <c r="E689" s="19">
        <v>0</v>
      </c>
      <c r="F689" s="19">
        <v>0</v>
      </c>
      <c r="G689" s="19">
        <v>0</v>
      </c>
      <c r="H689" s="19">
        <v>0</v>
      </c>
      <c r="I689" s="19">
        <v>0</v>
      </c>
      <c r="J689" s="19">
        <v>0</v>
      </c>
    </row>
    <row r="690" spans="1:10" x14ac:dyDescent="0.3">
      <c r="A690" s="19" t="str">
        <f>B380&amp;C677&amp;D690</f>
        <v>PENETRACION (%)Leche+bebidas vegetales30-100MIL</v>
      </c>
      <c r="B690" s="19">
        <v>0</v>
      </c>
      <c r="C690" s="19">
        <v>0</v>
      </c>
      <c r="D690" s="19" t="s">
        <v>39</v>
      </c>
      <c r="E690" s="19">
        <v>0</v>
      </c>
      <c r="F690" s="19">
        <v>0</v>
      </c>
      <c r="G690" s="19">
        <v>0</v>
      </c>
      <c r="H690" s="19">
        <v>0</v>
      </c>
      <c r="I690" s="19">
        <v>0</v>
      </c>
      <c r="J690" s="19">
        <v>0</v>
      </c>
    </row>
    <row r="691" spans="1:10" x14ac:dyDescent="0.3">
      <c r="A691" s="19" t="str">
        <f>B380&amp;C677&amp;D691</f>
        <v>PENETRACION (%)Leche+bebidas vegetales100-200MIL</v>
      </c>
      <c r="B691" s="19">
        <v>0</v>
      </c>
      <c r="C691" s="19">
        <v>0</v>
      </c>
      <c r="D691" s="19" t="s">
        <v>41</v>
      </c>
      <c r="E691" s="19">
        <v>0</v>
      </c>
      <c r="F691" s="19">
        <v>0</v>
      </c>
      <c r="G691" s="19">
        <v>0</v>
      </c>
      <c r="H691" s="19">
        <v>0</v>
      </c>
      <c r="I691" s="19">
        <v>0</v>
      </c>
      <c r="J691" s="19">
        <v>0</v>
      </c>
    </row>
    <row r="692" spans="1:10" x14ac:dyDescent="0.3">
      <c r="A692" s="19" t="str">
        <f>B380&amp;C677&amp;D692</f>
        <v>PENETRACION (%)Leche+bebidas vegetales200-500MIL</v>
      </c>
      <c r="B692" s="19">
        <v>0</v>
      </c>
      <c r="C692" s="19">
        <v>0</v>
      </c>
      <c r="D692" s="19" t="s">
        <v>43</v>
      </c>
      <c r="E692" s="19">
        <v>0</v>
      </c>
      <c r="F692" s="19">
        <v>0</v>
      </c>
      <c r="G692" s="19">
        <v>0</v>
      </c>
      <c r="H692" s="19">
        <v>0</v>
      </c>
      <c r="I692" s="19">
        <v>0</v>
      </c>
      <c r="J692" s="19">
        <v>0</v>
      </c>
    </row>
    <row r="693" spans="1:10" x14ac:dyDescent="0.3">
      <c r="A693" s="19" t="str">
        <f>B380&amp;C677&amp;D693</f>
        <v>PENETRACION (%)Leche+bebidas vegetales&gt;500MIL</v>
      </c>
      <c r="B693" s="19">
        <v>0</v>
      </c>
      <c r="C693" s="19">
        <v>0</v>
      </c>
      <c r="D693" s="19" t="s">
        <v>45</v>
      </c>
      <c r="E693" s="19">
        <v>0</v>
      </c>
      <c r="F693" s="19">
        <v>0</v>
      </c>
      <c r="G693" s="19">
        <v>0</v>
      </c>
      <c r="H693" s="19">
        <v>0</v>
      </c>
      <c r="I693" s="19">
        <v>0</v>
      </c>
      <c r="J693" s="19">
        <v>0</v>
      </c>
    </row>
    <row r="694" spans="1:10" x14ac:dyDescent="0.3">
      <c r="A694" s="19" t="str">
        <f>B380&amp;C677&amp;D694</f>
        <v>PENETRACION (%)Leche+bebidas vegetalesDE 15 A 19 AÑOS</v>
      </c>
      <c r="B694" s="19">
        <v>0</v>
      </c>
      <c r="C694" s="19">
        <v>0</v>
      </c>
      <c r="D694" s="19" t="s">
        <v>154</v>
      </c>
      <c r="E694" s="19">
        <v>0</v>
      </c>
      <c r="F694" s="19">
        <v>0</v>
      </c>
      <c r="G694" s="19">
        <v>0</v>
      </c>
      <c r="H694" s="19">
        <v>0</v>
      </c>
      <c r="I694" s="19">
        <v>0</v>
      </c>
      <c r="J694" s="19">
        <v>0</v>
      </c>
    </row>
    <row r="695" spans="1:10" x14ac:dyDescent="0.3">
      <c r="A695" s="19" t="str">
        <f>B380&amp;C677&amp;D695</f>
        <v>PENETRACION (%)Leche+bebidas vegetalesDE 20 A 24 AÑOS</v>
      </c>
      <c r="B695" s="19">
        <v>0</v>
      </c>
      <c r="C695" s="19">
        <v>0</v>
      </c>
      <c r="D695" s="19" t="s">
        <v>155</v>
      </c>
      <c r="E695" s="19">
        <v>0</v>
      </c>
      <c r="F695" s="19">
        <v>0</v>
      </c>
      <c r="G695" s="19">
        <v>0</v>
      </c>
      <c r="H695" s="19">
        <v>0</v>
      </c>
      <c r="I695" s="19">
        <v>0</v>
      </c>
      <c r="J695" s="19">
        <v>0</v>
      </c>
    </row>
    <row r="696" spans="1:10" x14ac:dyDescent="0.3">
      <c r="A696" s="19" t="str">
        <f>B380&amp;C677&amp;D696</f>
        <v>PENETRACION (%)Leche+bebidas vegetalesDE 25 A 34 AÑOS</v>
      </c>
      <c r="B696" s="19">
        <v>0</v>
      </c>
      <c r="C696" s="19">
        <v>0</v>
      </c>
      <c r="D696" s="19" t="s">
        <v>156</v>
      </c>
      <c r="E696" s="19">
        <v>0</v>
      </c>
      <c r="F696" s="19">
        <v>0</v>
      </c>
      <c r="G696" s="19">
        <v>0</v>
      </c>
      <c r="H696" s="19">
        <v>0</v>
      </c>
      <c r="I696" s="19">
        <v>0</v>
      </c>
      <c r="J696" s="19">
        <v>0</v>
      </c>
    </row>
    <row r="697" spans="1:10" x14ac:dyDescent="0.3">
      <c r="A697" s="19" t="str">
        <f>B380&amp;C677&amp;D697</f>
        <v>PENETRACION (%)Leche+bebidas vegetalesDE 35 A 49 AÑOS</v>
      </c>
      <c r="B697" s="19">
        <v>0</v>
      </c>
      <c r="C697" s="19">
        <v>0</v>
      </c>
      <c r="D697" s="19" t="s">
        <v>157</v>
      </c>
      <c r="E697" s="19">
        <v>2.6074030000000001</v>
      </c>
      <c r="F697" s="19">
        <v>2.0465200000000001</v>
      </c>
      <c r="G697" s="19">
        <v>0</v>
      </c>
      <c r="H697" s="19">
        <v>0</v>
      </c>
      <c r="I697" s="19">
        <v>0</v>
      </c>
      <c r="J697" s="19">
        <v>0</v>
      </c>
    </row>
    <row r="698" spans="1:10" x14ac:dyDescent="0.3">
      <c r="A698" s="19" t="str">
        <f>B380&amp;C677&amp;D698</f>
        <v>PENETRACION (%)Leche+bebidas vegetalesDE 50 A 59 AÑOS</v>
      </c>
      <c r="B698" s="19">
        <v>0</v>
      </c>
      <c r="C698" s="19">
        <v>0</v>
      </c>
      <c r="D698" s="19" t="s">
        <v>158</v>
      </c>
      <c r="E698" s="19">
        <v>0</v>
      </c>
      <c r="F698" s="19">
        <v>0</v>
      </c>
      <c r="G698" s="19">
        <v>0</v>
      </c>
      <c r="H698" s="19">
        <v>0</v>
      </c>
      <c r="I698" s="19">
        <v>0</v>
      </c>
      <c r="J698" s="19">
        <v>0</v>
      </c>
    </row>
    <row r="699" spans="1:10" x14ac:dyDescent="0.3">
      <c r="A699" s="19" t="str">
        <f>B380&amp;C677&amp;D699</f>
        <v>PENETRACION (%)Leche+bebidas vegetalesDE 60 A 75 AÑOS</v>
      </c>
      <c r="B699" s="19">
        <v>0</v>
      </c>
      <c r="C699" s="19">
        <v>0</v>
      </c>
      <c r="D699" s="19" t="s">
        <v>159</v>
      </c>
      <c r="E699" s="19">
        <v>0</v>
      </c>
      <c r="F699" s="19">
        <v>0</v>
      </c>
      <c r="G699" s="19">
        <v>0</v>
      </c>
      <c r="H699" s="19">
        <v>0</v>
      </c>
      <c r="I699" s="19">
        <v>0</v>
      </c>
      <c r="J699" s="19">
        <v>0</v>
      </c>
    </row>
    <row r="700" spans="1:10" x14ac:dyDescent="0.3">
      <c r="A700" s="19" t="str">
        <f>B380&amp;C677&amp;D700</f>
        <v>PENETRACION (%)Leche+bebidas vegetalesALTA Y MEDIA ALTA</v>
      </c>
      <c r="B700" s="19">
        <v>0</v>
      </c>
      <c r="C700" s="19">
        <v>0</v>
      </c>
      <c r="D700" s="19" t="s">
        <v>160</v>
      </c>
      <c r="E700" s="19">
        <v>0</v>
      </c>
      <c r="F700" s="19">
        <v>0</v>
      </c>
      <c r="G700" s="19">
        <v>0</v>
      </c>
      <c r="H700" s="19">
        <v>0</v>
      </c>
      <c r="I700" s="19">
        <v>0</v>
      </c>
      <c r="J700" s="19">
        <v>0</v>
      </c>
    </row>
    <row r="701" spans="1:10" x14ac:dyDescent="0.3">
      <c r="A701" s="19" t="str">
        <f>B380&amp;C677&amp;D701</f>
        <v>PENETRACION (%)Leche+bebidas vegetalesMEDIA</v>
      </c>
      <c r="B701" s="19">
        <v>0</v>
      </c>
      <c r="C701" s="19">
        <v>0</v>
      </c>
      <c r="D701" s="19" t="s">
        <v>161</v>
      </c>
      <c r="E701" s="19">
        <v>2.475797</v>
      </c>
      <c r="F701" s="19">
        <v>1.4660420000000001</v>
      </c>
      <c r="G701" s="19">
        <v>0</v>
      </c>
      <c r="H701" s="19">
        <v>0</v>
      </c>
      <c r="I701" s="19">
        <v>0</v>
      </c>
      <c r="J701" s="19">
        <v>0</v>
      </c>
    </row>
    <row r="702" spans="1:10" x14ac:dyDescent="0.3">
      <c r="A702" s="19" t="str">
        <f>B380&amp;C677&amp;D702</f>
        <v>PENETRACION (%)Leche+bebidas vegetalesMEDIA BAJA</v>
      </c>
      <c r="B702" s="19">
        <v>0</v>
      </c>
      <c r="C702" s="19">
        <v>0</v>
      </c>
      <c r="D702" s="19" t="s">
        <v>162</v>
      </c>
      <c r="E702" s="19">
        <v>2.1084689999999999</v>
      </c>
      <c r="F702" s="19">
        <v>3.1465860000000001</v>
      </c>
      <c r="G702" s="19">
        <v>0</v>
      </c>
      <c r="H702" s="19">
        <v>0</v>
      </c>
      <c r="I702" s="19">
        <v>0</v>
      </c>
      <c r="J702" s="19">
        <v>0</v>
      </c>
    </row>
    <row r="703" spans="1:10" x14ac:dyDescent="0.3">
      <c r="A703" s="19" t="str">
        <f>B380&amp;C677&amp;D703</f>
        <v>PENETRACION (%)Leche+bebidas vegetalesBAJA</v>
      </c>
      <c r="B703" s="19">
        <v>0</v>
      </c>
      <c r="C703" s="19">
        <v>0</v>
      </c>
      <c r="D703" s="19" t="s">
        <v>163</v>
      </c>
      <c r="E703" s="19">
        <v>0</v>
      </c>
      <c r="F703" s="19">
        <v>0</v>
      </c>
      <c r="G703" s="19">
        <v>0</v>
      </c>
      <c r="H703" s="19">
        <v>0</v>
      </c>
      <c r="I703" s="19">
        <v>0</v>
      </c>
      <c r="J703" s="19">
        <v>0</v>
      </c>
    </row>
    <row r="704" spans="1:10" x14ac:dyDescent="0.3">
      <c r="A704" s="19" t="str">
        <f>B380&amp;C704&amp;D704</f>
        <v>PENETRACION (%)InfusionesT.ESPAÑA</v>
      </c>
      <c r="B704" s="19">
        <v>0</v>
      </c>
      <c r="C704" s="19" t="s">
        <v>115</v>
      </c>
      <c r="D704" s="19" t="s">
        <v>60</v>
      </c>
      <c r="E704" s="19">
        <v>0</v>
      </c>
      <c r="F704" s="19">
        <v>0</v>
      </c>
      <c r="G704" s="19">
        <v>0</v>
      </c>
      <c r="H704" s="19">
        <v>0</v>
      </c>
      <c r="I704" s="19">
        <v>0</v>
      </c>
      <c r="J704" s="19">
        <v>0</v>
      </c>
    </row>
    <row r="705" spans="1:10" x14ac:dyDescent="0.3">
      <c r="A705" s="19" t="str">
        <f>B380&amp;C704&amp;D705</f>
        <v>PENETRACION (%)InfusionesBCN AM</v>
      </c>
      <c r="B705" s="19">
        <v>0</v>
      </c>
      <c r="C705" s="19">
        <v>0</v>
      </c>
      <c r="D705" s="19" t="s">
        <v>146</v>
      </c>
      <c r="E705" s="19">
        <v>0</v>
      </c>
      <c r="F705" s="19">
        <v>0</v>
      </c>
      <c r="G705" s="19">
        <v>0</v>
      </c>
      <c r="H705" s="19">
        <v>0</v>
      </c>
      <c r="I705" s="19">
        <v>0</v>
      </c>
      <c r="J705" s="19">
        <v>0</v>
      </c>
    </row>
    <row r="706" spans="1:10" x14ac:dyDescent="0.3">
      <c r="A706" s="19" t="str">
        <f>B380&amp;C704&amp;D706</f>
        <v>PENETRACION (%)InfusionesREST.CAT ARAGON</v>
      </c>
      <c r="B706" s="19">
        <v>0</v>
      </c>
      <c r="C706" s="19">
        <v>0</v>
      </c>
      <c r="D706" s="19" t="s">
        <v>147</v>
      </c>
      <c r="E706" s="19">
        <v>0</v>
      </c>
      <c r="F706" s="19">
        <v>0</v>
      </c>
      <c r="G706" s="19">
        <v>0</v>
      </c>
      <c r="H706" s="19">
        <v>0</v>
      </c>
      <c r="I706" s="19">
        <v>0</v>
      </c>
      <c r="J706" s="19">
        <v>0</v>
      </c>
    </row>
    <row r="707" spans="1:10" x14ac:dyDescent="0.3">
      <c r="A707" s="19" t="str">
        <f>B380&amp;C704&amp;D707</f>
        <v>PENETRACION (%)InfusionesLEVANTE</v>
      </c>
      <c r="B707" s="19">
        <v>0</v>
      </c>
      <c r="C707" s="19">
        <v>0</v>
      </c>
      <c r="D707" s="19" t="s">
        <v>148</v>
      </c>
      <c r="E707" s="19">
        <v>0</v>
      </c>
      <c r="F707" s="19">
        <v>0</v>
      </c>
      <c r="G707" s="19">
        <v>0</v>
      </c>
      <c r="H707" s="19">
        <v>0</v>
      </c>
      <c r="I707" s="19">
        <v>0</v>
      </c>
      <c r="J707" s="19">
        <v>0</v>
      </c>
    </row>
    <row r="708" spans="1:10" x14ac:dyDescent="0.3">
      <c r="A708" s="19" t="str">
        <f>B380&amp;C704&amp;D708</f>
        <v>PENETRACION (%)InfusionesANDALUCIA</v>
      </c>
      <c r="B708" s="19">
        <v>0</v>
      </c>
      <c r="C708" s="19">
        <v>0</v>
      </c>
      <c r="D708" s="19" t="s">
        <v>149</v>
      </c>
      <c r="E708" s="19">
        <v>0</v>
      </c>
      <c r="F708" s="19">
        <v>0</v>
      </c>
      <c r="G708" s="19">
        <v>0</v>
      </c>
      <c r="H708" s="19">
        <v>0</v>
      </c>
      <c r="I708" s="19">
        <v>0</v>
      </c>
      <c r="J708" s="19">
        <v>0</v>
      </c>
    </row>
    <row r="709" spans="1:10" x14ac:dyDescent="0.3">
      <c r="A709" s="19" t="str">
        <f>B380&amp;C704&amp;D709</f>
        <v>PENETRACION (%)InfusionesMDD AM</v>
      </c>
      <c r="B709" s="19">
        <v>0</v>
      </c>
      <c r="C709" s="19">
        <v>0</v>
      </c>
      <c r="D709" s="19" t="s">
        <v>150</v>
      </c>
      <c r="E709" s="19">
        <v>0</v>
      </c>
      <c r="F709" s="19">
        <v>0</v>
      </c>
      <c r="G709" s="19">
        <v>0</v>
      </c>
      <c r="H709" s="19">
        <v>0</v>
      </c>
      <c r="I709" s="19">
        <v>0</v>
      </c>
      <c r="J709" s="19">
        <v>0</v>
      </c>
    </row>
    <row r="710" spans="1:10" x14ac:dyDescent="0.3">
      <c r="A710" s="19" t="str">
        <f>B380&amp;C704&amp;D710</f>
        <v>PENETRACION (%)InfusionesRTO CENTRO</v>
      </c>
      <c r="B710" s="19">
        <v>0</v>
      </c>
      <c r="C710" s="19">
        <v>0</v>
      </c>
      <c r="D710" s="19" t="s">
        <v>151</v>
      </c>
      <c r="E710" s="19">
        <v>0</v>
      </c>
      <c r="F710" s="19">
        <v>0</v>
      </c>
      <c r="G710" s="19">
        <v>0</v>
      </c>
      <c r="H710" s="19">
        <v>0</v>
      </c>
      <c r="I710" s="19">
        <v>0</v>
      </c>
      <c r="J710" s="19">
        <v>0</v>
      </c>
    </row>
    <row r="711" spans="1:10" x14ac:dyDescent="0.3">
      <c r="A711" s="19" t="str">
        <f>B380&amp;C704&amp;D711</f>
        <v>PENETRACION (%)InfusionesNORTE-CENTRO</v>
      </c>
      <c r="B711" s="19">
        <v>0</v>
      </c>
      <c r="C711" s="19">
        <v>0</v>
      </c>
      <c r="D711" s="19" t="s">
        <v>152</v>
      </c>
      <c r="E711" s="19">
        <v>0</v>
      </c>
      <c r="F711" s="19">
        <v>0</v>
      </c>
      <c r="G711" s="19">
        <v>0</v>
      </c>
      <c r="H711" s="19">
        <v>0</v>
      </c>
      <c r="I711" s="19">
        <v>0</v>
      </c>
      <c r="J711" s="19">
        <v>0</v>
      </c>
    </row>
    <row r="712" spans="1:10" x14ac:dyDescent="0.3">
      <c r="A712" s="19" t="str">
        <f>B380&amp;C704&amp;D712</f>
        <v>PENETRACION (%)InfusionesNOROESTE</v>
      </c>
      <c r="B712" s="19">
        <v>0</v>
      </c>
      <c r="C712" s="19">
        <v>0</v>
      </c>
      <c r="D712" s="19" t="s">
        <v>153</v>
      </c>
      <c r="E712" s="19">
        <v>0</v>
      </c>
      <c r="F712" s="19">
        <v>0</v>
      </c>
      <c r="G712" s="19">
        <v>0</v>
      </c>
      <c r="H712" s="19">
        <v>0</v>
      </c>
      <c r="I712" s="19">
        <v>0</v>
      </c>
      <c r="J712" s="19">
        <v>0</v>
      </c>
    </row>
    <row r="713" spans="1:10" x14ac:dyDescent="0.3">
      <c r="A713" s="19" t="str">
        <f>B380&amp;C704&amp;D713</f>
        <v>PENETRACION (%)Infusiones&lt;2MIL</v>
      </c>
      <c r="B713" s="19">
        <v>0</v>
      </c>
      <c r="C713" s="19">
        <v>0</v>
      </c>
      <c r="D713" s="19" t="s">
        <v>30</v>
      </c>
      <c r="E713" s="19">
        <v>0</v>
      </c>
      <c r="F713" s="19">
        <v>0</v>
      </c>
      <c r="G713" s="19">
        <v>0</v>
      </c>
      <c r="H713" s="19">
        <v>0</v>
      </c>
      <c r="I713" s="19">
        <v>0</v>
      </c>
      <c r="J713" s="19">
        <v>0</v>
      </c>
    </row>
    <row r="714" spans="1:10" x14ac:dyDescent="0.3">
      <c r="A714" s="19" t="str">
        <f>B380&amp;C704&amp;D714</f>
        <v>PENETRACION (%)Infusiones2-5MIL</v>
      </c>
      <c r="B714" s="19">
        <v>0</v>
      </c>
      <c r="C714" s="19">
        <v>0</v>
      </c>
      <c r="D714" s="19" t="s">
        <v>33</v>
      </c>
      <c r="E714" s="19">
        <v>0</v>
      </c>
      <c r="F714" s="19">
        <v>0</v>
      </c>
      <c r="G714" s="19">
        <v>0</v>
      </c>
      <c r="H714" s="19">
        <v>0</v>
      </c>
      <c r="I714" s="19">
        <v>0</v>
      </c>
      <c r="J714" s="19">
        <v>0</v>
      </c>
    </row>
    <row r="715" spans="1:10" x14ac:dyDescent="0.3">
      <c r="A715" s="19" t="str">
        <f>B380&amp;C704&amp;D715</f>
        <v>PENETRACION (%)Infusiones5-10MIL</v>
      </c>
      <c r="B715" s="19">
        <v>0</v>
      </c>
      <c r="C715" s="19">
        <v>0</v>
      </c>
      <c r="D715" s="19" t="s">
        <v>35</v>
      </c>
      <c r="E715" s="19">
        <v>0</v>
      </c>
      <c r="F715" s="19">
        <v>0</v>
      </c>
      <c r="G715" s="19">
        <v>0</v>
      </c>
      <c r="H715" s="19">
        <v>0</v>
      </c>
      <c r="I715" s="19">
        <v>0</v>
      </c>
      <c r="J715" s="19">
        <v>0</v>
      </c>
    </row>
    <row r="716" spans="1:10" x14ac:dyDescent="0.3">
      <c r="A716" s="19" t="str">
        <f>B380&amp;C704&amp;D716</f>
        <v>PENETRACION (%)Infusiones10-30MIL</v>
      </c>
      <c r="B716" s="19">
        <v>0</v>
      </c>
      <c r="C716" s="19">
        <v>0</v>
      </c>
      <c r="D716" s="19" t="s">
        <v>37</v>
      </c>
      <c r="E716" s="19">
        <v>0</v>
      </c>
      <c r="F716" s="19">
        <v>0</v>
      </c>
      <c r="G716" s="19">
        <v>0</v>
      </c>
      <c r="H716" s="19">
        <v>0</v>
      </c>
      <c r="I716" s="19">
        <v>0</v>
      </c>
      <c r="J716" s="19">
        <v>0</v>
      </c>
    </row>
    <row r="717" spans="1:10" x14ac:dyDescent="0.3">
      <c r="A717" s="19" t="str">
        <f>B380&amp;C704&amp;D717</f>
        <v>PENETRACION (%)Infusiones30-100MIL</v>
      </c>
      <c r="B717" s="19">
        <v>0</v>
      </c>
      <c r="C717" s="19">
        <v>0</v>
      </c>
      <c r="D717" s="19" t="s">
        <v>39</v>
      </c>
      <c r="E717" s="19">
        <v>0</v>
      </c>
      <c r="F717" s="19">
        <v>0</v>
      </c>
      <c r="G717" s="19">
        <v>0</v>
      </c>
      <c r="H717" s="19">
        <v>0</v>
      </c>
      <c r="I717" s="19">
        <v>0</v>
      </c>
      <c r="J717" s="19">
        <v>0</v>
      </c>
    </row>
    <row r="718" spans="1:10" x14ac:dyDescent="0.3">
      <c r="A718" s="19" t="str">
        <f>B380&amp;C704&amp;D718</f>
        <v>PENETRACION (%)Infusiones100-200MIL</v>
      </c>
      <c r="B718" s="19">
        <v>0</v>
      </c>
      <c r="C718" s="19">
        <v>0</v>
      </c>
      <c r="D718" s="19" t="s">
        <v>41</v>
      </c>
      <c r="E718" s="19">
        <v>0</v>
      </c>
      <c r="F718" s="19">
        <v>0</v>
      </c>
      <c r="G718" s="19">
        <v>0</v>
      </c>
      <c r="H718" s="19">
        <v>0</v>
      </c>
      <c r="I718" s="19">
        <v>0</v>
      </c>
      <c r="J718" s="19">
        <v>0</v>
      </c>
    </row>
    <row r="719" spans="1:10" x14ac:dyDescent="0.3">
      <c r="A719" s="19" t="str">
        <f>B380&amp;C704&amp;D719</f>
        <v>PENETRACION (%)Infusiones200-500MIL</v>
      </c>
      <c r="B719" s="19">
        <v>0</v>
      </c>
      <c r="C719" s="19">
        <v>0</v>
      </c>
      <c r="D719" s="19" t="s">
        <v>43</v>
      </c>
      <c r="E719" s="19">
        <v>0</v>
      </c>
      <c r="F719" s="19">
        <v>0</v>
      </c>
      <c r="G719" s="19">
        <v>0</v>
      </c>
      <c r="H719" s="19">
        <v>0</v>
      </c>
      <c r="I719" s="19">
        <v>0</v>
      </c>
      <c r="J719" s="19">
        <v>0</v>
      </c>
    </row>
    <row r="720" spans="1:10" x14ac:dyDescent="0.3">
      <c r="A720" s="19" t="str">
        <f>B380&amp;C704&amp;D720</f>
        <v>PENETRACION (%)Infusiones&gt;500MIL</v>
      </c>
      <c r="B720" s="19">
        <v>0</v>
      </c>
      <c r="C720" s="19">
        <v>0</v>
      </c>
      <c r="D720" s="19" t="s">
        <v>45</v>
      </c>
      <c r="E720" s="19">
        <v>0</v>
      </c>
      <c r="F720" s="19">
        <v>0</v>
      </c>
      <c r="G720" s="19">
        <v>0</v>
      </c>
      <c r="H720" s="19">
        <v>0</v>
      </c>
      <c r="I720" s="19">
        <v>0</v>
      </c>
      <c r="J720" s="19">
        <v>0</v>
      </c>
    </row>
    <row r="721" spans="1:10" x14ac:dyDescent="0.3">
      <c r="A721" s="19" t="str">
        <f>B380&amp;C704&amp;D721</f>
        <v>PENETRACION (%)InfusionesDE 15 A 19 AÑOS</v>
      </c>
      <c r="B721" s="19">
        <v>0</v>
      </c>
      <c r="C721" s="19">
        <v>0</v>
      </c>
      <c r="D721" s="19" t="s">
        <v>154</v>
      </c>
      <c r="E721" s="19">
        <v>0</v>
      </c>
      <c r="F721" s="19">
        <v>0</v>
      </c>
      <c r="G721" s="19">
        <v>0</v>
      </c>
      <c r="H721" s="19">
        <v>0</v>
      </c>
      <c r="I721" s="19">
        <v>0</v>
      </c>
      <c r="J721" s="19">
        <v>0</v>
      </c>
    </row>
    <row r="722" spans="1:10" x14ac:dyDescent="0.3">
      <c r="A722" s="19" t="str">
        <f>B380&amp;C704&amp;D722</f>
        <v>PENETRACION (%)InfusionesDE 20 A 24 AÑOS</v>
      </c>
      <c r="B722" s="19">
        <v>0</v>
      </c>
      <c r="C722" s="19">
        <v>0</v>
      </c>
      <c r="D722" s="19" t="s">
        <v>155</v>
      </c>
      <c r="E722" s="19">
        <v>0</v>
      </c>
      <c r="F722" s="19">
        <v>0</v>
      </c>
      <c r="G722" s="19">
        <v>0</v>
      </c>
      <c r="H722" s="19">
        <v>0</v>
      </c>
      <c r="I722" s="19">
        <v>0</v>
      </c>
      <c r="J722" s="19">
        <v>0</v>
      </c>
    </row>
    <row r="723" spans="1:10" x14ac:dyDescent="0.3">
      <c r="A723" s="19" t="str">
        <f>B380&amp;C704&amp;D723</f>
        <v>PENETRACION (%)InfusionesDE 25 A 34 AÑOS</v>
      </c>
      <c r="B723" s="19">
        <v>0</v>
      </c>
      <c r="C723" s="19">
        <v>0</v>
      </c>
      <c r="D723" s="19" t="s">
        <v>156</v>
      </c>
      <c r="E723" s="19">
        <v>0</v>
      </c>
      <c r="F723" s="19">
        <v>0</v>
      </c>
      <c r="G723" s="19">
        <v>0</v>
      </c>
      <c r="H723" s="19">
        <v>0</v>
      </c>
      <c r="I723" s="19">
        <v>0</v>
      </c>
      <c r="J723" s="19">
        <v>0</v>
      </c>
    </row>
    <row r="724" spans="1:10" x14ac:dyDescent="0.3">
      <c r="A724" s="19" t="str">
        <f>B380&amp;C704&amp;D724</f>
        <v>PENETRACION (%)InfusionesDE 35 A 49 AÑOS</v>
      </c>
      <c r="B724" s="19">
        <v>0</v>
      </c>
      <c r="C724" s="19">
        <v>0</v>
      </c>
      <c r="D724" s="19" t="s">
        <v>157</v>
      </c>
      <c r="E724" s="19">
        <v>0</v>
      </c>
      <c r="F724" s="19">
        <v>0</v>
      </c>
      <c r="G724" s="19">
        <v>0</v>
      </c>
      <c r="H724" s="19">
        <v>0</v>
      </c>
      <c r="I724" s="19">
        <v>0</v>
      </c>
      <c r="J724" s="19">
        <v>0</v>
      </c>
    </row>
    <row r="725" spans="1:10" x14ac:dyDescent="0.3">
      <c r="A725" s="19" t="str">
        <f>B380&amp;C704&amp;D725</f>
        <v>PENETRACION (%)InfusionesDE 50 A 59 AÑOS</v>
      </c>
      <c r="B725" s="19">
        <v>0</v>
      </c>
      <c r="C725" s="19">
        <v>0</v>
      </c>
      <c r="D725" s="19" t="s">
        <v>158</v>
      </c>
      <c r="E725" s="19">
        <v>0</v>
      </c>
      <c r="F725" s="19">
        <v>0</v>
      </c>
      <c r="G725" s="19">
        <v>0</v>
      </c>
      <c r="H725" s="19">
        <v>0</v>
      </c>
      <c r="I725" s="19">
        <v>0</v>
      </c>
      <c r="J725" s="19">
        <v>0</v>
      </c>
    </row>
    <row r="726" spans="1:10" x14ac:dyDescent="0.3">
      <c r="A726" s="19" t="str">
        <f>B380&amp;C704&amp;D726</f>
        <v>PENETRACION (%)InfusionesDE 60 A 75 AÑOS</v>
      </c>
      <c r="B726" s="19">
        <v>0</v>
      </c>
      <c r="C726" s="19">
        <v>0</v>
      </c>
      <c r="D726" s="19" t="s">
        <v>159</v>
      </c>
      <c r="E726" s="19">
        <v>0</v>
      </c>
      <c r="F726" s="19">
        <v>0</v>
      </c>
      <c r="G726" s="19">
        <v>0</v>
      </c>
      <c r="H726" s="19">
        <v>0</v>
      </c>
      <c r="I726" s="19">
        <v>0</v>
      </c>
      <c r="J726" s="19">
        <v>0</v>
      </c>
    </row>
    <row r="727" spans="1:10" x14ac:dyDescent="0.3">
      <c r="A727" s="19" t="str">
        <f>B380&amp;C704&amp;D727</f>
        <v>PENETRACION (%)InfusionesALTA Y MEDIA ALTA</v>
      </c>
      <c r="B727" s="19">
        <v>0</v>
      </c>
      <c r="C727" s="19">
        <v>0</v>
      </c>
      <c r="D727" s="19" t="s">
        <v>160</v>
      </c>
      <c r="E727" s="19">
        <v>0</v>
      </c>
      <c r="F727" s="19">
        <v>0</v>
      </c>
      <c r="G727" s="19">
        <v>0</v>
      </c>
      <c r="H727" s="19">
        <v>0</v>
      </c>
      <c r="I727" s="19">
        <v>0</v>
      </c>
      <c r="J727" s="19">
        <v>0</v>
      </c>
    </row>
    <row r="728" spans="1:10" x14ac:dyDescent="0.3">
      <c r="A728" s="19" t="str">
        <f>B380&amp;C704&amp;D728</f>
        <v>PENETRACION (%)InfusionesMEDIA</v>
      </c>
      <c r="B728" s="19">
        <v>0</v>
      </c>
      <c r="C728" s="19">
        <v>0</v>
      </c>
      <c r="D728" s="19" t="s">
        <v>161</v>
      </c>
      <c r="E728" s="19">
        <v>0</v>
      </c>
      <c r="F728" s="19">
        <v>0</v>
      </c>
      <c r="G728" s="19">
        <v>0</v>
      </c>
      <c r="H728" s="19">
        <v>0</v>
      </c>
      <c r="I728" s="19">
        <v>0</v>
      </c>
      <c r="J728" s="19">
        <v>0</v>
      </c>
    </row>
    <row r="729" spans="1:10" x14ac:dyDescent="0.3">
      <c r="A729" s="19" t="str">
        <f>B380&amp;C704&amp;D729</f>
        <v>PENETRACION (%)InfusionesMEDIA BAJA</v>
      </c>
      <c r="B729" s="19">
        <v>0</v>
      </c>
      <c r="C729" s="19">
        <v>0</v>
      </c>
      <c r="D729" s="19" t="s">
        <v>162</v>
      </c>
      <c r="E729" s="19">
        <v>0</v>
      </c>
      <c r="F729" s="19">
        <v>0</v>
      </c>
      <c r="G729" s="19">
        <v>0</v>
      </c>
      <c r="H729" s="19">
        <v>0</v>
      </c>
      <c r="I729" s="19">
        <v>0</v>
      </c>
      <c r="J729" s="19">
        <v>0</v>
      </c>
    </row>
    <row r="730" spans="1:10" x14ac:dyDescent="0.3">
      <c r="A730" s="19" t="str">
        <f>B380&amp;C704&amp;D730</f>
        <v>PENETRACION (%)InfusionesBAJA</v>
      </c>
      <c r="B730" s="19">
        <v>0</v>
      </c>
      <c r="C730" s="19">
        <v>0</v>
      </c>
      <c r="D730" s="19" t="s">
        <v>163</v>
      </c>
      <c r="E730" s="19">
        <v>0</v>
      </c>
      <c r="F730" s="19">
        <v>0</v>
      </c>
      <c r="G730" s="19">
        <v>0</v>
      </c>
      <c r="H730" s="19">
        <v>0</v>
      </c>
      <c r="I730" s="19">
        <v>0</v>
      </c>
      <c r="J730" s="19">
        <v>0</v>
      </c>
    </row>
    <row r="731" spans="1:10" x14ac:dyDescent="0.3">
      <c r="A731" s="19" t="str">
        <f>B380&amp;C731&amp;D731</f>
        <v>PENETRACION (%)Resto Bebidas CalienteT.ESPAÑA</v>
      </c>
      <c r="B731" s="19">
        <v>0</v>
      </c>
      <c r="C731" s="19" t="s">
        <v>116</v>
      </c>
      <c r="D731" s="19" t="s">
        <v>60</v>
      </c>
      <c r="E731" s="19">
        <v>0</v>
      </c>
      <c r="F731" s="19">
        <v>0</v>
      </c>
      <c r="G731" s="19">
        <v>0</v>
      </c>
      <c r="H731" s="19">
        <v>0</v>
      </c>
      <c r="I731" s="19">
        <v>0</v>
      </c>
      <c r="J731" s="19">
        <v>0</v>
      </c>
    </row>
    <row r="732" spans="1:10" x14ac:dyDescent="0.3">
      <c r="A732" s="19" t="str">
        <f>B380&amp;C731&amp;D732</f>
        <v>PENETRACION (%)Resto Bebidas CalienteBCN AM</v>
      </c>
      <c r="B732" s="19">
        <v>0</v>
      </c>
      <c r="C732" s="19">
        <v>0</v>
      </c>
      <c r="D732" s="19" t="s">
        <v>146</v>
      </c>
      <c r="E732" s="19">
        <v>0</v>
      </c>
      <c r="F732" s="19">
        <v>0</v>
      </c>
      <c r="G732" s="19">
        <v>0</v>
      </c>
      <c r="H732" s="19">
        <v>0</v>
      </c>
      <c r="I732" s="19">
        <v>0</v>
      </c>
      <c r="J732" s="19">
        <v>0</v>
      </c>
    </row>
    <row r="733" spans="1:10" x14ac:dyDescent="0.3">
      <c r="A733" s="19" t="str">
        <f>B380&amp;C731&amp;D733</f>
        <v>PENETRACION (%)Resto Bebidas CalienteREST.CAT ARAGON</v>
      </c>
      <c r="B733" s="19">
        <v>0</v>
      </c>
      <c r="C733" s="19">
        <v>0</v>
      </c>
      <c r="D733" s="19" t="s">
        <v>147</v>
      </c>
      <c r="E733" s="19">
        <v>0</v>
      </c>
      <c r="F733" s="19">
        <v>0</v>
      </c>
      <c r="G733" s="19">
        <v>0</v>
      </c>
      <c r="H733" s="19">
        <v>0</v>
      </c>
      <c r="I733" s="19">
        <v>0</v>
      </c>
      <c r="J733" s="19">
        <v>0</v>
      </c>
    </row>
    <row r="734" spans="1:10" x14ac:dyDescent="0.3">
      <c r="A734" s="19" t="str">
        <f>B380&amp;C731&amp;D734</f>
        <v>PENETRACION (%)Resto Bebidas CalienteLEVANTE</v>
      </c>
      <c r="B734" s="19">
        <v>0</v>
      </c>
      <c r="C734" s="19">
        <v>0</v>
      </c>
      <c r="D734" s="19" t="s">
        <v>148</v>
      </c>
      <c r="E734" s="19">
        <v>0</v>
      </c>
      <c r="F734" s="19">
        <v>0</v>
      </c>
      <c r="G734" s="19">
        <v>0</v>
      </c>
      <c r="H734" s="19">
        <v>0</v>
      </c>
      <c r="I734" s="19">
        <v>0</v>
      </c>
      <c r="J734" s="19">
        <v>0</v>
      </c>
    </row>
    <row r="735" spans="1:10" x14ac:dyDescent="0.3">
      <c r="A735" s="19" t="str">
        <f>B380&amp;C731&amp;D735</f>
        <v>PENETRACION (%)Resto Bebidas CalienteANDALUCIA</v>
      </c>
      <c r="B735" s="19">
        <v>0</v>
      </c>
      <c r="C735" s="19">
        <v>0</v>
      </c>
      <c r="D735" s="19" t="s">
        <v>149</v>
      </c>
      <c r="E735" s="19">
        <v>0</v>
      </c>
      <c r="F735" s="19">
        <v>0</v>
      </c>
      <c r="G735" s="19">
        <v>0</v>
      </c>
      <c r="H735" s="19">
        <v>0</v>
      </c>
      <c r="I735" s="19">
        <v>0</v>
      </c>
      <c r="J735" s="19">
        <v>0</v>
      </c>
    </row>
    <row r="736" spans="1:10" x14ac:dyDescent="0.3">
      <c r="A736" s="19" t="str">
        <f>B380&amp;C731&amp;D736</f>
        <v>PENETRACION (%)Resto Bebidas CalienteMDD AM</v>
      </c>
      <c r="B736" s="19">
        <v>0</v>
      </c>
      <c r="C736" s="19">
        <v>0</v>
      </c>
      <c r="D736" s="19" t="s">
        <v>150</v>
      </c>
      <c r="E736" s="19">
        <v>0</v>
      </c>
      <c r="F736" s="19">
        <v>0</v>
      </c>
      <c r="G736" s="19">
        <v>0</v>
      </c>
      <c r="H736" s="19">
        <v>0</v>
      </c>
      <c r="I736" s="19">
        <v>0</v>
      </c>
      <c r="J736" s="19">
        <v>0</v>
      </c>
    </row>
    <row r="737" spans="1:10" x14ac:dyDescent="0.3">
      <c r="A737" s="19" t="str">
        <f>B380&amp;C731&amp;D737</f>
        <v>PENETRACION (%)Resto Bebidas CalienteRTO CENTRO</v>
      </c>
      <c r="B737" s="19">
        <v>0</v>
      </c>
      <c r="C737" s="19">
        <v>0</v>
      </c>
      <c r="D737" s="19" t="s">
        <v>151</v>
      </c>
      <c r="E737" s="19">
        <v>0</v>
      </c>
      <c r="F737" s="19">
        <v>0</v>
      </c>
      <c r="G737" s="19">
        <v>0</v>
      </c>
      <c r="H737" s="19">
        <v>0</v>
      </c>
      <c r="I737" s="19">
        <v>0</v>
      </c>
      <c r="J737" s="19">
        <v>0</v>
      </c>
    </row>
    <row r="738" spans="1:10" x14ac:dyDescent="0.3">
      <c r="A738" s="19" t="str">
        <f>B380&amp;C731&amp;D738</f>
        <v>PENETRACION (%)Resto Bebidas CalienteNORTE-CENTRO</v>
      </c>
      <c r="B738" s="19">
        <v>0</v>
      </c>
      <c r="C738" s="19">
        <v>0</v>
      </c>
      <c r="D738" s="19" t="s">
        <v>152</v>
      </c>
      <c r="E738" s="19">
        <v>0</v>
      </c>
      <c r="F738" s="19">
        <v>0</v>
      </c>
      <c r="G738" s="19">
        <v>0</v>
      </c>
      <c r="H738" s="19">
        <v>0</v>
      </c>
      <c r="I738" s="19">
        <v>0</v>
      </c>
      <c r="J738" s="19">
        <v>0</v>
      </c>
    </row>
    <row r="739" spans="1:10" x14ac:dyDescent="0.3">
      <c r="A739" s="19" t="str">
        <f>B380&amp;C731&amp;D739</f>
        <v>PENETRACION (%)Resto Bebidas CalienteNOROESTE</v>
      </c>
      <c r="B739" s="19">
        <v>0</v>
      </c>
      <c r="C739" s="19">
        <v>0</v>
      </c>
      <c r="D739" s="19" t="s">
        <v>153</v>
      </c>
      <c r="E739" s="19">
        <v>0</v>
      </c>
      <c r="F739" s="19">
        <v>0</v>
      </c>
      <c r="G739" s="19">
        <v>0</v>
      </c>
      <c r="H739" s="19">
        <v>0</v>
      </c>
      <c r="I739" s="19">
        <v>0</v>
      </c>
      <c r="J739" s="19">
        <v>0</v>
      </c>
    </row>
    <row r="740" spans="1:10" x14ac:dyDescent="0.3">
      <c r="A740" s="19" t="str">
        <f>B380&amp;C731&amp;D740</f>
        <v>PENETRACION (%)Resto Bebidas Caliente&lt;2MIL</v>
      </c>
      <c r="B740" s="19">
        <v>0</v>
      </c>
      <c r="C740" s="19">
        <v>0</v>
      </c>
      <c r="D740" s="19" t="s">
        <v>30</v>
      </c>
      <c r="E740" s="19">
        <v>0</v>
      </c>
      <c r="F740" s="19">
        <v>0</v>
      </c>
      <c r="G740" s="19">
        <v>0</v>
      </c>
      <c r="H740" s="19">
        <v>0</v>
      </c>
      <c r="I740" s="19">
        <v>0</v>
      </c>
      <c r="J740" s="19">
        <v>0</v>
      </c>
    </row>
    <row r="741" spans="1:10" x14ac:dyDescent="0.3">
      <c r="A741" s="19" t="str">
        <f>B380&amp;C731&amp;D741</f>
        <v>PENETRACION (%)Resto Bebidas Caliente2-5MIL</v>
      </c>
      <c r="B741" s="19">
        <v>0</v>
      </c>
      <c r="C741" s="19">
        <v>0</v>
      </c>
      <c r="D741" s="19" t="s">
        <v>33</v>
      </c>
      <c r="E741" s="19">
        <v>0</v>
      </c>
      <c r="F741" s="19">
        <v>0</v>
      </c>
      <c r="G741" s="19">
        <v>0</v>
      </c>
      <c r="H741" s="19">
        <v>0</v>
      </c>
      <c r="I741" s="19">
        <v>0</v>
      </c>
      <c r="J741" s="19">
        <v>0</v>
      </c>
    </row>
    <row r="742" spans="1:10" x14ac:dyDescent="0.3">
      <c r="A742" s="19" t="str">
        <f>B380&amp;C731&amp;D742</f>
        <v>PENETRACION (%)Resto Bebidas Caliente5-10MIL</v>
      </c>
      <c r="B742" s="19">
        <v>0</v>
      </c>
      <c r="C742" s="19">
        <v>0</v>
      </c>
      <c r="D742" s="19" t="s">
        <v>35</v>
      </c>
      <c r="E742" s="19">
        <v>0</v>
      </c>
      <c r="F742" s="19">
        <v>0</v>
      </c>
      <c r="G742" s="19">
        <v>0</v>
      </c>
      <c r="H742" s="19">
        <v>0</v>
      </c>
      <c r="I742" s="19">
        <v>0</v>
      </c>
      <c r="J742" s="19">
        <v>0</v>
      </c>
    </row>
    <row r="743" spans="1:10" x14ac:dyDescent="0.3">
      <c r="A743" s="19" t="str">
        <f>B380&amp;C731&amp;D743</f>
        <v>PENETRACION (%)Resto Bebidas Caliente10-30MIL</v>
      </c>
      <c r="B743" s="19">
        <v>0</v>
      </c>
      <c r="C743" s="19">
        <v>0</v>
      </c>
      <c r="D743" s="19" t="s">
        <v>37</v>
      </c>
      <c r="E743" s="19">
        <v>0</v>
      </c>
      <c r="F743" s="19">
        <v>0</v>
      </c>
      <c r="G743" s="19">
        <v>0</v>
      </c>
      <c r="H743" s="19">
        <v>0</v>
      </c>
      <c r="I743" s="19">
        <v>0</v>
      </c>
      <c r="J743" s="19">
        <v>0</v>
      </c>
    </row>
    <row r="744" spans="1:10" x14ac:dyDescent="0.3">
      <c r="A744" s="19" t="str">
        <f>B380&amp;C731&amp;D744</f>
        <v>PENETRACION (%)Resto Bebidas Caliente30-100MIL</v>
      </c>
      <c r="B744" s="19">
        <v>0</v>
      </c>
      <c r="C744" s="19">
        <v>0</v>
      </c>
      <c r="D744" s="19" t="s">
        <v>39</v>
      </c>
      <c r="E744" s="19">
        <v>0</v>
      </c>
      <c r="F744" s="19">
        <v>0</v>
      </c>
      <c r="G744" s="19">
        <v>0</v>
      </c>
      <c r="H744" s="19">
        <v>0</v>
      </c>
      <c r="I744" s="19">
        <v>0</v>
      </c>
      <c r="J744" s="19">
        <v>0</v>
      </c>
    </row>
    <row r="745" spans="1:10" x14ac:dyDescent="0.3">
      <c r="A745" s="19" t="str">
        <f>B380&amp;C731&amp;D745</f>
        <v>PENETRACION (%)Resto Bebidas Caliente100-200MIL</v>
      </c>
      <c r="B745" s="19">
        <v>0</v>
      </c>
      <c r="C745" s="19">
        <v>0</v>
      </c>
      <c r="D745" s="19" t="s">
        <v>41</v>
      </c>
      <c r="E745" s="19">
        <v>0</v>
      </c>
      <c r="F745" s="19">
        <v>0</v>
      </c>
      <c r="G745" s="19">
        <v>0</v>
      </c>
      <c r="H745" s="19">
        <v>0</v>
      </c>
      <c r="I745" s="19">
        <v>0</v>
      </c>
      <c r="J745" s="19">
        <v>0</v>
      </c>
    </row>
    <row r="746" spans="1:10" x14ac:dyDescent="0.3">
      <c r="A746" s="19" t="str">
        <f>B380&amp;C731&amp;D746</f>
        <v>PENETRACION (%)Resto Bebidas Caliente200-500MIL</v>
      </c>
      <c r="B746" s="19">
        <v>0</v>
      </c>
      <c r="C746" s="19">
        <v>0</v>
      </c>
      <c r="D746" s="19" t="s">
        <v>43</v>
      </c>
      <c r="E746" s="19">
        <v>0</v>
      </c>
      <c r="F746" s="19">
        <v>0</v>
      </c>
      <c r="G746" s="19">
        <v>0</v>
      </c>
      <c r="H746" s="19">
        <v>0</v>
      </c>
      <c r="I746" s="19">
        <v>0</v>
      </c>
      <c r="J746" s="19">
        <v>0</v>
      </c>
    </row>
    <row r="747" spans="1:10" x14ac:dyDescent="0.3">
      <c r="A747" s="19" t="str">
        <f>B380&amp;C731&amp;D747</f>
        <v>PENETRACION (%)Resto Bebidas Caliente&gt;500MIL</v>
      </c>
      <c r="B747" s="19">
        <v>0</v>
      </c>
      <c r="C747" s="19">
        <v>0</v>
      </c>
      <c r="D747" s="19" t="s">
        <v>45</v>
      </c>
      <c r="E747" s="19">
        <v>0</v>
      </c>
      <c r="F747" s="19">
        <v>0</v>
      </c>
      <c r="G747" s="19">
        <v>0</v>
      </c>
      <c r="H747" s="19">
        <v>0</v>
      </c>
      <c r="I747" s="19">
        <v>0</v>
      </c>
      <c r="J747" s="19">
        <v>0</v>
      </c>
    </row>
    <row r="748" spans="1:10" x14ac:dyDescent="0.3">
      <c r="A748" s="19" t="str">
        <f>B380&amp;C731&amp;D748</f>
        <v>PENETRACION (%)Resto Bebidas CalienteDE 15 A 19 AÑOS</v>
      </c>
      <c r="B748" s="19">
        <v>0</v>
      </c>
      <c r="C748" s="19">
        <v>0</v>
      </c>
      <c r="D748" s="19" t="s">
        <v>154</v>
      </c>
      <c r="E748" s="19">
        <v>0</v>
      </c>
      <c r="F748" s="19">
        <v>0</v>
      </c>
      <c r="G748" s="19">
        <v>0</v>
      </c>
      <c r="H748" s="19">
        <v>0</v>
      </c>
      <c r="I748" s="19">
        <v>0</v>
      </c>
      <c r="J748" s="19">
        <v>0</v>
      </c>
    </row>
    <row r="749" spans="1:10" x14ac:dyDescent="0.3">
      <c r="A749" s="19" t="str">
        <f>B380&amp;C731&amp;D749</f>
        <v>PENETRACION (%)Resto Bebidas CalienteDE 20 A 24 AÑOS</v>
      </c>
      <c r="B749" s="19">
        <v>0</v>
      </c>
      <c r="C749" s="19">
        <v>0</v>
      </c>
      <c r="D749" s="19" t="s">
        <v>155</v>
      </c>
      <c r="E749" s="19">
        <v>0</v>
      </c>
      <c r="F749" s="19">
        <v>0</v>
      </c>
      <c r="G749" s="19">
        <v>0</v>
      </c>
      <c r="H749" s="19">
        <v>0</v>
      </c>
      <c r="I749" s="19">
        <v>0</v>
      </c>
      <c r="J749" s="19">
        <v>0</v>
      </c>
    </row>
    <row r="750" spans="1:10" x14ac:dyDescent="0.3">
      <c r="A750" s="19" t="str">
        <f>B380&amp;C731&amp;D750</f>
        <v>PENETRACION (%)Resto Bebidas CalienteDE 25 A 34 AÑOS</v>
      </c>
      <c r="B750" s="19">
        <v>0</v>
      </c>
      <c r="C750" s="19">
        <v>0</v>
      </c>
      <c r="D750" s="19" t="s">
        <v>156</v>
      </c>
      <c r="E750" s="19">
        <v>0</v>
      </c>
      <c r="F750" s="19">
        <v>0</v>
      </c>
      <c r="G750" s="19">
        <v>0</v>
      </c>
      <c r="H750" s="19">
        <v>0</v>
      </c>
      <c r="I750" s="19">
        <v>0</v>
      </c>
      <c r="J750" s="19">
        <v>0</v>
      </c>
    </row>
    <row r="751" spans="1:10" x14ac:dyDescent="0.3">
      <c r="A751" s="19" t="str">
        <f>B380&amp;C731&amp;D751</f>
        <v>PENETRACION (%)Resto Bebidas CalienteDE 35 A 49 AÑOS</v>
      </c>
      <c r="B751" s="19">
        <v>0</v>
      </c>
      <c r="C751" s="19">
        <v>0</v>
      </c>
      <c r="D751" s="19" t="s">
        <v>157</v>
      </c>
      <c r="E751" s="19">
        <v>0</v>
      </c>
      <c r="F751" s="19">
        <v>0</v>
      </c>
      <c r="G751" s="19">
        <v>0</v>
      </c>
      <c r="H751" s="19">
        <v>0</v>
      </c>
      <c r="I751" s="19">
        <v>0</v>
      </c>
      <c r="J751" s="19">
        <v>0</v>
      </c>
    </row>
    <row r="752" spans="1:10" x14ac:dyDescent="0.3">
      <c r="A752" s="19" t="str">
        <f>B380&amp;C731&amp;D752</f>
        <v>PENETRACION (%)Resto Bebidas CalienteDE 50 A 59 AÑOS</v>
      </c>
      <c r="B752" s="19">
        <v>0</v>
      </c>
      <c r="C752" s="19">
        <v>0</v>
      </c>
      <c r="D752" s="19" t="s">
        <v>158</v>
      </c>
      <c r="E752" s="19">
        <v>0</v>
      </c>
      <c r="F752" s="19">
        <v>0</v>
      </c>
      <c r="G752" s="19">
        <v>0</v>
      </c>
      <c r="H752" s="19">
        <v>0</v>
      </c>
      <c r="I752" s="19">
        <v>0</v>
      </c>
      <c r="J752" s="19">
        <v>0</v>
      </c>
    </row>
    <row r="753" spans="1:10" x14ac:dyDescent="0.3">
      <c r="A753" s="19" t="str">
        <f>B380&amp;C731&amp;D753</f>
        <v>PENETRACION (%)Resto Bebidas CalienteDE 60 A 75 AÑOS</v>
      </c>
      <c r="B753" s="19">
        <v>0</v>
      </c>
      <c r="C753" s="19">
        <v>0</v>
      </c>
      <c r="D753" s="19" t="s">
        <v>159</v>
      </c>
      <c r="E753" s="19">
        <v>0</v>
      </c>
      <c r="F753" s="19">
        <v>0</v>
      </c>
      <c r="G753" s="19">
        <v>0</v>
      </c>
      <c r="H753" s="19">
        <v>0</v>
      </c>
      <c r="I753" s="19">
        <v>0</v>
      </c>
      <c r="J753" s="19">
        <v>0</v>
      </c>
    </row>
    <row r="754" spans="1:10" x14ac:dyDescent="0.3">
      <c r="A754" s="19" t="str">
        <f>B380&amp;C731&amp;D754</f>
        <v>PENETRACION (%)Resto Bebidas CalienteALTA Y MEDIA ALTA</v>
      </c>
      <c r="B754" s="19">
        <v>0</v>
      </c>
      <c r="C754" s="19">
        <v>0</v>
      </c>
      <c r="D754" s="19" t="s">
        <v>160</v>
      </c>
      <c r="E754" s="19">
        <v>0</v>
      </c>
      <c r="F754" s="19">
        <v>0</v>
      </c>
      <c r="G754" s="19">
        <v>0</v>
      </c>
      <c r="H754" s="19">
        <v>0</v>
      </c>
      <c r="I754" s="19">
        <v>0</v>
      </c>
      <c r="J754" s="19">
        <v>0</v>
      </c>
    </row>
    <row r="755" spans="1:10" x14ac:dyDescent="0.3">
      <c r="A755" s="19" t="str">
        <f>B380&amp;C731&amp;D755</f>
        <v>PENETRACION (%)Resto Bebidas CalienteMEDIA</v>
      </c>
      <c r="B755" s="19">
        <v>0</v>
      </c>
      <c r="C755" s="19">
        <v>0</v>
      </c>
      <c r="D755" s="19" t="s">
        <v>161</v>
      </c>
      <c r="E755" s="19">
        <v>0</v>
      </c>
      <c r="F755" s="19">
        <v>0</v>
      </c>
      <c r="G755" s="19">
        <v>0</v>
      </c>
      <c r="H755" s="19">
        <v>0</v>
      </c>
      <c r="I755" s="19">
        <v>0</v>
      </c>
      <c r="J755" s="19">
        <v>0</v>
      </c>
    </row>
    <row r="756" spans="1:10" x14ac:dyDescent="0.3">
      <c r="A756" s="19" t="str">
        <f>B380&amp;C731&amp;D756</f>
        <v>PENETRACION (%)Resto Bebidas CalienteMEDIA BAJA</v>
      </c>
      <c r="B756" s="19">
        <v>0</v>
      </c>
      <c r="C756" s="19">
        <v>0</v>
      </c>
      <c r="D756" s="19" t="s">
        <v>162</v>
      </c>
      <c r="E756" s="19">
        <v>0</v>
      </c>
      <c r="F756" s="19">
        <v>0</v>
      </c>
      <c r="G756" s="19">
        <v>0</v>
      </c>
      <c r="H756" s="19">
        <v>0</v>
      </c>
      <c r="I756" s="19">
        <v>0</v>
      </c>
      <c r="J756" s="19">
        <v>0</v>
      </c>
    </row>
    <row r="757" spans="1:10" x14ac:dyDescent="0.3">
      <c r="A757" s="19" t="str">
        <f>B380&amp;C731&amp;D757</f>
        <v>PENETRACION (%)Resto Bebidas CalienteBAJA</v>
      </c>
      <c r="B757" s="19">
        <v>0</v>
      </c>
      <c r="C757" s="19">
        <v>0</v>
      </c>
      <c r="D757" s="19" t="s">
        <v>163</v>
      </c>
      <c r="E757" s="19">
        <v>0</v>
      </c>
      <c r="F757" s="19">
        <v>0</v>
      </c>
      <c r="G757" s="19">
        <v>0</v>
      </c>
      <c r="H757" s="19">
        <v>0</v>
      </c>
      <c r="I757" s="19">
        <v>0</v>
      </c>
      <c r="J757" s="1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tabColor theme="7"/>
  </sheetPr>
  <dimension ref="A1:I70"/>
  <sheetViews>
    <sheetView workbookViewId="0">
      <selection activeCell="D11" sqref="D11"/>
    </sheetView>
  </sheetViews>
  <sheetFormatPr baseColWidth="10" defaultColWidth="11.44140625" defaultRowHeight="14.4" x14ac:dyDescent="0.3"/>
  <cols>
    <col min="1" max="1" width="65.21875" bestFit="1" customWidth="1"/>
    <col min="2" max="2" width="43.77734375" bestFit="1" customWidth="1"/>
    <col min="3" max="3" width="22" bestFit="1" customWidth="1"/>
    <col min="4" max="4" width="23.77734375" bestFit="1" customWidth="1"/>
    <col min="5" max="5" width="11" customWidth="1"/>
  </cols>
  <sheetData>
    <row r="1" spans="1:9" x14ac:dyDescent="0.3">
      <c r="B1" t="s">
        <v>143</v>
      </c>
      <c r="C1" t="s">
        <v>60</v>
      </c>
      <c r="D1">
        <v>0</v>
      </c>
    </row>
    <row r="2" spans="1:9" x14ac:dyDescent="0.3">
      <c r="B2">
        <v>0</v>
      </c>
      <c r="C2">
        <v>0</v>
      </c>
      <c r="D2" t="s">
        <v>144</v>
      </c>
      <c r="E2" t="s">
        <v>145</v>
      </c>
      <c r="F2">
        <v>0</v>
      </c>
      <c r="G2">
        <v>0</v>
      </c>
      <c r="H2">
        <v>0</v>
      </c>
      <c r="I2">
        <v>0</v>
      </c>
    </row>
    <row r="3" spans="1:9" x14ac:dyDescent="0.3">
      <c r="A3" t="str">
        <f>$B$3&amp;C3</f>
        <v>VOLUMEN (Miles kg ó litros).T.Alimentos TOTAL ING</v>
      </c>
      <c r="B3" t="s">
        <v>138</v>
      </c>
      <c r="C3" t="s">
        <v>15</v>
      </c>
      <c r="D3">
        <v>11229.766701385</v>
      </c>
      <c r="E3">
        <v>11102.155665561</v>
      </c>
      <c r="F3">
        <v>0</v>
      </c>
      <c r="G3">
        <v>0</v>
      </c>
      <c r="H3">
        <v>0</v>
      </c>
      <c r="I3">
        <v>0</v>
      </c>
    </row>
    <row r="4" spans="1:9" x14ac:dyDescent="0.3">
      <c r="A4" t="str">
        <f t="shared" ref="A4:A19" si="0">$B$3&amp;C4</f>
        <v>VOLUMEN (Miles kg ó litros).T.Carne Ing.</v>
      </c>
      <c r="B4">
        <v>0</v>
      </c>
      <c r="C4" t="s">
        <v>117</v>
      </c>
      <c r="D4">
        <v>2147.8138730000001</v>
      </c>
      <c r="E4">
        <v>2122.3447880610001</v>
      </c>
      <c r="F4">
        <v>0</v>
      </c>
      <c r="G4">
        <v>0</v>
      </c>
      <c r="H4">
        <v>0</v>
      </c>
      <c r="I4">
        <v>0</v>
      </c>
    </row>
    <row r="5" spans="1:9" x14ac:dyDescent="0.3">
      <c r="A5" t="str">
        <f t="shared" si="0"/>
        <v>VOLUMEN (Miles kg ó litros).T.Pescados/Marisc.Ing</v>
      </c>
      <c r="B5">
        <v>0</v>
      </c>
      <c r="C5" t="s">
        <v>118</v>
      </c>
      <c r="D5">
        <v>611.01143794500001</v>
      </c>
      <c r="E5">
        <v>708.03989084</v>
      </c>
      <c r="F5">
        <v>0</v>
      </c>
      <c r="G5">
        <v>0</v>
      </c>
      <c r="H5">
        <v>0</v>
      </c>
      <c r="I5">
        <v>0</v>
      </c>
    </row>
    <row r="6" spans="1:9" x14ac:dyDescent="0.3">
      <c r="A6" t="str">
        <f t="shared" si="0"/>
        <v>VOLUMEN (Miles kg ó litros).Derivados lacteos Ing</v>
      </c>
      <c r="B6">
        <v>0</v>
      </c>
      <c r="C6" t="s">
        <v>119</v>
      </c>
      <c r="D6">
        <v>784.88988226499998</v>
      </c>
      <c r="E6">
        <v>722.14753780000001</v>
      </c>
      <c r="F6">
        <v>0</v>
      </c>
      <c r="G6">
        <v>0</v>
      </c>
      <c r="H6">
        <v>0</v>
      </c>
      <c r="I6">
        <v>0</v>
      </c>
    </row>
    <row r="7" spans="1:9" x14ac:dyDescent="0.3">
      <c r="A7" t="str">
        <f t="shared" si="0"/>
        <v>VOLUMEN (Miles kg ó litros).Fruta Ing.</v>
      </c>
      <c r="B7">
        <v>0</v>
      </c>
      <c r="C7" t="s">
        <v>120</v>
      </c>
      <c r="D7">
        <v>237.48836184999999</v>
      </c>
      <c r="E7">
        <v>205.54962525000002</v>
      </c>
      <c r="F7">
        <v>0</v>
      </c>
      <c r="G7">
        <v>0</v>
      </c>
      <c r="H7">
        <v>0</v>
      </c>
      <c r="I7">
        <v>0</v>
      </c>
    </row>
    <row r="8" spans="1:9" x14ac:dyDescent="0.3">
      <c r="A8" t="str">
        <f t="shared" si="0"/>
        <v>VOLUMEN (Miles kg ó litros).Hortalizas/Verdur.Ing</v>
      </c>
      <c r="B8">
        <v>0</v>
      </c>
      <c r="C8" t="s">
        <v>121</v>
      </c>
      <c r="D8">
        <v>2957.8685549100001</v>
      </c>
      <c r="E8">
        <v>2807.0970693499999</v>
      </c>
      <c r="F8">
        <v>0</v>
      </c>
      <c r="G8">
        <v>0</v>
      </c>
      <c r="H8">
        <v>0</v>
      </c>
      <c r="I8">
        <v>0</v>
      </c>
    </row>
    <row r="9" spans="1:9" x14ac:dyDescent="0.3">
      <c r="A9" t="str">
        <f t="shared" si="0"/>
        <v>VOLUMEN (Miles kg ó litros).Aceite alino Ing.</v>
      </c>
      <c r="B9">
        <v>0</v>
      </c>
      <c r="C9" t="s">
        <v>122</v>
      </c>
      <c r="D9">
        <v>13.031150350000001</v>
      </c>
      <c r="E9">
        <v>15.262118549999999</v>
      </c>
      <c r="F9">
        <v>0</v>
      </c>
      <c r="G9">
        <v>0</v>
      </c>
      <c r="H9">
        <v>0</v>
      </c>
      <c r="I9">
        <v>0</v>
      </c>
    </row>
    <row r="10" spans="1:9" x14ac:dyDescent="0.3">
      <c r="A10" t="str">
        <f t="shared" si="0"/>
        <v>VOLUMEN (Miles kg ó litros).Pan Ing.</v>
      </c>
      <c r="B10">
        <v>0</v>
      </c>
      <c r="C10" t="s">
        <v>123</v>
      </c>
      <c r="D10">
        <v>1449.89713024</v>
      </c>
      <c r="E10">
        <v>1308.8769326399999</v>
      </c>
      <c r="F10">
        <v>0</v>
      </c>
      <c r="G10">
        <v>0</v>
      </c>
      <c r="H10">
        <v>0</v>
      </c>
      <c r="I10">
        <v>0</v>
      </c>
    </row>
    <row r="11" spans="1:9" x14ac:dyDescent="0.3">
      <c r="A11" t="str">
        <f t="shared" si="0"/>
        <v>VOLUMEN (Miles kg ó litros).Pastas Ing.</v>
      </c>
      <c r="B11">
        <v>0</v>
      </c>
      <c r="C11" t="s">
        <v>124</v>
      </c>
      <c r="D11">
        <v>52.581287445000001</v>
      </c>
      <c r="E11">
        <v>40.185431199999996</v>
      </c>
      <c r="F11">
        <v>0</v>
      </c>
      <c r="G11">
        <v>0</v>
      </c>
      <c r="H11">
        <v>0</v>
      </c>
      <c r="I11">
        <v>0</v>
      </c>
    </row>
    <row r="12" spans="1:9" x14ac:dyDescent="0.3">
      <c r="A12" t="str">
        <f t="shared" si="0"/>
        <v>VOLUMEN (Miles kg ó litros).Arroz Ing.</v>
      </c>
      <c r="B12">
        <v>0</v>
      </c>
      <c r="C12" t="s">
        <v>125</v>
      </c>
      <c r="D12">
        <v>85.947021540000009</v>
      </c>
      <c r="E12">
        <v>143.46280836</v>
      </c>
      <c r="F12">
        <v>0</v>
      </c>
      <c r="G12">
        <v>0</v>
      </c>
      <c r="H12">
        <v>0</v>
      </c>
      <c r="I12">
        <v>0</v>
      </c>
    </row>
    <row r="13" spans="1:9" x14ac:dyDescent="0.3">
      <c r="A13" t="str">
        <f t="shared" si="0"/>
        <v>VOLUMEN (Miles kg ó litros).Legumbres Ing.</v>
      </c>
      <c r="B13">
        <v>0</v>
      </c>
      <c r="C13" t="s">
        <v>126</v>
      </c>
      <c r="D13">
        <v>0</v>
      </c>
      <c r="E13">
        <v>17.816644434999997</v>
      </c>
      <c r="F13">
        <v>0</v>
      </c>
      <c r="G13">
        <v>0</v>
      </c>
      <c r="H13">
        <v>0</v>
      </c>
      <c r="I13">
        <v>0</v>
      </c>
    </row>
    <row r="14" spans="1:9" x14ac:dyDescent="0.3">
      <c r="A14" t="str">
        <f t="shared" si="0"/>
        <v>VOLUMEN (Miles kg ó litros)BATIDOS</v>
      </c>
      <c r="B14">
        <v>0</v>
      </c>
      <c r="C14" t="s">
        <v>165</v>
      </c>
      <c r="D14">
        <v>111.486175</v>
      </c>
      <c r="E14">
        <v>0</v>
      </c>
      <c r="F14">
        <v>0</v>
      </c>
      <c r="G14">
        <v>0</v>
      </c>
      <c r="H14">
        <v>0</v>
      </c>
      <c r="I14">
        <v>0</v>
      </c>
    </row>
    <row r="15" spans="1:9" x14ac:dyDescent="0.3">
      <c r="A15" t="str">
        <f t="shared" si="0"/>
        <v>VOLUMEN (Miles kg ó litros)HELADOS</v>
      </c>
      <c r="B15">
        <v>0</v>
      </c>
      <c r="C15" t="s">
        <v>166</v>
      </c>
      <c r="D15">
        <v>143.42723999999998</v>
      </c>
      <c r="E15">
        <v>165.477</v>
      </c>
      <c r="F15">
        <v>0</v>
      </c>
      <c r="G15">
        <v>0</v>
      </c>
      <c r="H15">
        <v>0</v>
      </c>
      <c r="I15">
        <v>0</v>
      </c>
    </row>
    <row r="16" spans="1:9" x14ac:dyDescent="0.3">
      <c r="A16" t="str">
        <f t="shared" si="0"/>
        <v>VOLUMEN (Miles kg ó litros)GALLETAS</v>
      </c>
      <c r="B16">
        <v>0</v>
      </c>
      <c r="C16" t="s">
        <v>167</v>
      </c>
      <c r="D16">
        <v>18.02233</v>
      </c>
      <c r="E16">
        <v>19.670351999999998</v>
      </c>
      <c r="F16">
        <v>0</v>
      </c>
      <c r="G16">
        <v>0</v>
      </c>
      <c r="H16">
        <v>0</v>
      </c>
      <c r="I16">
        <v>0</v>
      </c>
    </row>
    <row r="17" spans="1:9" x14ac:dyDescent="0.3">
      <c r="A17" t="str">
        <f t="shared" si="0"/>
        <v>VOLUMEN (Miles kg ó litros)BOLLERÍA</v>
      </c>
      <c r="B17">
        <v>0</v>
      </c>
      <c r="C17" t="s">
        <v>168</v>
      </c>
      <c r="D17">
        <v>376.317522</v>
      </c>
      <c r="E17">
        <v>304.47373499999998</v>
      </c>
      <c r="F17">
        <v>0</v>
      </c>
      <c r="G17">
        <v>0</v>
      </c>
      <c r="H17">
        <v>0</v>
      </c>
      <c r="I17">
        <v>0</v>
      </c>
    </row>
    <row r="18" spans="1:9" x14ac:dyDescent="0.3">
      <c r="A18" t="str">
        <f t="shared" si="0"/>
        <v>VOLUMEN (Miles kg ó litros)PAL.PAN+BARRIT+TORTIT</v>
      </c>
      <c r="B18">
        <v>0</v>
      </c>
      <c r="C18" t="s">
        <v>169</v>
      </c>
      <c r="D18">
        <v>69.899243200000001</v>
      </c>
      <c r="E18">
        <v>0</v>
      </c>
      <c r="F18">
        <v>0</v>
      </c>
      <c r="G18">
        <v>0</v>
      </c>
      <c r="H18">
        <v>0</v>
      </c>
      <c r="I18">
        <v>0</v>
      </c>
    </row>
    <row r="19" spans="1:9" x14ac:dyDescent="0.3">
      <c r="A19" t="str">
        <f t="shared" si="0"/>
        <v>VOLUMEN (Miles kg ó litros).Resto productos Ing.</v>
      </c>
      <c r="B19">
        <v>0</v>
      </c>
      <c r="C19" t="s">
        <v>132</v>
      </c>
      <c r="D19">
        <v>2148.0586089750004</v>
      </c>
      <c r="E19">
        <v>2414.1914340750004</v>
      </c>
      <c r="F19">
        <v>0</v>
      </c>
      <c r="G19">
        <v>0</v>
      </c>
      <c r="H19">
        <v>0</v>
      </c>
      <c r="I19">
        <v>0</v>
      </c>
    </row>
    <row r="20" spans="1:9" x14ac:dyDescent="0.3">
      <c r="A20" t="str">
        <f>$B$20&amp;C20</f>
        <v>PENETRACION (%).T.Alimentos TOTAL ING</v>
      </c>
      <c r="B20" t="s">
        <v>140</v>
      </c>
      <c r="C20" t="s">
        <v>15</v>
      </c>
      <c r="D20">
        <v>28.368790000000001</v>
      </c>
      <c r="E20">
        <v>30.469719999999999</v>
      </c>
      <c r="F20">
        <v>0</v>
      </c>
      <c r="G20">
        <v>0</v>
      </c>
      <c r="H20">
        <v>0</v>
      </c>
      <c r="I20">
        <v>0</v>
      </c>
    </row>
    <row r="21" spans="1:9" x14ac:dyDescent="0.3">
      <c r="A21" t="str">
        <f t="shared" ref="A21:A36" si="1">$B$20&amp;C21</f>
        <v>PENETRACION (%).T.Carne Ing.</v>
      </c>
      <c r="B21">
        <v>0</v>
      </c>
      <c r="C21" t="s">
        <v>117</v>
      </c>
      <c r="D21">
        <v>18.221520000000002</v>
      </c>
      <c r="E21">
        <v>19.51604</v>
      </c>
      <c r="F21">
        <v>0</v>
      </c>
      <c r="G21">
        <v>0</v>
      </c>
      <c r="H21">
        <v>0</v>
      </c>
      <c r="I21">
        <v>0</v>
      </c>
    </row>
    <row r="22" spans="1:9" x14ac:dyDescent="0.3">
      <c r="A22" t="str">
        <f t="shared" si="1"/>
        <v>PENETRACION (%).T.Pescados/Marisc.Ing</v>
      </c>
      <c r="B22">
        <v>0</v>
      </c>
      <c r="C22" t="s">
        <v>118</v>
      </c>
      <c r="D22">
        <v>7.818257</v>
      </c>
      <c r="E22">
        <v>8.1676029999999997</v>
      </c>
      <c r="F22">
        <v>0</v>
      </c>
      <c r="G22">
        <v>0</v>
      </c>
      <c r="H22">
        <v>0</v>
      </c>
      <c r="I22">
        <v>0</v>
      </c>
    </row>
    <row r="23" spans="1:9" x14ac:dyDescent="0.3">
      <c r="A23" t="str">
        <f t="shared" si="1"/>
        <v>PENETRACION (%).Derivados lacteos Ing</v>
      </c>
      <c r="B23">
        <v>0</v>
      </c>
      <c r="C23" t="s">
        <v>119</v>
      </c>
      <c r="D23">
        <v>13.43379</v>
      </c>
      <c r="E23">
        <v>14.2355</v>
      </c>
      <c r="F23">
        <v>0</v>
      </c>
      <c r="G23">
        <v>0</v>
      </c>
      <c r="H23">
        <v>0</v>
      </c>
      <c r="I23">
        <v>0</v>
      </c>
    </row>
    <row r="24" spans="1:9" x14ac:dyDescent="0.3">
      <c r="A24" t="str">
        <f t="shared" si="1"/>
        <v>PENETRACION (%).Fruta Ing.</v>
      </c>
      <c r="B24">
        <v>0</v>
      </c>
      <c r="C24" t="s">
        <v>120</v>
      </c>
      <c r="D24">
        <v>2.0225979999999999</v>
      </c>
      <c r="E24">
        <v>2.0714359999999998</v>
      </c>
      <c r="F24">
        <v>0</v>
      </c>
      <c r="G24">
        <v>0</v>
      </c>
      <c r="H24">
        <v>0</v>
      </c>
      <c r="I24">
        <v>0</v>
      </c>
    </row>
    <row r="25" spans="1:9" x14ac:dyDescent="0.3">
      <c r="A25" t="str">
        <f t="shared" si="1"/>
        <v>PENETRACION (%).Hortalizas/Verdur.Ing</v>
      </c>
      <c r="B25">
        <v>0</v>
      </c>
      <c r="C25" t="s">
        <v>121</v>
      </c>
      <c r="D25">
        <v>16.948440000000002</v>
      </c>
      <c r="E25">
        <v>18.507940000000001</v>
      </c>
      <c r="F25">
        <v>0</v>
      </c>
      <c r="G25">
        <v>0</v>
      </c>
      <c r="H25">
        <v>0</v>
      </c>
      <c r="I25">
        <v>0</v>
      </c>
    </row>
    <row r="26" spans="1:9" x14ac:dyDescent="0.3">
      <c r="A26" t="str">
        <f t="shared" si="1"/>
        <v>PENETRACION (%).Aceite alino Ing.</v>
      </c>
      <c r="B26">
        <v>0</v>
      </c>
      <c r="C26" t="s">
        <v>122</v>
      </c>
      <c r="D26">
        <v>1.7066840000000001</v>
      </c>
      <c r="E26">
        <v>1.2153970000000001</v>
      </c>
      <c r="F26">
        <v>0</v>
      </c>
      <c r="G26">
        <v>0</v>
      </c>
      <c r="H26">
        <v>0</v>
      </c>
      <c r="I26">
        <v>0</v>
      </c>
    </row>
    <row r="27" spans="1:9" x14ac:dyDescent="0.3">
      <c r="A27" t="str">
        <f t="shared" si="1"/>
        <v>PENETRACION (%).Pan Ing.</v>
      </c>
      <c r="B27">
        <v>0</v>
      </c>
      <c r="C27" t="s">
        <v>123</v>
      </c>
      <c r="D27">
        <v>17.703299999999999</v>
      </c>
      <c r="E27">
        <v>18.553989999999999</v>
      </c>
      <c r="F27">
        <v>0</v>
      </c>
      <c r="G27">
        <v>0</v>
      </c>
      <c r="H27">
        <v>0</v>
      </c>
      <c r="I27">
        <v>0</v>
      </c>
    </row>
    <row r="28" spans="1:9" x14ac:dyDescent="0.3">
      <c r="A28" t="str">
        <f t="shared" si="1"/>
        <v>PENETRACION (%).Pastas Ing.</v>
      </c>
      <c r="B28">
        <v>0</v>
      </c>
      <c r="C28" t="s">
        <v>124</v>
      </c>
      <c r="D28">
        <v>2.8498839999999999</v>
      </c>
      <c r="E28">
        <v>2.640898</v>
      </c>
      <c r="F28">
        <v>0</v>
      </c>
      <c r="G28">
        <v>0</v>
      </c>
      <c r="H28">
        <v>0</v>
      </c>
      <c r="I28">
        <v>0</v>
      </c>
    </row>
    <row r="29" spans="1:9" x14ac:dyDescent="0.3">
      <c r="A29" t="str">
        <f t="shared" si="1"/>
        <v>PENETRACION (%).Arroz Ing.</v>
      </c>
      <c r="B29">
        <v>0</v>
      </c>
      <c r="C29" t="s">
        <v>125</v>
      </c>
      <c r="D29">
        <v>4.1552720000000001</v>
      </c>
      <c r="E29">
        <v>5.4508450000000002</v>
      </c>
      <c r="F29">
        <v>0</v>
      </c>
      <c r="G29">
        <v>0</v>
      </c>
      <c r="H29">
        <v>0</v>
      </c>
      <c r="I29">
        <v>0</v>
      </c>
    </row>
    <row r="30" spans="1:9" x14ac:dyDescent="0.3">
      <c r="A30" t="str">
        <f t="shared" si="1"/>
        <v>PENETRACION (%).Legumbres Ing.</v>
      </c>
      <c r="B30">
        <v>0</v>
      </c>
      <c r="C30" t="s">
        <v>126</v>
      </c>
      <c r="D30">
        <v>0</v>
      </c>
      <c r="E30">
        <v>1.148584</v>
      </c>
      <c r="F30">
        <v>0</v>
      </c>
      <c r="G30">
        <v>0</v>
      </c>
      <c r="H30">
        <v>0</v>
      </c>
      <c r="I30">
        <v>0</v>
      </c>
    </row>
    <row r="31" spans="1:9" x14ac:dyDescent="0.3">
      <c r="A31" t="str">
        <f t="shared" si="1"/>
        <v>PENETRACION (%)BATIDOS</v>
      </c>
      <c r="B31">
        <v>0</v>
      </c>
      <c r="C31" t="s">
        <v>165</v>
      </c>
      <c r="D31">
        <v>0.80800090000000002</v>
      </c>
      <c r="E31">
        <v>0</v>
      </c>
      <c r="F31">
        <v>0</v>
      </c>
      <c r="G31">
        <v>0</v>
      </c>
      <c r="H31">
        <v>0</v>
      </c>
      <c r="I31">
        <v>0</v>
      </c>
    </row>
    <row r="32" spans="1:9" x14ac:dyDescent="0.3">
      <c r="A32" t="str">
        <f t="shared" si="1"/>
        <v>PENETRACION (%)HELADOS</v>
      </c>
      <c r="B32">
        <v>0</v>
      </c>
      <c r="C32" t="s">
        <v>166</v>
      </c>
      <c r="D32">
        <v>1.871278</v>
      </c>
      <c r="E32">
        <v>2.2842410000000002</v>
      </c>
      <c r="F32">
        <v>0</v>
      </c>
      <c r="G32">
        <v>0</v>
      </c>
      <c r="H32">
        <v>0</v>
      </c>
      <c r="I32">
        <v>0</v>
      </c>
    </row>
    <row r="33" spans="1:9" x14ac:dyDescent="0.3">
      <c r="A33" t="str">
        <f t="shared" si="1"/>
        <v>PENETRACION (%)GALLETAS</v>
      </c>
      <c r="B33">
        <v>0</v>
      </c>
      <c r="C33" t="s">
        <v>167</v>
      </c>
      <c r="D33">
        <v>2.8085499999999999</v>
      </c>
      <c r="E33">
        <v>2.0694089999999998</v>
      </c>
      <c r="F33">
        <v>0</v>
      </c>
      <c r="G33">
        <v>0</v>
      </c>
      <c r="H33">
        <v>0</v>
      </c>
      <c r="I33">
        <v>0</v>
      </c>
    </row>
    <row r="34" spans="1:9" x14ac:dyDescent="0.3">
      <c r="A34" t="str">
        <f t="shared" si="1"/>
        <v>PENETRACION (%)BOLLERÍA</v>
      </c>
      <c r="B34">
        <v>0</v>
      </c>
      <c r="C34" t="s">
        <v>168</v>
      </c>
      <c r="D34">
        <v>5.0261969999999998</v>
      </c>
      <c r="E34">
        <v>4.8823860000000003</v>
      </c>
      <c r="F34">
        <v>0</v>
      </c>
      <c r="G34">
        <v>0</v>
      </c>
      <c r="H34">
        <v>0</v>
      </c>
      <c r="I34">
        <v>0</v>
      </c>
    </row>
    <row r="35" spans="1:9" x14ac:dyDescent="0.3">
      <c r="A35" t="str">
        <f t="shared" si="1"/>
        <v>PENETRACION (%)PAL.PAN+BARRIT+TORTIT</v>
      </c>
      <c r="B35">
        <v>0</v>
      </c>
      <c r="C35" t="s">
        <v>169</v>
      </c>
      <c r="D35">
        <v>0.97923550000000004</v>
      </c>
      <c r="E35">
        <v>0</v>
      </c>
      <c r="F35">
        <v>0</v>
      </c>
      <c r="G35">
        <v>0</v>
      </c>
      <c r="H35">
        <v>0</v>
      </c>
      <c r="I35">
        <v>0</v>
      </c>
    </row>
    <row r="36" spans="1:9" x14ac:dyDescent="0.3">
      <c r="A36" t="str">
        <f t="shared" si="1"/>
        <v>PENETRACION (%).Resto productos Ing.</v>
      </c>
      <c r="B36">
        <v>0</v>
      </c>
      <c r="C36" t="s">
        <v>132</v>
      </c>
      <c r="D36">
        <v>15.20293</v>
      </c>
      <c r="E36">
        <v>18.36431</v>
      </c>
      <c r="F36">
        <v>0</v>
      </c>
      <c r="G36">
        <v>0</v>
      </c>
      <c r="H36">
        <v>0</v>
      </c>
      <c r="I36">
        <v>0</v>
      </c>
    </row>
    <row r="37" spans="1:9" x14ac:dyDescent="0.3">
      <c r="A37" t="str">
        <f>$B$37&amp;C37</f>
        <v>FRECUENCIA DESPERDICIO (Actos).T.Alimentos TOTAL ING</v>
      </c>
      <c r="B37" t="s">
        <v>141</v>
      </c>
      <c r="C37" t="s">
        <v>15</v>
      </c>
      <c r="D37">
        <v>3.0036364087799359</v>
      </c>
      <c r="E37">
        <v>2.9211432674578597</v>
      </c>
      <c r="F37">
        <v>0</v>
      </c>
      <c r="G37">
        <v>0</v>
      </c>
      <c r="H37">
        <v>0</v>
      </c>
      <c r="I37">
        <v>0</v>
      </c>
    </row>
    <row r="38" spans="1:9" x14ac:dyDescent="0.3">
      <c r="A38" t="str">
        <f t="shared" ref="A38:A53" si="2">$B$37&amp;C38</f>
        <v>FRECUENCIA DESPERDICIO (Actos).T.Carne Ing.</v>
      </c>
      <c r="B38">
        <v>0</v>
      </c>
      <c r="C38" t="s">
        <v>117</v>
      </c>
      <c r="D38">
        <v>2.3207215495572457</v>
      </c>
      <c r="E38">
        <v>2.2585651785726264</v>
      </c>
      <c r="F38">
        <v>0</v>
      </c>
      <c r="G38">
        <v>0</v>
      </c>
      <c r="H38">
        <v>0</v>
      </c>
      <c r="I38">
        <v>0</v>
      </c>
    </row>
    <row r="39" spans="1:9" x14ac:dyDescent="0.3">
      <c r="A39" t="str">
        <f t="shared" si="2"/>
        <v>FRECUENCIA DESPERDICIO (Actos).T.Pescados/Marisc.Ing</v>
      </c>
      <c r="B39">
        <v>0</v>
      </c>
      <c r="C39" t="s">
        <v>118</v>
      </c>
      <c r="D39">
        <v>1.4323940923239551</v>
      </c>
      <c r="E39">
        <v>1.4116563328866405</v>
      </c>
      <c r="F39">
        <v>0</v>
      </c>
      <c r="G39">
        <v>0</v>
      </c>
      <c r="H39">
        <v>0</v>
      </c>
      <c r="I39">
        <v>0</v>
      </c>
    </row>
    <row r="40" spans="1:9" x14ac:dyDescent="0.3">
      <c r="A40" t="str">
        <f t="shared" si="2"/>
        <v>FRECUENCIA DESPERDICIO (Actos).Derivados lacteos Ing</v>
      </c>
      <c r="B40">
        <v>0</v>
      </c>
      <c r="C40" t="s">
        <v>119</v>
      </c>
      <c r="D40">
        <v>2.0248914592469425</v>
      </c>
      <c r="E40">
        <v>1.9803899688201525</v>
      </c>
      <c r="F40">
        <v>0</v>
      </c>
      <c r="G40">
        <v>0</v>
      </c>
      <c r="H40">
        <v>0</v>
      </c>
      <c r="I40">
        <v>0</v>
      </c>
    </row>
    <row r="41" spans="1:9" x14ac:dyDescent="0.3">
      <c r="A41" t="str">
        <f t="shared" si="2"/>
        <v>FRECUENCIA DESPERDICIO (Actos).Fruta Ing.</v>
      </c>
      <c r="B41">
        <v>0</v>
      </c>
      <c r="C41" t="s">
        <v>120</v>
      </c>
      <c r="D41">
        <v>1.3946042592881995</v>
      </c>
      <c r="E41">
        <v>1.3345287389643385</v>
      </c>
      <c r="F41">
        <v>0</v>
      </c>
      <c r="G41">
        <v>0</v>
      </c>
      <c r="H41">
        <v>0</v>
      </c>
      <c r="I41">
        <v>0</v>
      </c>
    </row>
    <row r="42" spans="1:9" x14ac:dyDescent="0.3">
      <c r="A42" t="str">
        <f t="shared" si="2"/>
        <v>FRECUENCIA DESPERDICIO (Actos).Hortalizas/Verdur.Ing</v>
      </c>
      <c r="B42">
        <v>0</v>
      </c>
      <c r="C42" t="s">
        <v>121</v>
      </c>
      <c r="D42">
        <v>2.2014600173198913</v>
      </c>
      <c r="E42">
        <v>2.0676628849984042</v>
      </c>
      <c r="F42">
        <v>0</v>
      </c>
      <c r="G42">
        <v>0</v>
      </c>
      <c r="H42">
        <v>0</v>
      </c>
      <c r="I42">
        <v>0</v>
      </c>
    </row>
    <row r="43" spans="1:9" x14ac:dyDescent="0.3">
      <c r="A43" t="str">
        <f t="shared" si="2"/>
        <v>FRECUENCIA DESPERDICIO (Actos).Aceite alino Ing.</v>
      </c>
      <c r="B43">
        <v>0</v>
      </c>
      <c r="C43" t="s">
        <v>122</v>
      </c>
      <c r="D43">
        <v>2.8473446503338491</v>
      </c>
      <c r="E43">
        <v>3.5216799307138458</v>
      </c>
      <c r="F43">
        <v>0</v>
      </c>
      <c r="G43">
        <v>0</v>
      </c>
      <c r="H43">
        <v>0</v>
      </c>
      <c r="I43">
        <v>0</v>
      </c>
    </row>
    <row r="44" spans="1:9" x14ac:dyDescent="0.3">
      <c r="A44" t="str">
        <f t="shared" si="2"/>
        <v>FRECUENCIA DESPERDICIO (Actos).Pan Ing.</v>
      </c>
      <c r="B44">
        <v>0</v>
      </c>
      <c r="C44" t="s">
        <v>123</v>
      </c>
      <c r="D44">
        <v>2.7774911614030748</v>
      </c>
      <c r="E44">
        <v>2.5608102344345873</v>
      </c>
      <c r="F44">
        <v>0</v>
      </c>
      <c r="G44">
        <v>0</v>
      </c>
      <c r="H44">
        <v>0</v>
      </c>
      <c r="I44">
        <v>0</v>
      </c>
    </row>
    <row r="45" spans="1:9" x14ac:dyDescent="0.3">
      <c r="A45" t="str">
        <f t="shared" si="2"/>
        <v>FRECUENCIA DESPERDICIO (Actos).Pastas Ing.</v>
      </c>
      <c r="B45">
        <v>0</v>
      </c>
      <c r="C45" t="s">
        <v>124</v>
      </c>
      <c r="D45">
        <v>1.0783957024411759</v>
      </c>
      <c r="E45">
        <v>1.0419656527781114</v>
      </c>
      <c r="F45">
        <v>0</v>
      </c>
      <c r="G45">
        <v>0</v>
      </c>
      <c r="H45">
        <v>0</v>
      </c>
      <c r="I45">
        <v>0</v>
      </c>
    </row>
    <row r="46" spans="1:9" x14ac:dyDescent="0.3">
      <c r="A46" t="str">
        <f t="shared" si="2"/>
        <v>FRECUENCIA DESPERDICIO (Actos).Arroz Ing.</v>
      </c>
      <c r="B46">
        <v>0</v>
      </c>
      <c r="C46" t="s">
        <v>125</v>
      </c>
      <c r="D46">
        <v>1.2658007911961244</v>
      </c>
      <c r="E46">
        <v>1.2840764188422096</v>
      </c>
      <c r="F46">
        <v>0</v>
      </c>
      <c r="G46">
        <v>0</v>
      </c>
      <c r="H46">
        <v>0</v>
      </c>
      <c r="I46">
        <v>0</v>
      </c>
    </row>
    <row r="47" spans="1:9" x14ac:dyDescent="0.3">
      <c r="A47" t="str">
        <f t="shared" si="2"/>
        <v>FRECUENCIA DESPERDICIO (Actos).Legumbres Ing.</v>
      </c>
      <c r="B47">
        <v>0</v>
      </c>
      <c r="C47" t="s">
        <v>126</v>
      </c>
      <c r="D47" t="s">
        <v>164</v>
      </c>
      <c r="E47">
        <v>1.1566707153197402</v>
      </c>
      <c r="F47">
        <v>0</v>
      </c>
      <c r="G47">
        <v>0</v>
      </c>
      <c r="H47">
        <v>0</v>
      </c>
      <c r="I47">
        <v>0</v>
      </c>
    </row>
    <row r="48" spans="1:9" x14ac:dyDescent="0.3">
      <c r="A48" t="str">
        <f t="shared" si="2"/>
        <v>FRECUENCIA DESPERDICIO (Actos)BATIDOS</v>
      </c>
      <c r="B48">
        <v>0</v>
      </c>
      <c r="C48" t="s">
        <v>165</v>
      </c>
      <c r="D48">
        <v>1.5524121620958982</v>
      </c>
      <c r="E48" t="s">
        <v>164</v>
      </c>
      <c r="F48">
        <v>0</v>
      </c>
      <c r="G48">
        <v>0</v>
      </c>
      <c r="H48">
        <v>0</v>
      </c>
      <c r="I48">
        <v>0</v>
      </c>
    </row>
    <row r="49" spans="1:9" x14ac:dyDescent="0.3">
      <c r="A49" t="str">
        <f t="shared" si="2"/>
        <v>FRECUENCIA DESPERDICIO (Actos)HELADOS</v>
      </c>
      <c r="B49">
        <v>0</v>
      </c>
      <c r="C49" t="s">
        <v>166</v>
      </c>
      <c r="D49">
        <v>1.7521240107672067</v>
      </c>
      <c r="E49">
        <v>1.649981314953463</v>
      </c>
      <c r="F49">
        <v>0</v>
      </c>
      <c r="G49">
        <v>0</v>
      </c>
      <c r="H49">
        <v>0</v>
      </c>
      <c r="I49">
        <v>0</v>
      </c>
    </row>
    <row r="50" spans="1:9" x14ac:dyDescent="0.3">
      <c r="A50" t="str">
        <f t="shared" si="2"/>
        <v>FRECUENCIA DESPERDICIO (Actos)GALLETAS</v>
      </c>
      <c r="B50">
        <v>0</v>
      </c>
      <c r="C50" t="s">
        <v>167</v>
      </c>
      <c r="D50">
        <v>1.3558680171091719</v>
      </c>
      <c r="E50">
        <v>1.8902051711324692</v>
      </c>
      <c r="F50">
        <v>0</v>
      </c>
      <c r="G50">
        <v>0</v>
      </c>
      <c r="H50">
        <v>0</v>
      </c>
      <c r="I50">
        <v>0</v>
      </c>
    </row>
    <row r="51" spans="1:9" x14ac:dyDescent="0.3">
      <c r="A51" t="str">
        <f t="shared" si="2"/>
        <v>FRECUENCIA DESPERDICIO (Actos)BOLLERÍA</v>
      </c>
      <c r="B51">
        <v>0</v>
      </c>
      <c r="C51" t="s">
        <v>168</v>
      </c>
      <c r="D51">
        <v>2.0667004558029922</v>
      </c>
      <c r="E51">
        <v>1.9558145604755763</v>
      </c>
      <c r="F51">
        <v>0</v>
      </c>
      <c r="G51">
        <v>0</v>
      </c>
      <c r="H51">
        <v>0</v>
      </c>
      <c r="I51">
        <v>0</v>
      </c>
    </row>
    <row r="52" spans="1:9" x14ac:dyDescent="0.3">
      <c r="A52" t="str">
        <f t="shared" si="2"/>
        <v>FRECUENCIA DESPERDICIO (Actos)PAL.PAN+BARRIT+TORTIT</v>
      </c>
      <c r="B52">
        <v>0</v>
      </c>
      <c r="C52" t="s">
        <v>169</v>
      </c>
      <c r="D52">
        <v>2.0613943702495985</v>
      </c>
      <c r="E52" t="s">
        <v>164</v>
      </c>
      <c r="F52">
        <v>0</v>
      </c>
      <c r="G52">
        <v>0</v>
      </c>
      <c r="H52">
        <v>0</v>
      </c>
      <c r="I52">
        <v>0</v>
      </c>
    </row>
    <row r="53" spans="1:9" x14ac:dyDescent="0.3">
      <c r="A53" t="str">
        <f t="shared" si="2"/>
        <v>FRECUENCIA DESPERDICIO (Actos).Resto productos Ing.</v>
      </c>
      <c r="B53">
        <v>0</v>
      </c>
      <c r="C53" t="s">
        <v>132</v>
      </c>
      <c r="D53">
        <v>2.1240536405183361</v>
      </c>
      <c r="E53">
        <v>1.9489298438868172</v>
      </c>
      <c r="F53">
        <v>0</v>
      </c>
      <c r="G53">
        <v>0</v>
      </c>
      <c r="H53">
        <v>0</v>
      </c>
      <c r="I53">
        <v>0</v>
      </c>
    </row>
    <row r="54" spans="1:9" x14ac:dyDescent="0.3">
      <c r="A54" t="str">
        <f>$B$54&amp;C54</f>
        <v>DESPERDICIO PER CAPITA (kg ó litros por individuo).T.Alimentos TOTAL ING</v>
      </c>
      <c r="B54" t="s">
        <v>142</v>
      </c>
      <c r="C54" t="s">
        <v>15</v>
      </c>
      <c r="D54">
        <v>0.32957853173977991</v>
      </c>
      <c r="E54">
        <v>0.32300807571435813</v>
      </c>
      <c r="F54">
        <v>0</v>
      </c>
      <c r="G54">
        <v>0</v>
      </c>
      <c r="H54">
        <v>0</v>
      </c>
      <c r="I54">
        <v>0</v>
      </c>
    </row>
    <row r="55" spans="1:9" x14ac:dyDescent="0.3">
      <c r="A55" t="str">
        <f t="shared" ref="A55:A70" si="3">$B$54&amp;C55</f>
        <v>DESPERDICIO PER CAPITA (kg ó litros por individuo).T.Carne Ing.</v>
      </c>
      <c r="B55">
        <v>0</v>
      </c>
      <c r="C55" t="s">
        <v>117</v>
      </c>
      <c r="D55">
        <v>6.3035457121428176E-2</v>
      </c>
      <c r="E55">
        <v>6.1747858569457109E-2</v>
      </c>
      <c r="F55">
        <v>0</v>
      </c>
      <c r="G55">
        <v>0</v>
      </c>
      <c r="H55">
        <v>0</v>
      </c>
      <c r="I55">
        <v>0</v>
      </c>
    </row>
    <row r="56" spans="1:9" x14ac:dyDescent="0.3">
      <c r="A56" t="str">
        <f t="shared" si="3"/>
        <v>DESPERDICIO PER CAPITA (kg ó litros por individuo).T.Pescados/Marisc.Ing</v>
      </c>
      <c r="B56">
        <v>0</v>
      </c>
      <c r="C56" t="s">
        <v>118</v>
      </c>
      <c r="D56">
        <v>1.793236012661608E-2</v>
      </c>
      <c r="E56">
        <v>2.0599839192506308E-2</v>
      </c>
      <c r="F56">
        <v>0</v>
      </c>
      <c r="G56">
        <v>0</v>
      </c>
      <c r="H56">
        <v>0</v>
      </c>
      <c r="I56">
        <v>0</v>
      </c>
    </row>
    <row r="57" spans="1:9" x14ac:dyDescent="0.3">
      <c r="A57" t="str">
        <f t="shared" si="3"/>
        <v>DESPERDICIO PER CAPITA (kg ó litros por individuo).Derivados lacteos Ing</v>
      </c>
      <c r="B57">
        <v>0</v>
      </c>
      <c r="C57" t="s">
        <v>119</v>
      </c>
      <c r="D57">
        <v>2.3035448638694219E-2</v>
      </c>
      <c r="E57">
        <v>2.1010286068052633E-2</v>
      </c>
      <c r="F57">
        <v>0</v>
      </c>
      <c r="G57">
        <v>0</v>
      </c>
      <c r="H57">
        <v>0</v>
      </c>
      <c r="I57">
        <v>0</v>
      </c>
    </row>
    <row r="58" spans="1:9" x14ac:dyDescent="0.3">
      <c r="A58" t="str">
        <f t="shared" si="3"/>
        <v>DESPERDICIO PER CAPITA (kg ó litros por individuo).Fruta Ing.</v>
      </c>
      <c r="B58">
        <v>0</v>
      </c>
      <c r="C58" t="s">
        <v>120</v>
      </c>
      <c r="D58">
        <v>6.9699637531008491E-3</v>
      </c>
      <c r="E58">
        <v>5.9802992422827665E-3</v>
      </c>
      <c r="F58">
        <v>0</v>
      </c>
      <c r="G58">
        <v>0</v>
      </c>
      <c r="H58">
        <v>0</v>
      </c>
      <c r="I58">
        <v>0</v>
      </c>
    </row>
    <row r="59" spans="1:9" x14ac:dyDescent="0.3">
      <c r="A59" t="str">
        <f t="shared" si="3"/>
        <v>DESPERDICIO PER CAPITA (kg ó litros por individuo).Hortalizas/Verdur.Ing</v>
      </c>
      <c r="B59">
        <v>0</v>
      </c>
      <c r="C59" t="s">
        <v>121</v>
      </c>
      <c r="D59">
        <v>8.6809432069260936E-2</v>
      </c>
      <c r="E59">
        <v>8.167017606797515E-2</v>
      </c>
      <c r="F59">
        <v>0</v>
      </c>
      <c r="G59">
        <v>0</v>
      </c>
      <c r="H59">
        <v>0</v>
      </c>
      <c r="I59">
        <v>0</v>
      </c>
    </row>
    <row r="60" spans="1:9" x14ac:dyDescent="0.3">
      <c r="A60" t="str">
        <f t="shared" si="3"/>
        <v>DESPERDICIO PER CAPITA (kg ó litros por individuo).Aceite alino Ing.</v>
      </c>
      <c r="B60">
        <v>0</v>
      </c>
      <c r="C60" t="s">
        <v>122</v>
      </c>
      <c r="D60">
        <v>3.8244670013191972E-4</v>
      </c>
      <c r="E60">
        <v>4.4403876949365733E-4</v>
      </c>
      <c r="F60">
        <v>0</v>
      </c>
      <c r="G60">
        <v>0</v>
      </c>
      <c r="H60">
        <v>0</v>
      </c>
      <c r="I60">
        <v>0</v>
      </c>
    </row>
    <row r="61" spans="1:9" x14ac:dyDescent="0.3">
      <c r="A61" t="str">
        <f t="shared" si="3"/>
        <v>DESPERDICIO PER CAPITA (kg ó litros por individuo).Pan Ing.</v>
      </c>
      <c r="B61">
        <v>0</v>
      </c>
      <c r="C61" t="s">
        <v>123</v>
      </c>
      <c r="D61">
        <v>4.2552524899060765E-2</v>
      </c>
      <c r="E61">
        <v>3.8080707191716932E-2</v>
      </c>
      <c r="F61">
        <v>0</v>
      </c>
      <c r="G61">
        <v>0</v>
      </c>
      <c r="H61">
        <v>0</v>
      </c>
      <c r="I61">
        <v>0</v>
      </c>
    </row>
    <row r="62" spans="1:9" x14ac:dyDescent="0.3">
      <c r="A62" t="str">
        <f t="shared" si="3"/>
        <v>DESPERDICIO PER CAPITA (kg ó litros por individuo).Pastas Ing.</v>
      </c>
      <c r="B62">
        <v>0</v>
      </c>
      <c r="C62" t="s">
        <v>124</v>
      </c>
      <c r="D62">
        <v>1.5431898399373373E-3</v>
      </c>
      <c r="E62">
        <v>1.1691622037915952E-3</v>
      </c>
      <c r="F62">
        <v>0</v>
      </c>
      <c r="G62">
        <v>0</v>
      </c>
      <c r="H62">
        <v>0</v>
      </c>
      <c r="I62">
        <v>0</v>
      </c>
    </row>
    <row r="63" spans="1:9" x14ac:dyDescent="0.3">
      <c r="A63" t="str">
        <f t="shared" si="3"/>
        <v>DESPERDICIO PER CAPITA (kg ó litros por individuo).Arroz Ing.</v>
      </c>
      <c r="B63">
        <v>0</v>
      </c>
      <c r="C63" t="s">
        <v>125</v>
      </c>
      <c r="D63">
        <v>2.5224285390598095E-3</v>
      </c>
      <c r="E63">
        <v>4.1739334718343324E-3</v>
      </c>
      <c r="F63">
        <v>0</v>
      </c>
      <c r="G63">
        <v>0</v>
      </c>
      <c r="H63">
        <v>0</v>
      </c>
      <c r="I63">
        <v>0</v>
      </c>
    </row>
    <row r="64" spans="1:9" x14ac:dyDescent="0.3">
      <c r="A64" t="str">
        <f t="shared" si="3"/>
        <v>DESPERDICIO PER CAPITA (kg ó litros por individuo).Legumbres Ing.</v>
      </c>
      <c r="B64">
        <v>0</v>
      </c>
      <c r="C64" t="s">
        <v>126</v>
      </c>
      <c r="D64" t="s">
        <v>164</v>
      </c>
      <c r="E64">
        <v>5.1836047868833869E-4</v>
      </c>
      <c r="F64">
        <v>0</v>
      </c>
      <c r="G64">
        <v>0</v>
      </c>
      <c r="H64">
        <v>0</v>
      </c>
      <c r="I64">
        <v>0</v>
      </c>
    </row>
    <row r="65" spans="1:9" x14ac:dyDescent="0.3">
      <c r="A65" t="str">
        <f t="shared" si="3"/>
        <v>DESPERDICIO PER CAPITA (kg ó litros por individuo)BATIDOS</v>
      </c>
      <c r="B65">
        <v>0</v>
      </c>
      <c r="C65" t="s">
        <v>165</v>
      </c>
      <c r="D65">
        <v>3.2719686833388669E-3</v>
      </c>
      <c r="E65" t="s">
        <v>164</v>
      </c>
      <c r="F65">
        <v>0</v>
      </c>
      <c r="G65">
        <v>0</v>
      </c>
      <c r="H65">
        <v>0</v>
      </c>
      <c r="I65">
        <v>0</v>
      </c>
    </row>
    <row r="66" spans="1:9" x14ac:dyDescent="0.3">
      <c r="A66" t="str">
        <f t="shared" si="3"/>
        <v>DESPERDICIO PER CAPITA (kg ó litros por individuo)HELADOS</v>
      </c>
      <c r="B66">
        <v>0</v>
      </c>
      <c r="C66" t="s">
        <v>166</v>
      </c>
      <c r="D66">
        <v>4.2093962088416495E-3</v>
      </c>
      <c r="E66">
        <v>4.8144161942801598E-3</v>
      </c>
      <c r="F66">
        <v>0</v>
      </c>
      <c r="G66">
        <v>0</v>
      </c>
      <c r="H66">
        <v>0</v>
      </c>
      <c r="I66">
        <v>0</v>
      </c>
    </row>
    <row r="67" spans="1:9" x14ac:dyDescent="0.3">
      <c r="A67" t="str">
        <f t="shared" si="3"/>
        <v>DESPERDICIO PER CAPITA (kg ó litros por individuo)GALLETAS</v>
      </c>
      <c r="B67">
        <v>0</v>
      </c>
      <c r="C67" t="s">
        <v>167</v>
      </c>
      <c r="D67">
        <v>5.2893113363416077E-4</v>
      </c>
      <c r="E67">
        <v>5.7229273703087705E-4</v>
      </c>
      <c r="F67">
        <v>0</v>
      </c>
      <c r="G67">
        <v>0</v>
      </c>
      <c r="H67">
        <v>0</v>
      </c>
      <c r="I67">
        <v>0</v>
      </c>
    </row>
    <row r="68" spans="1:9" x14ac:dyDescent="0.3">
      <c r="A68" t="str">
        <f t="shared" si="3"/>
        <v>DESPERDICIO PER CAPITA (kg ó litros por individuo)BOLLERÍA</v>
      </c>
      <c r="B68">
        <v>0</v>
      </c>
      <c r="C68" t="s">
        <v>168</v>
      </c>
      <c r="D68">
        <v>1.104441130482414E-2</v>
      </c>
      <c r="E68">
        <v>8.8584110256625225E-3</v>
      </c>
      <c r="F68">
        <v>0</v>
      </c>
      <c r="G68">
        <v>0</v>
      </c>
      <c r="H68">
        <v>0</v>
      </c>
      <c r="I68">
        <v>0</v>
      </c>
    </row>
    <row r="69" spans="1:9" x14ac:dyDescent="0.3">
      <c r="A69" t="str">
        <f t="shared" si="3"/>
        <v>DESPERDICIO PER CAPITA (kg ó litros por individuo)PAL.PAN+BARRIT+TORTIT</v>
      </c>
      <c r="B69">
        <v>0</v>
      </c>
      <c r="C69" t="s">
        <v>169</v>
      </c>
      <c r="D69">
        <v>2.0514488084905896E-3</v>
      </c>
      <c r="E69" t="s">
        <v>164</v>
      </c>
      <c r="F69">
        <v>0</v>
      </c>
      <c r="G69">
        <v>0</v>
      </c>
      <c r="H69">
        <v>0</v>
      </c>
      <c r="I69">
        <v>0</v>
      </c>
    </row>
    <row r="70" spans="1:9" x14ac:dyDescent="0.3">
      <c r="A70" t="str">
        <f t="shared" si="3"/>
        <v>DESPERDICIO PER CAPITA (kg ó litros por individuo).Resto productos Ing.</v>
      </c>
      <c r="B70">
        <v>0</v>
      </c>
      <c r="C70" t="s">
        <v>132</v>
      </c>
      <c r="D70">
        <v>6.3042598421857707E-2</v>
      </c>
      <c r="E70">
        <v>7.0238907391018485E-2</v>
      </c>
      <c r="F70">
        <v>0</v>
      </c>
      <c r="G70">
        <v>0</v>
      </c>
      <c r="H70">
        <v>0</v>
      </c>
      <c r="I70">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tabColor theme="7"/>
  </sheetPr>
  <dimension ref="A1:J919"/>
  <sheetViews>
    <sheetView workbookViewId="0">
      <selection activeCell="D11" sqref="D11"/>
    </sheetView>
  </sheetViews>
  <sheetFormatPr baseColWidth="10" defaultColWidth="11.44140625" defaultRowHeight="14.4" x14ac:dyDescent="0.3"/>
  <cols>
    <col min="1" max="1" width="78.77734375" style="21" bestFit="1" customWidth="1"/>
    <col min="2" max="4" width="21.77734375" customWidth="1"/>
    <col min="5" max="5" width="21.77734375" style="1" customWidth="1"/>
  </cols>
  <sheetData>
    <row r="1" spans="1:10" x14ac:dyDescent="0.3">
      <c r="B1">
        <v>0</v>
      </c>
      <c r="C1">
        <v>0</v>
      </c>
      <c r="D1">
        <v>0</v>
      </c>
      <c r="E1" t="s">
        <v>144</v>
      </c>
      <c r="F1" t="s">
        <v>145</v>
      </c>
      <c r="G1">
        <v>0</v>
      </c>
      <c r="H1">
        <v>0</v>
      </c>
      <c r="I1">
        <v>0</v>
      </c>
      <c r="J1">
        <v>0</v>
      </c>
    </row>
    <row r="2" spans="1:10" x14ac:dyDescent="0.3">
      <c r="A2" s="21" t="str">
        <f>B2&amp;C2&amp;D2</f>
        <v>DISTRIBUCION VOLUMEN X CRITERIO (kg ó litros).T.Alimentos TOTAL INGT.ESPAÑA</v>
      </c>
      <c r="B2" t="s">
        <v>139</v>
      </c>
      <c r="C2" t="s">
        <v>15</v>
      </c>
      <c r="D2" t="s">
        <v>60</v>
      </c>
      <c r="E2">
        <v>100</v>
      </c>
      <c r="F2">
        <v>100</v>
      </c>
      <c r="G2">
        <v>0</v>
      </c>
      <c r="H2">
        <v>0</v>
      </c>
      <c r="I2">
        <v>0</v>
      </c>
      <c r="J2">
        <v>0</v>
      </c>
    </row>
    <row r="3" spans="1:10" x14ac:dyDescent="0.3">
      <c r="A3" s="21" t="str">
        <f>B2&amp;C2&amp;D3</f>
        <v>DISTRIBUCION VOLUMEN X CRITERIO (kg ó litros).T.Alimentos TOTAL INGBCN AM</v>
      </c>
      <c r="B3">
        <v>0</v>
      </c>
      <c r="C3">
        <v>0</v>
      </c>
      <c r="D3" t="s">
        <v>146</v>
      </c>
      <c r="E3">
        <v>7.3368182440814635</v>
      </c>
      <c r="F3">
        <v>8.1369670928618856</v>
      </c>
      <c r="G3">
        <v>0</v>
      </c>
      <c r="H3">
        <v>0</v>
      </c>
      <c r="I3">
        <v>0</v>
      </c>
      <c r="J3">
        <v>0</v>
      </c>
    </row>
    <row r="4" spans="1:10" x14ac:dyDescent="0.3">
      <c r="A4" s="21" t="str">
        <f>B2&amp;C2&amp;D4</f>
        <v>DISTRIBUCION VOLUMEN X CRITERIO (kg ó litros).T.Alimentos TOTAL INGREST.CAT ARAGON</v>
      </c>
      <c r="B4">
        <v>0</v>
      </c>
      <c r="C4">
        <v>0</v>
      </c>
      <c r="D4" t="s">
        <v>147</v>
      </c>
      <c r="E4">
        <v>9.9293658377380023</v>
      </c>
      <c r="F4">
        <v>11.21624175816379</v>
      </c>
      <c r="G4">
        <v>0</v>
      </c>
      <c r="H4">
        <v>0</v>
      </c>
      <c r="I4">
        <v>0</v>
      </c>
      <c r="J4">
        <v>0</v>
      </c>
    </row>
    <row r="5" spans="1:10" x14ac:dyDescent="0.3">
      <c r="A5" s="21" t="str">
        <f>B2&amp;C2&amp;D5</f>
        <v>DISTRIBUCION VOLUMEN X CRITERIO (kg ó litros).T.Alimentos TOTAL INGLEVANTE</v>
      </c>
      <c r="B5">
        <v>0</v>
      </c>
      <c r="C5">
        <v>0</v>
      </c>
      <c r="D5" t="s">
        <v>148</v>
      </c>
      <c r="E5">
        <v>13.406315433020726</v>
      </c>
      <c r="F5">
        <v>16.602119975795368</v>
      </c>
      <c r="G5">
        <v>0</v>
      </c>
      <c r="H5">
        <v>0</v>
      </c>
      <c r="I5">
        <v>0</v>
      </c>
      <c r="J5">
        <v>0</v>
      </c>
    </row>
    <row r="6" spans="1:10" x14ac:dyDescent="0.3">
      <c r="A6" s="21" t="str">
        <f>B2&amp;C2&amp;D6</f>
        <v>DISTRIBUCION VOLUMEN X CRITERIO (kg ó litros).T.Alimentos TOTAL INGANDALUCIA</v>
      </c>
      <c r="B6">
        <v>0</v>
      </c>
      <c r="C6">
        <v>0</v>
      </c>
      <c r="D6" t="s">
        <v>149</v>
      </c>
      <c r="E6">
        <v>22.797828854024633</v>
      </c>
      <c r="F6">
        <v>21.025566962954727</v>
      </c>
      <c r="G6">
        <v>0</v>
      </c>
      <c r="H6">
        <v>0</v>
      </c>
      <c r="I6">
        <v>0</v>
      </c>
      <c r="J6">
        <v>0</v>
      </c>
    </row>
    <row r="7" spans="1:10" x14ac:dyDescent="0.3">
      <c r="A7" s="21" t="str">
        <f>B2&amp;C2&amp;D7</f>
        <v>DISTRIBUCION VOLUMEN X CRITERIO (kg ó litros).T.Alimentos TOTAL INGMDD AM</v>
      </c>
      <c r="B7">
        <v>0</v>
      </c>
      <c r="C7">
        <v>0</v>
      </c>
      <c r="D7" t="s">
        <v>150</v>
      </c>
      <c r="E7">
        <v>23.871456305582733</v>
      </c>
      <c r="F7">
        <v>19.069950251738049</v>
      </c>
      <c r="G7">
        <v>0</v>
      </c>
      <c r="H7">
        <v>0</v>
      </c>
      <c r="I7">
        <v>0</v>
      </c>
      <c r="J7">
        <v>0</v>
      </c>
    </row>
    <row r="8" spans="1:10" x14ac:dyDescent="0.3">
      <c r="A8" s="21" t="str">
        <f>B2&amp;C2&amp;D8</f>
        <v>DISTRIBUCION VOLUMEN X CRITERIO (kg ó litros).T.Alimentos TOTAL INGRTO CENTRO</v>
      </c>
      <c r="B8">
        <v>0</v>
      </c>
      <c r="C8">
        <v>0</v>
      </c>
      <c r="D8" t="s">
        <v>151</v>
      </c>
      <c r="E8">
        <v>7.8133943744956369</v>
      </c>
      <c r="F8">
        <v>7.4309189247736285</v>
      </c>
      <c r="G8">
        <v>0</v>
      </c>
      <c r="H8">
        <v>0</v>
      </c>
      <c r="I8">
        <v>0</v>
      </c>
      <c r="J8">
        <v>0</v>
      </c>
    </row>
    <row r="9" spans="1:10" x14ac:dyDescent="0.3">
      <c r="A9" s="21" t="str">
        <f>B2&amp;C2&amp;D9</f>
        <v>DISTRIBUCION VOLUMEN X CRITERIO (kg ó litros).T.Alimentos TOTAL INGNORTE-CENTRO</v>
      </c>
      <c r="B9">
        <v>0</v>
      </c>
      <c r="C9">
        <v>0</v>
      </c>
      <c r="D9" t="s">
        <v>152</v>
      </c>
      <c r="E9">
        <v>8.2361723050838531</v>
      </c>
      <c r="F9">
        <v>9.0410915949562973</v>
      </c>
      <c r="G9">
        <v>0</v>
      </c>
      <c r="H9">
        <v>0</v>
      </c>
      <c r="I9">
        <v>0</v>
      </c>
      <c r="J9">
        <v>0</v>
      </c>
    </row>
    <row r="10" spans="1:10" x14ac:dyDescent="0.3">
      <c r="A10" s="21" t="str">
        <f>B2&amp;C2&amp;D10</f>
        <v>DISTRIBUCION VOLUMEN X CRITERIO (kg ó litros).T.Alimentos TOTAL INGNOROESTE</v>
      </c>
      <c r="B10">
        <v>0</v>
      </c>
      <c r="C10">
        <v>0</v>
      </c>
      <c r="D10" t="s">
        <v>153</v>
      </c>
      <c r="E10">
        <v>6.6086496266077388</v>
      </c>
      <c r="F10">
        <v>7.4771425176918846</v>
      </c>
      <c r="G10">
        <v>0</v>
      </c>
      <c r="H10">
        <v>0</v>
      </c>
      <c r="I10">
        <v>0</v>
      </c>
      <c r="J10">
        <v>0</v>
      </c>
    </row>
    <row r="11" spans="1:10" x14ac:dyDescent="0.3">
      <c r="A11" s="21" t="str">
        <f>B2&amp;C2&amp;D11</f>
        <v>DISTRIBUCION VOLUMEN X CRITERIO (kg ó litros).T.Alimentos TOTAL ING&lt;2MIL</v>
      </c>
      <c r="B11">
        <v>0</v>
      </c>
      <c r="C11">
        <v>0</v>
      </c>
      <c r="D11" t="s">
        <v>30</v>
      </c>
      <c r="E11">
        <v>1.3966282019523761</v>
      </c>
      <c r="F11">
        <v>3.0681535084816129</v>
      </c>
      <c r="G11">
        <v>0</v>
      </c>
      <c r="H11">
        <v>0</v>
      </c>
      <c r="I11">
        <v>0</v>
      </c>
      <c r="J11">
        <v>0</v>
      </c>
    </row>
    <row r="12" spans="1:10" x14ac:dyDescent="0.3">
      <c r="A12" s="21" t="str">
        <f>B2&amp;C2&amp;D12</f>
        <v>DISTRIBUCION VOLUMEN X CRITERIO (kg ó litros).T.Alimentos TOTAL ING2-5MIL</v>
      </c>
      <c r="B12">
        <v>0</v>
      </c>
      <c r="C12">
        <v>0</v>
      </c>
      <c r="D12" t="s">
        <v>33</v>
      </c>
      <c r="E12">
        <v>4.1156508655963275</v>
      </c>
      <c r="F12">
        <v>6.6786227640011475</v>
      </c>
      <c r="G12">
        <v>0</v>
      </c>
      <c r="H12">
        <v>0</v>
      </c>
      <c r="I12">
        <v>0</v>
      </c>
      <c r="J12">
        <v>0</v>
      </c>
    </row>
    <row r="13" spans="1:10" x14ac:dyDescent="0.3">
      <c r="A13" s="21" t="str">
        <f>B2&amp;C2&amp;D13</f>
        <v>DISTRIBUCION VOLUMEN X CRITERIO (kg ó litros).T.Alimentos TOTAL ING5-10MIL</v>
      </c>
      <c r="B13">
        <v>0</v>
      </c>
      <c r="C13">
        <v>0</v>
      </c>
      <c r="D13" t="s">
        <v>35</v>
      </c>
      <c r="E13">
        <v>6.3171094862772881</v>
      </c>
      <c r="F13">
        <v>10.992877968697892</v>
      </c>
      <c r="G13">
        <v>0</v>
      </c>
      <c r="H13">
        <v>0</v>
      </c>
      <c r="I13">
        <v>0</v>
      </c>
      <c r="J13">
        <v>0</v>
      </c>
    </row>
    <row r="14" spans="1:10" x14ac:dyDescent="0.3">
      <c r="A14" s="21" t="str">
        <f>B2&amp;C2&amp;D14</f>
        <v>DISTRIBUCION VOLUMEN X CRITERIO (kg ó litros).T.Alimentos TOTAL ING10-30MIL</v>
      </c>
      <c r="B14">
        <v>0</v>
      </c>
      <c r="C14">
        <v>0</v>
      </c>
      <c r="D14" t="s">
        <v>37</v>
      </c>
      <c r="E14">
        <v>20.129525973333052</v>
      </c>
      <c r="F14">
        <v>13.176505741825048</v>
      </c>
      <c r="G14">
        <v>0</v>
      </c>
      <c r="H14">
        <v>0</v>
      </c>
      <c r="I14">
        <v>0</v>
      </c>
      <c r="J14">
        <v>0</v>
      </c>
    </row>
    <row r="15" spans="1:10" x14ac:dyDescent="0.3">
      <c r="A15" s="21" t="str">
        <f>B2&amp;C2&amp;D15</f>
        <v>DISTRIBUCION VOLUMEN X CRITERIO (kg ó litros).T.Alimentos TOTAL ING30-100MIL</v>
      </c>
      <c r="B15">
        <v>0</v>
      </c>
      <c r="C15">
        <v>0</v>
      </c>
      <c r="D15" t="s">
        <v>39</v>
      </c>
      <c r="E15">
        <v>19.927173425419504</v>
      </c>
      <c r="F15">
        <v>20.715860439692221</v>
      </c>
      <c r="G15">
        <v>0</v>
      </c>
      <c r="H15">
        <v>0</v>
      </c>
      <c r="I15">
        <v>0</v>
      </c>
      <c r="J15">
        <v>0</v>
      </c>
    </row>
    <row r="16" spans="1:10" x14ac:dyDescent="0.3">
      <c r="A16" s="21" t="str">
        <f>B2&amp;C2&amp;D16</f>
        <v>DISTRIBUCION VOLUMEN X CRITERIO (kg ó litros).T.Alimentos TOTAL ING100-200MIL</v>
      </c>
      <c r="B16">
        <v>0</v>
      </c>
      <c r="C16">
        <v>0</v>
      </c>
      <c r="D16" t="s">
        <v>41</v>
      </c>
      <c r="E16">
        <v>8.7756448933035909</v>
      </c>
      <c r="F16">
        <v>8.3229912053057848</v>
      </c>
      <c r="G16">
        <v>0</v>
      </c>
      <c r="H16">
        <v>0</v>
      </c>
      <c r="I16">
        <v>0</v>
      </c>
      <c r="J16">
        <v>0</v>
      </c>
    </row>
    <row r="17" spans="1:10" x14ac:dyDescent="0.3">
      <c r="A17" s="21" t="str">
        <f>B2&amp;C2&amp;D17</f>
        <v>DISTRIBUCION VOLUMEN X CRITERIO (kg ó litros).T.Alimentos TOTAL ING200-500MIL</v>
      </c>
      <c r="B17">
        <v>0</v>
      </c>
      <c r="C17">
        <v>0</v>
      </c>
      <c r="D17" t="s">
        <v>43</v>
      </c>
      <c r="E17">
        <v>13.700537810818878</v>
      </c>
      <c r="F17">
        <v>12.918449516601399</v>
      </c>
      <c r="G17">
        <v>0</v>
      </c>
      <c r="H17">
        <v>0</v>
      </c>
      <c r="I17">
        <v>0</v>
      </c>
      <c r="J17">
        <v>0</v>
      </c>
    </row>
    <row r="18" spans="1:10" x14ac:dyDescent="0.3">
      <c r="A18" s="21" t="str">
        <f>B2&amp;C2&amp;D18</f>
        <v>DISTRIBUCION VOLUMEN X CRITERIO (kg ó litros).T.Alimentos TOTAL ING&gt;500MIL</v>
      </c>
      <c r="B18">
        <v>0</v>
      </c>
      <c r="C18">
        <v>0</v>
      </c>
      <c r="D18" t="s">
        <v>45</v>
      </c>
      <c r="E18">
        <v>25.637730635133476</v>
      </c>
      <c r="F18">
        <v>24.126536176879032</v>
      </c>
      <c r="G18">
        <v>0</v>
      </c>
      <c r="H18">
        <v>0</v>
      </c>
      <c r="I18">
        <v>0</v>
      </c>
      <c r="J18">
        <v>0</v>
      </c>
    </row>
    <row r="19" spans="1:10" x14ac:dyDescent="0.3">
      <c r="A19" s="21" t="str">
        <f>B2&amp;C2&amp;D19</f>
        <v>DISTRIBUCION VOLUMEN X CRITERIO (kg ó litros).T.Alimentos TOTAL INGDE 15 A 19 AÑOS</v>
      </c>
      <c r="B19">
        <v>0</v>
      </c>
      <c r="C19">
        <v>0</v>
      </c>
      <c r="D19" t="s">
        <v>154</v>
      </c>
      <c r="E19">
        <v>0</v>
      </c>
      <c r="F19">
        <v>0</v>
      </c>
      <c r="G19">
        <v>0</v>
      </c>
      <c r="H19">
        <v>0</v>
      </c>
      <c r="I19">
        <v>0</v>
      </c>
      <c r="J19">
        <v>0</v>
      </c>
    </row>
    <row r="20" spans="1:10" x14ac:dyDescent="0.3">
      <c r="A20" s="21" t="str">
        <f>B2&amp;C2&amp;D20</f>
        <v>DISTRIBUCION VOLUMEN X CRITERIO (kg ó litros).T.Alimentos TOTAL INGDE 20 A 24 AÑOS</v>
      </c>
      <c r="B20">
        <v>0</v>
      </c>
      <c r="C20">
        <v>0</v>
      </c>
      <c r="D20" t="s">
        <v>155</v>
      </c>
      <c r="E20">
        <v>7.7103158778286298</v>
      </c>
      <c r="F20">
        <v>8.420112869699734</v>
      </c>
      <c r="G20">
        <v>0</v>
      </c>
      <c r="H20">
        <v>0</v>
      </c>
      <c r="I20">
        <v>0</v>
      </c>
      <c r="J20">
        <v>0</v>
      </c>
    </row>
    <row r="21" spans="1:10" x14ac:dyDescent="0.3">
      <c r="A21" s="21" t="str">
        <f>B2&amp;C2&amp;D21</f>
        <v>DISTRIBUCION VOLUMEN X CRITERIO (kg ó litros).T.Alimentos TOTAL INGDE 25 A 34 AÑOS</v>
      </c>
      <c r="B21">
        <v>0</v>
      </c>
      <c r="C21">
        <v>0</v>
      </c>
      <c r="D21" t="s">
        <v>156</v>
      </c>
      <c r="E21">
        <v>20.443961444424762</v>
      </c>
      <c r="F21">
        <v>12.942834260119254</v>
      </c>
      <c r="G21">
        <v>0</v>
      </c>
      <c r="H21">
        <v>0</v>
      </c>
      <c r="I21">
        <v>0</v>
      </c>
      <c r="J21">
        <v>0</v>
      </c>
    </row>
    <row r="22" spans="1:10" x14ac:dyDescent="0.3">
      <c r="A22" s="21" t="str">
        <f>B2&amp;C2&amp;D22</f>
        <v>DISTRIBUCION VOLUMEN X CRITERIO (kg ó litros).T.Alimentos TOTAL INGDE 35 A 49 AÑOS</v>
      </c>
      <c r="B22">
        <v>0</v>
      </c>
      <c r="C22">
        <v>0</v>
      </c>
      <c r="D22" t="s">
        <v>157</v>
      </c>
      <c r="E22">
        <v>36.585156619845854</v>
      </c>
      <c r="F22">
        <v>37.998264235442328</v>
      </c>
      <c r="G22">
        <v>0</v>
      </c>
      <c r="H22">
        <v>0</v>
      </c>
      <c r="I22">
        <v>0</v>
      </c>
      <c r="J22">
        <v>0</v>
      </c>
    </row>
    <row r="23" spans="1:10" x14ac:dyDescent="0.3">
      <c r="A23" s="21" t="str">
        <f>B2&amp;C2&amp;D23</f>
        <v>DISTRIBUCION VOLUMEN X CRITERIO (kg ó litros).T.Alimentos TOTAL INGDE 50 A 59 AÑOS</v>
      </c>
      <c r="B23">
        <v>0</v>
      </c>
      <c r="C23">
        <v>0</v>
      </c>
      <c r="D23" t="s">
        <v>158</v>
      </c>
      <c r="E23">
        <v>17.017868846547827</v>
      </c>
      <c r="F23">
        <v>22.94087351780346</v>
      </c>
      <c r="G23">
        <v>0</v>
      </c>
      <c r="H23">
        <v>0</v>
      </c>
      <c r="I23">
        <v>0</v>
      </c>
      <c r="J23">
        <v>0</v>
      </c>
    </row>
    <row r="24" spans="1:10" x14ac:dyDescent="0.3">
      <c r="A24" s="21" t="str">
        <f>B2&amp;C2&amp;D24</f>
        <v>DISTRIBUCION VOLUMEN X CRITERIO (kg ó litros).T.Alimentos TOTAL INGDE 60 A 75 AÑOS</v>
      </c>
      <c r="B24">
        <v>0</v>
      </c>
      <c r="C24">
        <v>0</v>
      </c>
      <c r="D24" t="s">
        <v>159</v>
      </c>
      <c r="E24">
        <v>14.131566140766555</v>
      </c>
      <c r="F24">
        <v>12.065474792974026</v>
      </c>
      <c r="G24">
        <v>0</v>
      </c>
      <c r="H24">
        <v>0</v>
      </c>
      <c r="I24">
        <v>0</v>
      </c>
      <c r="J24">
        <v>0</v>
      </c>
    </row>
    <row r="25" spans="1:10" x14ac:dyDescent="0.3">
      <c r="A25" s="21" t="str">
        <f>B2&amp;C2&amp;D25</f>
        <v>DISTRIBUCION VOLUMEN X CRITERIO (kg ó litros).T.Alimentos TOTAL INGALTA Y MEDIA ALTA</v>
      </c>
      <c r="B25">
        <v>0</v>
      </c>
      <c r="C25">
        <v>0</v>
      </c>
      <c r="D25" t="s">
        <v>160</v>
      </c>
      <c r="E25">
        <v>15.191305378406486</v>
      </c>
      <c r="F25">
        <v>18.378387061436481</v>
      </c>
      <c r="G25">
        <v>0</v>
      </c>
      <c r="H25">
        <v>0</v>
      </c>
      <c r="I25">
        <v>0</v>
      </c>
      <c r="J25">
        <v>0</v>
      </c>
    </row>
    <row r="26" spans="1:10" x14ac:dyDescent="0.3">
      <c r="A26" s="21" t="str">
        <f>B2&amp;C2&amp;D26</f>
        <v>DISTRIBUCION VOLUMEN X CRITERIO (kg ó litros).T.Alimentos TOTAL INGMEDIA</v>
      </c>
      <c r="B26">
        <v>0</v>
      </c>
      <c r="C26">
        <v>0</v>
      </c>
      <c r="D26" t="s">
        <v>161</v>
      </c>
      <c r="E26">
        <v>26.364271054044728</v>
      </c>
      <c r="F26">
        <v>28.264234453718927</v>
      </c>
      <c r="G26">
        <v>0</v>
      </c>
      <c r="H26">
        <v>0</v>
      </c>
      <c r="I26">
        <v>0</v>
      </c>
      <c r="J26">
        <v>0</v>
      </c>
    </row>
    <row r="27" spans="1:10" x14ac:dyDescent="0.3">
      <c r="A27" s="21" t="str">
        <f>B2&amp;C2&amp;D27</f>
        <v>DISTRIBUCION VOLUMEN X CRITERIO (kg ó litros).T.Alimentos TOTAL INGMEDIA BAJA</v>
      </c>
      <c r="B27">
        <v>0</v>
      </c>
      <c r="C27">
        <v>0</v>
      </c>
      <c r="D27" t="s">
        <v>162</v>
      </c>
      <c r="E27">
        <v>43.848539032495637</v>
      </c>
      <c r="F27">
        <v>38.619101990652432</v>
      </c>
      <c r="G27">
        <v>0</v>
      </c>
      <c r="H27">
        <v>0</v>
      </c>
      <c r="I27">
        <v>0</v>
      </c>
      <c r="J27">
        <v>0</v>
      </c>
    </row>
    <row r="28" spans="1:10" x14ac:dyDescent="0.3">
      <c r="A28" s="21" t="str">
        <f>B2&amp;C2&amp;D28</f>
        <v>DISTRIBUCION VOLUMEN X CRITERIO (kg ó litros).T.Alimentos TOTAL INGBAJA</v>
      </c>
      <c r="B28">
        <v>0</v>
      </c>
      <c r="C28">
        <v>0</v>
      </c>
      <c r="D28" t="s">
        <v>163</v>
      </c>
      <c r="E28">
        <v>14.595886627661168</v>
      </c>
      <c r="F28">
        <v>14.738272322245614</v>
      </c>
      <c r="G28">
        <v>0</v>
      </c>
      <c r="H28">
        <v>0</v>
      </c>
      <c r="I28">
        <v>0</v>
      </c>
      <c r="J28">
        <v>0</v>
      </c>
    </row>
    <row r="29" spans="1:10" x14ac:dyDescent="0.3">
      <c r="A29" s="21" t="str">
        <f>B2&amp;C29&amp;D29</f>
        <v>DISTRIBUCION VOLUMEN X CRITERIO (kg ó litros).T.Carne Ing.T.ESPAÑA</v>
      </c>
      <c r="B29">
        <v>0</v>
      </c>
      <c r="C29" t="s">
        <v>117</v>
      </c>
      <c r="D29" t="s">
        <v>60</v>
      </c>
      <c r="E29">
        <v>100</v>
      </c>
      <c r="F29">
        <v>100</v>
      </c>
      <c r="G29">
        <v>0</v>
      </c>
      <c r="H29">
        <v>0</v>
      </c>
      <c r="I29">
        <v>0</v>
      </c>
      <c r="J29">
        <v>0</v>
      </c>
    </row>
    <row r="30" spans="1:10" x14ac:dyDescent="0.3">
      <c r="A30" s="21" t="str">
        <f>B2&amp;C29&amp;D30</f>
        <v>DISTRIBUCION VOLUMEN X CRITERIO (kg ó litros).T.Carne Ing.BCN AM</v>
      </c>
      <c r="B30">
        <v>0</v>
      </c>
      <c r="C30">
        <v>0</v>
      </c>
      <c r="D30" t="s">
        <v>146</v>
      </c>
      <c r="E30">
        <v>5.4364643921359006</v>
      </c>
      <c r="F30">
        <v>7.0443010978244027</v>
      </c>
      <c r="G30">
        <v>0</v>
      </c>
      <c r="H30">
        <v>0</v>
      </c>
      <c r="I30">
        <v>0</v>
      </c>
      <c r="J30">
        <v>0</v>
      </c>
    </row>
    <row r="31" spans="1:10" x14ac:dyDescent="0.3">
      <c r="A31" s="21" t="str">
        <f>B2&amp;C29&amp;D31</f>
        <v>DISTRIBUCION VOLUMEN X CRITERIO (kg ó litros).T.Carne Ing.REST.CAT ARAGON</v>
      </c>
      <c r="B31">
        <v>0</v>
      </c>
      <c r="C31">
        <v>0</v>
      </c>
      <c r="D31" t="s">
        <v>147</v>
      </c>
      <c r="E31">
        <v>10.15767218019082</v>
      </c>
      <c r="F31">
        <v>9.9584965762370423</v>
      </c>
      <c r="G31">
        <v>0</v>
      </c>
      <c r="H31">
        <v>0</v>
      </c>
      <c r="I31">
        <v>0</v>
      </c>
      <c r="J31">
        <v>0</v>
      </c>
    </row>
    <row r="32" spans="1:10" x14ac:dyDescent="0.3">
      <c r="A32" s="21" t="str">
        <f>B2&amp;C29&amp;D32</f>
        <v>DISTRIBUCION VOLUMEN X CRITERIO (kg ó litros).T.Carne Ing.LEVANTE</v>
      </c>
      <c r="B32">
        <v>0</v>
      </c>
      <c r="C32">
        <v>0</v>
      </c>
      <c r="D32" t="s">
        <v>148</v>
      </c>
      <c r="E32">
        <v>12.598309368495267</v>
      </c>
      <c r="F32">
        <v>17.254056131970717</v>
      </c>
      <c r="G32">
        <v>0</v>
      </c>
      <c r="H32">
        <v>0</v>
      </c>
      <c r="I32">
        <v>0</v>
      </c>
      <c r="J32">
        <v>0</v>
      </c>
    </row>
    <row r="33" spans="1:10" x14ac:dyDescent="0.3">
      <c r="A33" s="21" t="str">
        <f>B2&amp;C29&amp;D33</f>
        <v>DISTRIBUCION VOLUMEN X CRITERIO (kg ó litros).T.Carne Ing.ANDALUCIA</v>
      </c>
      <c r="B33">
        <v>0</v>
      </c>
      <c r="C33">
        <v>0</v>
      </c>
      <c r="D33" t="s">
        <v>149</v>
      </c>
      <c r="E33">
        <v>22.288737752975674</v>
      </c>
      <c r="F33">
        <v>19.320020636449705</v>
      </c>
      <c r="G33">
        <v>0</v>
      </c>
      <c r="H33">
        <v>0</v>
      </c>
      <c r="I33">
        <v>0</v>
      </c>
      <c r="J33">
        <v>0</v>
      </c>
    </row>
    <row r="34" spans="1:10" x14ac:dyDescent="0.3">
      <c r="A34" s="21" t="str">
        <f>B2&amp;C29&amp;D34</f>
        <v>DISTRIBUCION VOLUMEN X CRITERIO (kg ó litros).T.Carne Ing.MDD AM</v>
      </c>
      <c r="B34">
        <v>0</v>
      </c>
      <c r="C34">
        <v>0</v>
      </c>
      <c r="D34" t="s">
        <v>150</v>
      </c>
      <c r="E34">
        <v>26.786342153866883</v>
      </c>
      <c r="F34">
        <v>23.73624162727328</v>
      </c>
      <c r="G34">
        <v>0</v>
      </c>
      <c r="H34">
        <v>0</v>
      </c>
      <c r="I34">
        <v>0</v>
      </c>
      <c r="J34">
        <v>0</v>
      </c>
    </row>
    <row r="35" spans="1:10" x14ac:dyDescent="0.3">
      <c r="A35" s="21" t="str">
        <f>B2&amp;C29&amp;D35</f>
        <v>DISTRIBUCION VOLUMEN X CRITERIO (kg ó litros).T.Carne Ing.RTO CENTRO</v>
      </c>
      <c r="B35">
        <v>0</v>
      </c>
      <c r="C35">
        <v>0</v>
      </c>
      <c r="D35" t="s">
        <v>151</v>
      </c>
      <c r="E35">
        <v>8.0170149538837627</v>
      </c>
      <c r="F35">
        <v>6.2388616366604372</v>
      </c>
      <c r="G35">
        <v>0</v>
      </c>
      <c r="H35">
        <v>0</v>
      </c>
      <c r="I35">
        <v>0</v>
      </c>
      <c r="J35">
        <v>0</v>
      </c>
    </row>
    <row r="36" spans="1:10" x14ac:dyDescent="0.3">
      <c r="A36" s="21" t="str">
        <f>B2&amp;C29&amp;D36</f>
        <v>DISTRIBUCION VOLUMEN X CRITERIO (kg ó litros).T.Carne Ing.NORTE-CENTRO</v>
      </c>
      <c r="B36">
        <v>0</v>
      </c>
      <c r="C36">
        <v>0</v>
      </c>
      <c r="D36" t="s">
        <v>152</v>
      </c>
      <c r="E36">
        <v>6.2021609881835422</v>
      </c>
      <c r="F36">
        <v>8.858008082737431</v>
      </c>
      <c r="G36">
        <v>0</v>
      </c>
      <c r="H36">
        <v>0</v>
      </c>
      <c r="I36">
        <v>0</v>
      </c>
      <c r="J36">
        <v>0</v>
      </c>
    </row>
    <row r="37" spans="1:10" x14ac:dyDescent="0.3">
      <c r="A37" s="21" t="str">
        <f>B2&amp;C29&amp;D37</f>
        <v>DISTRIBUCION VOLUMEN X CRITERIO (kg ó litros).T.Carne Ing.NOROESTE</v>
      </c>
      <c r="B37">
        <v>0</v>
      </c>
      <c r="C37">
        <v>0</v>
      </c>
      <c r="D37" t="s">
        <v>153</v>
      </c>
      <c r="E37">
        <v>8.5133057986817455</v>
      </c>
      <c r="F37">
        <v>7.5900144338550373</v>
      </c>
      <c r="G37">
        <v>0</v>
      </c>
      <c r="H37">
        <v>0</v>
      </c>
      <c r="I37">
        <v>0</v>
      </c>
      <c r="J37">
        <v>0</v>
      </c>
    </row>
    <row r="38" spans="1:10" x14ac:dyDescent="0.3">
      <c r="A38" s="21" t="str">
        <f>B2&amp;C29&amp;D38</f>
        <v>DISTRIBUCION VOLUMEN X CRITERIO (kg ó litros).T.Carne Ing.&lt;2MIL</v>
      </c>
      <c r="B38">
        <v>0</v>
      </c>
      <c r="C38">
        <v>0</v>
      </c>
      <c r="D38" t="s">
        <v>30</v>
      </c>
      <c r="E38">
        <v>0</v>
      </c>
      <c r="F38">
        <v>0</v>
      </c>
      <c r="G38">
        <v>0</v>
      </c>
      <c r="H38">
        <v>0</v>
      </c>
      <c r="I38">
        <v>0</v>
      </c>
      <c r="J38">
        <v>0</v>
      </c>
    </row>
    <row r="39" spans="1:10" x14ac:dyDescent="0.3">
      <c r="A39" s="21" t="str">
        <f>B2&amp;C29&amp;D39</f>
        <v>DISTRIBUCION VOLUMEN X CRITERIO (kg ó litros).T.Carne Ing.2-5MIL</v>
      </c>
      <c r="B39">
        <v>0</v>
      </c>
      <c r="C39">
        <v>0</v>
      </c>
      <c r="D39" t="s">
        <v>33</v>
      </c>
      <c r="E39">
        <v>2.8167162786083746</v>
      </c>
      <c r="F39">
        <v>5.5664697185198566</v>
      </c>
      <c r="G39">
        <v>0</v>
      </c>
      <c r="H39">
        <v>0</v>
      </c>
      <c r="I39">
        <v>0</v>
      </c>
      <c r="J39">
        <v>0</v>
      </c>
    </row>
    <row r="40" spans="1:10" x14ac:dyDescent="0.3">
      <c r="A40" s="21" t="str">
        <f>B2&amp;C29&amp;D40</f>
        <v>DISTRIBUCION VOLUMEN X CRITERIO (kg ó litros).T.Carne Ing.5-10MIL</v>
      </c>
      <c r="B40">
        <v>0</v>
      </c>
      <c r="C40">
        <v>0</v>
      </c>
      <c r="D40" t="s">
        <v>35</v>
      </c>
      <c r="E40">
        <v>5.5795422585949561</v>
      </c>
      <c r="F40">
        <v>10.773590999976017</v>
      </c>
      <c r="G40">
        <v>0</v>
      </c>
      <c r="H40">
        <v>0</v>
      </c>
      <c r="I40">
        <v>0</v>
      </c>
      <c r="J40">
        <v>0</v>
      </c>
    </row>
    <row r="41" spans="1:10" x14ac:dyDescent="0.3">
      <c r="A41" s="21" t="str">
        <f>B2&amp;C29&amp;D41</f>
        <v>DISTRIBUCION VOLUMEN X CRITERIO (kg ó litros).T.Carne Ing.10-30MIL</v>
      </c>
      <c r="B41">
        <v>0</v>
      </c>
      <c r="C41">
        <v>0</v>
      </c>
      <c r="D41" t="s">
        <v>37</v>
      </c>
      <c r="E41">
        <v>23.01957072399448</v>
      </c>
      <c r="F41">
        <v>15.360023154806568</v>
      </c>
      <c r="G41">
        <v>0</v>
      </c>
      <c r="H41">
        <v>0</v>
      </c>
      <c r="I41">
        <v>0</v>
      </c>
      <c r="J41">
        <v>0</v>
      </c>
    </row>
    <row r="42" spans="1:10" x14ac:dyDescent="0.3">
      <c r="A42" s="21" t="str">
        <f>B2&amp;C29&amp;D42</f>
        <v>DISTRIBUCION VOLUMEN X CRITERIO (kg ó litros).T.Carne Ing.30-100MIL</v>
      </c>
      <c r="B42">
        <v>0</v>
      </c>
      <c r="C42">
        <v>0</v>
      </c>
      <c r="D42" t="s">
        <v>39</v>
      </c>
      <c r="E42">
        <v>21.352494817412886</v>
      </c>
      <c r="F42">
        <v>20.030655543644933</v>
      </c>
      <c r="G42">
        <v>0</v>
      </c>
      <c r="H42">
        <v>0</v>
      </c>
      <c r="I42">
        <v>0</v>
      </c>
      <c r="J42">
        <v>0</v>
      </c>
    </row>
    <row r="43" spans="1:10" x14ac:dyDescent="0.3">
      <c r="A43" s="21" t="str">
        <f>B2&amp;C29&amp;D43</f>
        <v>DISTRIBUCION VOLUMEN X CRITERIO (kg ó litros).T.Carne Ing.100-200MIL</v>
      </c>
      <c r="B43">
        <v>0</v>
      </c>
      <c r="C43">
        <v>0</v>
      </c>
      <c r="D43" t="s">
        <v>41</v>
      </c>
      <c r="E43">
        <v>8.3357405690804924</v>
      </c>
      <c r="F43">
        <v>6.9609802102406455</v>
      </c>
      <c r="G43">
        <v>0</v>
      </c>
      <c r="H43">
        <v>0</v>
      </c>
      <c r="I43">
        <v>0</v>
      </c>
      <c r="J43">
        <v>0</v>
      </c>
    </row>
    <row r="44" spans="1:10" x14ac:dyDescent="0.3">
      <c r="A44" s="21" t="str">
        <f>B2&amp;C29&amp;D44</f>
        <v>DISTRIBUCION VOLUMEN X CRITERIO (kg ó litros).T.Carne Ing.200-500MIL</v>
      </c>
      <c r="B44">
        <v>0</v>
      </c>
      <c r="C44">
        <v>0</v>
      </c>
      <c r="D44" t="s">
        <v>43</v>
      </c>
      <c r="E44">
        <v>9.7588044704374628</v>
      </c>
      <c r="F44">
        <v>10.885817185768198</v>
      </c>
      <c r="G44">
        <v>0</v>
      </c>
      <c r="H44">
        <v>0</v>
      </c>
      <c r="I44">
        <v>0</v>
      </c>
      <c r="J44">
        <v>0</v>
      </c>
    </row>
    <row r="45" spans="1:10" x14ac:dyDescent="0.3">
      <c r="A45" s="21" t="str">
        <f>B2&amp;C29&amp;D45</f>
        <v>DISTRIBUCION VOLUMEN X CRITERIO (kg ó litros).T.Carne Ing.&gt;500MIL</v>
      </c>
      <c r="B45">
        <v>0</v>
      </c>
      <c r="C45">
        <v>0</v>
      </c>
      <c r="D45" t="s">
        <v>45</v>
      </c>
      <c r="E45">
        <v>27.172248155275792</v>
      </c>
      <c r="F45">
        <v>26.852372477643822</v>
      </c>
      <c r="G45">
        <v>0</v>
      </c>
      <c r="H45">
        <v>0</v>
      </c>
      <c r="I45">
        <v>0</v>
      </c>
      <c r="J45">
        <v>0</v>
      </c>
    </row>
    <row r="46" spans="1:10" x14ac:dyDescent="0.3">
      <c r="A46" s="21" t="str">
        <f>B2&amp;C29&amp;D46</f>
        <v>DISTRIBUCION VOLUMEN X CRITERIO (kg ó litros).T.Carne Ing.DE 15 A 19 AÑOS</v>
      </c>
      <c r="B46">
        <v>0</v>
      </c>
      <c r="C46">
        <v>0</v>
      </c>
      <c r="D46" t="s">
        <v>154</v>
      </c>
      <c r="E46">
        <v>0</v>
      </c>
      <c r="F46">
        <v>0</v>
      </c>
      <c r="G46">
        <v>0</v>
      </c>
      <c r="H46">
        <v>0</v>
      </c>
      <c r="I46">
        <v>0</v>
      </c>
      <c r="J46">
        <v>0</v>
      </c>
    </row>
    <row r="47" spans="1:10" x14ac:dyDescent="0.3">
      <c r="A47" s="21" t="str">
        <f>B2&amp;C29&amp;D47</f>
        <v>DISTRIBUCION VOLUMEN X CRITERIO (kg ó litros).T.Carne Ing.DE 20 A 24 AÑOS</v>
      </c>
      <c r="B47">
        <v>0</v>
      </c>
      <c r="C47">
        <v>0</v>
      </c>
      <c r="D47" t="s">
        <v>155</v>
      </c>
      <c r="E47">
        <v>7.6907144693259006</v>
      </c>
      <c r="F47">
        <v>6.9503673083565083</v>
      </c>
      <c r="G47">
        <v>0</v>
      </c>
      <c r="H47">
        <v>0</v>
      </c>
      <c r="I47">
        <v>0</v>
      </c>
      <c r="J47">
        <v>0</v>
      </c>
    </row>
    <row r="48" spans="1:10" x14ac:dyDescent="0.3">
      <c r="A48" s="21" t="str">
        <f>B2&amp;C29&amp;D48</f>
        <v>DISTRIBUCION VOLUMEN X CRITERIO (kg ó litros).T.Carne Ing.DE 25 A 34 AÑOS</v>
      </c>
      <c r="B48">
        <v>0</v>
      </c>
      <c r="C48">
        <v>0</v>
      </c>
      <c r="D48" t="s">
        <v>156</v>
      </c>
      <c r="E48">
        <v>19.934928522318934</v>
      </c>
      <c r="F48">
        <v>14.862398645093943</v>
      </c>
      <c r="G48">
        <v>0</v>
      </c>
      <c r="H48">
        <v>0</v>
      </c>
      <c r="I48">
        <v>0</v>
      </c>
      <c r="J48">
        <v>0</v>
      </c>
    </row>
    <row r="49" spans="1:10" x14ac:dyDescent="0.3">
      <c r="A49" s="21" t="str">
        <f>B2&amp;C29&amp;D49</f>
        <v>DISTRIBUCION VOLUMEN X CRITERIO (kg ó litros).T.Carne Ing.DE 35 A 49 AÑOS</v>
      </c>
      <c r="B49">
        <v>0</v>
      </c>
      <c r="C49">
        <v>0</v>
      </c>
      <c r="D49" t="s">
        <v>157</v>
      </c>
      <c r="E49">
        <v>42.65116947123844</v>
      </c>
      <c r="F49">
        <v>43.391253533378823</v>
      </c>
      <c r="G49">
        <v>0</v>
      </c>
      <c r="H49">
        <v>0</v>
      </c>
      <c r="I49">
        <v>0</v>
      </c>
      <c r="J49">
        <v>0</v>
      </c>
    </row>
    <row r="50" spans="1:10" x14ac:dyDescent="0.3">
      <c r="A50" s="21" t="str">
        <f>B2&amp;C29&amp;D50</f>
        <v>DISTRIBUCION VOLUMEN X CRITERIO (kg ó litros).T.Carne Ing.DE 50 A 59 AÑOS</v>
      </c>
      <c r="B50">
        <v>0</v>
      </c>
      <c r="C50">
        <v>0</v>
      </c>
      <c r="D50" t="s">
        <v>158</v>
      </c>
      <c r="E50">
        <v>14.19217562014509</v>
      </c>
      <c r="F50">
        <v>22.384266687649319</v>
      </c>
      <c r="G50">
        <v>0</v>
      </c>
      <c r="H50">
        <v>0</v>
      </c>
      <c r="I50">
        <v>0</v>
      </c>
      <c r="J50">
        <v>0</v>
      </c>
    </row>
    <row r="51" spans="1:10" x14ac:dyDescent="0.3">
      <c r="A51" s="21" t="str">
        <f>B2&amp;C29&amp;D51</f>
        <v>DISTRIBUCION VOLUMEN X CRITERIO (kg ó litros).T.Carne Ing.DE 60 A 75 AÑOS</v>
      </c>
      <c r="B51">
        <v>0</v>
      </c>
      <c r="C51">
        <v>0</v>
      </c>
      <c r="D51" t="s">
        <v>159</v>
      </c>
      <c r="E51">
        <v>12.713068931043262</v>
      </c>
      <c r="F51">
        <v>8.1334069530571771</v>
      </c>
      <c r="G51">
        <v>0</v>
      </c>
      <c r="H51">
        <v>0</v>
      </c>
      <c r="I51">
        <v>0</v>
      </c>
      <c r="J51">
        <v>0</v>
      </c>
    </row>
    <row r="52" spans="1:10" x14ac:dyDescent="0.3">
      <c r="A52" s="21" t="str">
        <f>B2&amp;C29&amp;D52</f>
        <v>DISTRIBUCION VOLUMEN X CRITERIO (kg ó litros).T.Carne Ing.ALTA Y MEDIA ALTA</v>
      </c>
      <c r="B52">
        <v>0</v>
      </c>
      <c r="C52">
        <v>0</v>
      </c>
      <c r="D52" t="s">
        <v>160</v>
      </c>
      <c r="E52">
        <v>14.687460694365297</v>
      </c>
      <c r="F52">
        <v>16.30762686001669</v>
      </c>
      <c r="G52">
        <v>0</v>
      </c>
      <c r="H52">
        <v>0</v>
      </c>
      <c r="I52">
        <v>0</v>
      </c>
      <c r="J52">
        <v>0</v>
      </c>
    </row>
    <row r="53" spans="1:10" x14ac:dyDescent="0.3">
      <c r="A53" s="21" t="str">
        <f>B2&amp;C29&amp;D53</f>
        <v>DISTRIBUCION VOLUMEN X CRITERIO (kg ó litros).T.Carne Ing.MEDIA</v>
      </c>
      <c r="B53">
        <v>0</v>
      </c>
      <c r="C53">
        <v>0</v>
      </c>
      <c r="D53" t="s">
        <v>161</v>
      </c>
      <c r="E53">
        <v>26.593924591900613</v>
      </c>
      <c r="F53">
        <v>28.698675306309074</v>
      </c>
      <c r="G53">
        <v>0</v>
      </c>
      <c r="H53">
        <v>0</v>
      </c>
      <c r="I53">
        <v>0</v>
      </c>
      <c r="J53">
        <v>0</v>
      </c>
    </row>
    <row r="54" spans="1:10" x14ac:dyDescent="0.3">
      <c r="A54" s="21" t="str">
        <f>B2&amp;C29&amp;D54</f>
        <v>DISTRIBUCION VOLUMEN X CRITERIO (kg ó litros).T.Carne Ing.MEDIA BAJA</v>
      </c>
      <c r="B54">
        <v>0</v>
      </c>
      <c r="C54">
        <v>0</v>
      </c>
      <c r="D54" t="s">
        <v>162</v>
      </c>
      <c r="E54">
        <v>45.129025125958854</v>
      </c>
      <c r="F54">
        <v>43.008545212577623</v>
      </c>
      <c r="G54">
        <v>0</v>
      </c>
      <c r="H54">
        <v>0</v>
      </c>
      <c r="I54">
        <v>0</v>
      </c>
      <c r="J54">
        <v>0</v>
      </c>
    </row>
    <row r="55" spans="1:10" x14ac:dyDescent="0.3">
      <c r="A55" s="21" t="str">
        <f>B2&amp;C29&amp;D55</f>
        <v>DISTRIBUCION VOLUMEN X CRITERIO (kg ó litros).T.Carne Ing.BAJA</v>
      </c>
      <c r="B55">
        <v>0</v>
      </c>
      <c r="C55">
        <v>0</v>
      </c>
      <c r="D55" t="s">
        <v>163</v>
      </c>
      <c r="E55">
        <v>13.589597206684958</v>
      </c>
      <c r="F55">
        <v>11.985151393444987</v>
      </c>
      <c r="G55">
        <v>0</v>
      </c>
      <c r="H55">
        <v>0</v>
      </c>
      <c r="I55">
        <v>0</v>
      </c>
      <c r="J55">
        <v>0</v>
      </c>
    </row>
    <row r="56" spans="1:10" x14ac:dyDescent="0.3">
      <c r="A56" s="21" t="str">
        <f>B2&amp;C56&amp;D56</f>
        <v>DISTRIBUCION VOLUMEN X CRITERIO (kg ó litros).T.Pescados/Marisc.IngT.ESPAÑA</v>
      </c>
      <c r="B56">
        <v>0</v>
      </c>
      <c r="C56" t="s">
        <v>118</v>
      </c>
      <c r="D56" t="s">
        <v>60</v>
      </c>
      <c r="E56">
        <v>100</v>
      </c>
      <c r="F56">
        <v>100</v>
      </c>
      <c r="G56">
        <v>0</v>
      </c>
      <c r="H56">
        <v>0</v>
      </c>
      <c r="I56">
        <v>0</v>
      </c>
      <c r="J56">
        <v>0</v>
      </c>
    </row>
    <row r="57" spans="1:10" x14ac:dyDescent="0.3">
      <c r="A57" s="21" t="str">
        <f>B2&amp;C56&amp;D57</f>
        <v>DISTRIBUCION VOLUMEN X CRITERIO (kg ó litros).T.Pescados/Marisc.IngBCN AM</v>
      </c>
      <c r="B57">
        <v>0</v>
      </c>
      <c r="C57">
        <v>0</v>
      </c>
      <c r="D57" t="s">
        <v>146</v>
      </c>
      <c r="E57">
        <v>0</v>
      </c>
      <c r="F57">
        <v>0</v>
      </c>
      <c r="G57">
        <v>0</v>
      </c>
      <c r="H57">
        <v>0</v>
      </c>
      <c r="I57">
        <v>0</v>
      </c>
      <c r="J57">
        <v>0</v>
      </c>
    </row>
    <row r="58" spans="1:10" x14ac:dyDescent="0.3">
      <c r="A58" s="21" t="str">
        <f>B2&amp;C56&amp;D58</f>
        <v>DISTRIBUCION VOLUMEN X CRITERIO (kg ó litros).T.Pescados/Marisc.IngREST.CAT ARAGON</v>
      </c>
      <c r="B58">
        <v>0</v>
      </c>
      <c r="C58">
        <v>0</v>
      </c>
      <c r="D58" t="s">
        <v>147</v>
      </c>
      <c r="E58">
        <v>0</v>
      </c>
      <c r="F58">
        <v>16.274389975866349</v>
      </c>
      <c r="G58">
        <v>0</v>
      </c>
      <c r="H58">
        <v>0</v>
      </c>
      <c r="I58">
        <v>0</v>
      </c>
      <c r="J58">
        <v>0</v>
      </c>
    </row>
    <row r="59" spans="1:10" x14ac:dyDescent="0.3">
      <c r="A59" s="21" t="str">
        <f>B2&amp;C56&amp;D59</f>
        <v>DISTRIBUCION VOLUMEN X CRITERIO (kg ó litros).T.Pescados/Marisc.IngLEVANTE</v>
      </c>
      <c r="B59">
        <v>0</v>
      </c>
      <c r="C59">
        <v>0</v>
      </c>
      <c r="D59" t="s">
        <v>148</v>
      </c>
      <c r="E59">
        <v>17.603478868047297</v>
      </c>
      <c r="F59">
        <v>18.297423165847569</v>
      </c>
      <c r="G59">
        <v>0</v>
      </c>
      <c r="H59">
        <v>0</v>
      </c>
      <c r="I59">
        <v>0</v>
      </c>
      <c r="J59">
        <v>0</v>
      </c>
    </row>
    <row r="60" spans="1:10" x14ac:dyDescent="0.3">
      <c r="A60" s="21" t="str">
        <f>B2&amp;C56&amp;D60</f>
        <v>DISTRIBUCION VOLUMEN X CRITERIO (kg ó litros).T.Pescados/Marisc.IngANDALUCIA</v>
      </c>
      <c r="B60">
        <v>0</v>
      </c>
      <c r="C60">
        <v>0</v>
      </c>
      <c r="D60" t="s">
        <v>149</v>
      </c>
      <c r="E60">
        <v>23.179104737602064</v>
      </c>
      <c r="F60">
        <v>17.55327603965258</v>
      </c>
      <c r="G60">
        <v>0</v>
      </c>
      <c r="H60">
        <v>0</v>
      </c>
      <c r="I60">
        <v>0</v>
      </c>
      <c r="J60">
        <v>0</v>
      </c>
    </row>
    <row r="61" spans="1:10" x14ac:dyDescent="0.3">
      <c r="A61" s="21" t="str">
        <f>B2&amp;C56&amp;D61</f>
        <v>DISTRIBUCION VOLUMEN X CRITERIO (kg ó litros).T.Pescados/Marisc.IngMDD AM</v>
      </c>
      <c r="B61">
        <v>0</v>
      </c>
      <c r="C61">
        <v>0</v>
      </c>
      <c r="D61" t="s">
        <v>150</v>
      </c>
      <c r="E61">
        <v>9.9397386903691416</v>
      </c>
      <c r="F61">
        <v>9.4192774591948591</v>
      </c>
      <c r="G61">
        <v>0</v>
      </c>
      <c r="H61">
        <v>0</v>
      </c>
      <c r="I61">
        <v>0</v>
      </c>
      <c r="J61">
        <v>0</v>
      </c>
    </row>
    <row r="62" spans="1:10" x14ac:dyDescent="0.3">
      <c r="A62" s="21" t="str">
        <f>B2&amp;C56&amp;D62</f>
        <v>DISTRIBUCION VOLUMEN X CRITERIO (kg ó litros).T.Pescados/Marisc.IngRTO CENTRO</v>
      </c>
      <c r="B62">
        <v>0</v>
      </c>
      <c r="C62">
        <v>0</v>
      </c>
      <c r="D62" t="s">
        <v>151</v>
      </c>
      <c r="E62">
        <v>6.6101788504711436</v>
      </c>
      <c r="F62">
        <v>9.8553215055743966</v>
      </c>
      <c r="G62">
        <v>0</v>
      </c>
      <c r="H62">
        <v>0</v>
      </c>
      <c r="I62">
        <v>0</v>
      </c>
      <c r="J62">
        <v>0</v>
      </c>
    </row>
    <row r="63" spans="1:10" x14ac:dyDescent="0.3">
      <c r="A63" s="21" t="str">
        <f>B2&amp;C56&amp;D63</f>
        <v>DISTRIBUCION VOLUMEN X CRITERIO (kg ó litros).T.Pescados/Marisc.IngNORTE-CENTRO</v>
      </c>
      <c r="B63">
        <v>0</v>
      </c>
      <c r="C63">
        <v>0</v>
      </c>
      <c r="D63" t="s">
        <v>152</v>
      </c>
      <c r="E63">
        <v>0</v>
      </c>
      <c r="F63">
        <v>0</v>
      </c>
      <c r="G63">
        <v>0</v>
      </c>
      <c r="H63">
        <v>0</v>
      </c>
      <c r="I63">
        <v>0</v>
      </c>
      <c r="J63">
        <v>0</v>
      </c>
    </row>
    <row r="64" spans="1:10" x14ac:dyDescent="0.3">
      <c r="A64" s="21" t="str">
        <f>B2&amp;C56&amp;D64</f>
        <v>DISTRIBUCION VOLUMEN X CRITERIO (kg ó litros).T.Pescados/Marisc.IngNOROESTE</v>
      </c>
      <c r="B64">
        <v>0</v>
      </c>
      <c r="C64">
        <v>0</v>
      </c>
      <c r="D64" t="s">
        <v>153</v>
      </c>
      <c r="E64">
        <v>0</v>
      </c>
      <c r="F64">
        <v>8.3307846680815416</v>
      </c>
      <c r="G64">
        <v>0</v>
      </c>
      <c r="H64">
        <v>0</v>
      </c>
      <c r="I64">
        <v>0</v>
      </c>
      <c r="J64">
        <v>0</v>
      </c>
    </row>
    <row r="65" spans="1:10" x14ac:dyDescent="0.3">
      <c r="A65" s="21" t="str">
        <f>B2&amp;C56&amp;D65</f>
        <v>DISTRIBUCION VOLUMEN X CRITERIO (kg ó litros).T.Pescados/Marisc.Ing&lt;2MIL</v>
      </c>
      <c r="B65">
        <v>0</v>
      </c>
      <c r="C65">
        <v>0</v>
      </c>
      <c r="D65" t="s">
        <v>30</v>
      </c>
      <c r="E65">
        <v>0</v>
      </c>
      <c r="F65">
        <v>0</v>
      </c>
      <c r="G65">
        <v>0</v>
      </c>
      <c r="H65">
        <v>0</v>
      </c>
      <c r="I65">
        <v>0</v>
      </c>
      <c r="J65">
        <v>0</v>
      </c>
    </row>
    <row r="66" spans="1:10" x14ac:dyDescent="0.3">
      <c r="A66" s="21" t="str">
        <f>B2&amp;C56&amp;D66</f>
        <v>DISTRIBUCION VOLUMEN X CRITERIO (kg ó litros).T.Pescados/Marisc.Ing2-5MIL</v>
      </c>
      <c r="B66">
        <v>0</v>
      </c>
      <c r="C66">
        <v>0</v>
      </c>
      <c r="D66" t="s">
        <v>33</v>
      </c>
      <c r="E66">
        <v>0</v>
      </c>
      <c r="F66">
        <v>0</v>
      </c>
      <c r="G66">
        <v>0</v>
      </c>
      <c r="H66">
        <v>0</v>
      </c>
      <c r="I66">
        <v>0</v>
      </c>
      <c r="J66">
        <v>0</v>
      </c>
    </row>
    <row r="67" spans="1:10" x14ac:dyDescent="0.3">
      <c r="A67" s="21" t="str">
        <f>B2&amp;C56&amp;D67</f>
        <v>DISTRIBUCION VOLUMEN X CRITERIO (kg ó litros).T.Pescados/Marisc.Ing5-10MIL</v>
      </c>
      <c r="B67">
        <v>0</v>
      </c>
      <c r="C67">
        <v>0</v>
      </c>
      <c r="D67" t="s">
        <v>35</v>
      </c>
      <c r="E67">
        <v>0</v>
      </c>
      <c r="F67">
        <v>0</v>
      </c>
      <c r="G67">
        <v>0</v>
      </c>
      <c r="H67">
        <v>0</v>
      </c>
      <c r="I67">
        <v>0</v>
      </c>
      <c r="J67">
        <v>0</v>
      </c>
    </row>
    <row r="68" spans="1:10" x14ac:dyDescent="0.3">
      <c r="A68" s="21" t="str">
        <f>B2&amp;C56&amp;D68</f>
        <v>DISTRIBUCION VOLUMEN X CRITERIO (kg ó litros).T.Pescados/Marisc.Ing10-30MIL</v>
      </c>
      <c r="B68">
        <v>0</v>
      </c>
      <c r="C68">
        <v>0</v>
      </c>
      <c r="D68" t="s">
        <v>37</v>
      </c>
      <c r="E68">
        <v>17.593451867537119</v>
      </c>
      <c r="F68">
        <v>10.762357030420446</v>
      </c>
      <c r="G68">
        <v>0</v>
      </c>
      <c r="H68">
        <v>0</v>
      </c>
      <c r="I68">
        <v>0</v>
      </c>
      <c r="J68">
        <v>0</v>
      </c>
    </row>
    <row r="69" spans="1:10" x14ac:dyDescent="0.3">
      <c r="A69" s="21" t="str">
        <f>B2&amp;C56&amp;D69</f>
        <v>DISTRIBUCION VOLUMEN X CRITERIO (kg ó litros).T.Pescados/Marisc.Ing30-100MIL</v>
      </c>
      <c r="B69">
        <v>0</v>
      </c>
      <c r="C69">
        <v>0</v>
      </c>
      <c r="D69" t="s">
        <v>39</v>
      </c>
      <c r="E69">
        <v>22.406183654343213</v>
      </c>
      <c r="F69">
        <v>26.036717814202753</v>
      </c>
      <c r="G69">
        <v>0</v>
      </c>
      <c r="H69">
        <v>0</v>
      </c>
      <c r="I69">
        <v>0</v>
      </c>
      <c r="J69">
        <v>0</v>
      </c>
    </row>
    <row r="70" spans="1:10" x14ac:dyDescent="0.3">
      <c r="A70" s="21" t="str">
        <f>B2&amp;C56&amp;D70</f>
        <v>DISTRIBUCION VOLUMEN X CRITERIO (kg ó litros).T.Pescados/Marisc.Ing100-200MIL</v>
      </c>
      <c r="B70">
        <v>0</v>
      </c>
      <c r="C70">
        <v>0</v>
      </c>
      <c r="D70" t="s">
        <v>41</v>
      </c>
      <c r="E70">
        <v>0</v>
      </c>
      <c r="F70">
        <v>0</v>
      </c>
      <c r="G70">
        <v>0</v>
      </c>
      <c r="H70">
        <v>0</v>
      </c>
      <c r="I70">
        <v>0</v>
      </c>
      <c r="J70">
        <v>0</v>
      </c>
    </row>
    <row r="71" spans="1:10" x14ac:dyDescent="0.3">
      <c r="A71" s="21" t="str">
        <f>B2&amp;C56&amp;D71</f>
        <v>DISTRIBUCION VOLUMEN X CRITERIO (kg ó litros).T.Pescados/Marisc.Ing200-500MIL</v>
      </c>
      <c r="B71">
        <v>0</v>
      </c>
      <c r="C71">
        <v>0</v>
      </c>
      <c r="D71" t="s">
        <v>43</v>
      </c>
      <c r="E71">
        <v>13.760957926219463</v>
      </c>
      <c r="F71">
        <v>18.319104075636123</v>
      </c>
      <c r="G71">
        <v>0</v>
      </c>
      <c r="H71">
        <v>0</v>
      </c>
      <c r="I71">
        <v>0</v>
      </c>
      <c r="J71">
        <v>0</v>
      </c>
    </row>
    <row r="72" spans="1:10" x14ac:dyDescent="0.3">
      <c r="A72" s="21" t="str">
        <f>B2&amp;C56&amp;D72</f>
        <v>DISTRIBUCION VOLUMEN X CRITERIO (kg ó litros).T.Pescados/Marisc.Ing&gt;500MIL</v>
      </c>
      <c r="B72">
        <v>0</v>
      </c>
      <c r="C72">
        <v>0</v>
      </c>
      <c r="D72" t="s">
        <v>45</v>
      </c>
      <c r="E72">
        <v>14.278709180703306</v>
      </c>
      <c r="F72">
        <v>13.672485491622671</v>
      </c>
      <c r="G72">
        <v>0</v>
      </c>
      <c r="H72">
        <v>0</v>
      </c>
      <c r="I72">
        <v>0</v>
      </c>
      <c r="J72">
        <v>0</v>
      </c>
    </row>
    <row r="73" spans="1:10" x14ac:dyDescent="0.3">
      <c r="A73" s="21" t="str">
        <f>B2&amp;C56&amp;D73</f>
        <v>DISTRIBUCION VOLUMEN X CRITERIO (kg ó litros).T.Pescados/Marisc.IngDE 15 A 19 AÑOS</v>
      </c>
      <c r="B73">
        <v>0</v>
      </c>
      <c r="C73">
        <v>0</v>
      </c>
      <c r="D73" t="s">
        <v>154</v>
      </c>
      <c r="E73">
        <v>0</v>
      </c>
      <c r="F73">
        <v>0</v>
      </c>
      <c r="G73">
        <v>0</v>
      </c>
      <c r="H73">
        <v>0</v>
      </c>
      <c r="I73">
        <v>0</v>
      </c>
      <c r="J73">
        <v>0</v>
      </c>
    </row>
    <row r="74" spans="1:10" x14ac:dyDescent="0.3">
      <c r="A74" s="21" t="str">
        <f>B2&amp;C56&amp;D74</f>
        <v>DISTRIBUCION VOLUMEN X CRITERIO (kg ó litros).T.Pescados/Marisc.IngDE 20 A 24 AÑOS</v>
      </c>
      <c r="B74">
        <v>0</v>
      </c>
      <c r="C74">
        <v>0</v>
      </c>
      <c r="D74" t="s">
        <v>155</v>
      </c>
      <c r="E74">
        <v>0</v>
      </c>
      <c r="F74">
        <v>0</v>
      </c>
      <c r="G74">
        <v>0</v>
      </c>
      <c r="H74">
        <v>0</v>
      </c>
      <c r="I74">
        <v>0</v>
      </c>
      <c r="J74">
        <v>0</v>
      </c>
    </row>
    <row r="75" spans="1:10" x14ac:dyDescent="0.3">
      <c r="A75" s="21" t="str">
        <f>B2&amp;C56&amp;D75</f>
        <v>DISTRIBUCION VOLUMEN X CRITERIO (kg ó litros).T.Pescados/Marisc.IngDE 25 A 34 AÑOS</v>
      </c>
      <c r="B75">
        <v>0</v>
      </c>
      <c r="C75">
        <v>0</v>
      </c>
      <c r="D75" t="s">
        <v>156</v>
      </c>
      <c r="E75">
        <v>9.9932041256642172</v>
      </c>
      <c r="F75">
        <v>4.515562726567464</v>
      </c>
      <c r="G75">
        <v>0</v>
      </c>
      <c r="H75">
        <v>0</v>
      </c>
      <c r="I75">
        <v>0</v>
      </c>
      <c r="J75">
        <v>0</v>
      </c>
    </row>
    <row r="76" spans="1:10" x14ac:dyDescent="0.3">
      <c r="A76" s="21" t="str">
        <f>B2&amp;C56&amp;D76</f>
        <v>DISTRIBUCION VOLUMEN X CRITERIO (kg ó litros).T.Pescados/Marisc.IngDE 35 A 49 AÑOS</v>
      </c>
      <c r="B76">
        <v>0</v>
      </c>
      <c r="C76">
        <v>0</v>
      </c>
      <c r="D76" t="s">
        <v>157</v>
      </c>
      <c r="E76">
        <v>25.813621348148558</v>
      </c>
      <c r="F76">
        <v>28.310617478372702</v>
      </c>
      <c r="G76">
        <v>0</v>
      </c>
      <c r="H76">
        <v>0</v>
      </c>
      <c r="I76">
        <v>0</v>
      </c>
      <c r="J76">
        <v>0</v>
      </c>
    </row>
    <row r="77" spans="1:10" x14ac:dyDescent="0.3">
      <c r="A77" s="21" t="str">
        <f>B2&amp;C56&amp;D77</f>
        <v>DISTRIBUCION VOLUMEN X CRITERIO (kg ó litros).T.Pescados/Marisc.IngDE 50 A 59 AÑOS</v>
      </c>
      <c r="B77">
        <v>0</v>
      </c>
      <c r="C77">
        <v>0</v>
      </c>
      <c r="D77" t="s">
        <v>158</v>
      </c>
      <c r="E77">
        <v>18.547541508576661</v>
      </c>
      <c r="F77">
        <v>21.979606723199069</v>
      </c>
      <c r="G77">
        <v>0</v>
      </c>
      <c r="H77">
        <v>0</v>
      </c>
      <c r="I77">
        <v>0</v>
      </c>
      <c r="J77">
        <v>0</v>
      </c>
    </row>
    <row r="78" spans="1:10" x14ac:dyDescent="0.3">
      <c r="A78" s="21" t="str">
        <f>B2&amp;C56&amp;D78</f>
        <v>DISTRIBUCION VOLUMEN X CRITERIO (kg ó litros).T.Pescados/Marisc.IngDE 60 A 75 AÑOS</v>
      </c>
      <c r="B78">
        <v>0</v>
      </c>
      <c r="C78">
        <v>0</v>
      </c>
      <c r="D78" t="s">
        <v>159</v>
      </c>
      <c r="E78">
        <v>38.924114071397831</v>
      </c>
      <c r="F78">
        <v>36.036484610675465</v>
      </c>
      <c r="G78">
        <v>0</v>
      </c>
      <c r="H78">
        <v>0</v>
      </c>
      <c r="I78">
        <v>0</v>
      </c>
      <c r="J78">
        <v>0</v>
      </c>
    </row>
    <row r="79" spans="1:10" x14ac:dyDescent="0.3">
      <c r="A79" s="21" t="str">
        <f>B2&amp;C56&amp;D79</f>
        <v>DISTRIBUCION VOLUMEN X CRITERIO (kg ó litros).T.Pescados/Marisc.IngALTA Y MEDIA ALTA</v>
      </c>
      <c r="B79">
        <v>0</v>
      </c>
      <c r="C79">
        <v>0</v>
      </c>
      <c r="D79" t="s">
        <v>160</v>
      </c>
      <c r="E79">
        <v>18.184625737726623</v>
      </c>
      <c r="F79">
        <v>44.509606908746242</v>
      </c>
      <c r="G79">
        <v>0</v>
      </c>
      <c r="H79">
        <v>0</v>
      </c>
      <c r="I79">
        <v>0</v>
      </c>
      <c r="J79">
        <v>0</v>
      </c>
    </row>
    <row r="80" spans="1:10" x14ac:dyDescent="0.3">
      <c r="A80" s="21" t="str">
        <f>B2&amp;C56&amp;D80</f>
        <v>DISTRIBUCION VOLUMEN X CRITERIO (kg ó litros).T.Pescados/Marisc.IngMEDIA</v>
      </c>
      <c r="B80">
        <v>0</v>
      </c>
      <c r="C80">
        <v>0</v>
      </c>
      <c r="D80" t="s">
        <v>161</v>
      </c>
      <c r="E80">
        <v>35.85069447582385</v>
      </c>
      <c r="F80">
        <v>27.835176030291809</v>
      </c>
      <c r="G80">
        <v>0</v>
      </c>
      <c r="H80">
        <v>0</v>
      </c>
      <c r="I80">
        <v>0</v>
      </c>
      <c r="J80">
        <v>0</v>
      </c>
    </row>
    <row r="81" spans="1:10" x14ac:dyDescent="0.3">
      <c r="A81" s="21" t="str">
        <f>B2&amp;C56&amp;D81</f>
        <v>DISTRIBUCION VOLUMEN X CRITERIO (kg ó litros).T.Pescados/Marisc.IngMEDIA BAJA</v>
      </c>
      <c r="B81">
        <v>0</v>
      </c>
      <c r="C81">
        <v>0</v>
      </c>
      <c r="D81" t="s">
        <v>162</v>
      </c>
      <c r="E81">
        <v>27.366967847179946</v>
      </c>
      <c r="F81">
        <v>17.848799233623701</v>
      </c>
      <c r="G81">
        <v>0</v>
      </c>
      <c r="H81">
        <v>0</v>
      </c>
      <c r="I81">
        <v>0</v>
      </c>
      <c r="J81">
        <v>0</v>
      </c>
    </row>
    <row r="82" spans="1:10" x14ac:dyDescent="0.3">
      <c r="A82" s="21" t="str">
        <f>B2&amp;C56&amp;D82</f>
        <v>DISTRIBUCION VOLUMEN X CRITERIO (kg ó litros).T.Pescados/Marisc.IngBAJA</v>
      </c>
      <c r="B82">
        <v>0</v>
      </c>
      <c r="C82">
        <v>0</v>
      </c>
      <c r="D82" t="s">
        <v>163</v>
      </c>
      <c r="E82">
        <v>0</v>
      </c>
      <c r="F82">
        <v>0</v>
      </c>
      <c r="G82">
        <v>0</v>
      </c>
      <c r="H82">
        <v>0</v>
      </c>
      <c r="I82">
        <v>0</v>
      </c>
      <c r="J82">
        <v>0</v>
      </c>
    </row>
    <row r="83" spans="1:10" x14ac:dyDescent="0.3">
      <c r="A83" s="21" t="str">
        <f>B2&amp;C83&amp;D83</f>
        <v>DISTRIBUCION VOLUMEN X CRITERIO (kg ó litros).Derivados lacteos IngT.ESPAÑA</v>
      </c>
      <c r="B83">
        <v>0</v>
      </c>
      <c r="C83" t="s">
        <v>119</v>
      </c>
      <c r="D83" t="s">
        <v>60</v>
      </c>
      <c r="E83">
        <v>100</v>
      </c>
      <c r="F83">
        <v>100</v>
      </c>
      <c r="G83">
        <v>0</v>
      </c>
      <c r="H83">
        <v>0</v>
      </c>
      <c r="I83">
        <v>0</v>
      </c>
      <c r="J83">
        <v>0</v>
      </c>
    </row>
    <row r="84" spans="1:10" x14ac:dyDescent="0.3">
      <c r="A84" s="21" t="str">
        <f>B2&amp;C83&amp;D84</f>
        <v>DISTRIBUCION VOLUMEN X CRITERIO (kg ó litros).Derivados lacteos IngBCN AM</v>
      </c>
      <c r="B84">
        <v>0</v>
      </c>
      <c r="C84">
        <v>0</v>
      </c>
      <c r="D84" t="s">
        <v>146</v>
      </c>
      <c r="E84">
        <v>12.25740119395728</v>
      </c>
      <c r="F84">
        <v>8.0424370727529748</v>
      </c>
      <c r="G84">
        <v>0</v>
      </c>
      <c r="H84">
        <v>0</v>
      </c>
      <c r="I84">
        <v>0</v>
      </c>
      <c r="J84">
        <v>0</v>
      </c>
    </row>
    <row r="85" spans="1:10" x14ac:dyDescent="0.3">
      <c r="A85" s="21" t="str">
        <f>B2&amp;C83&amp;D85</f>
        <v>DISTRIBUCION VOLUMEN X CRITERIO (kg ó litros).Derivados lacteos IngREST.CAT ARAGON</v>
      </c>
      <c r="B85">
        <v>0</v>
      </c>
      <c r="C85">
        <v>0</v>
      </c>
      <c r="D85" t="s">
        <v>147</v>
      </c>
      <c r="E85">
        <v>11.093658357364557</v>
      </c>
      <c r="F85">
        <v>14.520975816030818</v>
      </c>
      <c r="G85">
        <v>0</v>
      </c>
      <c r="H85">
        <v>0</v>
      </c>
      <c r="I85">
        <v>0</v>
      </c>
      <c r="J85">
        <v>0</v>
      </c>
    </row>
    <row r="86" spans="1:10" x14ac:dyDescent="0.3">
      <c r="A86" s="21" t="str">
        <f>B2&amp;C83&amp;D86</f>
        <v>DISTRIBUCION VOLUMEN X CRITERIO (kg ó litros).Derivados lacteos IngLEVANTE</v>
      </c>
      <c r="B86">
        <v>0</v>
      </c>
      <c r="C86">
        <v>0</v>
      </c>
      <c r="D86" t="s">
        <v>148</v>
      </c>
      <c r="E86">
        <v>10.466526779901043</v>
      </c>
      <c r="F86">
        <v>17.492436335078228</v>
      </c>
      <c r="G86">
        <v>0</v>
      </c>
      <c r="H86">
        <v>0</v>
      </c>
      <c r="I86">
        <v>0</v>
      </c>
      <c r="J86">
        <v>0</v>
      </c>
    </row>
    <row r="87" spans="1:10" x14ac:dyDescent="0.3">
      <c r="A87" s="21" t="str">
        <f>B2&amp;C83&amp;D87</f>
        <v>DISTRIBUCION VOLUMEN X CRITERIO (kg ó litros).Derivados lacteos IngANDALUCIA</v>
      </c>
      <c r="B87">
        <v>0</v>
      </c>
      <c r="C87">
        <v>0</v>
      </c>
      <c r="D87" t="s">
        <v>149</v>
      </c>
      <c r="E87">
        <v>23.341690356144067</v>
      </c>
      <c r="F87">
        <v>21.27994513727192</v>
      </c>
      <c r="G87">
        <v>0</v>
      </c>
      <c r="H87">
        <v>0</v>
      </c>
      <c r="I87">
        <v>0</v>
      </c>
      <c r="J87">
        <v>0</v>
      </c>
    </row>
    <row r="88" spans="1:10" x14ac:dyDescent="0.3">
      <c r="A88" s="21" t="str">
        <f>B2&amp;C83&amp;D88</f>
        <v>DISTRIBUCION VOLUMEN X CRITERIO (kg ó litros).Derivados lacteos IngMDD AM</v>
      </c>
      <c r="B88">
        <v>0</v>
      </c>
      <c r="C88">
        <v>0</v>
      </c>
      <c r="D88" t="s">
        <v>150</v>
      </c>
      <c r="E88">
        <v>22.00403938468521</v>
      </c>
      <c r="F88">
        <v>15.846543192354288</v>
      </c>
      <c r="G88">
        <v>0</v>
      </c>
      <c r="H88">
        <v>0</v>
      </c>
      <c r="I88">
        <v>0</v>
      </c>
      <c r="J88">
        <v>0</v>
      </c>
    </row>
    <row r="89" spans="1:10" x14ac:dyDescent="0.3">
      <c r="A89" s="21" t="str">
        <f>B2&amp;C83&amp;D89</f>
        <v>DISTRIBUCION VOLUMEN X CRITERIO (kg ó litros).Derivados lacteos IngRTO CENTRO</v>
      </c>
      <c r="B89">
        <v>0</v>
      </c>
      <c r="C89">
        <v>0</v>
      </c>
      <c r="D89" t="s">
        <v>151</v>
      </c>
      <c r="E89">
        <v>8.6074026059607665</v>
      </c>
      <c r="F89">
        <v>6.9581158682723672</v>
      </c>
      <c r="G89">
        <v>0</v>
      </c>
      <c r="H89">
        <v>0</v>
      </c>
      <c r="I89">
        <v>0</v>
      </c>
      <c r="J89">
        <v>0</v>
      </c>
    </row>
    <row r="90" spans="1:10" x14ac:dyDescent="0.3">
      <c r="A90" s="21" t="str">
        <f>B2&amp;C83&amp;D90</f>
        <v>DISTRIBUCION VOLUMEN X CRITERIO (kg ó litros).Derivados lacteos IngNORTE-CENTRO</v>
      </c>
      <c r="B90">
        <v>0</v>
      </c>
      <c r="C90">
        <v>0</v>
      </c>
      <c r="D90" t="s">
        <v>152</v>
      </c>
      <c r="E90">
        <v>7.6450914600706383</v>
      </c>
      <c r="F90">
        <v>7.8742628969190678</v>
      </c>
      <c r="G90">
        <v>0</v>
      </c>
      <c r="H90">
        <v>0</v>
      </c>
      <c r="I90">
        <v>0</v>
      </c>
      <c r="J90">
        <v>0</v>
      </c>
    </row>
    <row r="91" spans="1:10" x14ac:dyDescent="0.3">
      <c r="A91" s="21" t="str">
        <f>B2&amp;C83&amp;D91</f>
        <v>DISTRIBUCION VOLUMEN X CRITERIO (kg ó litros).Derivados lacteos IngNOROESTE</v>
      </c>
      <c r="B91">
        <v>0</v>
      </c>
      <c r="C91">
        <v>0</v>
      </c>
      <c r="D91" t="s">
        <v>153</v>
      </c>
      <c r="E91">
        <v>4.5841927495826598</v>
      </c>
      <c r="F91">
        <v>7.9852879012336357</v>
      </c>
      <c r="G91">
        <v>0</v>
      </c>
      <c r="H91">
        <v>0</v>
      </c>
      <c r="I91">
        <v>0</v>
      </c>
      <c r="J91">
        <v>0</v>
      </c>
    </row>
    <row r="92" spans="1:10" x14ac:dyDescent="0.3">
      <c r="A92" s="21" t="str">
        <f>B2&amp;C83&amp;D92</f>
        <v>DISTRIBUCION VOLUMEN X CRITERIO (kg ó litros).Derivados lacteos Ing&lt;2MIL</v>
      </c>
      <c r="B92">
        <v>0</v>
      </c>
      <c r="C92">
        <v>0</v>
      </c>
      <c r="D92" t="s">
        <v>30</v>
      </c>
      <c r="E92">
        <v>0</v>
      </c>
      <c r="F92">
        <v>0</v>
      </c>
      <c r="G92">
        <v>0</v>
      </c>
      <c r="H92">
        <v>0</v>
      </c>
      <c r="I92">
        <v>0</v>
      </c>
      <c r="J92">
        <v>0</v>
      </c>
    </row>
    <row r="93" spans="1:10" x14ac:dyDescent="0.3">
      <c r="A93" s="21" t="str">
        <f>B2&amp;C83&amp;D93</f>
        <v>DISTRIBUCION VOLUMEN X CRITERIO (kg ó litros).Derivados lacteos Ing2-5MIL</v>
      </c>
      <c r="B93">
        <v>0</v>
      </c>
      <c r="C93">
        <v>0</v>
      </c>
      <c r="D93" t="s">
        <v>33</v>
      </c>
      <c r="E93">
        <v>0</v>
      </c>
      <c r="F93">
        <v>7.4020420914048843</v>
      </c>
      <c r="G93">
        <v>0</v>
      </c>
      <c r="H93">
        <v>0</v>
      </c>
      <c r="I93">
        <v>0</v>
      </c>
      <c r="J93">
        <v>0</v>
      </c>
    </row>
    <row r="94" spans="1:10" x14ac:dyDescent="0.3">
      <c r="A94" s="21" t="str">
        <f>B2&amp;C83&amp;D94</f>
        <v>DISTRIBUCION VOLUMEN X CRITERIO (kg ó litros).Derivados lacteos Ing5-10MIL</v>
      </c>
      <c r="B94">
        <v>0</v>
      </c>
      <c r="C94">
        <v>0</v>
      </c>
      <c r="D94" t="s">
        <v>35</v>
      </c>
      <c r="E94">
        <v>7.1882952347640305</v>
      </c>
      <c r="F94">
        <v>8.5544378816547155</v>
      </c>
      <c r="G94">
        <v>0</v>
      </c>
      <c r="H94">
        <v>0</v>
      </c>
      <c r="I94">
        <v>0</v>
      </c>
      <c r="J94">
        <v>0</v>
      </c>
    </row>
    <row r="95" spans="1:10" x14ac:dyDescent="0.3">
      <c r="A95" s="21" t="str">
        <f>B2&amp;C83&amp;D95</f>
        <v>DISTRIBUCION VOLUMEN X CRITERIO (kg ó litros).Derivados lacteos Ing10-30MIL</v>
      </c>
      <c r="B95">
        <v>0</v>
      </c>
      <c r="C95">
        <v>0</v>
      </c>
      <c r="D95" t="s">
        <v>37</v>
      </c>
      <c r="E95">
        <v>19.236788435122484</v>
      </c>
      <c r="F95">
        <v>16.673674430410831</v>
      </c>
      <c r="G95">
        <v>0</v>
      </c>
      <c r="H95">
        <v>0</v>
      </c>
      <c r="I95">
        <v>0</v>
      </c>
      <c r="J95">
        <v>0</v>
      </c>
    </row>
    <row r="96" spans="1:10" x14ac:dyDescent="0.3">
      <c r="A96" s="21" t="str">
        <f>B2&amp;C83&amp;D96</f>
        <v>DISTRIBUCION VOLUMEN X CRITERIO (kg ó litros).Derivados lacteos Ing30-100MIL</v>
      </c>
      <c r="B96">
        <v>0</v>
      </c>
      <c r="C96">
        <v>0</v>
      </c>
      <c r="D96" t="s">
        <v>39</v>
      </c>
      <c r="E96">
        <v>21.410036497739362</v>
      </c>
      <c r="F96">
        <v>17.017340066599338</v>
      </c>
      <c r="G96">
        <v>0</v>
      </c>
      <c r="H96">
        <v>0</v>
      </c>
      <c r="I96">
        <v>0</v>
      </c>
      <c r="J96">
        <v>0</v>
      </c>
    </row>
    <row r="97" spans="1:10" x14ac:dyDescent="0.3">
      <c r="A97" s="21" t="str">
        <f>B2&amp;C83&amp;D97</f>
        <v>DISTRIBUCION VOLUMEN X CRITERIO (kg ó litros).Derivados lacteos Ing100-200MIL</v>
      </c>
      <c r="B97">
        <v>0</v>
      </c>
      <c r="C97">
        <v>0</v>
      </c>
      <c r="D97" t="s">
        <v>41</v>
      </c>
      <c r="E97">
        <v>7.6414381080975886</v>
      </c>
      <c r="F97">
        <v>12.071188980241649</v>
      </c>
      <c r="G97">
        <v>0</v>
      </c>
      <c r="H97">
        <v>0</v>
      </c>
      <c r="I97">
        <v>0</v>
      </c>
      <c r="J97">
        <v>0</v>
      </c>
    </row>
    <row r="98" spans="1:10" x14ac:dyDescent="0.3">
      <c r="A98" s="21" t="str">
        <f>B2&amp;C83&amp;D98</f>
        <v>DISTRIBUCION VOLUMEN X CRITERIO (kg ó litros).Derivados lacteos Ing200-500MIL</v>
      </c>
      <c r="B98">
        <v>0</v>
      </c>
      <c r="C98">
        <v>0</v>
      </c>
      <c r="D98" t="s">
        <v>43</v>
      </c>
      <c r="E98">
        <v>13.111354514218965</v>
      </c>
      <c r="F98">
        <v>13.005025141553562</v>
      </c>
      <c r="G98">
        <v>0</v>
      </c>
      <c r="H98">
        <v>0</v>
      </c>
      <c r="I98">
        <v>0</v>
      </c>
      <c r="J98">
        <v>0</v>
      </c>
    </row>
    <row r="99" spans="1:10" x14ac:dyDescent="0.3">
      <c r="A99" s="21" t="str">
        <f>B2&amp;C83&amp;D99</f>
        <v>DISTRIBUCION VOLUMEN X CRITERIO (kg ó litros).Derivados lacteos Ing&gt;500MIL</v>
      </c>
      <c r="B99">
        <v>0</v>
      </c>
      <c r="C99">
        <v>0</v>
      </c>
      <c r="D99" t="s">
        <v>45</v>
      </c>
      <c r="E99">
        <v>26.869214834495292</v>
      </c>
      <c r="F99">
        <v>22.308920134353187</v>
      </c>
      <c r="G99">
        <v>0</v>
      </c>
      <c r="H99">
        <v>0</v>
      </c>
      <c r="I99">
        <v>0</v>
      </c>
      <c r="J99">
        <v>0</v>
      </c>
    </row>
    <row r="100" spans="1:10" x14ac:dyDescent="0.3">
      <c r="A100" s="21" t="str">
        <f>B2&amp;C83&amp;D100</f>
        <v>DISTRIBUCION VOLUMEN X CRITERIO (kg ó litros).Derivados lacteos IngDE 15 A 19 AÑOS</v>
      </c>
      <c r="B100">
        <v>0</v>
      </c>
      <c r="C100">
        <v>0</v>
      </c>
      <c r="D100" t="s">
        <v>154</v>
      </c>
      <c r="E100">
        <v>0</v>
      </c>
      <c r="F100">
        <v>0</v>
      </c>
      <c r="G100">
        <v>0</v>
      </c>
      <c r="H100">
        <v>0</v>
      </c>
      <c r="I100">
        <v>0</v>
      </c>
      <c r="J100">
        <v>0</v>
      </c>
    </row>
    <row r="101" spans="1:10" x14ac:dyDescent="0.3">
      <c r="A101" s="21" t="str">
        <f>B2&amp;C83&amp;D101</f>
        <v>DISTRIBUCION VOLUMEN X CRITERIO (kg ó litros).Derivados lacteos IngDE 20 A 24 AÑOS</v>
      </c>
      <c r="B101">
        <v>0</v>
      </c>
      <c r="C101">
        <v>0</v>
      </c>
      <c r="D101" t="s">
        <v>155</v>
      </c>
      <c r="E101">
        <v>7.5405523395468537</v>
      </c>
      <c r="F101">
        <v>7.5175887811494784</v>
      </c>
      <c r="G101">
        <v>0</v>
      </c>
      <c r="H101">
        <v>0</v>
      </c>
      <c r="I101">
        <v>0</v>
      </c>
      <c r="J101">
        <v>0</v>
      </c>
    </row>
    <row r="102" spans="1:10" x14ac:dyDescent="0.3">
      <c r="A102" s="21" t="str">
        <f>B2&amp;C83&amp;D102</f>
        <v>DISTRIBUCION VOLUMEN X CRITERIO (kg ó litros).Derivados lacteos IngDE 25 A 34 AÑOS</v>
      </c>
      <c r="B102">
        <v>0</v>
      </c>
      <c r="C102">
        <v>0</v>
      </c>
      <c r="D102" t="s">
        <v>156</v>
      </c>
      <c r="E102">
        <v>24.482438607244212</v>
      </c>
      <c r="F102">
        <v>15.636964882275056</v>
      </c>
      <c r="G102">
        <v>0</v>
      </c>
      <c r="H102">
        <v>0</v>
      </c>
      <c r="I102">
        <v>0</v>
      </c>
      <c r="J102">
        <v>0</v>
      </c>
    </row>
    <row r="103" spans="1:10" x14ac:dyDescent="0.3">
      <c r="A103" s="21" t="str">
        <f>B2&amp;C83&amp;D103</f>
        <v>DISTRIBUCION VOLUMEN X CRITERIO (kg ó litros).Derivados lacteos IngDE 35 A 49 AÑOS</v>
      </c>
      <c r="B103">
        <v>0</v>
      </c>
      <c r="C103">
        <v>0</v>
      </c>
      <c r="D103" t="s">
        <v>157</v>
      </c>
      <c r="E103">
        <v>33.390368753857317</v>
      </c>
      <c r="F103">
        <v>33.599798840164375</v>
      </c>
      <c r="G103">
        <v>0</v>
      </c>
      <c r="H103">
        <v>0</v>
      </c>
      <c r="I103">
        <v>0</v>
      </c>
      <c r="J103">
        <v>0</v>
      </c>
    </row>
    <row r="104" spans="1:10" x14ac:dyDescent="0.3">
      <c r="A104" s="21" t="str">
        <f>B2&amp;C83&amp;D104</f>
        <v>DISTRIBUCION VOLUMEN X CRITERIO (kg ó litros).Derivados lacteos IngDE 50 A 59 AÑOS</v>
      </c>
      <c r="B104">
        <v>0</v>
      </c>
      <c r="C104">
        <v>0</v>
      </c>
      <c r="D104" t="s">
        <v>158</v>
      </c>
      <c r="E104">
        <v>22.085021731937005</v>
      </c>
      <c r="F104">
        <v>22.754093288275971</v>
      </c>
      <c r="G104">
        <v>0</v>
      </c>
      <c r="H104">
        <v>0</v>
      </c>
      <c r="I104">
        <v>0</v>
      </c>
      <c r="J104">
        <v>0</v>
      </c>
    </row>
    <row r="105" spans="1:10" x14ac:dyDescent="0.3">
      <c r="A105" s="21" t="str">
        <f>B2&amp;C83&amp;D105</f>
        <v>DISTRIBUCION VOLUMEN X CRITERIO (kg ó litros).Derivados lacteos IngDE 60 A 75 AÑOS</v>
      </c>
      <c r="B105">
        <v>0</v>
      </c>
      <c r="C105">
        <v>0</v>
      </c>
      <c r="D105" t="s">
        <v>159</v>
      </c>
      <c r="E105">
        <v>8.4277253560858778</v>
      </c>
      <c r="F105">
        <v>12.181503274662276</v>
      </c>
      <c r="G105">
        <v>0</v>
      </c>
      <c r="H105">
        <v>0</v>
      </c>
      <c r="I105">
        <v>0</v>
      </c>
      <c r="J105">
        <v>0</v>
      </c>
    </row>
    <row r="106" spans="1:10" x14ac:dyDescent="0.3">
      <c r="A106" s="21" t="str">
        <f>B2&amp;C83&amp;D106</f>
        <v>DISTRIBUCION VOLUMEN X CRITERIO (kg ó litros).Derivados lacteos IngALTA Y MEDIA ALTA</v>
      </c>
      <c r="B106">
        <v>0</v>
      </c>
      <c r="C106">
        <v>0</v>
      </c>
      <c r="D106" t="s">
        <v>160</v>
      </c>
      <c r="E106">
        <v>15.965955016947234</v>
      </c>
      <c r="F106">
        <v>14.882964899032297</v>
      </c>
      <c r="G106">
        <v>0</v>
      </c>
      <c r="H106">
        <v>0</v>
      </c>
      <c r="I106">
        <v>0</v>
      </c>
      <c r="J106">
        <v>0</v>
      </c>
    </row>
    <row r="107" spans="1:10" x14ac:dyDescent="0.3">
      <c r="A107" s="21" t="str">
        <f>B2&amp;C83&amp;D107</f>
        <v>DISTRIBUCION VOLUMEN X CRITERIO (kg ó litros).Derivados lacteos IngMEDIA</v>
      </c>
      <c r="B107">
        <v>0</v>
      </c>
      <c r="C107">
        <v>0</v>
      </c>
      <c r="D107" t="s">
        <v>161</v>
      </c>
      <c r="E107">
        <v>27.374201337641701</v>
      </c>
      <c r="F107">
        <v>29.129479030122923</v>
      </c>
      <c r="G107">
        <v>0</v>
      </c>
      <c r="H107">
        <v>0</v>
      </c>
      <c r="I107">
        <v>0</v>
      </c>
      <c r="J107">
        <v>0</v>
      </c>
    </row>
    <row r="108" spans="1:10" x14ac:dyDescent="0.3">
      <c r="A108" s="21" t="str">
        <f>B2&amp;C83&amp;D108</f>
        <v>DISTRIBUCION VOLUMEN X CRITERIO (kg ó litros).Derivados lacteos IngMEDIA BAJA</v>
      </c>
      <c r="B108">
        <v>0</v>
      </c>
      <c r="C108">
        <v>0</v>
      </c>
      <c r="D108" t="s">
        <v>162</v>
      </c>
      <c r="E108">
        <v>39.875732280662696</v>
      </c>
      <c r="F108">
        <v>35.671172198241621</v>
      </c>
      <c r="G108">
        <v>0</v>
      </c>
      <c r="H108">
        <v>0</v>
      </c>
      <c r="I108">
        <v>0</v>
      </c>
      <c r="J108">
        <v>0</v>
      </c>
    </row>
    <row r="109" spans="1:10" x14ac:dyDescent="0.3">
      <c r="A109" s="21" t="str">
        <f>B2&amp;C83&amp;D109</f>
        <v>DISTRIBUCION VOLUMEN X CRITERIO (kg ó litros).Derivados lacteos IngBAJA</v>
      </c>
      <c r="B109">
        <v>0</v>
      </c>
      <c r="C109">
        <v>0</v>
      </c>
      <c r="D109" t="s">
        <v>163</v>
      </c>
      <c r="E109">
        <v>16.78410658318591</v>
      </c>
      <c r="F109">
        <v>20.316386182934373</v>
      </c>
      <c r="G109">
        <v>0</v>
      </c>
      <c r="H109">
        <v>0</v>
      </c>
      <c r="I109">
        <v>0</v>
      </c>
      <c r="J109">
        <v>0</v>
      </c>
    </row>
    <row r="110" spans="1:10" x14ac:dyDescent="0.3">
      <c r="A110" s="21" t="str">
        <f>B2&amp;C110&amp;D110</f>
        <v>DISTRIBUCION VOLUMEN X CRITERIO (kg ó litros).Fruta Ing.T.ESPAÑA</v>
      </c>
      <c r="B110">
        <v>0</v>
      </c>
      <c r="C110" t="s">
        <v>120</v>
      </c>
      <c r="D110" t="s">
        <v>60</v>
      </c>
      <c r="E110">
        <v>100</v>
      </c>
      <c r="F110">
        <v>100</v>
      </c>
      <c r="G110">
        <v>0</v>
      </c>
      <c r="H110">
        <v>0</v>
      </c>
      <c r="I110">
        <v>0</v>
      </c>
      <c r="J110">
        <v>0</v>
      </c>
    </row>
    <row r="111" spans="1:10" x14ac:dyDescent="0.3">
      <c r="A111" s="21" t="str">
        <f>B2&amp;C110&amp;D111</f>
        <v>DISTRIBUCION VOLUMEN X CRITERIO (kg ó litros).Fruta Ing.BCN AM</v>
      </c>
      <c r="B111">
        <v>0</v>
      </c>
      <c r="C111">
        <v>0</v>
      </c>
      <c r="D111" t="s">
        <v>146</v>
      </c>
      <c r="E111">
        <v>0</v>
      </c>
      <c r="F111">
        <v>0</v>
      </c>
      <c r="G111">
        <v>0</v>
      </c>
      <c r="H111">
        <v>0</v>
      </c>
      <c r="I111">
        <v>0</v>
      </c>
      <c r="J111">
        <v>0</v>
      </c>
    </row>
    <row r="112" spans="1:10" x14ac:dyDescent="0.3">
      <c r="A112" s="21" t="str">
        <f>B2&amp;C110&amp;D112</f>
        <v>DISTRIBUCION VOLUMEN X CRITERIO (kg ó litros).Fruta Ing.REST.CAT ARAGON</v>
      </c>
      <c r="B112">
        <v>0</v>
      </c>
      <c r="C112">
        <v>0</v>
      </c>
      <c r="D112" t="s">
        <v>147</v>
      </c>
      <c r="E112">
        <v>0</v>
      </c>
      <c r="F112">
        <v>0</v>
      </c>
      <c r="G112">
        <v>0</v>
      </c>
      <c r="H112">
        <v>0</v>
      </c>
      <c r="I112">
        <v>0</v>
      </c>
      <c r="J112">
        <v>0</v>
      </c>
    </row>
    <row r="113" spans="1:10" x14ac:dyDescent="0.3">
      <c r="A113" s="21" t="str">
        <f>B2&amp;C110&amp;D113</f>
        <v>DISTRIBUCION VOLUMEN X CRITERIO (kg ó litros).Fruta Ing.LEVANTE</v>
      </c>
      <c r="B113">
        <v>0</v>
      </c>
      <c r="C113">
        <v>0</v>
      </c>
      <c r="D113" t="s">
        <v>148</v>
      </c>
      <c r="E113">
        <v>0</v>
      </c>
      <c r="F113">
        <v>0</v>
      </c>
      <c r="G113">
        <v>0</v>
      </c>
      <c r="H113">
        <v>0</v>
      </c>
      <c r="I113">
        <v>0</v>
      </c>
      <c r="J113">
        <v>0</v>
      </c>
    </row>
    <row r="114" spans="1:10" x14ac:dyDescent="0.3">
      <c r="A114" s="21" t="str">
        <f>B2&amp;C110&amp;D114</f>
        <v>DISTRIBUCION VOLUMEN X CRITERIO (kg ó litros).Fruta Ing.ANDALUCIA</v>
      </c>
      <c r="B114">
        <v>0</v>
      </c>
      <c r="C114">
        <v>0</v>
      </c>
      <c r="D114" t="s">
        <v>149</v>
      </c>
      <c r="E114">
        <v>0</v>
      </c>
      <c r="F114">
        <v>0</v>
      </c>
      <c r="G114">
        <v>0</v>
      </c>
      <c r="H114">
        <v>0</v>
      </c>
      <c r="I114">
        <v>0</v>
      </c>
      <c r="J114">
        <v>0</v>
      </c>
    </row>
    <row r="115" spans="1:10" x14ac:dyDescent="0.3">
      <c r="A115" s="21" t="str">
        <f>B2&amp;C110&amp;D115</f>
        <v>DISTRIBUCION VOLUMEN X CRITERIO (kg ó litros).Fruta Ing.MDD AM</v>
      </c>
      <c r="B115">
        <v>0</v>
      </c>
      <c r="C115">
        <v>0</v>
      </c>
      <c r="D115" t="s">
        <v>150</v>
      </c>
      <c r="E115">
        <v>0</v>
      </c>
      <c r="F115">
        <v>0</v>
      </c>
      <c r="G115">
        <v>0</v>
      </c>
      <c r="H115">
        <v>0</v>
      </c>
      <c r="I115">
        <v>0</v>
      </c>
      <c r="J115">
        <v>0</v>
      </c>
    </row>
    <row r="116" spans="1:10" x14ac:dyDescent="0.3">
      <c r="A116" s="21" t="str">
        <f>B2&amp;C110&amp;D116</f>
        <v>DISTRIBUCION VOLUMEN X CRITERIO (kg ó litros).Fruta Ing.RTO CENTRO</v>
      </c>
      <c r="B116">
        <v>0</v>
      </c>
      <c r="C116">
        <v>0</v>
      </c>
      <c r="D116" t="s">
        <v>151</v>
      </c>
      <c r="E116">
        <v>0</v>
      </c>
      <c r="F116">
        <v>0</v>
      </c>
      <c r="G116">
        <v>0</v>
      </c>
      <c r="H116">
        <v>0</v>
      </c>
      <c r="I116">
        <v>0</v>
      </c>
      <c r="J116">
        <v>0</v>
      </c>
    </row>
    <row r="117" spans="1:10" x14ac:dyDescent="0.3">
      <c r="A117" s="21" t="str">
        <f>B2&amp;C110&amp;D117</f>
        <v>DISTRIBUCION VOLUMEN X CRITERIO (kg ó litros).Fruta Ing.NORTE-CENTRO</v>
      </c>
      <c r="B117">
        <v>0</v>
      </c>
      <c r="C117">
        <v>0</v>
      </c>
      <c r="D117" t="s">
        <v>152</v>
      </c>
      <c r="E117">
        <v>0</v>
      </c>
      <c r="F117">
        <v>0</v>
      </c>
      <c r="G117">
        <v>0</v>
      </c>
      <c r="H117">
        <v>0</v>
      </c>
      <c r="I117">
        <v>0</v>
      </c>
      <c r="J117">
        <v>0</v>
      </c>
    </row>
    <row r="118" spans="1:10" x14ac:dyDescent="0.3">
      <c r="A118" s="21" t="str">
        <f>B2&amp;C110&amp;D118</f>
        <v>DISTRIBUCION VOLUMEN X CRITERIO (kg ó litros).Fruta Ing.NOROESTE</v>
      </c>
      <c r="B118">
        <v>0</v>
      </c>
      <c r="C118">
        <v>0</v>
      </c>
      <c r="D118" t="s">
        <v>153</v>
      </c>
      <c r="E118">
        <v>0</v>
      </c>
      <c r="F118">
        <v>0</v>
      </c>
      <c r="G118">
        <v>0</v>
      </c>
      <c r="H118">
        <v>0</v>
      </c>
      <c r="I118">
        <v>0</v>
      </c>
      <c r="J118">
        <v>0</v>
      </c>
    </row>
    <row r="119" spans="1:10" x14ac:dyDescent="0.3">
      <c r="A119" s="21" t="str">
        <f>B2&amp;C110&amp;D119</f>
        <v>DISTRIBUCION VOLUMEN X CRITERIO (kg ó litros).Fruta Ing.&lt;2MIL</v>
      </c>
      <c r="B119">
        <v>0</v>
      </c>
      <c r="C119">
        <v>0</v>
      </c>
      <c r="D119" t="s">
        <v>30</v>
      </c>
      <c r="E119">
        <v>0</v>
      </c>
      <c r="F119">
        <v>0</v>
      </c>
      <c r="G119">
        <v>0</v>
      </c>
      <c r="H119">
        <v>0</v>
      </c>
      <c r="I119">
        <v>0</v>
      </c>
      <c r="J119">
        <v>0</v>
      </c>
    </row>
    <row r="120" spans="1:10" x14ac:dyDescent="0.3">
      <c r="A120" s="21" t="str">
        <f>B2&amp;C110&amp;D120</f>
        <v>DISTRIBUCION VOLUMEN X CRITERIO (kg ó litros).Fruta Ing.2-5MIL</v>
      </c>
      <c r="B120">
        <v>0</v>
      </c>
      <c r="C120">
        <v>0</v>
      </c>
      <c r="D120" t="s">
        <v>33</v>
      </c>
      <c r="E120">
        <v>0</v>
      </c>
      <c r="F120">
        <v>0</v>
      </c>
      <c r="G120">
        <v>0</v>
      </c>
      <c r="H120">
        <v>0</v>
      </c>
      <c r="I120">
        <v>0</v>
      </c>
      <c r="J120">
        <v>0</v>
      </c>
    </row>
    <row r="121" spans="1:10" x14ac:dyDescent="0.3">
      <c r="A121" s="21" t="str">
        <f>B2&amp;C110&amp;D121</f>
        <v>DISTRIBUCION VOLUMEN X CRITERIO (kg ó litros).Fruta Ing.5-10MIL</v>
      </c>
      <c r="B121">
        <v>0</v>
      </c>
      <c r="C121">
        <v>0</v>
      </c>
      <c r="D121" t="s">
        <v>35</v>
      </c>
      <c r="E121">
        <v>0</v>
      </c>
      <c r="F121">
        <v>0</v>
      </c>
      <c r="G121">
        <v>0</v>
      </c>
      <c r="H121">
        <v>0</v>
      </c>
      <c r="I121">
        <v>0</v>
      </c>
      <c r="J121">
        <v>0</v>
      </c>
    </row>
    <row r="122" spans="1:10" x14ac:dyDescent="0.3">
      <c r="A122" s="21" t="str">
        <f>B2&amp;C110&amp;D122</f>
        <v>DISTRIBUCION VOLUMEN X CRITERIO (kg ó litros).Fruta Ing.10-30MIL</v>
      </c>
      <c r="B122">
        <v>0</v>
      </c>
      <c r="C122">
        <v>0</v>
      </c>
      <c r="D122" t="s">
        <v>37</v>
      </c>
      <c r="E122">
        <v>0</v>
      </c>
      <c r="F122">
        <v>0</v>
      </c>
      <c r="G122">
        <v>0</v>
      </c>
      <c r="H122">
        <v>0</v>
      </c>
      <c r="I122">
        <v>0</v>
      </c>
      <c r="J122">
        <v>0</v>
      </c>
    </row>
    <row r="123" spans="1:10" x14ac:dyDescent="0.3">
      <c r="A123" s="21" t="str">
        <f>B2&amp;C110&amp;D123</f>
        <v>DISTRIBUCION VOLUMEN X CRITERIO (kg ó litros).Fruta Ing.30-100MIL</v>
      </c>
      <c r="B123">
        <v>0</v>
      </c>
      <c r="C123">
        <v>0</v>
      </c>
      <c r="D123" t="s">
        <v>39</v>
      </c>
      <c r="E123">
        <v>0</v>
      </c>
      <c r="F123">
        <v>0</v>
      </c>
      <c r="G123">
        <v>0</v>
      </c>
      <c r="H123">
        <v>0</v>
      </c>
      <c r="I123">
        <v>0</v>
      </c>
      <c r="J123">
        <v>0</v>
      </c>
    </row>
    <row r="124" spans="1:10" x14ac:dyDescent="0.3">
      <c r="A124" s="21" t="str">
        <f>B2&amp;C110&amp;D124</f>
        <v>DISTRIBUCION VOLUMEN X CRITERIO (kg ó litros).Fruta Ing.100-200MIL</v>
      </c>
      <c r="B124">
        <v>0</v>
      </c>
      <c r="C124">
        <v>0</v>
      </c>
      <c r="D124" t="s">
        <v>41</v>
      </c>
      <c r="E124">
        <v>0</v>
      </c>
      <c r="F124">
        <v>0</v>
      </c>
      <c r="G124">
        <v>0</v>
      </c>
      <c r="H124">
        <v>0</v>
      </c>
      <c r="I124">
        <v>0</v>
      </c>
      <c r="J124">
        <v>0</v>
      </c>
    </row>
    <row r="125" spans="1:10" x14ac:dyDescent="0.3">
      <c r="A125" s="21" t="str">
        <f>B2&amp;C110&amp;D125</f>
        <v>DISTRIBUCION VOLUMEN X CRITERIO (kg ó litros).Fruta Ing.200-500MIL</v>
      </c>
      <c r="B125">
        <v>0</v>
      </c>
      <c r="C125">
        <v>0</v>
      </c>
      <c r="D125" t="s">
        <v>43</v>
      </c>
      <c r="E125">
        <v>0</v>
      </c>
      <c r="F125">
        <v>0</v>
      </c>
      <c r="G125">
        <v>0</v>
      </c>
      <c r="H125">
        <v>0</v>
      </c>
      <c r="I125">
        <v>0</v>
      </c>
      <c r="J125">
        <v>0</v>
      </c>
    </row>
    <row r="126" spans="1:10" x14ac:dyDescent="0.3">
      <c r="A126" s="21" t="str">
        <f>B2&amp;C110&amp;D126</f>
        <v>DISTRIBUCION VOLUMEN X CRITERIO (kg ó litros).Fruta Ing.&gt;500MIL</v>
      </c>
      <c r="B126">
        <v>0</v>
      </c>
      <c r="C126">
        <v>0</v>
      </c>
      <c r="D126" t="s">
        <v>45</v>
      </c>
      <c r="E126">
        <v>0</v>
      </c>
      <c r="F126">
        <v>0</v>
      </c>
      <c r="G126">
        <v>0</v>
      </c>
      <c r="H126">
        <v>0</v>
      </c>
      <c r="I126">
        <v>0</v>
      </c>
      <c r="J126">
        <v>0</v>
      </c>
    </row>
    <row r="127" spans="1:10" x14ac:dyDescent="0.3">
      <c r="A127" s="21" t="str">
        <f>B2&amp;C110&amp;D127</f>
        <v>DISTRIBUCION VOLUMEN X CRITERIO (kg ó litros).Fruta Ing.DE 15 A 19 AÑOS</v>
      </c>
      <c r="B127">
        <v>0</v>
      </c>
      <c r="C127">
        <v>0</v>
      </c>
      <c r="D127" t="s">
        <v>154</v>
      </c>
      <c r="E127">
        <v>0</v>
      </c>
      <c r="F127">
        <v>0</v>
      </c>
      <c r="G127">
        <v>0</v>
      </c>
      <c r="H127">
        <v>0</v>
      </c>
      <c r="I127">
        <v>0</v>
      </c>
      <c r="J127">
        <v>0</v>
      </c>
    </row>
    <row r="128" spans="1:10" x14ac:dyDescent="0.3">
      <c r="A128" s="21" t="str">
        <f>B2&amp;C110&amp;D128</f>
        <v>DISTRIBUCION VOLUMEN X CRITERIO (kg ó litros).Fruta Ing.DE 20 A 24 AÑOS</v>
      </c>
      <c r="B128">
        <v>0</v>
      </c>
      <c r="C128">
        <v>0</v>
      </c>
      <c r="D128" t="s">
        <v>155</v>
      </c>
      <c r="E128">
        <v>0</v>
      </c>
      <c r="F128">
        <v>0</v>
      </c>
      <c r="G128">
        <v>0</v>
      </c>
      <c r="H128">
        <v>0</v>
      </c>
      <c r="I128">
        <v>0</v>
      </c>
      <c r="J128">
        <v>0</v>
      </c>
    </row>
    <row r="129" spans="1:10" x14ac:dyDescent="0.3">
      <c r="A129" s="21" t="str">
        <f>B2&amp;C110&amp;D129</f>
        <v>DISTRIBUCION VOLUMEN X CRITERIO (kg ó litros).Fruta Ing.DE 25 A 34 AÑOS</v>
      </c>
      <c r="B129">
        <v>0</v>
      </c>
      <c r="C129">
        <v>0</v>
      </c>
      <c r="D129" t="s">
        <v>156</v>
      </c>
      <c r="E129">
        <v>0</v>
      </c>
      <c r="F129">
        <v>0</v>
      </c>
      <c r="G129">
        <v>0</v>
      </c>
      <c r="H129">
        <v>0</v>
      </c>
      <c r="I129">
        <v>0</v>
      </c>
      <c r="J129">
        <v>0</v>
      </c>
    </row>
    <row r="130" spans="1:10" x14ac:dyDescent="0.3">
      <c r="A130" s="21" t="str">
        <f>B2&amp;C110&amp;D130</f>
        <v>DISTRIBUCION VOLUMEN X CRITERIO (kg ó litros).Fruta Ing.DE 35 A 49 AÑOS</v>
      </c>
      <c r="B130">
        <v>0</v>
      </c>
      <c r="C130">
        <v>0</v>
      </c>
      <c r="D130" t="s">
        <v>157</v>
      </c>
      <c r="E130">
        <v>0</v>
      </c>
      <c r="F130">
        <v>43.667934685276201</v>
      </c>
      <c r="G130">
        <v>0</v>
      </c>
      <c r="H130">
        <v>0</v>
      </c>
      <c r="I130">
        <v>0</v>
      </c>
      <c r="J130">
        <v>0</v>
      </c>
    </row>
    <row r="131" spans="1:10" x14ac:dyDescent="0.3">
      <c r="A131" s="21" t="str">
        <f>B2&amp;C110&amp;D131</f>
        <v>DISTRIBUCION VOLUMEN X CRITERIO (kg ó litros).Fruta Ing.DE 50 A 59 AÑOS</v>
      </c>
      <c r="B131">
        <v>0</v>
      </c>
      <c r="C131">
        <v>0</v>
      </c>
      <c r="D131" t="s">
        <v>158</v>
      </c>
      <c r="E131">
        <v>0</v>
      </c>
      <c r="F131">
        <v>0</v>
      </c>
      <c r="G131">
        <v>0</v>
      </c>
      <c r="H131">
        <v>0</v>
      </c>
      <c r="I131">
        <v>0</v>
      </c>
      <c r="J131">
        <v>0</v>
      </c>
    </row>
    <row r="132" spans="1:10" x14ac:dyDescent="0.3">
      <c r="A132" s="21" t="str">
        <f>B2&amp;C110&amp;D132</f>
        <v>DISTRIBUCION VOLUMEN X CRITERIO (kg ó litros).Fruta Ing.DE 60 A 75 AÑOS</v>
      </c>
      <c r="B132">
        <v>0</v>
      </c>
      <c r="C132">
        <v>0</v>
      </c>
      <c r="D132" t="s">
        <v>159</v>
      </c>
      <c r="E132">
        <v>0</v>
      </c>
      <c r="F132">
        <v>0</v>
      </c>
      <c r="G132">
        <v>0</v>
      </c>
      <c r="H132">
        <v>0</v>
      </c>
      <c r="I132">
        <v>0</v>
      </c>
      <c r="J132">
        <v>0</v>
      </c>
    </row>
    <row r="133" spans="1:10" x14ac:dyDescent="0.3">
      <c r="A133" s="21" t="str">
        <f>B2&amp;C110&amp;D133</f>
        <v>DISTRIBUCION VOLUMEN X CRITERIO (kg ó litros).Fruta Ing.ALTA Y MEDIA ALTA</v>
      </c>
      <c r="B133">
        <v>0</v>
      </c>
      <c r="C133">
        <v>0</v>
      </c>
      <c r="D133" t="s">
        <v>160</v>
      </c>
      <c r="E133">
        <v>0</v>
      </c>
      <c r="F133">
        <v>0</v>
      </c>
      <c r="G133">
        <v>0</v>
      </c>
      <c r="H133">
        <v>0</v>
      </c>
      <c r="I133">
        <v>0</v>
      </c>
      <c r="J133">
        <v>0</v>
      </c>
    </row>
    <row r="134" spans="1:10" x14ac:dyDescent="0.3">
      <c r="A134" s="21" t="str">
        <f>B2&amp;C110&amp;D134</f>
        <v>DISTRIBUCION VOLUMEN X CRITERIO (kg ó litros).Fruta Ing.MEDIA</v>
      </c>
      <c r="B134">
        <v>0</v>
      </c>
      <c r="C134">
        <v>0</v>
      </c>
      <c r="D134" t="s">
        <v>161</v>
      </c>
      <c r="E134">
        <v>0</v>
      </c>
      <c r="F134">
        <v>0</v>
      </c>
      <c r="G134">
        <v>0</v>
      </c>
      <c r="H134">
        <v>0</v>
      </c>
      <c r="I134">
        <v>0</v>
      </c>
      <c r="J134">
        <v>0</v>
      </c>
    </row>
    <row r="135" spans="1:10" x14ac:dyDescent="0.3">
      <c r="A135" s="21" t="str">
        <f>B2&amp;C110&amp;D135</f>
        <v>DISTRIBUCION VOLUMEN X CRITERIO (kg ó litros).Fruta Ing.MEDIA BAJA</v>
      </c>
      <c r="B135">
        <v>0</v>
      </c>
      <c r="C135">
        <v>0</v>
      </c>
      <c r="D135" t="s">
        <v>162</v>
      </c>
      <c r="E135">
        <v>0</v>
      </c>
      <c r="F135">
        <v>0</v>
      </c>
      <c r="G135">
        <v>0</v>
      </c>
      <c r="H135">
        <v>0</v>
      </c>
      <c r="I135">
        <v>0</v>
      </c>
      <c r="J135">
        <v>0</v>
      </c>
    </row>
    <row r="136" spans="1:10" x14ac:dyDescent="0.3">
      <c r="A136" s="21" t="str">
        <f>B2&amp;C110&amp;D136</f>
        <v>DISTRIBUCION VOLUMEN X CRITERIO (kg ó litros).Fruta Ing.BAJA</v>
      </c>
      <c r="B136">
        <v>0</v>
      </c>
      <c r="C136">
        <v>0</v>
      </c>
      <c r="D136" t="s">
        <v>163</v>
      </c>
      <c r="E136">
        <v>0</v>
      </c>
      <c r="F136">
        <v>0</v>
      </c>
      <c r="G136">
        <v>0</v>
      </c>
      <c r="H136">
        <v>0</v>
      </c>
      <c r="I136">
        <v>0</v>
      </c>
      <c r="J136">
        <v>0</v>
      </c>
    </row>
    <row r="137" spans="1:10" x14ac:dyDescent="0.3">
      <c r="A137" s="21" t="str">
        <f>B2&amp;C137&amp;D137</f>
        <v>DISTRIBUCION VOLUMEN X CRITERIO (kg ó litros).Hortalizas/Verdur.IngT.ESPAÑA</v>
      </c>
      <c r="B137">
        <v>0</v>
      </c>
      <c r="C137" t="s">
        <v>121</v>
      </c>
      <c r="D137" t="s">
        <v>60</v>
      </c>
      <c r="E137">
        <v>100</v>
      </c>
      <c r="F137">
        <v>100</v>
      </c>
      <c r="G137">
        <v>0</v>
      </c>
      <c r="H137">
        <v>0</v>
      </c>
      <c r="I137">
        <v>0</v>
      </c>
      <c r="J137">
        <v>0</v>
      </c>
    </row>
    <row r="138" spans="1:10" x14ac:dyDescent="0.3">
      <c r="A138" s="21" t="str">
        <f>B2&amp;C137&amp;D138</f>
        <v>DISTRIBUCION VOLUMEN X CRITERIO (kg ó litros).Hortalizas/Verdur.IngBCN AM</v>
      </c>
      <c r="B138">
        <v>0</v>
      </c>
      <c r="C138">
        <v>0</v>
      </c>
      <c r="D138" t="s">
        <v>146</v>
      </c>
      <c r="E138">
        <v>7.7382576762936788</v>
      </c>
      <c r="F138">
        <v>6.4519187276248156</v>
      </c>
      <c r="G138">
        <v>0</v>
      </c>
      <c r="H138">
        <v>0</v>
      </c>
      <c r="I138">
        <v>0</v>
      </c>
      <c r="J138">
        <v>0</v>
      </c>
    </row>
    <row r="139" spans="1:10" x14ac:dyDescent="0.3">
      <c r="A139" s="21" t="str">
        <f>B2&amp;C137&amp;D139</f>
        <v>DISTRIBUCION VOLUMEN X CRITERIO (kg ó litros).Hortalizas/Verdur.IngREST.CAT ARAGON</v>
      </c>
      <c r="B139">
        <v>0</v>
      </c>
      <c r="C139">
        <v>0</v>
      </c>
      <c r="D139" t="s">
        <v>147</v>
      </c>
      <c r="E139">
        <v>8.6994874054783526</v>
      </c>
      <c r="F139">
        <v>7.7118103829992153</v>
      </c>
      <c r="G139">
        <v>0</v>
      </c>
      <c r="H139">
        <v>0</v>
      </c>
      <c r="I139">
        <v>0</v>
      </c>
      <c r="J139">
        <v>0</v>
      </c>
    </row>
    <row r="140" spans="1:10" x14ac:dyDescent="0.3">
      <c r="A140" s="21" t="str">
        <f>B2&amp;C137&amp;D140</f>
        <v>DISTRIBUCION VOLUMEN X CRITERIO (kg ó litros).Hortalizas/Verdur.IngLEVANTE</v>
      </c>
      <c r="B140">
        <v>0</v>
      </c>
      <c r="C140">
        <v>0</v>
      </c>
      <c r="D140" t="s">
        <v>148</v>
      </c>
      <c r="E140">
        <v>13.404025229142194</v>
      </c>
      <c r="F140">
        <v>17.088575280942305</v>
      </c>
      <c r="G140">
        <v>0</v>
      </c>
      <c r="H140">
        <v>0</v>
      </c>
      <c r="I140">
        <v>0</v>
      </c>
      <c r="J140">
        <v>0</v>
      </c>
    </row>
    <row r="141" spans="1:10" x14ac:dyDescent="0.3">
      <c r="A141" s="21" t="str">
        <f>B2&amp;C137&amp;D141</f>
        <v>DISTRIBUCION VOLUMEN X CRITERIO (kg ó litros).Hortalizas/Verdur.IngANDALUCIA</v>
      </c>
      <c r="B141">
        <v>0</v>
      </c>
      <c r="C141">
        <v>0</v>
      </c>
      <c r="D141" t="s">
        <v>149</v>
      </c>
      <c r="E141">
        <v>20.889212622965939</v>
      </c>
      <c r="F141">
        <v>19.980206581878964</v>
      </c>
      <c r="G141">
        <v>0</v>
      </c>
      <c r="H141">
        <v>0</v>
      </c>
      <c r="I141">
        <v>0</v>
      </c>
      <c r="J141">
        <v>0</v>
      </c>
    </row>
    <row r="142" spans="1:10" x14ac:dyDescent="0.3">
      <c r="A142" s="21" t="str">
        <f>B2&amp;C137&amp;D142</f>
        <v>DISTRIBUCION VOLUMEN X CRITERIO (kg ó litros).Hortalizas/Verdur.IngMDD AM</v>
      </c>
      <c r="B142">
        <v>0</v>
      </c>
      <c r="C142">
        <v>0</v>
      </c>
      <c r="D142" t="s">
        <v>150</v>
      </c>
      <c r="E142">
        <v>30.655971847017732</v>
      </c>
      <c r="F142">
        <v>25.499381533704707</v>
      </c>
      <c r="G142">
        <v>0</v>
      </c>
      <c r="H142">
        <v>0</v>
      </c>
      <c r="I142">
        <v>0</v>
      </c>
      <c r="J142">
        <v>0</v>
      </c>
    </row>
    <row r="143" spans="1:10" x14ac:dyDescent="0.3">
      <c r="A143" s="21" t="str">
        <f>B2&amp;C137&amp;D143</f>
        <v>DISTRIBUCION VOLUMEN X CRITERIO (kg ó litros).Hortalizas/Verdur.IngRTO CENTRO</v>
      </c>
      <c r="B143">
        <v>0</v>
      </c>
      <c r="C143">
        <v>0</v>
      </c>
      <c r="D143" t="s">
        <v>151</v>
      </c>
      <c r="E143">
        <v>6.1011921932917357</v>
      </c>
      <c r="F143">
        <v>8.1878644908500124</v>
      </c>
      <c r="G143">
        <v>0</v>
      </c>
      <c r="H143">
        <v>0</v>
      </c>
      <c r="I143">
        <v>0</v>
      </c>
      <c r="J143">
        <v>0</v>
      </c>
    </row>
    <row r="144" spans="1:10" x14ac:dyDescent="0.3">
      <c r="A144" s="21" t="str">
        <f>B2&amp;C137&amp;D144</f>
        <v>DISTRIBUCION VOLUMEN X CRITERIO (kg ó litros).Hortalizas/Verdur.IngNORTE-CENTRO</v>
      </c>
      <c r="B144">
        <v>0</v>
      </c>
      <c r="C144">
        <v>0</v>
      </c>
      <c r="D144" t="s">
        <v>152</v>
      </c>
      <c r="E144">
        <v>6.608629747103409</v>
      </c>
      <c r="F144">
        <v>9.0241069955823328</v>
      </c>
      <c r="G144">
        <v>0</v>
      </c>
      <c r="H144">
        <v>0</v>
      </c>
      <c r="I144">
        <v>0</v>
      </c>
      <c r="J144">
        <v>0</v>
      </c>
    </row>
    <row r="145" spans="1:10" x14ac:dyDescent="0.3">
      <c r="A145" s="21" t="str">
        <f>B2&amp;C137&amp;D145</f>
        <v>DISTRIBUCION VOLUMEN X CRITERIO (kg ó litros).Hortalizas/Verdur.IngNOROESTE</v>
      </c>
      <c r="B145">
        <v>0</v>
      </c>
      <c r="C145">
        <v>0</v>
      </c>
      <c r="D145" t="s">
        <v>153</v>
      </c>
      <c r="E145">
        <v>5.9032268366067706</v>
      </c>
      <c r="F145">
        <v>6.056128315839282</v>
      </c>
      <c r="G145">
        <v>0</v>
      </c>
      <c r="H145">
        <v>0</v>
      </c>
      <c r="I145">
        <v>0</v>
      </c>
      <c r="J145">
        <v>0</v>
      </c>
    </row>
    <row r="146" spans="1:10" x14ac:dyDescent="0.3">
      <c r="A146" s="21" t="str">
        <f>B2&amp;C137&amp;D146</f>
        <v>DISTRIBUCION VOLUMEN X CRITERIO (kg ó litros).Hortalizas/Verdur.Ing&lt;2MIL</v>
      </c>
      <c r="B146">
        <v>0</v>
      </c>
      <c r="C146">
        <v>0</v>
      </c>
      <c r="D146" t="s">
        <v>30</v>
      </c>
      <c r="E146">
        <v>0</v>
      </c>
      <c r="F146">
        <v>0</v>
      </c>
      <c r="G146">
        <v>0</v>
      </c>
      <c r="H146">
        <v>0</v>
      </c>
      <c r="I146">
        <v>0</v>
      </c>
      <c r="J146">
        <v>0</v>
      </c>
    </row>
    <row r="147" spans="1:10" x14ac:dyDescent="0.3">
      <c r="A147" s="21" t="str">
        <f>B2&amp;C137&amp;D147</f>
        <v>DISTRIBUCION VOLUMEN X CRITERIO (kg ó litros).Hortalizas/Verdur.Ing2-5MIL</v>
      </c>
      <c r="B147">
        <v>0</v>
      </c>
      <c r="C147">
        <v>0</v>
      </c>
      <c r="D147" t="s">
        <v>33</v>
      </c>
      <c r="E147">
        <v>0</v>
      </c>
      <c r="F147">
        <v>7.355967648201557</v>
      </c>
      <c r="G147">
        <v>0</v>
      </c>
      <c r="H147">
        <v>0</v>
      </c>
      <c r="I147">
        <v>0</v>
      </c>
      <c r="J147">
        <v>0</v>
      </c>
    </row>
    <row r="148" spans="1:10" x14ac:dyDescent="0.3">
      <c r="A148" s="21" t="str">
        <f>B2&amp;C137&amp;D148</f>
        <v>DISTRIBUCION VOLUMEN X CRITERIO (kg ó litros).Hortalizas/Verdur.Ing5-10MIL</v>
      </c>
      <c r="B148">
        <v>0</v>
      </c>
      <c r="C148">
        <v>0</v>
      </c>
      <c r="D148" t="s">
        <v>35</v>
      </c>
      <c r="E148">
        <v>4.3948214263684653</v>
      </c>
      <c r="F148">
        <v>12.756322299638756</v>
      </c>
      <c r="G148">
        <v>0</v>
      </c>
      <c r="H148">
        <v>0</v>
      </c>
      <c r="I148">
        <v>0</v>
      </c>
      <c r="J148">
        <v>0</v>
      </c>
    </row>
    <row r="149" spans="1:10" x14ac:dyDescent="0.3">
      <c r="A149" s="21" t="str">
        <f>B2&amp;C137&amp;D149</f>
        <v>DISTRIBUCION VOLUMEN X CRITERIO (kg ó litros).Hortalizas/Verdur.Ing10-30MIL</v>
      </c>
      <c r="B149">
        <v>0</v>
      </c>
      <c r="C149">
        <v>0</v>
      </c>
      <c r="D149" t="s">
        <v>37</v>
      </c>
      <c r="E149">
        <v>19.730065865376396</v>
      </c>
      <c r="F149">
        <v>9.9446739429157098</v>
      </c>
      <c r="G149">
        <v>0</v>
      </c>
      <c r="H149">
        <v>0</v>
      </c>
      <c r="I149">
        <v>0</v>
      </c>
      <c r="J149">
        <v>0</v>
      </c>
    </row>
    <row r="150" spans="1:10" x14ac:dyDescent="0.3">
      <c r="A150" s="21" t="str">
        <f>B2&amp;C137&amp;D150</f>
        <v>DISTRIBUCION VOLUMEN X CRITERIO (kg ó litros).Hortalizas/Verdur.Ing30-100MIL</v>
      </c>
      <c r="B150">
        <v>0</v>
      </c>
      <c r="C150">
        <v>0</v>
      </c>
      <c r="D150" t="s">
        <v>39</v>
      </c>
      <c r="E150">
        <v>17.648514561387724</v>
      </c>
      <c r="F150">
        <v>19.321225104822897</v>
      </c>
      <c r="G150">
        <v>0</v>
      </c>
      <c r="H150">
        <v>0</v>
      </c>
      <c r="I150">
        <v>0</v>
      </c>
      <c r="J150">
        <v>0</v>
      </c>
    </row>
    <row r="151" spans="1:10" x14ac:dyDescent="0.3">
      <c r="A151" s="21" t="str">
        <f>B2&amp;C137&amp;D151</f>
        <v>DISTRIBUCION VOLUMEN X CRITERIO (kg ó litros).Hortalizas/Verdur.Ing100-200MIL</v>
      </c>
      <c r="B151">
        <v>0</v>
      </c>
      <c r="C151">
        <v>0</v>
      </c>
      <c r="D151" t="s">
        <v>41</v>
      </c>
      <c r="E151">
        <v>8.4767787190472053</v>
      </c>
      <c r="F151">
        <v>6.4671359345630464</v>
      </c>
      <c r="G151">
        <v>0</v>
      </c>
      <c r="H151">
        <v>0</v>
      </c>
      <c r="I151">
        <v>0</v>
      </c>
      <c r="J151">
        <v>0</v>
      </c>
    </row>
    <row r="152" spans="1:10" x14ac:dyDescent="0.3">
      <c r="A152" s="21" t="str">
        <f>B2&amp;C137&amp;D152</f>
        <v>DISTRIBUCION VOLUMEN X CRITERIO (kg ó litros).Hortalizas/Verdur.Ing200-500MIL</v>
      </c>
      <c r="B152">
        <v>0</v>
      </c>
      <c r="C152">
        <v>0</v>
      </c>
      <c r="D152" t="s">
        <v>43</v>
      </c>
      <c r="E152">
        <v>14.359569433027882</v>
      </c>
      <c r="F152">
        <v>13.017590908233693</v>
      </c>
      <c r="G152">
        <v>0</v>
      </c>
      <c r="H152">
        <v>0</v>
      </c>
      <c r="I152">
        <v>0</v>
      </c>
      <c r="J152">
        <v>0</v>
      </c>
    </row>
    <row r="153" spans="1:10" x14ac:dyDescent="0.3">
      <c r="A153" s="21" t="str">
        <f>B2&amp;C137&amp;D153</f>
        <v>DISTRIBUCION VOLUMEN X CRITERIO (kg ó litros).Hortalizas/Verdur.Ing&gt;500MIL</v>
      </c>
      <c r="B153">
        <v>0</v>
      </c>
      <c r="C153">
        <v>0</v>
      </c>
      <c r="D153" t="s">
        <v>45</v>
      </c>
      <c r="E153">
        <v>31.308803091595728</v>
      </c>
      <c r="F153">
        <v>26.84701973022635</v>
      </c>
      <c r="G153">
        <v>0</v>
      </c>
      <c r="H153">
        <v>0</v>
      </c>
      <c r="I153">
        <v>0</v>
      </c>
      <c r="J153">
        <v>0</v>
      </c>
    </row>
    <row r="154" spans="1:10" x14ac:dyDescent="0.3">
      <c r="A154" s="21" t="str">
        <f>B2&amp;C137&amp;D154</f>
        <v>DISTRIBUCION VOLUMEN X CRITERIO (kg ó litros).Hortalizas/Verdur.IngDE 15 A 19 AÑOS</v>
      </c>
      <c r="B154">
        <v>0</v>
      </c>
      <c r="C154">
        <v>0</v>
      </c>
      <c r="D154" t="s">
        <v>154</v>
      </c>
      <c r="E154">
        <v>0</v>
      </c>
      <c r="F154">
        <v>0</v>
      </c>
      <c r="G154">
        <v>0</v>
      </c>
      <c r="H154">
        <v>0</v>
      </c>
      <c r="I154">
        <v>0</v>
      </c>
      <c r="J154">
        <v>0</v>
      </c>
    </row>
    <row r="155" spans="1:10" x14ac:dyDescent="0.3">
      <c r="A155" s="21" t="str">
        <f>B2&amp;C137&amp;D155</f>
        <v>DISTRIBUCION VOLUMEN X CRITERIO (kg ó litros).Hortalizas/Verdur.IngDE 20 A 24 AÑOS</v>
      </c>
      <c r="B155">
        <v>0</v>
      </c>
      <c r="C155">
        <v>0</v>
      </c>
      <c r="D155" t="s">
        <v>155</v>
      </c>
      <c r="E155">
        <v>9.5760862231289536</v>
      </c>
      <c r="F155">
        <v>9.4578812969754615</v>
      </c>
      <c r="G155">
        <v>0</v>
      </c>
      <c r="H155">
        <v>0</v>
      </c>
      <c r="I155">
        <v>0</v>
      </c>
      <c r="J155">
        <v>0</v>
      </c>
    </row>
    <row r="156" spans="1:10" x14ac:dyDescent="0.3">
      <c r="A156" s="21" t="str">
        <f>B2&amp;C137&amp;D156</f>
        <v>DISTRIBUCION VOLUMEN X CRITERIO (kg ó litros).Hortalizas/Verdur.IngDE 25 A 34 AÑOS</v>
      </c>
      <c r="B156">
        <v>0</v>
      </c>
      <c r="C156">
        <v>0</v>
      </c>
      <c r="D156" t="s">
        <v>156</v>
      </c>
      <c r="E156">
        <v>19.633357902804782</v>
      </c>
      <c r="F156">
        <v>12.872490056557654</v>
      </c>
      <c r="G156">
        <v>0</v>
      </c>
      <c r="H156">
        <v>0</v>
      </c>
      <c r="I156">
        <v>0</v>
      </c>
      <c r="J156">
        <v>0</v>
      </c>
    </row>
    <row r="157" spans="1:10" x14ac:dyDescent="0.3">
      <c r="A157" s="21" t="str">
        <f>B2&amp;C137&amp;D157</f>
        <v>DISTRIBUCION VOLUMEN X CRITERIO (kg ó litros).Hortalizas/Verdur.IngDE 35 A 49 AÑOS</v>
      </c>
      <c r="B157">
        <v>0</v>
      </c>
      <c r="C157">
        <v>0</v>
      </c>
      <c r="D157" t="s">
        <v>157</v>
      </c>
      <c r="E157">
        <v>42.048502693786652</v>
      </c>
      <c r="F157">
        <v>43.974473521887653</v>
      </c>
      <c r="G157">
        <v>0</v>
      </c>
      <c r="H157">
        <v>0</v>
      </c>
      <c r="I157">
        <v>0</v>
      </c>
      <c r="J157">
        <v>0</v>
      </c>
    </row>
    <row r="158" spans="1:10" x14ac:dyDescent="0.3">
      <c r="A158" s="21" t="str">
        <f>B2&amp;C137&amp;D158</f>
        <v>DISTRIBUCION VOLUMEN X CRITERIO (kg ó litros).Hortalizas/Verdur.IngDE 50 A 59 AÑOS</v>
      </c>
      <c r="B158">
        <v>0</v>
      </c>
      <c r="C158">
        <v>0</v>
      </c>
      <c r="D158" t="s">
        <v>158</v>
      </c>
      <c r="E158">
        <v>12.267891872600172</v>
      </c>
      <c r="F158">
        <v>17.729192759452374</v>
      </c>
      <c r="G158">
        <v>0</v>
      </c>
      <c r="H158">
        <v>0</v>
      </c>
      <c r="I158">
        <v>0</v>
      </c>
      <c r="J158">
        <v>0</v>
      </c>
    </row>
    <row r="159" spans="1:10" x14ac:dyDescent="0.3">
      <c r="A159" s="21" t="str">
        <f>B2&amp;C137&amp;D159</f>
        <v>DISTRIBUCION VOLUMEN X CRITERIO (kg ó litros).Hortalizas/Verdur.IngDE 60 A 75 AÑOS</v>
      </c>
      <c r="B159">
        <v>0</v>
      </c>
      <c r="C159">
        <v>0</v>
      </c>
      <c r="D159" t="s">
        <v>159</v>
      </c>
      <c r="E159">
        <v>12.436720170149448</v>
      </c>
      <c r="F159">
        <v>10.723485662706445</v>
      </c>
      <c r="G159">
        <v>0</v>
      </c>
      <c r="H159">
        <v>0</v>
      </c>
      <c r="I159">
        <v>0</v>
      </c>
      <c r="J159">
        <v>0</v>
      </c>
    </row>
    <row r="160" spans="1:10" x14ac:dyDescent="0.3">
      <c r="A160" s="21" t="str">
        <f>B2&amp;C137&amp;D160</f>
        <v>DISTRIBUCION VOLUMEN X CRITERIO (kg ó litros).Hortalizas/Verdur.IngALTA Y MEDIA ALTA</v>
      </c>
      <c r="B160">
        <v>0</v>
      </c>
      <c r="C160">
        <v>0</v>
      </c>
      <c r="D160" t="s">
        <v>160</v>
      </c>
      <c r="E160">
        <v>15.544260757185329</v>
      </c>
      <c r="F160">
        <v>17.660192672453302</v>
      </c>
      <c r="G160">
        <v>0</v>
      </c>
      <c r="H160">
        <v>0</v>
      </c>
      <c r="I160">
        <v>0</v>
      </c>
      <c r="J160">
        <v>0</v>
      </c>
    </row>
    <row r="161" spans="1:10" x14ac:dyDescent="0.3">
      <c r="A161" s="21" t="str">
        <f>B2&amp;C137&amp;D161</f>
        <v>DISTRIBUCION VOLUMEN X CRITERIO (kg ó litros).Hortalizas/Verdur.IngMEDIA</v>
      </c>
      <c r="B161">
        <v>0</v>
      </c>
      <c r="C161">
        <v>0</v>
      </c>
      <c r="D161" t="s">
        <v>161</v>
      </c>
      <c r="E161">
        <v>23.523289250464039</v>
      </c>
      <c r="F161">
        <v>30.203774036796116</v>
      </c>
      <c r="G161">
        <v>0</v>
      </c>
      <c r="H161">
        <v>0</v>
      </c>
      <c r="I161">
        <v>0</v>
      </c>
      <c r="J161">
        <v>0</v>
      </c>
    </row>
    <row r="162" spans="1:10" x14ac:dyDescent="0.3">
      <c r="A162" s="21" t="str">
        <f>B2&amp;C137&amp;D162</f>
        <v>DISTRIBUCION VOLUMEN X CRITERIO (kg ó litros).Hortalizas/Verdur.IngMEDIA BAJA</v>
      </c>
      <c r="B162">
        <v>0</v>
      </c>
      <c r="C162">
        <v>0</v>
      </c>
      <c r="D162" t="s">
        <v>162</v>
      </c>
      <c r="E162">
        <v>47.449120401082332</v>
      </c>
      <c r="F162">
        <v>39.256642948231509</v>
      </c>
      <c r="G162">
        <v>0</v>
      </c>
      <c r="H162">
        <v>0</v>
      </c>
      <c r="I162">
        <v>0</v>
      </c>
      <c r="J162">
        <v>0</v>
      </c>
    </row>
    <row r="163" spans="1:10" x14ac:dyDescent="0.3">
      <c r="A163" s="21" t="str">
        <f>B2&amp;C137&amp;D163</f>
        <v>DISTRIBUCION VOLUMEN X CRITERIO (kg ó litros).Hortalizas/Verdur.IngBAJA</v>
      </c>
      <c r="B163">
        <v>0</v>
      </c>
      <c r="C163">
        <v>0</v>
      </c>
      <c r="D163" t="s">
        <v>163</v>
      </c>
      <c r="E163">
        <v>13.483330641517806</v>
      </c>
      <c r="F163">
        <v>12.879381345502097</v>
      </c>
      <c r="G163">
        <v>0</v>
      </c>
      <c r="H163">
        <v>0</v>
      </c>
      <c r="I163">
        <v>0</v>
      </c>
      <c r="J163">
        <v>0</v>
      </c>
    </row>
    <row r="164" spans="1:10" x14ac:dyDescent="0.3">
      <c r="A164" s="21" t="str">
        <f>B2&amp;C164&amp;D164</f>
        <v>DISTRIBUCION VOLUMEN X CRITERIO (kg ó litros).Aceite alino Ing.T.ESPAÑA</v>
      </c>
      <c r="B164">
        <v>0</v>
      </c>
      <c r="C164" t="s">
        <v>122</v>
      </c>
      <c r="D164" t="s">
        <v>60</v>
      </c>
      <c r="E164">
        <v>100</v>
      </c>
      <c r="F164">
        <v>100</v>
      </c>
      <c r="G164">
        <v>0</v>
      </c>
      <c r="H164">
        <v>0</v>
      </c>
      <c r="I164">
        <v>0</v>
      </c>
      <c r="J164">
        <v>0</v>
      </c>
    </row>
    <row r="165" spans="1:10" x14ac:dyDescent="0.3">
      <c r="A165" s="21" t="str">
        <f>B2&amp;C164&amp;D165</f>
        <v>DISTRIBUCION VOLUMEN X CRITERIO (kg ó litros).Aceite alino Ing.BCN AM</v>
      </c>
      <c r="B165">
        <v>0</v>
      </c>
      <c r="C165">
        <v>0</v>
      </c>
      <c r="D165" t="s">
        <v>146</v>
      </c>
      <c r="E165">
        <v>0</v>
      </c>
      <c r="F165">
        <v>0</v>
      </c>
      <c r="G165">
        <v>0</v>
      </c>
      <c r="H165">
        <v>0</v>
      </c>
      <c r="I165">
        <v>0</v>
      </c>
      <c r="J165">
        <v>0</v>
      </c>
    </row>
    <row r="166" spans="1:10" x14ac:dyDescent="0.3">
      <c r="A166" s="21" t="str">
        <f>B2&amp;C164&amp;D166</f>
        <v>DISTRIBUCION VOLUMEN X CRITERIO (kg ó litros).Aceite alino Ing.REST.CAT ARAGON</v>
      </c>
      <c r="B166">
        <v>0</v>
      </c>
      <c r="C166">
        <v>0</v>
      </c>
      <c r="D166" t="s">
        <v>147</v>
      </c>
      <c r="E166">
        <v>0</v>
      </c>
      <c r="F166">
        <v>0</v>
      </c>
      <c r="G166">
        <v>0</v>
      </c>
      <c r="H166">
        <v>0</v>
      </c>
      <c r="I166">
        <v>0</v>
      </c>
      <c r="J166">
        <v>0</v>
      </c>
    </row>
    <row r="167" spans="1:10" x14ac:dyDescent="0.3">
      <c r="A167" s="21" t="str">
        <f>B2&amp;C164&amp;D167</f>
        <v>DISTRIBUCION VOLUMEN X CRITERIO (kg ó litros).Aceite alino Ing.LEVANTE</v>
      </c>
      <c r="B167">
        <v>0</v>
      </c>
      <c r="C167">
        <v>0</v>
      </c>
      <c r="D167" t="s">
        <v>148</v>
      </c>
      <c r="E167">
        <v>0</v>
      </c>
      <c r="F167">
        <v>0</v>
      </c>
      <c r="G167">
        <v>0</v>
      </c>
      <c r="H167">
        <v>0</v>
      </c>
      <c r="I167">
        <v>0</v>
      </c>
      <c r="J167">
        <v>0</v>
      </c>
    </row>
    <row r="168" spans="1:10" x14ac:dyDescent="0.3">
      <c r="A168" s="21" t="str">
        <f>B2&amp;C164&amp;D168</f>
        <v>DISTRIBUCION VOLUMEN X CRITERIO (kg ó litros).Aceite alino Ing.ANDALUCIA</v>
      </c>
      <c r="B168">
        <v>0</v>
      </c>
      <c r="C168">
        <v>0</v>
      </c>
      <c r="D168" t="s">
        <v>149</v>
      </c>
      <c r="E168">
        <v>0</v>
      </c>
      <c r="F168">
        <v>0</v>
      </c>
      <c r="G168">
        <v>0</v>
      </c>
      <c r="H168">
        <v>0</v>
      </c>
      <c r="I168">
        <v>0</v>
      </c>
      <c r="J168">
        <v>0</v>
      </c>
    </row>
    <row r="169" spans="1:10" x14ac:dyDescent="0.3">
      <c r="A169" s="21" t="str">
        <f>B2&amp;C164&amp;D169</f>
        <v>DISTRIBUCION VOLUMEN X CRITERIO (kg ó litros).Aceite alino Ing.MDD AM</v>
      </c>
      <c r="B169">
        <v>0</v>
      </c>
      <c r="C169">
        <v>0</v>
      </c>
      <c r="D169" t="s">
        <v>150</v>
      </c>
      <c r="E169">
        <v>0</v>
      </c>
      <c r="F169">
        <v>0</v>
      </c>
      <c r="G169">
        <v>0</v>
      </c>
      <c r="H169">
        <v>0</v>
      </c>
      <c r="I169">
        <v>0</v>
      </c>
      <c r="J169">
        <v>0</v>
      </c>
    </row>
    <row r="170" spans="1:10" x14ac:dyDescent="0.3">
      <c r="A170" s="21" t="str">
        <f>B2&amp;C164&amp;D170</f>
        <v>DISTRIBUCION VOLUMEN X CRITERIO (kg ó litros).Aceite alino Ing.RTO CENTRO</v>
      </c>
      <c r="B170">
        <v>0</v>
      </c>
      <c r="C170">
        <v>0</v>
      </c>
      <c r="D170" t="s">
        <v>151</v>
      </c>
      <c r="E170">
        <v>0</v>
      </c>
      <c r="F170">
        <v>0</v>
      </c>
      <c r="G170">
        <v>0</v>
      </c>
      <c r="H170">
        <v>0</v>
      </c>
      <c r="I170">
        <v>0</v>
      </c>
      <c r="J170">
        <v>0</v>
      </c>
    </row>
    <row r="171" spans="1:10" x14ac:dyDescent="0.3">
      <c r="A171" s="21" t="str">
        <f>B2&amp;C164&amp;D171</f>
        <v>DISTRIBUCION VOLUMEN X CRITERIO (kg ó litros).Aceite alino Ing.NORTE-CENTRO</v>
      </c>
      <c r="B171">
        <v>0</v>
      </c>
      <c r="C171">
        <v>0</v>
      </c>
      <c r="D171" t="s">
        <v>152</v>
      </c>
      <c r="E171">
        <v>0</v>
      </c>
      <c r="F171">
        <v>0</v>
      </c>
      <c r="G171">
        <v>0</v>
      </c>
      <c r="H171">
        <v>0</v>
      </c>
      <c r="I171">
        <v>0</v>
      </c>
      <c r="J171">
        <v>0</v>
      </c>
    </row>
    <row r="172" spans="1:10" x14ac:dyDescent="0.3">
      <c r="A172" s="21" t="str">
        <f>B2&amp;C164&amp;D172</f>
        <v>DISTRIBUCION VOLUMEN X CRITERIO (kg ó litros).Aceite alino Ing.NOROESTE</v>
      </c>
      <c r="B172">
        <v>0</v>
      </c>
      <c r="C172">
        <v>0</v>
      </c>
      <c r="D172" t="s">
        <v>153</v>
      </c>
      <c r="E172">
        <v>0</v>
      </c>
      <c r="F172">
        <v>0</v>
      </c>
      <c r="G172">
        <v>0</v>
      </c>
      <c r="H172">
        <v>0</v>
      </c>
      <c r="I172">
        <v>0</v>
      </c>
      <c r="J172">
        <v>0</v>
      </c>
    </row>
    <row r="173" spans="1:10" x14ac:dyDescent="0.3">
      <c r="A173" s="21" t="str">
        <f>B2&amp;C164&amp;D173</f>
        <v>DISTRIBUCION VOLUMEN X CRITERIO (kg ó litros).Aceite alino Ing.&lt;2MIL</v>
      </c>
      <c r="B173">
        <v>0</v>
      </c>
      <c r="C173">
        <v>0</v>
      </c>
      <c r="D173" t="s">
        <v>30</v>
      </c>
      <c r="E173">
        <v>0</v>
      </c>
      <c r="F173">
        <v>0</v>
      </c>
      <c r="G173">
        <v>0</v>
      </c>
      <c r="H173">
        <v>0</v>
      </c>
      <c r="I173">
        <v>0</v>
      </c>
      <c r="J173">
        <v>0</v>
      </c>
    </row>
    <row r="174" spans="1:10" x14ac:dyDescent="0.3">
      <c r="A174" s="21" t="str">
        <f>B2&amp;C164&amp;D174</f>
        <v>DISTRIBUCION VOLUMEN X CRITERIO (kg ó litros).Aceite alino Ing.2-5MIL</v>
      </c>
      <c r="B174">
        <v>0</v>
      </c>
      <c r="C174">
        <v>0</v>
      </c>
      <c r="D174" t="s">
        <v>33</v>
      </c>
      <c r="E174">
        <v>0</v>
      </c>
      <c r="F174">
        <v>0</v>
      </c>
      <c r="G174">
        <v>0</v>
      </c>
      <c r="H174">
        <v>0</v>
      </c>
      <c r="I174">
        <v>0</v>
      </c>
      <c r="J174">
        <v>0</v>
      </c>
    </row>
    <row r="175" spans="1:10" x14ac:dyDescent="0.3">
      <c r="A175" s="21" t="str">
        <f>B2&amp;C164&amp;D175</f>
        <v>DISTRIBUCION VOLUMEN X CRITERIO (kg ó litros).Aceite alino Ing.5-10MIL</v>
      </c>
      <c r="B175">
        <v>0</v>
      </c>
      <c r="C175">
        <v>0</v>
      </c>
      <c r="D175" t="s">
        <v>35</v>
      </c>
      <c r="E175">
        <v>0</v>
      </c>
      <c r="F175">
        <v>0</v>
      </c>
      <c r="G175">
        <v>0</v>
      </c>
      <c r="H175">
        <v>0</v>
      </c>
      <c r="I175">
        <v>0</v>
      </c>
      <c r="J175">
        <v>0</v>
      </c>
    </row>
    <row r="176" spans="1:10" x14ac:dyDescent="0.3">
      <c r="A176" s="21" t="str">
        <f>B2&amp;C164&amp;D176</f>
        <v>DISTRIBUCION VOLUMEN X CRITERIO (kg ó litros).Aceite alino Ing.10-30MIL</v>
      </c>
      <c r="B176">
        <v>0</v>
      </c>
      <c r="C176">
        <v>0</v>
      </c>
      <c r="D176" t="s">
        <v>37</v>
      </c>
      <c r="E176">
        <v>0</v>
      </c>
      <c r="F176">
        <v>0</v>
      </c>
      <c r="G176">
        <v>0</v>
      </c>
      <c r="H176">
        <v>0</v>
      </c>
      <c r="I176">
        <v>0</v>
      </c>
      <c r="J176">
        <v>0</v>
      </c>
    </row>
    <row r="177" spans="1:10" x14ac:dyDescent="0.3">
      <c r="A177" s="21" t="str">
        <f>B2&amp;C164&amp;D177</f>
        <v>DISTRIBUCION VOLUMEN X CRITERIO (kg ó litros).Aceite alino Ing.30-100MIL</v>
      </c>
      <c r="B177">
        <v>0</v>
      </c>
      <c r="C177">
        <v>0</v>
      </c>
      <c r="D177" t="s">
        <v>39</v>
      </c>
      <c r="E177">
        <v>0</v>
      </c>
      <c r="F177">
        <v>0</v>
      </c>
      <c r="G177">
        <v>0</v>
      </c>
      <c r="H177">
        <v>0</v>
      </c>
      <c r="I177">
        <v>0</v>
      </c>
      <c r="J177">
        <v>0</v>
      </c>
    </row>
    <row r="178" spans="1:10" x14ac:dyDescent="0.3">
      <c r="A178" s="21" t="str">
        <f>B2&amp;C164&amp;D178</f>
        <v>DISTRIBUCION VOLUMEN X CRITERIO (kg ó litros).Aceite alino Ing.100-200MIL</v>
      </c>
      <c r="B178">
        <v>0</v>
      </c>
      <c r="C178">
        <v>0</v>
      </c>
      <c r="D178" t="s">
        <v>41</v>
      </c>
      <c r="E178">
        <v>0</v>
      </c>
      <c r="F178">
        <v>0</v>
      </c>
      <c r="G178">
        <v>0</v>
      </c>
      <c r="H178">
        <v>0</v>
      </c>
      <c r="I178">
        <v>0</v>
      </c>
      <c r="J178">
        <v>0</v>
      </c>
    </row>
    <row r="179" spans="1:10" x14ac:dyDescent="0.3">
      <c r="A179" s="21" t="str">
        <f>B2&amp;C164&amp;D179</f>
        <v>DISTRIBUCION VOLUMEN X CRITERIO (kg ó litros).Aceite alino Ing.200-500MIL</v>
      </c>
      <c r="B179">
        <v>0</v>
      </c>
      <c r="C179">
        <v>0</v>
      </c>
      <c r="D179" t="s">
        <v>43</v>
      </c>
      <c r="E179">
        <v>0</v>
      </c>
      <c r="F179">
        <v>0</v>
      </c>
      <c r="G179">
        <v>0</v>
      </c>
      <c r="H179">
        <v>0</v>
      </c>
      <c r="I179">
        <v>0</v>
      </c>
      <c r="J179">
        <v>0</v>
      </c>
    </row>
    <row r="180" spans="1:10" x14ac:dyDescent="0.3">
      <c r="A180" s="21" t="str">
        <f>B2&amp;C164&amp;D180</f>
        <v>DISTRIBUCION VOLUMEN X CRITERIO (kg ó litros).Aceite alino Ing.&gt;500MIL</v>
      </c>
      <c r="B180">
        <v>0</v>
      </c>
      <c r="C180">
        <v>0</v>
      </c>
      <c r="D180" t="s">
        <v>45</v>
      </c>
      <c r="E180">
        <v>0</v>
      </c>
      <c r="F180">
        <v>0</v>
      </c>
      <c r="G180">
        <v>0</v>
      </c>
      <c r="H180">
        <v>0</v>
      </c>
      <c r="I180">
        <v>0</v>
      </c>
      <c r="J180">
        <v>0</v>
      </c>
    </row>
    <row r="181" spans="1:10" x14ac:dyDescent="0.3">
      <c r="A181" s="21" t="str">
        <f>B2&amp;C164&amp;D181</f>
        <v>DISTRIBUCION VOLUMEN X CRITERIO (kg ó litros).Aceite alino Ing.DE 15 A 19 AÑOS</v>
      </c>
      <c r="B181">
        <v>0</v>
      </c>
      <c r="C181">
        <v>0</v>
      </c>
      <c r="D181" t="s">
        <v>154</v>
      </c>
      <c r="E181">
        <v>0</v>
      </c>
      <c r="F181">
        <v>0</v>
      </c>
      <c r="G181">
        <v>0</v>
      </c>
      <c r="H181">
        <v>0</v>
      </c>
      <c r="I181">
        <v>0</v>
      </c>
      <c r="J181">
        <v>0</v>
      </c>
    </row>
    <row r="182" spans="1:10" x14ac:dyDescent="0.3">
      <c r="A182" s="21" t="str">
        <f>B2&amp;C164&amp;D182</f>
        <v>DISTRIBUCION VOLUMEN X CRITERIO (kg ó litros).Aceite alino Ing.DE 20 A 24 AÑOS</v>
      </c>
      <c r="B182">
        <v>0</v>
      </c>
      <c r="C182">
        <v>0</v>
      </c>
      <c r="D182" t="s">
        <v>155</v>
      </c>
      <c r="E182">
        <v>0</v>
      </c>
      <c r="F182">
        <v>0</v>
      </c>
      <c r="G182">
        <v>0</v>
      </c>
      <c r="H182">
        <v>0</v>
      </c>
      <c r="I182">
        <v>0</v>
      </c>
      <c r="J182">
        <v>0</v>
      </c>
    </row>
    <row r="183" spans="1:10" x14ac:dyDescent="0.3">
      <c r="A183" s="21" t="str">
        <f>B2&amp;C164&amp;D183</f>
        <v>DISTRIBUCION VOLUMEN X CRITERIO (kg ó litros).Aceite alino Ing.DE 25 A 34 AÑOS</v>
      </c>
      <c r="B183">
        <v>0</v>
      </c>
      <c r="C183">
        <v>0</v>
      </c>
      <c r="D183" t="s">
        <v>156</v>
      </c>
      <c r="E183">
        <v>0</v>
      </c>
      <c r="F183">
        <v>0</v>
      </c>
      <c r="G183">
        <v>0</v>
      </c>
      <c r="H183">
        <v>0</v>
      </c>
      <c r="I183">
        <v>0</v>
      </c>
      <c r="J183">
        <v>0</v>
      </c>
    </row>
    <row r="184" spans="1:10" x14ac:dyDescent="0.3">
      <c r="A184" s="21" t="str">
        <f>B2&amp;C164&amp;D184</f>
        <v>DISTRIBUCION VOLUMEN X CRITERIO (kg ó litros).Aceite alino Ing.DE 35 A 49 AÑOS</v>
      </c>
      <c r="B184">
        <v>0</v>
      </c>
      <c r="C184">
        <v>0</v>
      </c>
      <c r="D184" t="s">
        <v>157</v>
      </c>
      <c r="E184">
        <v>0</v>
      </c>
      <c r="F184">
        <v>0</v>
      </c>
      <c r="G184">
        <v>0</v>
      </c>
      <c r="H184">
        <v>0</v>
      </c>
      <c r="I184">
        <v>0</v>
      </c>
      <c r="J184">
        <v>0</v>
      </c>
    </row>
    <row r="185" spans="1:10" x14ac:dyDescent="0.3">
      <c r="A185" s="21" t="str">
        <f>B2&amp;C164&amp;D185</f>
        <v>DISTRIBUCION VOLUMEN X CRITERIO (kg ó litros).Aceite alino Ing.DE 50 A 59 AÑOS</v>
      </c>
      <c r="B185">
        <v>0</v>
      </c>
      <c r="C185">
        <v>0</v>
      </c>
      <c r="D185" t="s">
        <v>158</v>
      </c>
      <c r="E185">
        <v>0</v>
      </c>
      <c r="F185">
        <v>70.795663161717499</v>
      </c>
      <c r="G185">
        <v>0</v>
      </c>
      <c r="H185">
        <v>0</v>
      </c>
      <c r="I185">
        <v>0</v>
      </c>
      <c r="J185">
        <v>0</v>
      </c>
    </row>
    <row r="186" spans="1:10" x14ac:dyDescent="0.3">
      <c r="A186" s="21" t="str">
        <f>B2&amp;C164&amp;D186</f>
        <v>DISTRIBUCION VOLUMEN X CRITERIO (kg ó litros).Aceite alino Ing.DE 60 A 75 AÑOS</v>
      </c>
      <c r="B186">
        <v>0</v>
      </c>
      <c r="C186">
        <v>0</v>
      </c>
      <c r="D186" t="s">
        <v>159</v>
      </c>
      <c r="E186">
        <v>0</v>
      </c>
      <c r="F186">
        <v>0</v>
      </c>
      <c r="G186">
        <v>0</v>
      </c>
      <c r="H186">
        <v>0</v>
      </c>
      <c r="I186">
        <v>0</v>
      </c>
      <c r="J186">
        <v>0</v>
      </c>
    </row>
    <row r="187" spans="1:10" x14ac:dyDescent="0.3">
      <c r="A187" s="21" t="str">
        <f>B2&amp;C164&amp;D187</f>
        <v>DISTRIBUCION VOLUMEN X CRITERIO (kg ó litros).Aceite alino Ing.ALTA Y MEDIA ALTA</v>
      </c>
      <c r="B187">
        <v>0</v>
      </c>
      <c r="C187">
        <v>0</v>
      </c>
      <c r="D187" t="s">
        <v>160</v>
      </c>
      <c r="E187">
        <v>0</v>
      </c>
      <c r="F187">
        <v>0</v>
      </c>
      <c r="G187">
        <v>0</v>
      </c>
      <c r="H187">
        <v>0</v>
      </c>
      <c r="I187">
        <v>0</v>
      </c>
      <c r="J187">
        <v>0</v>
      </c>
    </row>
    <row r="188" spans="1:10" x14ac:dyDescent="0.3">
      <c r="A188" s="21" t="str">
        <f>B2&amp;C164&amp;D188</f>
        <v>DISTRIBUCION VOLUMEN X CRITERIO (kg ó litros).Aceite alino Ing.MEDIA</v>
      </c>
      <c r="B188">
        <v>0</v>
      </c>
      <c r="C188">
        <v>0</v>
      </c>
      <c r="D188" t="s">
        <v>161</v>
      </c>
      <c r="E188">
        <v>0</v>
      </c>
      <c r="F188">
        <v>20.516049064498983</v>
      </c>
      <c r="G188">
        <v>0</v>
      </c>
      <c r="H188">
        <v>0</v>
      </c>
      <c r="I188">
        <v>0</v>
      </c>
      <c r="J188">
        <v>0</v>
      </c>
    </row>
    <row r="189" spans="1:10" x14ac:dyDescent="0.3">
      <c r="A189" s="21" t="str">
        <f>B2&amp;C164&amp;D189</f>
        <v>DISTRIBUCION VOLUMEN X CRITERIO (kg ó litros).Aceite alino Ing.MEDIA BAJA</v>
      </c>
      <c r="B189">
        <v>0</v>
      </c>
      <c r="C189">
        <v>0</v>
      </c>
      <c r="D189" t="s">
        <v>162</v>
      </c>
      <c r="E189">
        <v>0</v>
      </c>
      <c r="F189">
        <v>0</v>
      </c>
      <c r="G189">
        <v>0</v>
      </c>
      <c r="H189">
        <v>0</v>
      </c>
      <c r="I189">
        <v>0</v>
      </c>
      <c r="J189">
        <v>0</v>
      </c>
    </row>
    <row r="190" spans="1:10" x14ac:dyDescent="0.3">
      <c r="A190" s="21" t="str">
        <f>B2&amp;C164&amp;D190</f>
        <v>DISTRIBUCION VOLUMEN X CRITERIO (kg ó litros).Aceite alino Ing.BAJA</v>
      </c>
      <c r="B190">
        <v>0</v>
      </c>
      <c r="C190">
        <v>0</v>
      </c>
      <c r="D190" t="s">
        <v>163</v>
      </c>
      <c r="E190">
        <v>0</v>
      </c>
      <c r="F190">
        <v>0</v>
      </c>
      <c r="G190">
        <v>0</v>
      </c>
      <c r="H190">
        <v>0</v>
      </c>
      <c r="I190">
        <v>0</v>
      </c>
      <c r="J190">
        <v>0</v>
      </c>
    </row>
    <row r="191" spans="1:10" x14ac:dyDescent="0.3">
      <c r="A191" s="21" t="str">
        <f>B2&amp;C191&amp;D191</f>
        <v>DISTRIBUCION VOLUMEN X CRITERIO (kg ó litros).Pan Ing.T.ESPAÑA</v>
      </c>
      <c r="B191">
        <v>0</v>
      </c>
      <c r="C191" t="s">
        <v>123</v>
      </c>
      <c r="D191" t="s">
        <v>60</v>
      </c>
      <c r="E191">
        <v>100</v>
      </c>
      <c r="F191">
        <v>100</v>
      </c>
      <c r="G191">
        <v>0</v>
      </c>
      <c r="H191">
        <v>0</v>
      </c>
      <c r="I191">
        <v>0</v>
      </c>
      <c r="J191">
        <v>0</v>
      </c>
    </row>
    <row r="192" spans="1:10" x14ac:dyDescent="0.3">
      <c r="A192" s="21" t="str">
        <f>B2&amp;C191&amp;D192</f>
        <v>DISTRIBUCION VOLUMEN X CRITERIO (kg ó litros).Pan Ing.BCN AM</v>
      </c>
      <c r="B192">
        <v>0</v>
      </c>
      <c r="C192">
        <v>0</v>
      </c>
      <c r="D192" t="s">
        <v>146</v>
      </c>
      <c r="E192">
        <v>6.8005313579508035</v>
      </c>
      <c r="F192">
        <v>7.3145224209045079</v>
      </c>
      <c r="G192">
        <v>0</v>
      </c>
      <c r="H192">
        <v>0</v>
      </c>
      <c r="I192">
        <v>0</v>
      </c>
      <c r="J192">
        <v>0</v>
      </c>
    </row>
    <row r="193" spans="1:10" x14ac:dyDescent="0.3">
      <c r="A193" s="21" t="str">
        <f>B2&amp;C191&amp;D193</f>
        <v>DISTRIBUCION VOLUMEN X CRITERIO (kg ó litros).Pan Ing.REST.CAT ARAGON</v>
      </c>
      <c r="B193">
        <v>0</v>
      </c>
      <c r="C193">
        <v>0</v>
      </c>
      <c r="D193" t="s">
        <v>147</v>
      </c>
      <c r="E193">
        <v>7.4543247300661681</v>
      </c>
      <c r="F193">
        <v>9.8094783740309186</v>
      </c>
      <c r="G193">
        <v>0</v>
      </c>
      <c r="H193">
        <v>0</v>
      </c>
      <c r="I193">
        <v>0</v>
      </c>
      <c r="J193">
        <v>0</v>
      </c>
    </row>
    <row r="194" spans="1:10" x14ac:dyDescent="0.3">
      <c r="A194" s="21" t="str">
        <f>B2&amp;C191&amp;D194</f>
        <v>DISTRIBUCION VOLUMEN X CRITERIO (kg ó litros).Pan Ing.LEVANTE</v>
      </c>
      <c r="B194">
        <v>0</v>
      </c>
      <c r="C194">
        <v>0</v>
      </c>
      <c r="D194" t="s">
        <v>148</v>
      </c>
      <c r="E194">
        <v>12.177658352270386</v>
      </c>
      <c r="F194">
        <v>12.022977534839232</v>
      </c>
      <c r="G194">
        <v>0</v>
      </c>
      <c r="H194">
        <v>0</v>
      </c>
      <c r="I194">
        <v>0</v>
      </c>
      <c r="J194">
        <v>0</v>
      </c>
    </row>
    <row r="195" spans="1:10" x14ac:dyDescent="0.3">
      <c r="A195" s="21" t="str">
        <f>B2&amp;C191&amp;D195</f>
        <v>DISTRIBUCION VOLUMEN X CRITERIO (kg ó litros).Pan Ing.ANDALUCIA</v>
      </c>
      <c r="B195">
        <v>0</v>
      </c>
      <c r="C195">
        <v>0</v>
      </c>
      <c r="D195" t="s">
        <v>149</v>
      </c>
      <c r="E195">
        <v>29.644965556201363</v>
      </c>
      <c r="F195">
        <v>33.015923838491027</v>
      </c>
      <c r="G195">
        <v>0</v>
      </c>
      <c r="H195">
        <v>0</v>
      </c>
      <c r="I195">
        <v>0</v>
      </c>
      <c r="J195">
        <v>0</v>
      </c>
    </row>
    <row r="196" spans="1:10" x14ac:dyDescent="0.3">
      <c r="A196" s="21" t="str">
        <f>B2&amp;C191&amp;D196</f>
        <v>DISTRIBUCION VOLUMEN X CRITERIO (kg ó litros).Pan Ing.MDD AM</v>
      </c>
      <c r="B196">
        <v>0</v>
      </c>
      <c r="C196">
        <v>0</v>
      </c>
      <c r="D196" t="s">
        <v>150</v>
      </c>
      <c r="E196">
        <v>18.987194029719248</v>
      </c>
      <c r="F196">
        <v>13.137734431850962</v>
      </c>
      <c r="G196">
        <v>0</v>
      </c>
      <c r="H196">
        <v>0</v>
      </c>
      <c r="I196">
        <v>0</v>
      </c>
      <c r="J196">
        <v>0</v>
      </c>
    </row>
    <row r="197" spans="1:10" x14ac:dyDescent="0.3">
      <c r="A197" s="21" t="str">
        <f>B2&amp;C191&amp;D197</f>
        <v>DISTRIBUCION VOLUMEN X CRITERIO (kg ó litros).Pan Ing.RTO CENTRO</v>
      </c>
      <c r="B197">
        <v>0</v>
      </c>
      <c r="C197">
        <v>0</v>
      </c>
      <c r="D197" t="s">
        <v>151</v>
      </c>
      <c r="E197">
        <v>9.7106717975705212</v>
      </c>
      <c r="F197">
        <v>8.0871027814280829</v>
      </c>
      <c r="G197">
        <v>0</v>
      </c>
      <c r="H197">
        <v>0</v>
      </c>
      <c r="I197">
        <v>0</v>
      </c>
      <c r="J197">
        <v>0</v>
      </c>
    </row>
    <row r="198" spans="1:10" x14ac:dyDescent="0.3">
      <c r="A198" s="21" t="str">
        <f>B2&amp;C191&amp;D198</f>
        <v>DISTRIBUCION VOLUMEN X CRITERIO (kg ó litros).Pan Ing.NORTE-CENTRO</v>
      </c>
      <c r="B198">
        <v>0</v>
      </c>
      <c r="C198">
        <v>0</v>
      </c>
      <c r="D198" t="s">
        <v>152</v>
      </c>
      <c r="E198">
        <v>8.9287981471189539</v>
      </c>
      <c r="F198">
        <v>8.2627643052630635</v>
      </c>
      <c r="G198">
        <v>0</v>
      </c>
      <c r="H198">
        <v>0</v>
      </c>
      <c r="I198">
        <v>0</v>
      </c>
      <c r="J198">
        <v>0</v>
      </c>
    </row>
    <row r="199" spans="1:10" x14ac:dyDescent="0.3">
      <c r="A199" s="21" t="str">
        <f>B2&amp;C191&amp;D199</f>
        <v>DISTRIBUCION VOLUMEN X CRITERIO (kg ó litros).Pan Ing.NOROESTE</v>
      </c>
      <c r="B199">
        <v>0</v>
      </c>
      <c r="C199">
        <v>0</v>
      </c>
      <c r="D199" t="s">
        <v>153</v>
      </c>
      <c r="E199">
        <v>6.2958526640362393</v>
      </c>
      <c r="F199">
        <v>8.3495023783155187</v>
      </c>
      <c r="G199">
        <v>0</v>
      </c>
      <c r="H199">
        <v>0</v>
      </c>
      <c r="I199">
        <v>0</v>
      </c>
      <c r="J199">
        <v>0</v>
      </c>
    </row>
    <row r="200" spans="1:10" x14ac:dyDescent="0.3">
      <c r="A200" s="21" t="str">
        <f>B2&amp;C191&amp;D200</f>
        <v>DISTRIBUCION VOLUMEN X CRITERIO (kg ó litros).Pan Ing.&lt;2MIL</v>
      </c>
      <c r="B200">
        <v>0</v>
      </c>
      <c r="C200">
        <v>0</v>
      </c>
      <c r="D200" t="s">
        <v>30</v>
      </c>
      <c r="E200">
        <v>0</v>
      </c>
      <c r="F200">
        <v>0</v>
      </c>
      <c r="G200">
        <v>0</v>
      </c>
      <c r="H200">
        <v>0</v>
      </c>
      <c r="I200">
        <v>0</v>
      </c>
      <c r="J200">
        <v>0</v>
      </c>
    </row>
    <row r="201" spans="1:10" x14ac:dyDescent="0.3">
      <c r="A201" s="21" t="str">
        <f>B2&amp;C191&amp;D201</f>
        <v>DISTRIBUCION VOLUMEN X CRITERIO (kg ó litros).Pan Ing.2-5MIL</v>
      </c>
      <c r="B201">
        <v>0</v>
      </c>
      <c r="C201">
        <v>0</v>
      </c>
      <c r="D201" t="s">
        <v>33</v>
      </c>
      <c r="E201">
        <v>2.6748146879620656</v>
      </c>
      <c r="F201">
        <v>5.895398379766803</v>
      </c>
      <c r="G201">
        <v>0</v>
      </c>
      <c r="H201">
        <v>0</v>
      </c>
      <c r="I201">
        <v>0</v>
      </c>
      <c r="J201">
        <v>0</v>
      </c>
    </row>
    <row r="202" spans="1:10" x14ac:dyDescent="0.3">
      <c r="A202" s="21" t="str">
        <f>B2&amp;C191&amp;D202</f>
        <v>DISTRIBUCION VOLUMEN X CRITERIO (kg ó litros).Pan Ing.5-10MIL</v>
      </c>
      <c r="B202">
        <v>0</v>
      </c>
      <c r="C202">
        <v>0</v>
      </c>
      <c r="D202" t="s">
        <v>35</v>
      </c>
      <c r="E202">
        <v>8.7266050991532182</v>
      </c>
      <c r="F202">
        <v>9.4286371122825123</v>
      </c>
      <c r="G202">
        <v>0</v>
      </c>
      <c r="H202">
        <v>0</v>
      </c>
      <c r="I202">
        <v>0</v>
      </c>
      <c r="J202">
        <v>0</v>
      </c>
    </row>
    <row r="203" spans="1:10" x14ac:dyDescent="0.3">
      <c r="A203" s="21" t="str">
        <f>B2&amp;C191&amp;D203</f>
        <v>DISTRIBUCION VOLUMEN X CRITERIO (kg ó litros).Pan Ing.10-30MIL</v>
      </c>
      <c r="B203">
        <v>0</v>
      </c>
      <c r="C203">
        <v>0</v>
      </c>
      <c r="D203" t="s">
        <v>37</v>
      </c>
      <c r="E203">
        <v>19.168756865805712</v>
      </c>
      <c r="F203">
        <v>13.83922258868483</v>
      </c>
      <c r="G203">
        <v>0</v>
      </c>
      <c r="H203">
        <v>0</v>
      </c>
      <c r="I203">
        <v>0</v>
      </c>
      <c r="J203">
        <v>0</v>
      </c>
    </row>
    <row r="204" spans="1:10" x14ac:dyDescent="0.3">
      <c r="A204" s="21" t="str">
        <f>B2&amp;C191&amp;D204</f>
        <v>DISTRIBUCION VOLUMEN X CRITERIO (kg ó litros).Pan Ing.30-100MIL</v>
      </c>
      <c r="B204">
        <v>0</v>
      </c>
      <c r="C204">
        <v>0</v>
      </c>
      <c r="D204" t="s">
        <v>39</v>
      </c>
      <c r="E204">
        <v>21.585274546215246</v>
      </c>
      <c r="F204">
        <v>24.836911540973183</v>
      </c>
      <c r="G204">
        <v>0</v>
      </c>
      <c r="H204">
        <v>0</v>
      </c>
      <c r="I204">
        <v>0</v>
      </c>
      <c r="J204">
        <v>0</v>
      </c>
    </row>
    <row r="205" spans="1:10" x14ac:dyDescent="0.3">
      <c r="A205" s="21" t="str">
        <f>B2&amp;C191&amp;D205</f>
        <v>DISTRIBUCION VOLUMEN X CRITERIO (kg ó litros).Pan Ing.100-200MIL</v>
      </c>
      <c r="B205">
        <v>0</v>
      </c>
      <c r="C205">
        <v>0</v>
      </c>
      <c r="D205" t="s">
        <v>41</v>
      </c>
      <c r="E205">
        <v>9.8717552214416617</v>
      </c>
      <c r="F205">
        <v>13.093250730940623</v>
      </c>
      <c r="G205">
        <v>0</v>
      </c>
      <c r="H205">
        <v>0</v>
      </c>
      <c r="I205">
        <v>0</v>
      </c>
      <c r="J205">
        <v>0</v>
      </c>
    </row>
    <row r="206" spans="1:10" x14ac:dyDescent="0.3">
      <c r="A206" s="21" t="str">
        <f>B2&amp;C191&amp;D206</f>
        <v>DISTRIBUCION VOLUMEN X CRITERIO (kg ó litros).Pan Ing.200-500MIL</v>
      </c>
      <c r="B206">
        <v>0</v>
      </c>
      <c r="C206">
        <v>0</v>
      </c>
      <c r="D206" t="s">
        <v>43</v>
      </c>
      <c r="E206">
        <v>16.517818798658993</v>
      </c>
      <c r="F206">
        <v>12.951853872775576</v>
      </c>
      <c r="G206">
        <v>0</v>
      </c>
      <c r="H206">
        <v>0</v>
      </c>
      <c r="I206">
        <v>0</v>
      </c>
      <c r="J206">
        <v>0</v>
      </c>
    </row>
    <row r="207" spans="1:10" x14ac:dyDescent="0.3">
      <c r="A207" s="21" t="str">
        <f>B2&amp;C191&amp;D207</f>
        <v>DISTRIBUCION VOLUMEN X CRITERIO (kg ó litros).Pan Ing.&gt;500MIL</v>
      </c>
      <c r="B207">
        <v>0</v>
      </c>
      <c r="C207">
        <v>0</v>
      </c>
      <c r="D207" t="s">
        <v>45</v>
      </c>
      <c r="E207">
        <v>20.488503037510501</v>
      </c>
      <c r="F207">
        <v>18.567632146271727</v>
      </c>
      <c r="G207">
        <v>0</v>
      </c>
      <c r="H207">
        <v>0</v>
      </c>
      <c r="I207">
        <v>0</v>
      </c>
      <c r="J207">
        <v>0</v>
      </c>
    </row>
    <row r="208" spans="1:10" x14ac:dyDescent="0.3">
      <c r="A208" s="21" t="str">
        <f>B2&amp;C191&amp;D208</f>
        <v>DISTRIBUCION VOLUMEN X CRITERIO (kg ó litros).Pan Ing.DE 15 A 19 AÑOS</v>
      </c>
      <c r="B208">
        <v>0</v>
      </c>
      <c r="C208">
        <v>0</v>
      </c>
      <c r="D208" t="s">
        <v>154</v>
      </c>
      <c r="E208">
        <v>0</v>
      </c>
      <c r="F208">
        <v>0</v>
      </c>
      <c r="G208">
        <v>0</v>
      </c>
      <c r="H208">
        <v>0</v>
      </c>
      <c r="I208">
        <v>0</v>
      </c>
      <c r="J208">
        <v>0</v>
      </c>
    </row>
    <row r="209" spans="1:10" x14ac:dyDescent="0.3">
      <c r="A209" s="21" t="str">
        <f>B2&amp;C191&amp;D209</f>
        <v>DISTRIBUCION VOLUMEN X CRITERIO (kg ó litros).Pan Ing.DE 20 A 24 AÑOS</v>
      </c>
      <c r="B209">
        <v>0</v>
      </c>
      <c r="C209">
        <v>0</v>
      </c>
      <c r="D209" t="s">
        <v>155</v>
      </c>
      <c r="E209">
        <v>6.8045526494468653</v>
      </c>
      <c r="F209">
        <v>7.9572824795626689</v>
      </c>
      <c r="G209">
        <v>0</v>
      </c>
      <c r="H209">
        <v>0</v>
      </c>
      <c r="I209">
        <v>0</v>
      </c>
      <c r="J209">
        <v>0</v>
      </c>
    </row>
    <row r="210" spans="1:10" x14ac:dyDescent="0.3">
      <c r="A210" s="21" t="str">
        <f>B2&amp;C191&amp;D210</f>
        <v>DISTRIBUCION VOLUMEN X CRITERIO (kg ó litros).Pan Ing.DE 25 A 34 AÑOS</v>
      </c>
      <c r="B210">
        <v>0</v>
      </c>
      <c r="C210">
        <v>0</v>
      </c>
      <c r="D210" t="s">
        <v>156</v>
      </c>
      <c r="E210">
        <v>21.37743144982252</v>
      </c>
      <c r="F210">
        <v>13.483982998617208</v>
      </c>
      <c r="G210">
        <v>0</v>
      </c>
      <c r="H210">
        <v>0</v>
      </c>
      <c r="I210">
        <v>0</v>
      </c>
      <c r="J210">
        <v>0</v>
      </c>
    </row>
    <row r="211" spans="1:10" x14ac:dyDescent="0.3">
      <c r="A211" s="21" t="str">
        <f>B2&amp;C191&amp;D211</f>
        <v>DISTRIBUCION VOLUMEN X CRITERIO (kg ó litros).Pan Ing.DE 35 A 49 AÑOS</v>
      </c>
      <c r="B211">
        <v>0</v>
      </c>
      <c r="C211">
        <v>0</v>
      </c>
      <c r="D211" t="s">
        <v>157</v>
      </c>
      <c r="E211">
        <v>30.378728241712636</v>
      </c>
      <c r="F211">
        <v>32.969751502121639</v>
      </c>
      <c r="G211">
        <v>0</v>
      </c>
      <c r="H211">
        <v>0</v>
      </c>
      <c r="I211">
        <v>0</v>
      </c>
      <c r="J211">
        <v>0</v>
      </c>
    </row>
    <row r="212" spans="1:10" x14ac:dyDescent="0.3">
      <c r="A212" s="21" t="str">
        <f>B2&amp;C191&amp;D212</f>
        <v>DISTRIBUCION VOLUMEN X CRITERIO (kg ó litros).Pan Ing.DE 50 A 59 AÑOS</v>
      </c>
      <c r="B212">
        <v>0</v>
      </c>
      <c r="C212">
        <v>0</v>
      </c>
      <c r="D212" t="s">
        <v>158</v>
      </c>
      <c r="E212">
        <v>20.480289320308355</v>
      </c>
      <c r="F212">
        <v>28.454962969191381</v>
      </c>
      <c r="G212">
        <v>0</v>
      </c>
      <c r="H212">
        <v>0</v>
      </c>
      <c r="I212">
        <v>0</v>
      </c>
      <c r="J212">
        <v>0</v>
      </c>
    </row>
    <row r="213" spans="1:10" x14ac:dyDescent="0.3">
      <c r="A213" s="21" t="str">
        <f>B2&amp;C191&amp;D213</f>
        <v>DISTRIBUCION VOLUMEN X CRITERIO (kg ó litros).Pan Ing.DE 60 A 75 AÑOS</v>
      </c>
      <c r="B213">
        <v>0</v>
      </c>
      <c r="C213">
        <v>0</v>
      </c>
      <c r="D213" t="s">
        <v>159</v>
      </c>
      <c r="E213">
        <v>15.117148963783302</v>
      </c>
      <c r="F213">
        <v>10.813298715909747</v>
      </c>
      <c r="G213">
        <v>0</v>
      </c>
      <c r="H213">
        <v>0</v>
      </c>
      <c r="I213">
        <v>0</v>
      </c>
      <c r="J213">
        <v>0</v>
      </c>
    </row>
    <row r="214" spans="1:10" x14ac:dyDescent="0.3">
      <c r="A214" s="21" t="str">
        <f>B2&amp;C191&amp;D214</f>
        <v>DISTRIBUCION VOLUMEN X CRITERIO (kg ó litros).Pan Ing.ALTA Y MEDIA ALTA</v>
      </c>
      <c r="B214">
        <v>0</v>
      </c>
      <c r="C214">
        <v>0</v>
      </c>
      <c r="D214" t="s">
        <v>160</v>
      </c>
      <c r="E214">
        <v>17.639290699035019</v>
      </c>
      <c r="F214">
        <v>17.325133401397526</v>
      </c>
      <c r="G214">
        <v>0</v>
      </c>
      <c r="H214">
        <v>0</v>
      </c>
      <c r="I214">
        <v>0</v>
      </c>
      <c r="J214">
        <v>0</v>
      </c>
    </row>
    <row r="215" spans="1:10" x14ac:dyDescent="0.3">
      <c r="A215" s="21" t="str">
        <f>B2&amp;C191&amp;D215</f>
        <v>DISTRIBUCION VOLUMEN X CRITERIO (kg ó litros).Pan Ing.MEDIA</v>
      </c>
      <c r="B215">
        <v>0</v>
      </c>
      <c r="C215">
        <v>0</v>
      </c>
      <c r="D215" t="s">
        <v>161</v>
      </c>
      <c r="E215">
        <v>26.590212186031671</v>
      </c>
      <c r="F215">
        <v>28.816002871962727</v>
      </c>
      <c r="G215">
        <v>0</v>
      </c>
      <c r="H215">
        <v>0</v>
      </c>
      <c r="I215">
        <v>0</v>
      </c>
      <c r="J215">
        <v>0</v>
      </c>
    </row>
    <row r="216" spans="1:10" x14ac:dyDescent="0.3">
      <c r="A216" s="21" t="str">
        <f>B2&amp;C191&amp;D216</f>
        <v>DISTRIBUCION VOLUMEN X CRITERIO (kg ó litros).Pan Ing.MEDIA BAJA</v>
      </c>
      <c r="B216">
        <v>0</v>
      </c>
      <c r="C216">
        <v>0</v>
      </c>
      <c r="D216" t="s">
        <v>162</v>
      </c>
      <c r="E216">
        <v>41.459066954667207</v>
      </c>
      <c r="F216">
        <v>36.891005367943755</v>
      </c>
      <c r="G216">
        <v>0</v>
      </c>
      <c r="H216">
        <v>0</v>
      </c>
      <c r="I216">
        <v>0</v>
      </c>
      <c r="J216">
        <v>0</v>
      </c>
    </row>
    <row r="217" spans="1:10" x14ac:dyDescent="0.3">
      <c r="A217" s="21" t="str">
        <f>B2&amp;C191&amp;D217</f>
        <v>DISTRIBUCION VOLUMEN X CRITERIO (kg ó litros).Pan Ing.BAJA</v>
      </c>
      <c r="B217">
        <v>0</v>
      </c>
      <c r="C217">
        <v>0</v>
      </c>
      <c r="D217" t="s">
        <v>163</v>
      </c>
      <c r="E217">
        <v>14.311430685130922</v>
      </c>
      <c r="F217">
        <v>16.967856274466431</v>
      </c>
      <c r="G217">
        <v>0</v>
      </c>
      <c r="H217">
        <v>0</v>
      </c>
      <c r="I217">
        <v>0</v>
      </c>
      <c r="J217">
        <v>0</v>
      </c>
    </row>
    <row r="218" spans="1:10" x14ac:dyDescent="0.3">
      <c r="A218" s="21" t="str">
        <f>B2&amp;C218&amp;D218</f>
        <v>DISTRIBUCION VOLUMEN X CRITERIO (kg ó litros).Pastas Ing.T.ESPAÑA</v>
      </c>
      <c r="B218">
        <v>0</v>
      </c>
      <c r="C218" t="s">
        <v>124</v>
      </c>
      <c r="D218" t="s">
        <v>60</v>
      </c>
      <c r="E218">
        <v>100</v>
      </c>
      <c r="F218">
        <v>100</v>
      </c>
      <c r="G218">
        <v>0</v>
      </c>
      <c r="H218">
        <v>0</v>
      </c>
      <c r="I218">
        <v>0</v>
      </c>
      <c r="J218">
        <v>0</v>
      </c>
    </row>
    <row r="219" spans="1:10" x14ac:dyDescent="0.3">
      <c r="A219" s="21" t="str">
        <f>B2&amp;C218&amp;D219</f>
        <v>DISTRIBUCION VOLUMEN X CRITERIO (kg ó litros).Pastas Ing.BCN AM</v>
      </c>
      <c r="B219">
        <v>0</v>
      </c>
      <c r="C219">
        <v>0</v>
      </c>
      <c r="D219" t="s">
        <v>146</v>
      </c>
      <c r="E219">
        <v>0</v>
      </c>
      <c r="F219">
        <v>0</v>
      </c>
      <c r="G219">
        <v>0</v>
      </c>
      <c r="H219">
        <v>0</v>
      </c>
      <c r="I219">
        <v>0</v>
      </c>
      <c r="J219">
        <v>0</v>
      </c>
    </row>
    <row r="220" spans="1:10" x14ac:dyDescent="0.3">
      <c r="A220" s="21" t="str">
        <f>B2&amp;C218&amp;D220</f>
        <v>DISTRIBUCION VOLUMEN X CRITERIO (kg ó litros).Pastas Ing.REST.CAT ARAGON</v>
      </c>
      <c r="B220">
        <v>0</v>
      </c>
      <c r="C220">
        <v>0</v>
      </c>
      <c r="D220" t="s">
        <v>147</v>
      </c>
      <c r="E220">
        <v>0</v>
      </c>
      <c r="F220">
        <v>0</v>
      </c>
      <c r="G220">
        <v>0</v>
      </c>
      <c r="H220">
        <v>0</v>
      </c>
      <c r="I220">
        <v>0</v>
      </c>
      <c r="J220">
        <v>0</v>
      </c>
    </row>
    <row r="221" spans="1:10" x14ac:dyDescent="0.3">
      <c r="A221" s="21" t="str">
        <f>B2&amp;C218&amp;D221</f>
        <v>DISTRIBUCION VOLUMEN X CRITERIO (kg ó litros).Pastas Ing.LEVANTE</v>
      </c>
      <c r="B221">
        <v>0</v>
      </c>
      <c r="C221">
        <v>0</v>
      </c>
      <c r="D221" t="s">
        <v>148</v>
      </c>
      <c r="E221">
        <v>0</v>
      </c>
      <c r="F221">
        <v>0</v>
      </c>
      <c r="G221">
        <v>0</v>
      </c>
      <c r="H221">
        <v>0</v>
      </c>
      <c r="I221">
        <v>0</v>
      </c>
      <c r="J221">
        <v>0</v>
      </c>
    </row>
    <row r="222" spans="1:10" x14ac:dyDescent="0.3">
      <c r="A222" s="21" t="str">
        <f>B2&amp;C218&amp;D222</f>
        <v>DISTRIBUCION VOLUMEN X CRITERIO (kg ó litros).Pastas Ing.ANDALUCIA</v>
      </c>
      <c r="B222">
        <v>0</v>
      </c>
      <c r="C222">
        <v>0</v>
      </c>
      <c r="D222" t="s">
        <v>149</v>
      </c>
      <c r="E222">
        <v>0</v>
      </c>
      <c r="F222">
        <v>0</v>
      </c>
      <c r="G222">
        <v>0</v>
      </c>
      <c r="H222">
        <v>0</v>
      </c>
      <c r="I222">
        <v>0</v>
      </c>
      <c r="J222">
        <v>0</v>
      </c>
    </row>
    <row r="223" spans="1:10" x14ac:dyDescent="0.3">
      <c r="A223" s="21" t="str">
        <f>B2&amp;C218&amp;D223</f>
        <v>DISTRIBUCION VOLUMEN X CRITERIO (kg ó litros).Pastas Ing.MDD AM</v>
      </c>
      <c r="B223">
        <v>0</v>
      </c>
      <c r="C223">
        <v>0</v>
      </c>
      <c r="D223" t="s">
        <v>150</v>
      </c>
      <c r="E223">
        <v>0</v>
      </c>
      <c r="F223">
        <v>0</v>
      </c>
      <c r="G223">
        <v>0</v>
      </c>
      <c r="H223">
        <v>0</v>
      </c>
      <c r="I223">
        <v>0</v>
      </c>
      <c r="J223">
        <v>0</v>
      </c>
    </row>
    <row r="224" spans="1:10" x14ac:dyDescent="0.3">
      <c r="A224" s="21" t="str">
        <f>B2&amp;C218&amp;D224</f>
        <v>DISTRIBUCION VOLUMEN X CRITERIO (kg ó litros).Pastas Ing.RTO CENTRO</v>
      </c>
      <c r="B224">
        <v>0</v>
      </c>
      <c r="C224">
        <v>0</v>
      </c>
      <c r="D224" t="s">
        <v>151</v>
      </c>
      <c r="E224">
        <v>0</v>
      </c>
      <c r="F224">
        <v>0</v>
      </c>
      <c r="G224">
        <v>0</v>
      </c>
      <c r="H224">
        <v>0</v>
      </c>
      <c r="I224">
        <v>0</v>
      </c>
      <c r="J224">
        <v>0</v>
      </c>
    </row>
    <row r="225" spans="1:10" x14ac:dyDescent="0.3">
      <c r="A225" s="21" t="str">
        <f>B2&amp;C218&amp;D225</f>
        <v>DISTRIBUCION VOLUMEN X CRITERIO (kg ó litros).Pastas Ing.NORTE-CENTRO</v>
      </c>
      <c r="B225">
        <v>0</v>
      </c>
      <c r="C225">
        <v>0</v>
      </c>
      <c r="D225" t="s">
        <v>152</v>
      </c>
      <c r="E225">
        <v>0</v>
      </c>
      <c r="F225">
        <v>0</v>
      </c>
      <c r="G225">
        <v>0</v>
      </c>
      <c r="H225">
        <v>0</v>
      </c>
      <c r="I225">
        <v>0</v>
      </c>
      <c r="J225">
        <v>0</v>
      </c>
    </row>
    <row r="226" spans="1:10" x14ac:dyDescent="0.3">
      <c r="A226" s="21" t="str">
        <f>B2&amp;C218&amp;D226</f>
        <v>DISTRIBUCION VOLUMEN X CRITERIO (kg ó litros).Pastas Ing.NOROESTE</v>
      </c>
      <c r="B226">
        <v>0</v>
      </c>
      <c r="C226">
        <v>0</v>
      </c>
      <c r="D226" t="s">
        <v>153</v>
      </c>
      <c r="E226">
        <v>0</v>
      </c>
      <c r="F226">
        <v>0</v>
      </c>
      <c r="G226">
        <v>0</v>
      </c>
      <c r="H226">
        <v>0</v>
      </c>
      <c r="I226">
        <v>0</v>
      </c>
      <c r="J226">
        <v>0</v>
      </c>
    </row>
    <row r="227" spans="1:10" x14ac:dyDescent="0.3">
      <c r="A227" s="21" t="str">
        <f>B2&amp;C218&amp;D227</f>
        <v>DISTRIBUCION VOLUMEN X CRITERIO (kg ó litros).Pastas Ing.&lt;2MIL</v>
      </c>
      <c r="B227">
        <v>0</v>
      </c>
      <c r="C227">
        <v>0</v>
      </c>
      <c r="D227" t="s">
        <v>30</v>
      </c>
      <c r="E227">
        <v>0</v>
      </c>
      <c r="F227">
        <v>0</v>
      </c>
      <c r="G227">
        <v>0</v>
      </c>
      <c r="H227">
        <v>0</v>
      </c>
      <c r="I227">
        <v>0</v>
      </c>
      <c r="J227">
        <v>0</v>
      </c>
    </row>
    <row r="228" spans="1:10" x14ac:dyDescent="0.3">
      <c r="A228" s="21" t="str">
        <f>B2&amp;C218&amp;D228</f>
        <v>DISTRIBUCION VOLUMEN X CRITERIO (kg ó litros).Pastas Ing.2-5MIL</v>
      </c>
      <c r="B228">
        <v>0</v>
      </c>
      <c r="C228">
        <v>0</v>
      </c>
      <c r="D228" t="s">
        <v>33</v>
      </c>
      <c r="E228">
        <v>0</v>
      </c>
      <c r="F228">
        <v>0</v>
      </c>
      <c r="G228">
        <v>0</v>
      </c>
      <c r="H228">
        <v>0</v>
      </c>
      <c r="I228">
        <v>0</v>
      </c>
      <c r="J228">
        <v>0</v>
      </c>
    </row>
    <row r="229" spans="1:10" x14ac:dyDescent="0.3">
      <c r="A229" s="21" t="str">
        <f>B2&amp;C218&amp;D229</f>
        <v>DISTRIBUCION VOLUMEN X CRITERIO (kg ó litros).Pastas Ing.5-10MIL</v>
      </c>
      <c r="B229">
        <v>0</v>
      </c>
      <c r="C229">
        <v>0</v>
      </c>
      <c r="D229" t="s">
        <v>35</v>
      </c>
      <c r="E229">
        <v>0</v>
      </c>
      <c r="F229">
        <v>0</v>
      </c>
      <c r="G229">
        <v>0</v>
      </c>
      <c r="H229">
        <v>0</v>
      </c>
      <c r="I229">
        <v>0</v>
      </c>
      <c r="J229">
        <v>0</v>
      </c>
    </row>
    <row r="230" spans="1:10" x14ac:dyDescent="0.3">
      <c r="A230" s="21" t="str">
        <f>B2&amp;C218&amp;D230</f>
        <v>DISTRIBUCION VOLUMEN X CRITERIO (kg ó litros).Pastas Ing.10-30MIL</v>
      </c>
      <c r="B230">
        <v>0</v>
      </c>
      <c r="C230">
        <v>0</v>
      </c>
      <c r="D230" t="s">
        <v>37</v>
      </c>
      <c r="E230">
        <v>0</v>
      </c>
      <c r="F230">
        <v>0</v>
      </c>
      <c r="G230">
        <v>0</v>
      </c>
      <c r="H230">
        <v>0</v>
      </c>
      <c r="I230">
        <v>0</v>
      </c>
      <c r="J230">
        <v>0</v>
      </c>
    </row>
    <row r="231" spans="1:10" x14ac:dyDescent="0.3">
      <c r="A231" s="21" t="str">
        <f>B2&amp;C218&amp;D231</f>
        <v>DISTRIBUCION VOLUMEN X CRITERIO (kg ó litros).Pastas Ing.30-100MIL</v>
      </c>
      <c r="B231">
        <v>0</v>
      </c>
      <c r="C231">
        <v>0</v>
      </c>
      <c r="D231" t="s">
        <v>39</v>
      </c>
      <c r="E231">
        <v>0</v>
      </c>
      <c r="F231">
        <v>0</v>
      </c>
      <c r="G231">
        <v>0</v>
      </c>
      <c r="H231">
        <v>0</v>
      </c>
      <c r="I231">
        <v>0</v>
      </c>
      <c r="J231">
        <v>0</v>
      </c>
    </row>
    <row r="232" spans="1:10" x14ac:dyDescent="0.3">
      <c r="A232" s="21" t="str">
        <f>B2&amp;C218&amp;D232</f>
        <v>DISTRIBUCION VOLUMEN X CRITERIO (kg ó litros).Pastas Ing.100-200MIL</v>
      </c>
      <c r="B232">
        <v>0</v>
      </c>
      <c r="C232">
        <v>0</v>
      </c>
      <c r="D232" t="s">
        <v>41</v>
      </c>
      <c r="E232">
        <v>0</v>
      </c>
      <c r="F232">
        <v>0</v>
      </c>
      <c r="G232">
        <v>0</v>
      </c>
      <c r="H232">
        <v>0</v>
      </c>
      <c r="I232">
        <v>0</v>
      </c>
      <c r="J232">
        <v>0</v>
      </c>
    </row>
    <row r="233" spans="1:10" x14ac:dyDescent="0.3">
      <c r="A233" s="21" t="str">
        <f>B2&amp;C218&amp;D233</f>
        <v>DISTRIBUCION VOLUMEN X CRITERIO (kg ó litros).Pastas Ing.200-500MIL</v>
      </c>
      <c r="B233">
        <v>0</v>
      </c>
      <c r="C233">
        <v>0</v>
      </c>
      <c r="D233" t="s">
        <v>43</v>
      </c>
      <c r="E233">
        <v>0</v>
      </c>
      <c r="F233">
        <v>0</v>
      </c>
      <c r="G233">
        <v>0</v>
      </c>
      <c r="H233">
        <v>0</v>
      </c>
      <c r="I233">
        <v>0</v>
      </c>
      <c r="J233">
        <v>0</v>
      </c>
    </row>
    <row r="234" spans="1:10" x14ac:dyDescent="0.3">
      <c r="A234" s="21" t="str">
        <f>B2&amp;C218&amp;D234</f>
        <v>DISTRIBUCION VOLUMEN X CRITERIO (kg ó litros).Pastas Ing.&gt;500MIL</v>
      </c>
      <c r="B234">
        <v>0</v>
      </c>
      <c r="C234">
        <v>0</v>
      </c>
      <c r="D234" t="s">
        <v>45</v>
      </c>
      <c r="E234">
        <v>0</v>
      </c>
      <c r="F234">
        <v>0</v>
      </c>
      <c r="G234">
        <v>0</v>
      </c>
      <c r="H234">
        <v>0</v>
      </c>
      <c r="I234">
        <v>0</v>
      </c>
      <c r="J234">
        <v>0</v>
      </c>
    </row>
    <row r="235" spans="1:10" x14ac:dyDescent="0.3">
      <c r="A235" s="21" t="str">
        <f>B2&amp;C218&amp;D235</f>
        <v>DISTRIBUCION VOLUMEN X CRITERIO (kg ó litros).Pastas Ing.DE 15 A 19 AÑOS</v>
      </c>
      <c r="B235">
        <v>0</v>
      </c>
      <c r="C235">
        <v>0</v>
      </c>
      <c r="D235" t="s">
        <v>154</v>
      </c>
      <c r="E235">
        <v>0</v>
      </c>
      <c r="F235">
        <v>0</v>
      </c>
      <c r="G235">
        <v>0</v>
      </c>
      <c r="H235">
        <v>0</v>
      </c>
      <c r="I235">
        <v>0</v>
      </c>
      <c r="J235">
        <v>0</v>
      </c>
    </row>
    <row r="236" spans="1:10" x14ac:dyDescent="0.3">
      <c r="A236" s="21" t="str">
        <f>B2&amp;C218&amp;D236</f>
        <v>DISTRIBUCION VOLUMEN X CRITERIO (kg ó litros).Pastas Ing.DE 20 A 24 AÑOS</v>
      </c>
      <c r="B236">
        <v>0</v>
      </c>
      <c r="C236">
        <v>0</v>
      </c>
      <c r="D236" t="s">
        <v>155</v>
      </c>
      <c r="E236">
        <v>0</v>
      </c>
      <c r="F236">
        <v>0</v>
      </c>
      <c r="G236">
        <v>0</v>
      </c>
      <c r="H236">
        <v>0</v>
      </c>
      <c r="I236">
        <v>0</v>
      </c>
      <c r="J236">
        <v>0</v>
      </c>
    </row>
    <row r="237" spans="1:10" x14ac:dyDescent="0.3">
      <c r="A237" s="21" t="str">
        <f>B2&amp;C218&amp;D237</f>
        <v>DISTRIBUCION VOLUMEN X CRITERIO (kg ó litros).Pastas Ing.DE 25 A 34 AÑOS</v>
      </c>
      <c r="B237">
        <v>0</v>
      </c>
      <c r="C237">
        <v>0</v>
      </c>
      <c r="D237" t="s">
        <v>156</v>
      </c>
      <c r="E237">
        <v>0</v>
      </c>
      <c r="F237">
        <v>0</v>
      </c>
      <c r="G237">
        <v>0</v>
      </c>
      <c r="H237">
        <v>0</v>
      </c>
      <c r="I237">
        <v>0</v>
      </c>
      <c r="J237">
        <v>0</v>
      </c>
    </row>
    <row r="238" spans="1:10" x14ac:dyDescent="0.3">
      <c r="A238" s="21" t="str">
        <f>B2&amp;C218&amp;D238</f>
        <v>DISTRIBUCION VOLUMEN X CRITERIO (kg ó litros).Pastas Ing.DE 35 A 49 AÑOS</v>
      </c>
      <c r="B238">
        <v>0</v>
      </c>
      <c r="C238">
        <v>0</v>
      </c>
      <c r="D238" t="s">
        <v>157</v>
      </c>
      <c r="E238">
        <v>32.723981269949292</v>
      </c>
      <c r="F238">
        <v>0</v>
      </c>
      <c r="G238">
        <v>0</v>
      </c>
      <c r="H238">
        <v>0</v>
      </c>
      <c r="I238">
        <v>0</v>
      </c>
      <c r="J238">
        <v>0</v>
      </c>
    </row>
    <row r="239" spans="1:10" x14ac:dyDescent="0.3">
      <c r="A239" s="21" t="str">
        <f>B2&amp;C218&amp;D239</f>
        <v>DISTRIBUCION VOLUMEN X CRITERIO (kg ó litros).Pastas Ing.DE 50 A 59 AÑOS</v>
      </c>
      <c r="B239">
        <v>0</v>
      </c>
      <c r="C239">
        <v>0</v>
      </c>
      <c r="D239" t="s">
        <v>158</v>
      </c>
      <c r="E239">
        <v>0</v>
      </c>
      <c r="F239">
        <v>0</v>
      </c>
      <c r="G239">
        <v>0</v>
      </c>
      <c r="H239">
        <v>0</v>
      </c>
      <c r="I239">
        <v>0</v>
      </c>
      <c r="J239">
        <v>0</v>
      </c>
    </row>
    <row r="240" spans="1:10" x14ac:dyDescent="0.3">
      <c r="A240" s="21" t="str">
        <f>B2&amp;C218&amp;D240</f>
        <v>DISTRIBUCION VOLUMEN X CRITERIO (kg ó litros).Pastas Ing.DE 60 A 75 AÑOS</v>
      </c>
      <c r="B240">
        <v>0</v>
      </c>
      <c r="C240">
        <v>0</v>
      </c>
      <c r="D240" t="s">
        <v>159</v>
      </c>
      <c r="E240">
        <v>0</v>
      </c>
      <c r="F240">
        <v>0</v>
      </c>
      <c r="G240">
        <v>0</v>
      </c>
      <c r="H240">
        <v>0</v>
      </c>
      <c r="I240">
        <v>0</v>
      </c>
      <c r="J240">
        <v>0</v>
      </c>
    </row>
    <row r="241" spans="1:10" x14ac:dyDescent="0.3">
      <c r="A241" s="21" t="str">
        <f>B2&amp;C218&amp;D241</f>
        <v>DISTRIBUCION VOLUMEN X CRITERIO (kg ó litros).Pastas Ing.ALTA Y MEDIA ALTA</v>
      </c>
      <c r="B241">
        <v>0</v>
      </c>
      <c r="C241">
        <v>0</v>
      </c>
      <c r="D241" t="s">
        <v>160</v>
      </c>
      <c r="E241">
        <v>0</v>
      </c>
      <c r="F241">
        <v>44.651792040494513</v>
      </c>
      <c r="G241">
        <v>0</v>
      </c>
      <c r="H241">
        <v>0</v>
      </c>
      <c r="I241">
        <v>0</v>
      </c>
      <c r="J241">
        <v>0</v>
      </c>
    </row>
    <row r="242" spans="1:10" x14ac:dyDescent="0.3">
      <c r="A242" s="21" t="str">
        <f>B2&amp;C218&amp;D242</f>
        <v>DISTRIBUCION VOLUMEN X CRITERIO (kg ó litros).Pastas Ing.MEDIA</v>
      </c>
      <c r="B242">
        <v>0</v>
      </c>
      <c r="C242">
        <v>0</v>
      </c>
      <c r="D242" t="s">
        <v>161</v>
      </c>
      <c r="E242">
        <v>55.200909126389305</v>
      </c>
      <c r="F242">
        <v>0</v>
      </c>
      <c r="G242">
        <v>0</v>
      </c>
      <c r="H242">
        <v>0</v>
      </c>
      <c r="I242">
        <v>0</v>
      </c>
      <c r="J242">
        <v>0</v>
      </c>
    </row>
    <row r="243" spans="1:10" x14ac:dyDescent="0.3">
      <c r="A243" s="21" t="str">
        <f>B2&amp;C218&amp;D243</f>
        <v>DISTRIBUCION VOLUMEN X CRITERIO (kg ó litros).Pastas Ing.MEDIA BAJA</v>
      </c>
      <c r="B243">
        <v>0</v>
      </c>
      <c r="C243">
        <v>0</v>
      </c>
      <c r="D243" t="s">
        <v>162</v>
      </c>
      <c r="E243">
        <v>0</v>
      </c>
      <c r="F243">
        <v>0</v>
      </c>
      <c r="G243">
        <v>0</v>
      </c>
      <c r="H243">
        <v>0</v>
      </c>
      <c r="I243">
        <v>0</v>
      </c>
      <c r="J243">
        <v>0</v>
      </c>
    </row>
    <row r="244" spans="1:10" x14ac:dyDescent="0.3">
      <c r="A244" s="21" t="str">
        <f>B2&amp;C218&amp;D244</f>
        <v>DISTRIBUCION VOLUMEN X CRITERIO (kg ó litros).Pastas Ing.BAJA</v>
      </c>
      <c r="B244">
        <v>0</v>
      </c>
      <c r="C244">
        <v>0</v>
      </c>
      <c r="D244" t="s">
        <v>163</v>
      </c>
      <c r="E244">
        <v>0</v>
      </c>
      <c r="F244">
        <v>0</v>
      </c>
      <c r="G244">
        <v>0</v>
      </c>
      <c r="H244">
        <v>0</v>
      </c>
      <c r="I244">
        <v>0</v>
      </c>
      <c r="J244">
        <v>0</v>
      </c>
    </row>
    <row r="245" spans="1:10" x14ac:dyDescent="0.3">
      <c r="A245" s="21" t="str">
        <f>B2&amp;C245&amp;D245</f>
        <v>DISTRIBUCION VOLUMEN X CRITERIO (kg ó litros).Arroz Ing.T.ESPAÑA</v>
      </c>
      <c r="B245">
        <v>0</v>
      </c>
      <c r="C245" t="s">
        <v>125</v>
      </c>
      <c r="D245" t="s">
        <v>60</v>
      </c>
      <c r="E245">
        <v>100</v>
      </c>
      <c r="F245">
        <v>100</v>
      </c>
      <c r="G245">
        <v>0</v>
      </c>
      <c r="H245">
        <v>0</v>
      </c>
      <c r="I245">
        <v>0</v>
      </c>
      <c r="J245">
        <v>0</v>
      </c>
    </row>
    <row r="246" spans="1:10" x14ac:dyDescent="0.3">
      <c r="A246" s="21" t="str">
        <f>B2&amp;C245&amp;D246</f>
        <v>DISTRIBUCION VOLUMEN X CRITERIO (kg ó litros).Arroz Ing.BCN AM</v>
      </c>
      <c r="B246">
        <v>0</v>
      </c>
      <c r="C246">
        <v>0</v>
      </c>
      <c r="D246" t="s">
        <v>146</v>
      </c>
      <c r="E246">
        <v>0</v>
      </c>
      <c r="F246">
        <v>0</v>
      </c>
      <c r="G246">
        <v>0</v>
      </c>
      <c r="H246">
        <v>0</v>
      </c>
      <c r="I246">
        <v>0</v>
      </c>
      <c r="J246">
        <v>0</v>
      </c>
    </row>
    <row r="247" spans="1:10" x14ac:dyDescent="0.3">
      <c r="A247" s="21" t="str">
        <f>B2&amp;C245&amp;D247</f>
        <v>DISTRIBUCION VOLUMEN X CRITERIO (kg ó litros).Arroz Ing.REST.CAT ARAGON</v>
      </c>
      <c r="B247">
        <v>0</v>
      </c>
      <c r="C247">
        <v>0</v>
      </c>
      <c r="D247" t="s">
        <v>147</v>
      </c>
      <c r="E247">
        <v>0</v>
      </c>
      <c r="F247">
        <v>0</v>
      </c>
      <c r="G247">
        <v>0</v>
      </c>
      <c r="H247">
        <v>0</v>
      </c>
      <c r="I247">
        <v>0</v>
      </c>
      <c r="J247">
        <v>0</v>
      </c>
    </row>
    <row r="248" spans="1:10" x14ac:dyDescent="0.3">
      <c r="A248" s="21" t="str">
        <f>B2&amp;C245&amp;D248</f>
        <v>DISTRIBUCION VOLUMEN X CRITERIO (kg ó litros).Arroz Ing.LEVANTE</v>
      </c>
      <c r="B248">
        <v>0</v>
      </c>
      <c r="C248">
        <v>0</v>
      </c>
      <c r="D248" t="s">
        <v>148</v>
      </c>
      <c r="E248">
        <v>0</v>
      </c>
      <c r="F248">
        <v>22.819725616864396</v>
      </c>
      <c r="G248">
        <v>0</v>
      </c>
      <c r="H248">
        <v>0</v>
      </c>
      <c r="I248">
        <v>0</v>
      </c>
      <c r="J248">
        <v>0</v>
      </c>
    </row>
    <row r="249" spans="1:10" x14ac:dyDescent="0.3">
      <c r="A249" s="21" t="str">
        <f>B2&amp;C245&amp;D249</f>
        <v>DISTRIBUCION VOLUMEN X CRITERIO (kg ó litros).Arroz Ing.ANDALUCIA</v>
      </c>
      <c r="B249">
        <v>0</v>
      </c>
      <c r="C249">
        <v>0</v>
      </c>
      <c r="D249" t="s">
        <v>149</v>
      </c>
      <c r="E249">
        <v>0</v>
      </c>
      <c r="F249">
        <v>16.351244471065645</v>
      </c>
      <c r="G249">
        <v>0</v>
      </c>
      <c r="H249">
        <v>0</v>
      </c>
      <c r="I249">
        <v>0</v>
      </c>
      <c r="J249">
        <v>0</v>
      </c>
    </row>
    <row r="250" spans="1:10" x14ac:dyDescent="0.3">
      <c r="A250" s="21" t="str">
        <f>B2&amp;C245&amp;D250</f>
        <v>DISTRIBUCION VOLUMEN X CRITERIO (kg ó litros).Arroz Ing.MDD AM</v>
      </c>
      <c r="B250">
        <v>0</v>
      </c>
      <c r="C250">
        <v>0</v>
      </c>
      <c r="D250" t="s">
        <v>150</v>
      </c>
      <c r="E250">
        <v>18.653837204281086</v>
      </c>
      <c r="F250">
        <v>18.311831805269982</v>
      </c>
      <c r="G250">
        <v>0</v>
      </c>
      <c r="H250">
        <v>0</v>
      </c>
      <c r="I250">
        <v>0</v>
      </c>
      <c r="J250">
        <v>0</v>
      </c>
    </row>
    <row r="251" spans="1:10" x14ac:dyDescent="0.3">
      <c r="A251" s="21" t="str">
        <f>B2&amp;C245&amp;D251</f>
        <v>DISTRIBUCION VOLUMEN X CRITERIO (kg ó litros).Arroz Ing.RTO CENTRO</v>
      </c>
      <c r="B251">
        <v>0</v>
      </c>
      <c r="C251">
        <v>0</v>
      </c>
      <c r="D251" t="s">
        <v>151</v>
      </c>
      <c r="E251">
        <v>0</v>
      </c>
      <c r="F251">
        <v>0</v>
      </c>
      <c r="G251">
        <v>0</v>
      </c>
      <c r="H251">
        <v>0</v>
      </c>
      <c r="I251">
        <v>0</v>
      </c>
      <c r="J251">
        <v>0</v>
      </c>
    </row>
    <row r="252" spans="1:10" x14ac:dyDescent="0.3">
      <c r="A252" s="21" t="str">
        <f>B2&amp;C245&amp;D252</f>
        <v>DISTRIBUCION VOLUMEN X CRITERIO (kg ó litros).Arroz Ing.NORTE-CENTRO</v>
      </c>
      <c r="B252">
        <v>0</v>
      </c>
      <c r="C252">
        <v>0</v>
      </c>
      <c r="D252" t="s">
        <v>152</v>
      </c>
      <c r="E252">
        <v>0</v>
      </c>
      <c r="F252">
        <v>0</v>
      </c>
      <c r="G252">
        <v>0</v>
      </c>
      <c r="H252">
        <v>0</v>
      </c>
      <c r="I252">
        <v>0</v>
      </c>
      <c r="J252">
        <v>0</v>
      </c>
    </row>
    <row r="253" spans="1:10" x14ac:dyDescent="0.3">
      <c r="A253" s="21" t="str">
        <f>B2&amp;C245&amp;D253</f>
        <v>DISTRIBUCION VOLUMEN X CRITERIO (kg ó litros).Arroz Ing.NOROESTE</v>
      </c>
      <c r="B253">
        <v>0</v>
      </c>
      <c r="C253">
        <v>0</v>
      </c>
      <c r="D253" t="s">
        <v>153</v>
      </c>
      <c r="E253">
        <v>0</v>
      </c>
      <c r="F253">
        <v>0</v>
      </c>
      <c r="G253">
        <v>0</v>
      </c>
      <c r="H253">
        <v>0</v>
      </c>
      <c r="I253">
        <v>0</v>
      </c>
      <c r="J253">
        <v>0</v>
      </c>
    </row>
    <row r="254" spans="1:10" x14ac:dyDescent="0.3">
      <c r="A254" s="21" t="str">
        <f>B2&amp;C245&amp;D254</f>
        <v>DISTRIBUCION VOLUMEN X CRITERIO (kg ó litros).Arroz Ing.&lt;2MIL</v>
      </c>
      <c r="B254">
        <v>0</v>
      </c>
      <c r="C254">
        <v>0</v>
      </c>
      <c r="D254" t="s">
        <v>30</v>
      </c>
      <c r="E254">
        <v>0</v>
      </c>
      <c r="F254">
        <v>0</v>
      </c>
      <c r="G254">
        <v>0</v>
      </c>
      <c r="H254">
        <v>0</v>
      </c>
      <c r="I254">
        <v>0</v>
      </c>
      <c r="J254">
        <v>0</v>
      </c>
    </row>
    <row r="255" spans="1:10" x14ac:dyDescent="0.3">
      <c r="A255" s="21" t="str">
        <f>B2&amp;C245&amp;D255</f>
        <v>DISTRIBUCION VOLUMEN X CRITERIO (kg ó litros).Arroz Ing.2-5MIL</v>
      </c>
      <c r="B255">
        <v>0</v>
      </c>
      <c r="C255">
        <v>0</v>
      </c>
      <c r="D255" t="s">
        <v>33</v>
      </c>
      <c r="E255">
        <v>0</v>
      </c>
      <c r="F255">
        <v>0</v>
      </c>
      <c r="G255">
        <v>0</v>
      </c>
      <c r="H255">
        <v>0</v>
      </c>
      <c r="I255">
        <v>0</v>
      </c>
      <c r="J255">
        <v>0</v>
      </c>
    </row>
    <row r="256" spans="1:10" x14ac:dyDescent="0.3">
      <c r="A256" s="21" t="str">
        <f>B2&amp;C245&amp;D256</f>
        <v>DISTRIBUCION VOLUMEN X CRITERIO (kg ó litros).Arroz Ing.5-10MIL</v>
      </c>
      <c r="B256">
        <v>0</v>
      </c>
      <c r="C256">
        <v>0</v>
      </c>
      <c r="D256" t="s">
        <v>35</v>
      </c>
      <c r="E256">
        <v>0</v>
      </c>
      <c r="F256">
        <v>0</v>
      </c>
      <c r="G256">
        <v>0</v>
      </c>
      <c r="H256">
        <v>0</v>
      </c>
      <c r="I256">
        <v>0</v>
      </c>
      <c r="J256">
        <v>0</v>
      </c>
    </row>
    <row r="257" spans="1:10" x14ac:dyDescent="0.3">
      <c r="A257" s="21" t="str">
        <f>B2&amp;C245&amp;D257</f>
        <v>DISTRIBUCION VOLUMEN X CRITERIO (kg ó litros).Arroz Ing.10-30MIL</v>
      </c>
      <c r="B257">
        <v>0</v>
      </c>
      <c r="C257">
        <v>0</v>
      </c>
      <c r="D257" t="s">
        <v>37</v>
      </c>
      <c r="E257">
        <v>0</v>
      </c>
      <c r="F257">
        <v>15.73668414000926</v>
      </c>
      <c r="G257">
        <v>0</v>
      </c>
      <c r="H257">
        <v>0</v>
      </c>
      <c r="I257">
        <v>0</v>
      </c>
      <c r="J257">
        <v>0</v>
      </c>
    </row>
    <row r="258" spans="1:10" x14ac:dyDescent="0.3">
      <c r="A258" s="21" t="str">
        <f>B2&amp;C245&amp;D258</f>
        <v>DISTRIBUCION VOLUMEN X CRITERIO (kg ó litros).Arroz Ing.30-100MIL</v>
      </c>
      <c r="B258">
        <v>0</v>
      </c>
      <c r="C258">
        <v>0</v>
      </c>
      <c r="D258" t="s">
        <v>39</v>
      </c>
      <c r="E258">
        <v>29.687102266976357</v>
      </c>
      <c r="F258">
        <v>26.280140937567243</v>
      </c>
      <c r="G258">
        <v>0</v>
      </c>
      <c r="H258">
        <v>0</v>
      </c>
      <c r="I258">
        <v>0</v>
      </c>
      <c r="J258">
        <v>0</v>
      </c>
    </row>
    <row r="259" spans="1:10" x14ac:dyDescent="0.3">
      <c r="A259" s="21" t="str">
        <f>B2&amp;C245&amp;D259</f>
        <v>DISTRIBUCION VOLUMEN X CRITERIO (kg ó litros).Arroz Ing.100-200MIL</v>
      </c>
      <c r="B259">
        <v>0</v>
      </c>
      <c r="C259">
        <v>0</v>
      </c>
      <c r="D259" t="s">
        <v>41</v>
      </c>
      <c r="E259">
        <v>0</v>
      </c>
      <c r="F259">
        <v>0</v>
      </c>
      <c r="G259">
        <v>0</v>
      </c>
      <c r="H259">
        <v>0</v>
      </c>
      <c r="I259">
        <v>0</v>
      </c>
      <c r="J259">
        <v>0</v>
      </c>
    </row>
    <row r="260" spans="1:10" x14ac:dyDescent="0.3">
      <c r="A260" s="21" t="str">
        <f>B2&amp;C245&amp;D260</f>
        <v>DISTRIBUCION VOLUMEN X CRITERIO (kg ó litros).Arroz Ing.200-500MIL</v>
      </c>
      <c r="B260">
        <v>0</v>
      </c>
      <c r="C260">
        <v>0</v>
      </c>
      <c r="D260" t="s">
        <v>43</v>
      </c>
      <c r="E260">
        <v>0</v>
      </c>
      <c r="F260">
        <v>0</v>
      </c>
      <c r="G260">
        <v>0</v>
      </c>
      <c r="H260">
        <v>0</v>
      </c>
      <c r="I260">
        <v>0</v>
      </c>
      <c r="J260">
        <v>0</v>
      </c>
    </row>
    <row r="261" spans="1:10" x14ac:dyDescent="0.3">
      <c r="A261" s="21" t="str">
        <f>B2&amp;C245&amp;D261</f>
        <v>DISTRIBUCION VOLUMEN X CRITERIO (kg ó litros).Arroz Ing.&gt;500MIL</v>
      </c>
      <c r="B261">
        <v>0</v>
      </c>
      <c r="C261">
        <v>0</v>
      </c>
      <c r="D261" t="s">
        <v>45</v>
      </c>
      <c r="E261">
        <v>19.476591730650451</v>
      </c>
      <c r="F261">
        <v>18.888170080291879</v>
      </c>
      <c r="G261">
        <v>0</v>
      </c>
      <c r="H261">
        <v>0</v>
      </c>
      <c r="I261">
        <v>0</v>
      </c>
      <c r="J261">
        <v>0</v>
      </c>
    </row>
    <row r="262" spans="1:10" x14ac:dyDescent="0.3">
      <c r="A262" s="21" t="str">
        <f>B2&amp;C245&amp;D262</f>
        <v>DISTRIBUCION VOLUMEN X CRITERIO (kg ó litros).Arroz Ing.DE 15 A 19 AÑOS</v>
      </c>
      <c r="B262">
        <v>0</v>
      </c>
      <c r="C262">
        <v>0</v>
      </c>
      <c r="D262" t="s">
        <v>154</v>
      </c>
      <c r="E262">
        <v>0</v>
      </c>
      <c r="F262">
        <v>0</v>
      </c>
      <c r="G262">
        <v>0</v>
      </c>
      <c r="H262">
        <v>0</v>
      </c>
      <c r="I262">
        <v>0</v>
      </c>
      <c r="J262">
        <v>0</v>
      </c>
    </row>
    <row r="263" spans="1:10" x14ac:dyDescent="0.3">
      <c r="A263" s="21" t="str">
        <f>B2&amp;C245&amp;D263</f>
        <v>DISTRIBUCION VOLUMEN X CRITERIO (kg ó litros).Arroz Ing.DE 20 A 24 AÑOS</v>
      </c>
      <c r="B263">
        <v>0</v>
      </c>
      <c r="C263">
        <v>0</v>
      </c>
      <c r="D263" t="s">
        <v>155</v>
      </c>
      <c r="E263">
        <v>0</v>
      </c>
      <c r="F263">
        <v>0</v>
      </c>
      <c r="G263">
        <v>0</v>
      </c>
      <c r="H263">
        <v>0</v>
      </c>
      <c r="I263">
        <v>0</v>
      </c>
      <c r="J263">
        <v>0</v>
      </c>
    </row>
    <row r="264" spans="1:10" x14ac:dyDescent="0.3">
      <c r="A264" s="21" t="str">
        <f>B2&amp;C245&amp;D264</f>
        <v>DISTRIBUCION VOLUMEN X CRITERIO (kg ó litros).Arroz Ing.DE 25 A 34 AÑOS</v>
      </c>
      <c r="B264">
        <v>0</v>
      </c>
      <c r="C264">
        <v>0</v>
      </c>
      <c r="D264" t="s">
        <v>156</v>
      </c>
      <c r="E264">
        <v>13.457282943326994</v>
      </c>
      <c r="F264">
        <v>0</v>
      </c>
      <c r="G264">
        <v>0</v>
      </c>
      <c r="H264">
        <v>0</v>
      </c>
      <c r="I264">
        <v>0</v>
      </c>
      <c r="J264">
        <v>0</v>
      </c>
    </row>
    <row r="265" spans="1:10" x14ac:dyDescent="0.3">
      <c r="A265" s="21" t="str">
        <f>B2&amp;C245&amp;D265</f>
        <v>DISTRIBUCION VOLUMEN X CRITERIO (kg ó litros).Arroz Ing.DE 35 A 49 AÑOS</v>
      </c>
      <c r="B265">
        <v>0</v>
      </c>
      <c r="C265">
        <v>0</v>
      </c>
      <c r="D265" t="s">
        <v>157</v>
      </c>
      <c r="E265">
        <v>37.731324796296136</v>
      </c>
      <c r="F265">
        <v>35.015235132540532</v>
      </c>
      <c r="G265">
        <v>0</v>
      </c>
      <c r="H265">
        <v>0</v>
      </c>
      <c r="I265">
        <v>0</v>
      </c>
      <c r="J265">
        <v>0</v>
      </c>
    </row>
    <row r="266" spans="1:10" x14ac:dyDescent="0.3">
      <c r="A266" s="21" t="str">
        <f>B2&amp;C245&amp;D266</f>
        <v>DISTRIBUCION VOLUMEN X CRITERIO (kg ó litros).Arroz Ing.DE 50 A 59 AÑOS</v>
      </c>
      <c r="B266">
        <v>0</v>
      </c>
      <c r="C266">
        <v>0</v>
      </c>
      <c r="D266" t="s">
        <v>158</v>
      </c>
      <c r="E266">
        <v>17.393796052656089</v>
      </c>
      <c r="F266">
        <v>25.701404260451209</v>
      </c>
      <c r="G266">
        <v>0</v>
      </c>
      <c r="H266">
        <v>0</v>
      </c>
      <c r="I266">
        <v>0</v>
      </c>
      <c r="J266">
        <v>0</v>
      </c>
    </row>
    <row r="267" spans="1:10" x14ac:dyDescent="0.3">
      <c r="A267" s="21" t="str">
        <f>B2&amp;C245&amp;D267</f>
        <v>DISTRIBUCION VOLUMEN X CRITERIO (kg ó litros).Arroz Ing.DE 60 A 75 AÑOS</v>
      </c>
      <c r="B267">
        <v>0</v>
      </c>
      <c r="C267">
        <v>0</v>
      </c>
      <c r="D267" t="s">
        <v>159</v>
      </c>
      <c r="E267">
        <v>0</v>
      </c>
      <c r="F267">
        <v>0</v>
      </c>
      <c r="G267">
        <v>0</v>
      </c>
      <c r="H267">
        <v>0</v>
      </c>
      <c r="I267">
        <v>0</v>
      </c>
      <c r="J267">
        <v>0</v>
      </c>
    </row>
    <row r="268" spans="1:10" x14ac:dyDescent="0.3">
      <c r="A268" s="21" t="str">
        <f>B2&amp;C245&amp;D268</f>
        <v>DISTRIBUCION VOLUMEN X CRITERIO (kg ó litros).Arroz Ing.ALTA Y MEDIA ALTA</v>
      </c>
      <c r="B268">
        <v>0</v>
      </c>
      <c r="C268">
        <v>0</v>
      </c>
      <c r="D268" t="s">
        <v>160</v>
      </c>
      <c r="E268">
        <v>20.164774700114641</v>
      </c>
      <c r="F268">
        <v>28.690995001096326</v>
      </c>
      <c r="G268">
        <v>0</v>
      </c>
      <c r="H268">
        <v>0</v>
      </c>
      <c r="I268">
        <v>0</v>
      </c>
      <c r="J268">
        <v>0</v>
      </c>
    </row>
    <row r="269" spans="1:10" x14ac:dyDescent="0.3">
      <c r="A269" s="21" t="str">
        <f>B2&amp;C245&amp;D269</f>
        <v>DISTRIBUCION VOLUMEN X CRITERIO (kg ó litros).Arroz Ing.MEDIA</v>
      </c>
      <c r="B269">
        <v>0</v>
      </c>
      <c r="C269">
        <v>0</v>
      </c>
      <c r="D269" t="s">
        <v>161</v>
      </c>
      <c r="E269">
        <v>48.142155980057012</v>
      </c>
      <c r="F269">
        <v>26.457612376270092</v>
      </c>
      <c r="G269">
        <v>0</v>
      </c>
      <c r="H269">
        <v>0</v>
      </c>
      <c r="I269">
        <v>0</v>
      </c>
      <c r="J269">
        <v>0</v>
      </c>
    </row>
    <row r="270" spans="1:10" x14ac:dyDescent="0.3">
      <c r="A270" s="21" t="str">
        <f>B2&amp;C245&amp;D270</f>
        <v>DISTRIBUCION VOLUMEN X CRITERIO (kg ó litros).Arroz Ing.MEDIA BAJA</v>
      </c>
      <c r="B270">
        <v>0</v>
      </c>
      <c r="C270">
        <v>0</v>
      </c>
      <c r="D270" t="s">
        <v>162</v>
      </c>
      <c r="E270">
        <v>22.616356252617148</v>
      </c>
      <c r="F270">
        <v>32.998649643888797</v>
      </c>
      <c r="G270">
        <v>0</v>
      </c>
      <c r="H270">
        <v>0</v>
      </c>
      <c r="I270">
        <v>0</v>
      </c>
      <c r="J270">
        <v>0</v>
      </c>
    </row>
    <row r="271" spans="1:10" x14ac:dyDescent="0.3">
      <c r="A271" s="21" t="str">
        <f>B2&amp;C245&amp;D271</f>
        <v>DISTRIBUCION VOLUMEN X CRITERIO (kg ó litros).Arroz Ing.BAJA</v>
      </c>
      <c r="B271">
        <v>0</v>
      </c>
      <c r="C271">
        <v>0</v>
      </c>
      <c r="D271" t="s">
        <v>163</v>
      </c>
      <c r="E271">
        <v>0</v>
      </c>
      <c r="F271">
        <v>0</v>
      </c>
      <c r="G271">
        <v>0</v>
      </c>
      <c r="H271">
        <v>0</v>
      </c>
      <c r="I271">
        <v>0</v>
      </c>
      <c r="J271">
        <v>0</v>
      </c>
    </row>
    <row r="272" spans="1:10" x14ac:dyDescent="0.3">
      <c r="A272" s="21" t="str">
        <f>B2&amp;C272&amp;D272</f>
        <v>DISTRIBUCION VOLUMEN X CRITERIO (kg ó litros).Legumbres Ing.T.ESPAÑA</v>
      </c>
      <c r="B272">
        <v>0</v>
      </c>
      <c r="C272" t="s">
        <v>126</v>
      </c>
      <c r="D272" t="s">
        <v>60</v>
      </c>
      <c r="E272" t="s">
        <v>164</v>
      </c>
      <c r="F272">
        <v>100</v>
      </c>
      <c r="G272">
        <v>0</v>
      </c>
      <c r="H272">
        <v>0</v>
      </c>
      <c r="I272">
        <v>0</v>
      </c>
      <c r="J272">
        <v>0</v>
      </c>
    </row>
    <row r="273" spans="1:10" x14ac:dyDescent="0.3">
      <c r="A273" s="21" t="str">
        <f>B2&amp;C272&amp;D273</f>
        <v>DISTRIBUCION VOLUMEN X CRITERIO (kg ó litros).Legumbres Ing.BCN AM</v>
      </c>
      <c r="B273">
        <v>0</v>
      </c>
      <c r="C273">
        <v>0</v>
      </c>
      <c r="D273" t="s">
        <v>146</v>
      </c>
      <c r="E273" t="s">
        <v>164</v>
      </c>
      <c r="F273">
        <v>0</v>
      </c>
      <c r="G273">
        <v>0</v>
      </c>
      <c r="H273">
        <v>0</v>
      </c>
      <c r="I273">
        <v>0</v>
      </c>
      <c r="J273">
        <v>0</v>
      </c>
    </row>
    <row r="274" spans="1:10" x14ac:dyDescent="0.3">
      <c r="A274" s="21" t="str">
        <f>B2&amp;C272&amp;D274</f>
        <v>DISTRIBUCION VOLUMEN X CRITERIO (kg ó litros).Legumbres Ing.REST.CAT ARAGON</v>
      </c>
      <c r="B274">
        <v>0</v>
      </c>
      <c r="C274">
        <v>0</v>
      </c>
      <c r="D274" t="s">
        <v>147</v>
      </c>
      <c r="E274" t="s">
        <v>164</v>
      </c>
      <c r="F274">
        <v>0</v>
      </c>
      <c r="G274">
        <v>0</v>
      </c>
      <c r="H274">
        <v>0</v>
      </c>
      <c r="I274">
        <v>0</v>
      </c>
      <c r="J274">
        <v>0</v>
      </c>
    </row>
    <row r="275" spans="1:10" x14ac:dyDescent="0.3">
      <c r="A275" s="21" t="str">
        <f>B2&amp;C272&amp;D275</f>
        <v>DISTRIBUCION VOLUMEN X CRITERIO (kg ó litros).Legumbres Ing.LEVANTE</v>
      </c>
      <c r="B275">
        <v>0</v>
      </c>
      <c r="C275">
        <v>0</v>
      </c>
      <c r="D275" t="s">
        <v>148</v>
      </c>
      <c r="E275" t="s">
        <v>164</v>
      </c>
      <c r="F275">
        <v>0</v>
      </c>
      <c r="G275">
        <v>0</v>
      </c>
      <c r="H275">
        <v>0</v>
      </c>
      <c r="I275">
        <v>0</v>
      </c>
      <c r="J275">
        <v>0</v>
      </c>
    </row>
    <row r="276" spans="1:10" x14ac:dyDescent="0.3">
      <c r="A276" s="21" t="str">
        <f>B2&amp;C272&amp;D276</f>
        <v>DISTRIBUCION VOLUMEN X CRITERIO (kg ó litros).Legumbres Ing.ANDALUCIA</v>
      </c>
      <c r="B276">
        <v>0</v>
      </c>
      <c r="C276">
        <v>0</v>
      </c>
      <c r="D276" t="s">
        <v>149</v>
      </c>
      <c r="E276" t="s">
        <v>164</v>
      </c>
      <c r="F276">
        <v>0</v>
      </c>
      <c r="G276">
        <v>0</v>
      </c>
      <c r="H276">
        <v>0</v>
      </c>
      <c r="I276">
        <v>0</v>
      </c>
      <c r="J276">
        <v>0</v>
      </c>
    </row>
    <row r="277" spans="1:10" x14ac:dyDescent="0.3">
      <c r="A277" s="21" t="str">
        <f>B2&amp;C272&amp;D277</f>
        <v>DISTRIBUCION VOLUMEN X CRITERIO (kg ó litros).Legumbres Ing.MDD AM</v>
      </c>
      <c r="B277">
        <v>0</v>
      </c>
      <c r="C277">
        <v>0</v>
      </c>
      <c r="D277" t="s">
        <v>150</v>
      </c>
      <c r="E277" t="s">
        <v>164</v>
      </c>
      <c r="F277">
        <v>0</v>
      </c>
      <c r="G277">
        <v>0</v>
      </c>
      <c r="H277">
        <v>0</v>
      </c>
      <c r="I277">
        <v>0</v>
      </c>
      <c r="J277">
        <v>0</v>
      </c>
    </row>
    <row r="278" spans="1:10" x14ac:dyDescent="0.3">
      <c r="A278" s="21" t="str">
        <f>B2&amp;C272&amp;D278</f>
        <v>DISTRIBUCION VOLUMEN X CRITERIO (kg ó litros).Legumbres Ing.RTO CENTRO</v>
      </c>
      <c r="B278">
        <v>0</v>
      </c>
      <c r="C278">
        <v>0</v>
      </c>
      <c r="D278" t="s">
        <v>151</v>
      </c>
      <c r="E278" t="s">
        <v>164</v>
      </c>
      <c r="F278">
        <v>0</v>
      </c>
      <c r="G278">
        <v>0</v>
      </c>
      <c r="H278">
        <v>0</v>
      </c>
      <c r="I278">
        <v>0</v>
      </c>
      <c r="J278">
        <v>0</v>
      </c>
    </row>
    <row r="279" spans="1:10" x14ac:dyDescent="0.3">
      <c r="A279" s="21" t="str">
        <f>B2&amp;C272&amp;D279</f>
        <v>DISTRIBUCION VOLUMEN X CRITERIO (kg ó litros).Legumbres Ing.NORTE-CENTRO</v>
      </c>
      <c r="B279">
        <v>0</v>
      </c>
      <c r="C279">
        <v>0</v>
      </c>
      <c r="D279" t="s">
        <v>152</v>
      </c>
      <c r="E279" t="s">
        <v>164</v>
      </c>
      <c r="F279">
        <v>0</v>
      </c>
      <c r="G279">
        <v>0</v>
      </c>
      <c r="H279">
        <v>0</v>
      </c>
      <c r="I279">
        <v>0</v>
      </c>
      <c r="J279">
        <v>0</v>
      </c>
    </row>
    <row r="280" spans="1:10" x14ac:dyDescent="0.3">
      <c r="A280" s="21" t="str">
        <f>B2&amp;C272&amp;D280</f>
        <v>DISTRIBUCION VOLUMEN X CRITERIO (kg ó litros).Legumbres Ing.NOROESTE</v>
      </c>
      <c r="B280">
        <v>0</v>
      </c>
      <c r="C280">
        <v>0</v>
      </c>
      <c r="D280" t="s">
        <v>153</v>
      </c>
      <c r="E280" t="s">
        <v>164</v>
      </c>
      <c r="F280">
        <v>0</v>
      </c>
      <c r="G280">
        <v>0</v>
      </c>
      <c r="H280">
        <v>0</v>
      </c>
      <c r="I280">
        <v>0</v>
      </c>
      <c r="J280">
        <v>0</v>
      </c>
    </row>
    <row r="281" spans="1:10" x14ac:dyDescent="0.3">
      <c r="A281" s="21" t="str">
        <f>B2&amp;C272&amp;D281</f>
        <v>DISTRIBUCION VOLUMEN X CRITERIO (kg ó litros).Legumbres Ing.&lt;2MIL</v>
      </c>
      <c r="B281">
        <v>0</v>
      </c>
      <c r="C281">
        <v>0</v>
      </c>
      <c r="D281" t="s">
        <v>30</v>
      </c>
      <c r="E281" t="s">
        <v>164</v>
      </c>
      <c r="F281">
        <v>0</v>
      </c>
      <c r="G281">
        <v>0</v>
      </c>
      <c r="H281">
        <v>0</v>
      </c>
      <c r="I281">
        <v>0</v>
      </c>
      <c r="J281">
        <v>0</v>
      </c>
    </row>
    <row r="282" spans="1:10" x14ac:dyDescent="0.3">
      <c r="A282" s="21" t="str">
        <f>B2&amp;C272&amp;D282</f>
        <v>DISTRIBUCION VOLUMEN X CRITERIO (kg ó litros).Legumbres Ing.2-5MIL</v>
      </c>
      <c r="B282">
        <v>0</v>
      </c>
      <c r="C282">
        <v>0</v>
      </c>
      <c r="D282" t="s">
        <v>33</v>
      </c>
      <c r="E282" t="s">
        <v>164</v>
      </c>
      <c r="F282">
        <v>0</v>
      </c>
      <c r="G282">
        <v>0</v>
      </c>
      <c r="H282">
        <v>0</v>
      </c>
      <c r="I282">
        <v>0</v>
      </c>
      <c r="J282">
        <v>0</v>
      </c>
    </row>
    <row r="283" spans="1:10" x14ac:dyDescent="0.3">
      <c r="A283" s="21" t="str">
        <f>B2&amp;C272&amp;D283</f>
        <v>DISTRIBUCION VOLUMEN X CRITERIO (kg ó litros).Legumbres Ing.5-10MIL</v>
      </c>
      <c r="B283">
        <v>0</v>
      </c>
      <c r="C283">
        <v>0</v>
      </c>
      <c r="D283" t="s">
        <v>35</v>
      </c>
      <c r="E283" t="s">
        <v>164</v>
      </c>
      <c r="F283">
        <v>0</v>
      </c>
      <c r="G283">
        <v>0</v>
      </c>
      <c r="H283">
        <v>0</v>
      </c>
      <c r="I283">
        <v>0</v>
      </c>
      <c r="J283">
        <v>0</v>
      </c>
    </row>
    <row r="284" spans="1:10" x14ac:dyDescent="0.3">
      <c r="A284" s="21" t="str">
        <f>B2&amp;C272&amp;D284</f>
        <v>DISTRIBUCION VOLUMEN X CRITERIO (kg ó litros).Legumbres Ing.10-30MIL</v>
      </c>
      <c r="B284">
        <v>0</v>
      </c>
      <c r="C284">
        <v>0</v>
      </c>
      <c r="D284" t="s">
        <v>37</v>
      </c>
      <c r="E284" t="s">
        <v>164</v>
      </c>
      <c r="F284">
        <v>0</v>
      </c>
      <c r="G284">
        <v>0</v>
      </c>
      <c r="H284">
        <v>0</v>
      </c>
      <c r="I284">
        <v>0</v>
      </c>
      <c r="J284">
        <v>0</v>
      </c>
    </row>
    <row r="285" spans="1:10" x14ac:dyDescent="0.3">
      <c r="A285" s="21" t="str">
        <f>B2&amp;C272&amp;D285</f>
        <v>DISTRIBUCION VOLUMEN X CRITERIO (kg ó litros).Legumbres Ing.30-100MIL</v>
      </c>
      <c r="B285">
        <v>0</v>
      </c>
      <c r="C285">
        <v>0</v>
      </c>
      <c r="D285" t="s">
        <v>39</v>
      </c>
      <c r="E285" t="s">
        <v>164</v>
      </c>
      <c r="F285">
        <v>0</v>
      </c>
      <c r="G285">
        <v>0</v>
      </c>
      <c r="H285">
        <v>0</v>
      </c>
      <c r="I285">
        <v>0</v>
      </c>
      <c r="J285">
        <v>0</v>
      </c>
    </row>
    <row r="286" spans="1:10" x14ac:dyDescent="0.3">
      <c r="A286" s="21" t="str">
        <f>B2&amp;C272&amp;D286</f>
        <v>DISTRIBUCION VOLUMEN X CRITERIO (kg ó litros).Legumbres Ing.100-200MIL</v>
      </c>
      <c r="B286">
        <v>0</v>
      </c>
      <c r="C286">
        <v>0</v>
      </c>
      <c r="D286" t="s">
        <v>41</v>
      </c>
      <c r="E286" t="s">
        <v>164</v>
      </c>
      <c r="F286">
        <v>0</v>
      </c>
      <c r="G286">
        <v>0</v>
      </c>
      <c r="H286">
        <v>0</v>
      </c>
      <c r="I286">
        <v>0</v>
      </c>
      <c r="J286">
        <v>0</v>
      </c>
    </row>
    <row r="287" spans="1:10" x14ac:dyDescent="0.3">
      <c r="A287" s="21" t="str">
        <f>B2&amp;C272&amp;D287</f>
        <v>DISTRIBUCION VOLUMEN X CRITERIO (kg ó litros).Legumbres Ing.200-500MIL</v>
      </c>
      <c r="B287">
        <v>0</v>
      </c>
      <c r="C287">
        <v>0</v>
      </c>
      <c r="D287" t="s">
        <v>43</v>
      </c>
      <c r="E287" t="s">
        <v>164</v>
      </c>
      <c r="F287">
        <v>0</v>
      </c>
      <c r="G287">
        <v>0</v>
      </c>
      <c r="H287">
        <v>0</v>
      </c>
      <c r="I287">
        <v>0</v>
      </c>
      <c r="J287">
        <v>0</v>
      </c>
    </row>
    <row r="288" spans="1:10" x14ac:dyDescent="0.3">
      <c r="A288" s="21" t="str">
        <f>B2&amp;C272&amp;D288</f>
        <v>DISTRIBUCION VOLUMEN X CRITERIO (kg ó litros).Legumbres Ing.&gt;500MIL</v>
      </c>
      <c r="B288">
        <v>0</v>
      </c>
      <c r="C288">
        <v>0</v>
      </c>
      <c r="D288" t="s">
        <v>45</v>
      </c>
      <c r="E288" t="s">
        <v>164</v>
      </c>
      <c r="F288">
        <v>0</v>
      </c>
      <c r="G288">
        <v>0</v>
      </c>
      <c r="H288">
        <v>0</v>
      </c>
      <c r="I288">
        <v>0</v>
      </c>
      <c r="J288">
        <v>0</v>
      </c>
    </row>
    <row r="289" spans="1:10" x14ac:dyDescent="0.3">
      <c r="A289" s="21" t="str">
        <f>B2&amp;C272&amp;D289</f>
        <v>DISTRIBUCION VOLUMEN X CRITERIO (kg ó litros).Legumbres Ing.DE 15 A 19 AÑOS</v>
      </c>
      <c r="B289">
        <v>0</v>
      </c>
      <c r="C289">
        <v>0</v>
      </c>
      <c r="D289" t="s">
        <v>154</v>
      </c>
      <c r="E289" t="s">
        <v>164</v>
      </c>
      <c r="F289">
        <v>0</v>
      </c>
      <c r="G289">
        <v>0</v>
      </c>
      <c r="H289">
        <v>0</v>
      </c>
      <c r="I289">
        <v>0</v>
      </c>
      <c r="J289">
        <v>0</v>
      </c>
    </row>
    <row r="290" spans="1:10" x14ac:dyDescent="0.3">
      <c r="A290" s="21" t="str">
        <f>B2&amp;C272&amp;D290</f>
        <v>DISTRIBUCION VOLUMEN X CRITERIO (kg ó litros).Legumbres Ing.DE 20 A 24 AÑOS</v>
      </c>
      <c r="B290">
        <v>0</v>
      </c>
      <c r="C290">
        <v>0</v>
      </c>
      <c r="D290" t="s">
        <v>155</v>
      </c>
      <c r="E290" t="s">
        <v>164</v>
      </c>
      <c r="F290">
        <v>0</v>
      </c>
      <c r="G290">
        <v>0</v>
      </c>
      <c r="H290">
        <v>0</v>
      </c>
      <c r="I290">
        <v>0</v>
      </c>
      <c r="J290">
        <v>0</v>
      </c>
    </row>
    <row r="291" spans="1:10" x14ac:dyDescent="0.3">
      <c r="A291" s="21" t="str">
        <f>B2&amp;C272&amp;D291</f>
        <v>DISTRIBUCION VOLUMEN X CRITERIO (kg ó litros).Legumbres Ing.DE 25 A 34 AÑOS</v>
      </c>
      <c r="B291">
        <v>0</v>
      </c>
      <c r="C291">
        <v>0</v>
      </c>
      <c r="D291" t="s">
        <v>156</v>
      </c>
      <c r="E291" t="s">
        <v>164</v>
      </c>
      <c r="F291">
        <v>0</v>
      </c>
      <c r="G291">
        <v>0</v>
      </c>
      <c r="H291">
        <v>0</v>
      </c>
      <c r="I291">
        <v>0</v>
      </c>
      <c r="J291">
        <v>0</v>
      </c>
    </row>
    <row r="292" spans="1:10" x14ac:dyDescent="0.3">
      <c r="A292" s="21" t="str">
        <f>B2&amp;C272&amp;D292</f>
        <v>DISTRIBUCION VOLUMEN X CRITERIO (kg ó litros).Legumbres Ing.DE 35 A 49 AÑOS</v>
      </c>
      <c r="B292">
        <v>0</v>
      </c>
      <c r="C292">
        <v>0</v>
      </c>
      <c r="D292" t="s">
        <v>157</v>
      </c>
      <c r="E292" t="s">
        <v>164</v>
      </c>
      <c r="F292">
        <v>0</v>
      </c>
      <c r="G292">
        <v>0</v>
      </c>
      <c r="H292">
        <v>0</v>
      </c>
      <c r="I292">
        <v>0</v>
      </c>
      <c r="J292">
        <v>0</v>
      </c>
    </row>
    <row r="293" spans="1:10" x14ac:dyDescent="0.3">
      <c r="A293" s="21" t="str">
        <f>B2&amp;C272&amp;D293</f>
        <v>DISTRIBUCION VOLUMEN X CRITERIO (kg ó litros).Legumbres Ing.DE 50 A 59 AÑOS</v>
      </c>
      <c r="B293">
        <v>0</v>
      </c>
      <c r="C293">
        <v>0</v>
      </c>
      <c r="D293" t="s">
        <v>158</v>
      </c>
      <c r="E293" t="s">
        <v>164</v>
      </c>
      <c r="F293">
        <v>0</v>
      </c>
      <c r="G293">
        <v>0</v>
      </c>
      <c r="H293">
        <v>0</v>
      </c>
      <c r="I293">
        <v>0</v>
      </c>
      <c r="J293">
        <v>0</v>
      </c>
    </row>
    <row r="294" spans="1:10" x14ac:dyDescent="0.3">
      <c r="A294" s="21" t="str">
        <f>B2&amp;C272&amp;D294</f>
        <v>DISTRIBUCION VOLUMEN X CRITERIO (kg ó litros).Legumbres Ing.DE 60 A 75 AÑOS</v>
      </c>
      <c r="B294">
        <v>0</v>
      </c>
      <c r="C294">
        <v>0</v>
      </c>
      <c r="D294" t="s">
        <v>159</v>
      </c>
      <c r="E294" t="s">
        <v>164</v>
      </c>
      <c r="F294">
        <v>0</v>
      </c>
      <c r="G294">
        <v>0</v>
      </c>
      <c r="H294">
        <v>0</v>
      </c>
      <c r="I294">
        <v>0</v>
      </c>
      <c r="J294">
        <v>0</v>
      </c>
    </row>
    <row r="295" spans="1:10" x14ac:dyDescent="0.3">
      <c r="A295" s="21" t="str">
        <f>B2&amp;C272&amp;D295</f>
        <v>DISTRIBUCION VOLUMEN X CRITERIO (kg ó litros).Legumbres Ing.ALTA Y MEDIA ALTA</v>
      </c>
      <c r="B295">
        <v>0</v>
      </c>
      <c r="C295">
        <v>0</v>
      </c>
      <c r="D295" t="s">
        <v>160</v>
      </c>
      <c r="E295" t="s">
        <v>164</v>
      </c>
      <c r="F295">
        <v>0</v>
      </c>
      <c r="G295">
        <v>0</v>
      </c>
      <c r="H295">
        <v>0</v>
      </c>
      <c r="I295">
        <v>0</v>
      </c>
      <c r="J295">
        <v>0</v>
      </c>
    </row>
    <row r="296" spans="1:10" x14ac:dyDescent="0.3">
      <c r="A296" s="21" t="str">
        <f>B2&amp;C272&amp;D296</f>
        <v>DISTRIBUCION VOLUMEN X CRITERIO (kg ó litros).Legumbres Ing.MEDIA</v>
      </c>
      <c r="B296">
        <v>0</v>
      </c>
      <c r="C296">
        <v>0</v>
      </c>
      <c r="D296" t="s">
        <v>161</v>
      </c>
      <c r="E296" t="s">
        <v>164</v>
      </c>
      <c r="F296">
        <v>0</v>
      </c>
      <c r="G296">
        <v>0</v>
      </c>
      <c r="H296">
        <v>0</v>
      </c>
      <c r="I296">
        <v>0</v>
      </c>
      <c r="J296">
        <v>0</v>
      </c>
    </row>
    <row r="297" spans="1:10" x14ac:dyDescent="0.3">
      <c r="A297" s="21" t="str">
        <f>B2&amp;C272&amp;D297</f>
        <v>DISTRIBUCION VOLUMEN X CRITERIO (kg ó litros).Legumbres Ing.MEDIA BAJA</v>
      </c>
      <c r="B297">
        <v>0</v>
      </c>
      <c r="C297">
        <v>0</v>
      </c>
      <c r="D297" t="s">
        <v>162</v>
      </c>
      <c r="E297" t="s">
        <v>164</v>
      </c>
      <c r="F297">
        <v>0</v>
      </c>
      <c r="G297">
        <v>0</v>
      </c>
      <c r="H297">
        <v>0</v>
      </c>
      <c r="I297">
        <v>0</v>
      </c>
      <c r="J297">
        <v>0</v>
      </c>
    </row>
    <row r="298" spans="1:10" x14ac:dyDescent="0.3">
      <c r="A298" s="21" t="str">
        <f>B2&amp;C272&amp;D298</f>
        <v>DISTRIBUCION VOLUMEN X CRITERIO (kg ó litros).Legumbres Ing.BAJA</v>
      </c>
      <c r="B298">
        <v>0</v>
      </c>
      <c r="C298">
        <v>0</v>
      </c>
      <c r="D298" t="s">
        <v>163</v>
      </c>
      <c r="E298" t="s">
        <v>164</v>
      </c>
      <c r="F298">
        <v>0</v>
      </c>
      <c r="G298">
        <v>0</v>
      </c>
      <c r="H298">
        <v>0</v>
      </c>
      <c r="I298">
        <v>0</v>
      </c>
      <c r="J298">
        <v>0</v>
      </c>
    </row>
    <row r="299" spans="1:10" x14ac:dyDescent="0.3">
      <c r="A299" s="21" t="str">
        <f>B2&amp;C299&amp;D299</f>
        <v>DISTRIBUCION VOLUMEN X CRITERIO (kg ó litros)BATIDOST.ESPAÑA</v>
      </c>
      <c r="B299">
        <v>0</v>
      </c>
      <c r="C299" t="s">
        <v>165</v>
      </c>
      <c r="D299" t="s">
        <v>60</v>
      </c>
      <c r="E299">
        <v>100</v>
      </c>
      <c r="F299" t="s">
        <v>164</v>
      </c>
      <c r="G299">
        <v>0</v>
      </c>
      <c r="H299">
        <v>0</v>
      </c>
      <c r="I299">
        <v>0</v>
      </c>
      <c r="J299">
        <v>0</v>
      </c>
    </row>
    <row r="300" spans="1:10" x14ac:dyDescent="0.3">
      <c r="A300" s="21" t="str">
        <f>B2&amp;C299&amp;D300</f>
        <v>DISTRIBUCION VOLUMEN X CRITERIO (kg ó litros)BATIDOSBCN AM</v>
      </c>
      <c r="B300">
        <v>0</v>
      </c>
      <c r="C300">
        <v>0</v>
      </c>
      <c r="D300" t="s">
        <v>146</v>
      </c>
      <c r="E300">
        <v>0</v>
      </c>
      <c r="F300" t="s">
        <v>164</v>
      </c>
      <c r="G300">
        <v>0</v>
      </c>
      <c r="H300">
        <v>0</v>
      </c>
      <c r="I300">
        <v>0</v>
      </c>
      <c r="J300">
        <v>0</v>
      </c>
    </row>
    <row r="301" spans="1:10" x14ac:dyDescent="0.3">
      <c r="A301" s="21" t="str">
        <f>B2&amp;C299&amp;D301</f>
        <v>DISTRIBUCION VOLUMEN X CRITERIO (kg ó litros)BATIDOSREST.CAT ARAGON</v>
      </c>
      <c r="B301">
        <v>0</v>
      </c>
      <c r="C301">
        <v>0</v>
      </c>
      <c r="D301" t="s">
        <v>147</v>
      </c>
      <c r="E301">
        <v>0</v>
      </c>
      <c r="F301" t="s">
        <v>164</v>
      </c>
      <c r="G301">
        <v>0</v>
      </c>
      <c r="H301">
        <v>0</v>
      </c>
      <c r="I301">
        <v>0</v>
      </c>
      <c r="J301">
        <v>0</v>
      </c>
    </row>
    <row r="302" spans="1:10" x14ac:dyDescent="0.3">
      <c r="A302" s="21" t="str">
        <f>B2&amp;C299&amp;D302</f>
        <v>DISTRIBUCION VOLUMEN X CRITERIO (kg ó litros)BATIDOSLEVANTE</v>
      </c>
      <c r="B302">
        <v>0</v>
      </c>
      <c r="C302">
        <v>0</v>
      </c>
      <c r="D302" t="s">
        <v>148</v>
      </c>
      <c r="E302">
        <v>0</v>
      </c>
      <c r="F302" t="s">
        <v>164</v>
      </c>
      <c r="G302">
        <v>0</v>
      </c>
      <c r="H302">
        <v>0</v>
      </c>
      <c r="I302">
        <v>0</v>
      </c>
      <c r="J302">
        <v>0</v>
      </c>
    </row>
    <row r="303" spans="1:10" x14ac:dyDescent="0.3">
      <c r="A303" s="21" t="str">
        <f>B2&amp;C299&amp;D303</f>
        <v>DISTRIBUCION VOLUMEN X CRITERIO (kg ó litros)BATIDOSANDALUCIA</v>
      </c>
      <c r="B303">
        <v>0</v>
      </c>
      <c r="C303">
        <v>0</v>
      </c>
      <c r="D303" t="s">
        <v>149</v>
      </c>
      <c r="E303">
        <v>0</v>
      </c>
      <c r="F303" t="s">
        <v>164</v>
      </c>
      <c r="G303">
        <v>0</v>
      </c>
      <c r="H303">
        <v>0</v>
      </c>
      <c r="I303">
        <v>0</v>
      </c>
      <c r="J303">
        <v>0</v>
      </c>
    </row>
    <row r="304" spans="1:10" x14ac:dyDescent="0.3">
      <c r="A304" s="21" t="str">
        <f>B2&amp;C299&amp;D304</f>
        <v>DISTRIBUCION VOLUMEN X CRITERIO (kg ó litros)BATIDOSMDD AM</v>
      </c>
      <c r="B304">
        <v>0</v>
      </c>
      <c r="C304">
        <v>0</v>
      </c>
      <c r="D304" t="s">
        <v>150</v>
      </c>
      <c r="E304">
        <v>0</v>
      </c>
      <c r="F304" t="s">
        <v>164</v>
      </c>
      <c r="G304">
        <v>0</v>
      </c>
      <c r="H304">
        <v>0</v>
      </c>
      <c r="I304">
        <v>0</v>
      </c>
      <c r="J304">
        <v>0</v>
      </c>
    </row>
    <row r="305" spans="1:10" x14ac:dyDescent="0.3">
      <c r="A305" s="21" t="str">
        <f>B2&amp;C299&amp;D305</f>
        <v>DISTRIBUCION VOLUMEN X CRITERIO (kg ó litros)BATIDOSRTO CENTRO</v>
      </c>
      <c r="B305">
        <v>0</v>
      </c>
      <c r="C305">
        <v>0</v>
      </c>
      <c r="D305" t="s">
        <v>151</v>
      </c>
      <c r="E305">
        <v>0</v>
      </c>
      <c r="F305" t="s">
        <v>164</v>
      </c>
      <c r="G305">
        <v>0</v>
      </c>
      <c r="H305">
        <v>0</v>
      </c>
      <c r="I305">
        <v>0</v>
      </c>
      <c r="J305">
        <v>0</v>
      </c>
    </row>
    <row r="306" spans="1:10" x14ac:dyDescent="0.3">
      <c r="A306" s="21" t="str">
        <f>B2&amp;C299&amp;D306</f>
        <v>DISTRIBUCION VOLUMEN X CRITERIO (kg ó litros)BATIDOSNORTE-CENTRO</v>
      </c>
      <c r="B306">
        <v>0</v>
      </c>
      <c r="C306">
        <v>0</v>
      </c>
      <c r="D306" t="s">
        <v>152</v>
      </c>
      <c r="E306">
        <v>0</v>
      </c>
      <c r="F306" t="s">
        <v>164</v>
      </c>
      <c r="G306">
        <v>0</v>
      </c>
      <c r="H306">
        <v>0</v>
      </c>
      <c r="I306">
        <v>0</v>
      </c>
      <c r="J306">
        <v>0</v>
      </c>
    </row>
    <row r="307" spans="1:10" x14ac:dyDescent="0.3">
      <c r="A307" s="21" t="str">
        <f>B2&amp;C299&amp;D307</f>
        <v>DISTRIBUCION VOLUMEN X CRITERIO (kg ó litros)BATIDOSNOROESTE</v>
      </c>
      <c r="B307">
        <v>0</v>
      </c>
      <c r="C307">
        <v>0</v>
      </c>
      <c r="D307" t="s">
        <v>153</v>
      </c>
      <c r="E307">
        <v>0</v>
      </c>
      <c r="F307" t="s">
        <v>164</v>
      </c>
      <c r="G307">
        <v>0</v>
      </c>
      <c r="H307">
        <v>0</v>
      </c>
      <c r="I307">
        <v>0</v>
      </c>
      <c r="J307">
        <v>0</v>
      </c>
    </row>
    <row r="308" spans="1:10" x14ac:dyDescent="0.3">
      <c r="A308" s="21" t="str">
        <f>B2&amp;C299&amp;D308</f>
        <v>DISTRIBUCION VOLUMEN X CRITERIO (kg ó litros)BATIDOS&lt;2MIL</v>
      </c>
      <c r="B308">
        <v>0</v>
      </c>
      <c r="C308">
        <v>0</v>
      </c>
      <c r="D308" t="s">
        <v>30</v>
      </c>
      <c r="E308">
        <v>0</v>
      </c>
      <c r="F308" t="s">
        <v>164</v>
      </c>
      <c r="G308">
        <v>0</v>
      </c>
      <c r="H308">
        <v>0</v>
      </c>
      <c r="I308">
        <v>0</v>
      </c>
      <c r="J308">
        <v>0</v>
      </c>
    </row>
    <row r="309" spans="1:10" x14ac:dyDescent="0.3">
      <c r="A309" s="21" t="str">
        <f>B2&amp;C299&amp;D309</f>
        <v>DISTRIBUCION VOLUMEN X CRITERIO (kg ó litros)BATIDOS2-5MIL</v>
      </c>
      <c r="B309">
        <v>0</v>
      </c>
      <c r="C309">
        <v>0</v>
      </c>
      <c r="D309" t="s">
        <v>33</v>
      </c>
      <c r="E309">
        <v>0</v>
      </c>
      <c r="F309" t="s">
        <v>164</v>
      </c>
      <c r="G309">
        <v>0</v>
      </c>
      <c r="H309">
        <v>0</v>
      </c>
      <c r="I309">
        <v>0</v>
      </c>
      <c r="J309">
        <v>0</v>
      </c>
    </row>
    <row r="310" spans="1:10" x14ac:dyDescent="0.3">
      <c r="A310" s="21" t="str">
        <f>B2&amp;C299&amp;D310</f>
        <v>DISTRIBUCION VOLUMEN X CRITERIO (kg ó litros)BATIDOS5-10MIL</v>
      </c>
      <c r="B310">
        <v>0</v>
      </c>
      <c r="C310">
        <v>0</v>
      </c>
      <c r="D310" t="s">
        <v>35</v>
      </c>
      <c r="E310">
        <v>0</v>
      </c>
      <c r="F310" t="s">
        <v>164</v>
      </c>
      <c r="G310">
        <v>0</v>
      </c>
      <c r="H310">
        <v>0</v>
      </c>
      <c r="I310">
        <v>0</v>
      </c>
      <c r="J310">
        <v>0</v>
      </c>
    </row>
    <row r="311" spans="1:10" x14ac:dyDescent="0.3">
      <c r="A311" s="21" t="str">
        <f>B2&amp;C299&amp;D311</f>
        <v>DISTRIBUCION VOLUMEN X CRITERIO (kg ó litros)BATIDOS10-30MIL</v>
      </c>
      <c r="B311">
        <v>0</v>
      </c>
      <c r="C311">
        <v>0</v>
      </c>
      <c r="D311" t="s">
        <v>37</v>
      </c>
      <c r="E311">
        <v>0</v>
      </c>
      <c r="F311" t="s">
        <v>164</v>
      </c>
      <c r="G311">
        <v>0</v>
      </c>
      <c r="H311">
        <v>0</v>
      </c>
      <c r="I311">
        <v>0</v>
      </c>
      <c r="J311">
        <v>0</v>
      </c>
    </row>
    <row r="312" spans="1:10" x14ac:dyDescent="0.3">
      <c r="A312" s="21" t="str">
        <f>B2&amp;C299&amp;D312</f>
        <v>DISTRIBUCION VOLUMEN X CRITERIO (kg ó litros)BATIDOS30-100MIL</v>
      </c>
      <c r="B312">
        <v>0</v>
      </c>
      <c r="C312">
        <v>0</v>
      </c>
      <c r="D312" t="s">
        <v>39</v>
      </c>
      <c r="E312">
        <v>0</v>
      </c>
      <c r="F312" t="s">
        <v>164</v>
      </c>
      <c r="G312">
        <v>0</v>
      </c>
      <c r="H312">
        <v>0</v>
      </c>
      <c r="I312">
        <v>0</v>
      </c>
      <c r="J312">
        <v>0</v>
      </c>
    </row>
    <row r="313" spans="1:10" x14ac:dyDescent="0.3">
      <c r="A313" s="21" t="str">
        <f>B2&amp;C299&amp;D313</f>
        <v>DISTRIBUCION VOLUMEN X CRITERIO (kg ó litros)BATIDOS100-200MIL</v>
      </c>
      <c r="B313">
        <v>0</v>
      </c>
      <c r="C313">
        <v>0</v>
      </c>
      <c r="D313" t="s">
        <v>41</v>
      </c>
      <c r="E313">
        <v>0</v>
      </c>
      <c r="F313" t="s">
        <v>164</v>
      </c>
      <c r="G313">
        <v>0</v>
      </c>
      <c r="H313">
        <v>0</v>
      </c>
      <c r="I313">
        <v>0</v>
      </c>
      <c r="J313">
        <v>0</v>
      </c>
    </row>
    <row r="314" spans="1:10" x14ac:dyDescent="0.3">
      <c r="A314" s="21" t="str">
        <f>B2&amp;C299&amp;D314</f>
        <v>DISTRIBUCION VOLUMEN X CRITERIO (kg ó litros)BATIDOS200-500MIL</v>
      </c>
      <c r="B314">
        <v>0</v>
      </c>
      <c r="C314">
        <v>0</v>
      </c>
      <c r="D314" t="s">
        <v>43</v>
      </c>
      <c r="E314">
        <v>0</v>
      </c>
      <c r="F314" t="s">
        <v>164</v>
      </c>
      <c r="G314">
        <v>0</v>
      </c>
      <c r="H314">
        <v>0</v>
      </c>
      <c r="I314">
        <v>0</v>
      </c>
      <c r="J314">
        <v>0</v>
      </c>
    </row>
    <row r="315" spans="1:10" x14ac:dyDescent="0.3">
      <c r="A315" s="21" t="str">
        <f>B2&amp;C299&amp;D315</f>
        <v>DISTRIBUCION VOLUMEN X CRITERIO (kg ó litros)BATIDOS&gt;500MIL</v>
      </c>
      <c r="B315">
        <v>0</v>
      </c>
      <c r="C315">
        <v>0</v>
      </c>
      <c r="D315" t="s">
        <v>45</v>
      </c>
      <c r="E315">
        <v>0</v>
      </c>
      <c r="F315" t="s">
        <v>164</v>
      </c>
      <c r="G315">
        <v>0</v>
      </c>
      <c r="H315">
        <v>0</v>
      </c>
      <c r="I315">
        <v>0</v>
      </c>
      <c r="J315">
        <v>0</v>
      </c>
    </row>
    <row r="316" spans="1:10" x14ac:dyDescent="0.3">
      <c r="A316" s="21" t="str">
        <f>B2&amp;C299&amp;D316</f>
        <v>DISTRIBUCION VOLUMEN X CRITERIO (kg ó litros)BATIDOSDE 15 A 19 AÑOS</v>
      </c>
      <c r="B316">
        <v>0</v>
      </c>
      <c r="C316">
        <v>0</v>
      </c>
      <c r="D316" t="s">
        <v>154</v>
      </c>
      <c r="E316">
        <v>0</v>
      </c>
      <c r="F316" t="s">
        <v>164</v>
      </c>
      <c r="G316">
        <v>0</v>
      </c>
      <c r="H316">
        <v>0</v>
      </c>
      <c r="I316">
        <v>0</v>
      </c>
      <c r="J316">
        <v>0</v>
      </c>
    </row>
    <row r="317" spans="1:10" x14ac:dyDescent="0.3">
      <c r="A317" s="21" t="str">
        <f>B2&amp;C299&amp;D317</f>
        <v>DISTRIBUCION VOLUMEN X CRITERIO (kg ó litros)BATIDOSDE 20 A 24 AÑOS</v>
      </c>
      <c r="B317">
        <v>0</v>
      </c>
      <c r="C317">
        <v>0</v>
      </c>
      <c r="D317" t="s">
        <v>155</v>
      </c>
      <c r="E317">
        <v>0</v>
      </c>
      <c r="F317" t="s">
        <v>164</v>
      </c>
      <c r="G317">
        <v>0</v>
      </c>
      <c r="H317">
        <v>0</v>
      </c>
      <c r="I317">
        <v>0</v>
      </c>
      <c r="J317">
        <v>0</v>
      </c>
    </row>
    <row r="318" spans="1:10" x14ac:dyDescent="0.3">
      <c r="A318" s="21" t="str">
        <f>B2&amp;C299&amp;D318</f>
        <v>DISTRIBUCION VOLUMEN X CRITERIO (kg ó litros)BATIDOSDE 25 A 34 AÑOS</v>
      </c>
      <c r="B318">
        <v>0</v>
      </c>
      <c r="C318">
        <v>0</v>
      </c>
      <c r="D318" t="s">
        <v>156</v>
      </c>
      <c r="E318">
        <v>0</v>
      </c>
      <c r="F318" t="s">
        <v>164</v>
      </c>
      <c r="G318">
        <v>0</v>
      </c>
      <c r="H318">
        <v>0</v>
      </c>
      <c r="I318">
        <v>0</v>
      </c>
      <c r="J318">
        <v>0</v>
      </c>
    </row>
    <row r="319" spans="1:10" x14ac:dyDescent="0.3">
      <c r="A319" s="21" t="str">
        <f>B2&amp;C299&amp;D319</f>
        <v>DISTRIBUCION VOLUMEN X CRITERIO (kg ó litros)BATIDOSDE 35 A 49 AÑOS</v>
      </c>
      <c r="B319">
        <v>0</v>
      </c>
      <c r="C319">
        <v>0</v>
      </c>
      <c r="D319" t="s">
        <v>157</v>
      </c>
      <c r="E319">
        <v>0</v>
      </c>
      <c r="F319" t="s">
        <v>164</v>
      </c>
      <c r="G319">
        <v>0</v>
      </c>
      <c r="H319">
        <v>0</v>
      </c>
      <c r="I319">
        <v>0</v>
      </c>
      <c r="J319">
        <v>0</v>
      </c>
    </row>
    <row r="320" spans="1:10" x14ac:dyDescent="0.3">
      <c r="A320" s="21" t="str">
        <f>B2&amp;C299&amp;D320</f>
        <v>DISTRIBUCION VOLUMEN X CRITERIO (kg ó litros)BATIDOSDE 50 A 59 AÑOS</v>
      </c>
      <c r="B320">
        <v>0</v>
      </c>
      <c r="C320">
        <v>0</v>
      </c>
      <c r="D320" t="s">
        <v>158</v>
      </c>
      <c r="E320">
        <v>0</v>
      </c>
      <c r="F320" t="s">
        <v>164</v>
      </c>
      <c r="G320">
        <v>0</v>
      </c>
      <c r="H320">
        <v>0</v>
      </c>
      <c r="I320">
        <v>0</v>
      </c>
      <c r="J320">
        <v>0</v>
      </c>
    </row>
    <row r="321" spans="1:10" x14ac:dyDescent="0.3">
      <c r="A321" s="21" t="str">
        <f>B2&amp;C299&amp;D321</f>
        <v>DISTRIBUCION VOLUMEN X CRITERIO (kg ó litros)BATIDOSDE 60 A 75 AÑOS</v>
      </c>
      <c r="B321">
        <v>0</v>
      </c>
      <c r="C321">
        <v>0</v>
      </c>
      <c r="D321" t="s">
        <v>159</v>
      </c>
      <c r="E321">
        <v>0</v>
      </c>
      <c r="F321" t="s">
        <v>164</v>
      </c>
      <c r="G321">
        <v>0</v>
      </c>
      <c r="H321">
        <v>0</v>
      </c>
      <c r="I321">
        <v>0</v>
      </c>
      <c r="J321">
        <v>0</v>
      </c>
    </row>
    <row r="322" spans="1:10" x14ac:dyDescent="0.3">
      <c r="A322" s="21" t="str">
        <f>B2&amp;C299&amp;D322</f>
        <v>DISTRIBUCION VOLUMEN X CRITERIO (kg ó litros)BATIDOSALTA Y MEDIA ALTA</v>
      </c>
      <c r="B322">
        <v>0</v>
      </c>
      <c r="C322">
        <v>0</v>
      </c>
      <c r="D322" t="s">
        <v>160</v>
      </c>
      <c r="E322">
        <v>0</v>
      </c>
      <c r="F322" t="s">
        <v>164</v>
      </c>
      <c r="G322">
        <v>0</v>
      </c>
      <c r="H322">
        <v>0</v>
      </c>
      <c r="I322">
        <v>0</v>
      </c>
      <c r="J322">
        <v>0</v>
      </c>
    </row>
    <row r="323" spans="1:10" x14ac:dyDescent="0.3">
      <c r="A323" s="21" t="str">
        <f>B2&amp;C299&amp;D323</f>
        <v>DISTRIBUCION VOLUMEN X CRITERIO (kg ó litros)BATIDOSMEDIA</v>
      </c>
      <c r="B323">
        <v>0</v>
      </c>
      <c r="C323">
        <v>0</v>
      </c>
      <c r="D323" t="s">
        <v>161</v>
      </c>
      <c r="E323">
        <v>0</v>
      </c>
      <c r="F323" t="s">
        <v>164</v>
      </c>
      <c r="G323">
        <v>0</v>
      </c>
      <c r="H323">
        <v>0</v>
      </c>
      <c r="I323">
        <v>0</v>
      </c>
      <c r="J323">
        <v>0</v>
      </c>
    </row>
    <row r="324" spans="1:10" x14ac:dyDescent="0.3">
      <c r="A324" s="21" t="str">
        <f>B2&amp;C299&amp;D324</f>
        <v>DISTRIBUCION VOLUMEN X CRITERIO (kg ó litros)BATIDOSMEDIA BAJA</v>
      </c>
      <c r="B324">
        <v>0</v>
      </c>
      <c r="C324">
        <v>0</v>
      </c>
      <c r="D324" t="s">
        <v>162</v>
      </c>
      <c r="E324">
        <v>0</v>
      </c>
      <c r="F324" t="s">
        <v>164</v>
      </c>
      <c r="G324">
        <v>0</v>
      </c>
      <c r="H324">
        <v>0</v>
      </c>
      <c r="I324">
        <v>0</v>
      </c>
      <c r="J324">
        <v>0</v>
      </c>
    </row>
    <row r="325" spans="1:10" x14ac:dyDescent="0.3">
      <c r="A325" s="21" t="str">
        <f>B2&amp;C299&amp;D325</f>
        <v>DISTRIBUCION VOLUMEN X CRITERIO (kg ó litros)BATIDOSBAJA</v>
      </c>
      <c r="B325">
        <v>0</v>
      </c>
      <c r="C325">
        <v>0</v>
      </c>
      <c r="D325" t="s">
        <v>163</v>
      </c>
      <c r="E325">
        <v>0</v>
      </c>
      <c r="F325" t="s">
        <v>164</v>
      </c>
      <c r="G325">
        <v>0</v>
      </c>
      <c r="H325">
        <v>0</v>
      </c>
      <c r="I325">
        <v>0</v>
      </c>
      <c r="J325">
        <v>0</v>
      </c>
    </row>
    <row r="326" spans="1:10" x14ac:dyDescent="0.3">
      <c r="A326" s="21" t="str">
        <f>B2&amp;C326&amp;D326</f>
        <v>DISTRIBUCION VOLUMEN X CRITERIO (kg ó litros)HELADOST.ESPAÑA</v>
      </c>
      <c r="B326">
        <v>0</v>
      </c>
      <c r="C326" t="s">
        <v>166</v>
      </c>
      <c r="D326" t="s">
        <v>60</v>
      </c>
      <c r="E326">
        <v>100</v>
      </c>
      <c r="F326">
        <v>100</v>
      </c>
      <c r="G326">
        <v>0</v>
      </c>
      <c r="H326">
        <v>0</v>
      </c>
      <c r="I326">
        <v>0</v>
      </c>
      <c r="J326">
        <v>0</v>
      </c>
    </row>
    <row r="327" spans="1:10" x14ac:dyDescent="0.3">
      <c r="A327" s="21" t="str">
        <f>B2&amp;C326&amp;D327</f>
        <v>DISTRIBUCION VOLUMEN X CRITERIO (kg ó litros)HELADOSBCN AM</v>
      </c>
      <c r="B327">
        <v>0</v>
      </c>
      <c r="C327">
        <v>0</v>
      </c>
      <c r="D327" t="s">
        <v>146</v>
      </c>
      <c r="E327">
        <v>0</v>
      </c>
      <c r="F327">
        <v>0</v>
      </c>
      <c r="G327">
        <v>0</v>
      </c>
      <c r="H327">
        <v>0</v>
      </c>
      <c r="I327">
        <v>0</v>
      </c>
      <c r="J327">
        <v>0</v>
      </c>
    </row>
    <row r="328" spans="1:10" x14ac:dyDescent="0.3">
      <c r="A328" s="21" t="str">
        <f>B2&amp;C326&amp;D328</f>
        <v>DISTRIBUCION VOLUMEN X CRITERIO (kg ó litros)HELADOSREST.CAT ARAGON</v>
      </c>
      <c r="B328">
        <v>0</v>
      </c>
      <c r="C328">
        <v>0</v>
      </c>
      <c r="D328" t="s">
        <v>147</v>
      </c>
      <c r="E328">
        <v>0</v>
      </c>
      <c r="F328">
        <v>0</v>
      </c>
      <c r="G328">
        <v>0</v>
      </c>
      <c r="H328">
        <v>0</v>
      </c>
      <c r="I328">
        <v>0</v>
      </c>
      <c r="J328">
        <v>0</v>
      </c>
    </row>
    <row r="329" spans="1:10" x14ac:dyDescent="0.3">
      <c r="A329" s="21" t="str">
        <f>B2&amp;C326&amp;D329</f>
        <v>DISTRIBUCION VOLUMEN X CRITERIO (kg ó litros)HELADOSLEVANTE</v>
      </c>
      <c r="B329">
        <v>0</v>
      </c>
      <c r="C329">
        <v>0</v>
      </c>
      <c r="D329" t="s">
        <v>148</v>
      </c>
      <c r="E329">
        <v>0</v>
      </c>
      <c r="F329">
        <v>0</v>
      </c>
      <c r="G329">
        <v>0</v>
      </c>
      <c r="H329">
        <v>0</v>
      </c>
      <c r="I329">
        <v>0</v>
      </c>
      <c r="J329">
        <v>0</v>
      </c>
    </row>
    <row r="330" spans="1:10" x14ac:dyDescent="0.3">
      <c r="A330" s="21" t="str">
        <f>B2&amp;C326&amp;D330</f>
        <v>DISTRIBUCION VOLUMEN X CRITERIO (kg ó litros)HELADOSANDALUCIA</v>
      </c>
      <c r="B330">
        <v>0</v>
      </c>
      <c r="C330">
        <v>0</v>
      </c>
      <c r="D330" t="s">
        <v>149</v>
      </c>
      <c r="E330">
        <v>0</v>
      </c>
      <c r="F330">
        <v>0</v>
      </c>
      <c r="G330">
        <v>0</v>
      </c>
      <c r="H330">
        <v>0</v>
      </c>
      <c r="I330">
        <v>0</v>
      </c>
      <c r="J330">
        <v>0</v>
      </c>
    </row>
    <row r="331" spans="1:10" x14ac:dyDescent="0.3">
      <c r="A331" s="21" t="str">
        <f>B2&amp;C326&amp;D331</f>
        <v>DISTRIBUCION VOLUMEN X CRITERIO (kg ó litros)HELADOSMDD AM</v>
      </c>
      <c r="B331">
        <v>0</v>
      </c>
      <c r="C331">
        <v>0</v>
      </c>
      <c r="D331" t="s">
        <v>150</v>
      </c>
      <c r="E331">
        <v>0</v>
      </c>
      <c r="F331">
        <v>0</v>
      </c>
      <c r="G331">
        <v>0</v>
      </c>
      <c r="H331">
        <v>0</v>
      </c>
      <c r="I331">
        <v>0</v>
      </c>
      <c r="J331">
        <v>0</v>
      </c>
    </row>
    <row r="332" spans="1:10" x14ac:dyDescent="0.3">
      <c r="A332" s="21" t="str">
        <f>B2&amp;C326&amp;D332</f>
        <v>DISTRIBUCION VOLUMEN X CRITERIO (kg ó litros)HELADOSRTO CENTRO</v>
      </c>
      <c r="B332">
        <v>0</v>
      </c>
      <c r="C332">
        <v>0</v>
      </c>
      <c r="D332" t="s">
        <v>151</v>
      </c>
      <c r="E332">
        <v>0</v>
      </c>
      <c r="F332">
        <v>0</v>
      </c>
      <c r="G332">
        <v>0</v>
      </c>
      <c r="H332">
        <v>0</v>
      </c>
      <c r="I332">
        <v>0</v>
      </c>
      <c r="J332">
        <v>0</v>
      </c>
    </row>
    <row r="333" spans="1:10" x14ac:dyDescent="0.3">
      <c r="A333" s="21" t="str">
        <f>B2&amp;C326&amp;D333</f>
        <v>DISTRIBUCION VOLUMEN X CRITERIO (kg ó litros)HELADOSNORTE-CENTRO</v>
      </c>
      <c r="B333">
        <v>0</v>
      </c>
      <c r="C333">
        <v>0</v>
      </c>
      <c r="D333" t="s">
        <v>152</v>
      </c>
      <c r="E333">
        <v>0</v>
      </c>
      <c r="F333">
        <v>0</v>
      </c>
      <c r="G333">
        <v>0</v>
      </c>
      <c r="H333">
        <v>0</v>
      </c>
      <c r="I333">
        <v>0</v>
      </c>
      <c r="J333">
        <v>0</v>
      </c>
    </row>
    <row r="334" spans="1:10" x14ac:dyDescent="0.3">
      <c r="A334" s="21" t="str">
        <f>B2&amp;C326&amp;D334</f>
        <v>DISTRIBUCION VOLUMEN X CRITERIO (kg ó litros)HELADOSNOROESTE</v>
      </c>
      <c r="B334">
        <v>0</v>
      </c>
      <c r="C334">
        <v>0</v>
      </c>
      <c r="D334" t="s">
        <v>153</v>
      </c>
      <c r="E334">
        <v>0</v>
      </c>
      <c r="F334">
        <v>0</v>
      </c>
      <c r="G334">
        <v>0</v>
      </c>
      <c r="H334">
        <v>0</v>
      </c>
      <c r="I334">
        <v>0</v>
      </c>
      <c r="J334">
        <v>0</v>
      </c>
    </row>
    <row r="335" spans="1:10" x14ac:dyDescent="0.3">
      <c r="A335" s="21" t="str">
        <f>B2&amp;C326&amp;D335</f>
        <v>DISTRIBUCION VOLUMEN X CRITERIO (kg ó litros)HELADOS&lt;2MIL</v>
      </c>
      <c r="B335">
        <v>0</v>
      </c>
      <c r="C335">
        <v>0</v>
      </c>
      <c r="D335" t="s">
        <v>30</v>
      </c>
      <c r="E335">
        <v>0</v>
      </c>
      <c r="F335">
        <v>0</v>
      </c>
      <c r="G335">
        <v>0</v>
      </c>
      <c r="H335">
        <v>0</v>
      </c>
      <c r="I335">
        <v>0</v>
      </c>
      <c r="J335">
        <v>0</v>
      </c>
    </row>
    <row r="336" spans="1:10" x14ac:dyDescent="0.3">
      <c r="A336" s="21" t="str">
        <f>B2&amp;C326&amp;D336</f>
        <v>DISTRIBUCION VOLUMEN X CRITERIO (kg ó litros)HELADOS2-5MIL</v>
      </c>
      <c r="B336">
        <v>0</v>
      </c>
      <c r="C336">
        <v>0</v>
      </c>
      <c r="D336" t="s">
        <v>33</v>
      </c>
      <c r="E336">
        <v>0</v>
      </c>
      <c r="F336">
        <v>0</v>
      </c>
      <c r="G336">
        <v>0</v>
      </c>
      <c r="H336">
        <v>0</v>
      </c>
      <c r="I336">
        <v>0</v>
      </c>
      <c r="J336">
        <v>0</v>
      </c>
    </row>
    <row r="337" spans="1:10" x14ac:dyDescent="0.3">
      <c r="A337" s="21" t="str">
        <f>B2&amp;C326&amp;D337</f>
        <v>DISTRIBUCION VOLUMEN X CRITERIO (kg ó litros)HELADOS5-10MIL</v>
      </c>
      <c r="B337">
        <v>0</v>
      </c>
      <c r="C337">
        <v>0</v>
      </c>
      <c r="D337" t="s">
        <v>35</v>
      </c>
      <c r="E337">
        <v>0</v>
      </c>
      <c r="F337">
        <v>0</v>
      </c>
      <c r="G337">
        <v>0</v>
      </c>
      <c r="H337">
        <v>0</v>
      </c>
      <c r="I337">
        <v>0</v>
      </c>
      <c r="J337">
        <v>0</v>
      </c>
    </row>
    <row r="338" spans="1:10" x14ac:dyDescent="0.3">
      <c r="A338" s="21" t="str">
        <f>B2&amp;C326&amp;D338</f>
        <v>DISTRIBUCION VOLUMEN X CRITERIO (kg ó litros)HELADOS10-30MIL</v>
      </c>
      <c r="B338">
        <v>0</v>
      </c>
      <c r="C338">
        <v>0</v>
      </c>
      <c r="D338" t="s">
        <v>37</v>
      </c>
      <c r="E338">
        <v>0</v>
      </c>
      <c r="F338">
        <v>0</v>
      </c>
      <c r="G338">
        <v>0</v>
      </c>
      <c r="H338">
        <v>0</v>
      </c>
      <c r="I338">
        <v>0</v>
      </c>
      <c r="J338">
        <v>0</v>
      </c>
    </row>
    <row r="339" spans="1:10" x14ac:dyDescent="0.3">
      <c r="A339" s="21" t="str">
        <f>B2&amp;C326&amp;D339</f>
        <v>DISTRIBUCION VOLUMEN X CRITERIO (kg ó litros)HELADOS30-100MIL</v>
      </c>
      <c r="B339">
        <v>0</v>
      </c>
      <c r="C339">
        <v>0</v>
      </c>
      <c r="D339" t="s">
        <v>39</v>
      </c>
      <c r="E339">
        <v>0</v>
      </c>
      <c r="F339">
        <v>0</v>
      </c>
      <c r="G339">
        <v>0</v>
      </c>
      <c r="H339">
        <v>0</v>
      </c>
      <c r="I339">
        <v>0</v>
      </c>
      <c r="J339">
        <v>0</v>
      </c>
    </row>
    <row r="340" spans="1:10" x14ac:dyDescent="0.3">
      <c r="A340" s="21" t="str">
        <f>B2&amp;C326&amp;D340</f>
        <v>DISTRIBUCION VOLUMEN X CRITERIO (kg ó litros)HELADOS100-200MIL</v>
      </c>
      <c r="B340">
        <v>0</v>
      </c>
      <c r="C340">
        <v>0</v>
      </c>
      <c r="D340" t="s">
        <v>41</v>
      </c>
      <c r="E340">
        <v>0</v>
      </c>
      <c r="F340">
        <v>0</v>
      </c>
      <c r="G340">
        <v>0</v>
      </c>
      <c r="H340">
        <v>0</v>
      </c>
      <c r="I340">
        <v>0</v>
      </c>
      <c r="J340">
        <v>0</v>
      </c>
    </row>
    <row r="341" spans="1:10" x14ac:dyDescent="0.3">
      <c r="A341" s="21" t="str">
        <f>B2&amp;C326&amp;D341</f>
        <v>DISTRIBUCION VOLUMEN X CRITERIO (kg ó litros)HELADOS200-500MIL</v>
      </c>
      <c r="B341">
        <v>0</v>
      </c>
      <c r="C341">
        <v>0</v>
      </c>
      <c r="D341" t="s">
        <v>43</v>
      </c>
      <c r="E341">
        <v>0</v>
      </c>
      <c r="F341">
        <v>0</v>
      </c>
      <c r="G341">
        <v>0</v>
      </c>
      <c r="H341">
        <v>0</v>
      </c>
      <c r="I341">
        <v>0</v>
      </c>
      <c r="J341">
        <v>0</v>
      </c>
    </row>
    <row r="342" spans="1:10" x14ac:dyDescent="0.3">
      <c r="A342" s="21" t="str">
        <f>B2&amp;C326&amp;D342</f>
        <v>DISTRIBUCION VOLUMEN X CRITERIO (kg ó litros)HELADOS&gt;500MIL</v>
      </c>
      <c r="B342">
        <v>0</v>
      </c>
      <c r="C342">
        <v>0</v>
      </c>
      <c r="D342" t="s">
        <v>45</v>
      </c>
      <c r="E342">
        <v>0</v>
      </c>
      <c r="F342">
        <v>0</v>
      </c>
      <c r="G342">
        <v>0</v>
      </c>
      <c r="H342">
        <v>0</v>
      </c>
      <c r="I342">
        <v>0</v>
      </c>
      <c r="J342">
        <v>0</v>
      </c>
    </row>
    <row r="343" spans="1:10" x14ac:dyDescent="0.3">
      <c r="A343" s="21" t="str">
        <f>B2&amp;C326&amp;D343</f>
        <v>DISTRIBUCION VOLUMEN X CRITERIO (kg ó litros)HELADOSDE 15 A 19 AÑOS</v>
      </c>
      <c r="B343">
        <v>0</v>
      </c>
      <c r="C343">
        <v>0</v>
      </c>
      <c r="D343" t="s">
        <v>154</v>
      </c>
      <c r="E343">
        <v>0</v>
      </c>
      <c r="F343">
        <v>0</v>
      </c>
      <c r="G343">
        <v>0</v>
      </c>
      <c r="H343">
        <v>0</v>
      </c>
      <c r="I343">
        <v>0</v>
      </c>
      <c r="J343">
        <v>0</v>
      </c>
    </row>
    <row r="344" spans="1:10" x14ac:dyDescent="0.3">
      <c r="A344" s="21" t="str">
        <f>B2&amp;C326&amp;D344</f>
        <v>DISTRIBUCION VOLUMEN X CRITERIO (kg ó litros)HELADOSDE 20 A 24 AÑOS</v>
      </c>
      <c r="B344">
        <v>0</v>
      </c>
      <c r="C344">
        <v>0</v>
      </c>
      <c r="D344" t="s">
        <v>155</v>
      </c>
      <c r="E344">
        <v>0</v>
      </c>
      <c r="F344">
        <v>0</v>
      </c>
      <c r="G344">
        <v>0</v>
      </c>
      <c r="H344">
        <v>0</v>
      </c>
      <c r="I344">
        <v>0</v>
      </c>
      <c r="J344">
        <v>0</v>
      </c>
    </row>
    <row r="345" spans="1:10" x14ac:dyDescent="0.3">
      <c r="A345" s="21" t="str">
        <f>B2&amp;C326&amp;D345</f>
        <v>DISTRIBUCION VOLUMEN X CRITERIO (kg ó litros)HELADOSDE 25 A 34 AÑOS</v>
      </c>
      <c r="B345">
        <v>0</v>
      </c>
      <c r="C345">
        <v>0</v>
      </c>
      <c r="D345" t="s">
        <v>156</v>
      </c>
      <c r="E345">
        <v>0</v>
      </c>
      <c r="F345">
        <v>0</v>
      </c>
      <c r="G345">
        <v>0</v>
      </c>
      <c r="H345">
        <v>0</v>
      </c>
      <c r="I345">
        <v>0</v>
      </c>
      <c r="J345">
        <v>0</v>
      </c>
    </row>
    <row r="346" spans="1:10" x14ac:dyDescent="0.3">
      <c r="A346" s="21" t="str">
        <f>B2&amp;C326&amp;D346</f>
        <v>DISTRIBUCION VOLUMEN X CRITERIO (kg ó litros)HELADOSDE 35 A 49 AÑOS</v>
      </c>
      <c r="B346">
        <v>0</v>
      </c>
      <c r="C346">
        <v>0</v>
      </c>
      <c r="D346" t="s">
        <v>157</v>
      </c>
      <c r="E346">
        <v>38.276168460049853</v>
      </c>
      <c r="F346">
        <v>47.554473431352996</v>
      </c>
      <c r="G346">
        <v>0</v>
      </c>
      <c r="H346">
        <v>0</v>
      </c>
      <c r="I346">
        <v>0</v>
      </c>
      <c r="J346">
        <v>0</v>
      </c>
    </row>
    <row r="347" spans="1:10" x14ac:dyDescent="0.3">
      <c r="A347" s="21" t="str">
        <f>B2&amp;C326&amp;D347</f>
        <v>DISTRIBUCION VOLUMEN X CRITERIO (kg ó litros)HELADOSDE 50 A 59 AÑOS</v>
      </c>
      <c r="B347">
        <v>0</v>
      </c>
      <c r="C347">
        <v>0</v>
      </c>
      <c r="D347" t="s">
        <v>158</v>
      </c>
      <c r="E347">
        <v>0</v>
      </c>
      <c r="F347">
        <v>0</v>
      </c>
      <c r="G347">
        <v>0</v>
      </c>
      <c r="H347">
        <v>0</v>
      </c>
      <c r="I347">
        <v>0</v>
      </c>
      <c r="J347">
        <v>0</v>
      </c>
    </row>
    <row r="348" spans="1:10" x14ac:dyDescent="0.3">
      <c r="A348" s="21" t="str">
        <f>B2&amp;C326&amp;D348</f>
        <v>DISTRIBUCION VOLUMEN X CRITERIO (kg ó litros)HELADOSDE 60 A 75 AÑOS</v>
      </c>
      <c r="B348">
        <v>0</v>
      </c>
      <c r="C348">
        <v>0</v>
      </c>
      <c r="D348" t="s">
        <v>159</v>
      </c>
      <c r="E348">
        <v>0</v>
      </c>
      <c r="F348">
        <v>0</v>
      </c>
      <c r="G348">
        <v>0</v>
      </c>
      <c r="H348">
        <v>0</v>
      </c>
      <c r="I348">
        <v>0</v>
      </c>
      <c r="J348">
        <v>0</v>
      </c>
    </row>
    <row r="349" spans="1:10" x14ac:dyDescent="0.3">
      <c r="A349" s="21" t="str">
        <f>B2&amp;C326&amp;D349</f>
        <v>DISTRIBUCION VOLUMEN X CRITERIO (kg ó litros)HELADOSALTA Y MEDIA ALTA</v>
      </c>
      <c r="B349">
        <v>0</v>
      </c>
      <c r="C349">
        <v>0</v>
      </c>
      <c r="D349" t="s">
        <v>160</v>
      </c>
      <c r="E349">
        <v>0</v>
      </c>
      <c r="F349">
        <v>0</v>
      </c>
      <c r="G349">
        <v>0</v>
      </c>
      <c r="H349">
        <v>0</v>
      </c>
      <c r="I349">
        <v>0</v>
      </c>
      <c r="J349">
        <v>0</v>
      </c>
    </row>
    <row r="350" spans="1:10" x14ac:dyDescent="0.3">
      <c r="A350" s="21" t="str">
        <f>B2&amp;C326&amp;D350</f>
        <v>DISTRIBUCION VOLUMEN X CRITERIO (kg ó litros)HELADOSMEDIA</v>
      </c>
      <c r="B350">
        <v>0</v>
      </c>
      <c r="C350">
        <v>0</v>
      </c>
      <c r="D350" t="s">
        <v>161</v>
      </c>
      <c r="E350">
        <v>0</v>
      </c>
      <c r="F350">
        <v>0</v>
      </c>
      <c r="G350">
        <v>0</v>
      </c>
      <c r="H350">
        <v>0</v>
      </c>
      <c r="I350">
        <v>0</v>
      </c>
      <c r="J350">
        <v>0</v>
      </c>
    </row>
    <row r="351" spans="1:10" x14ac:dyDescent="0.3">
      <c r="A351" s="21" t="str">
        <f>B2&amp;C326&amp;D351</f>
        <v>DISTRIBUCION VOLUMEN X CRITERIO (kg ó litros)HELADOSMEDIA BAJA</v>
      </c>
      <c r="B351">
        <v>0</v>
      </c>
      <c r="C351">
        <v>0</v>
      </c>
      <c r="D351" t="s">
        <v>162</v>
      </c>
      <c r="E351">
        <v>51.375496035481142</v>
      </c>
      <c r="F351">
        <v>0</v>
      </c>
      <c r="G351">
        <v>0</v>
      </c>
      <c r="H351">
        <v>0</v>
      </c>
      <c r="I351">
        <v>0</v>
      </c>
      <c r="J351">
        <v>0</v>
      </c>
    </row>
    <row r="352" spans="1:10" x14ac:dyDescent="0.3">
      <c r="A352" s="21" t="str">
        <f>B2&amp;C326&amp;D352</f>
        <v>DISTRIBUCION VOLUMEN X CRITERIO (kg ó litros)HELADOSBAJA</v>
      </c>
      <c r="B352">
        <v>0</v>
      </c>
      <c r="C352">
        <v>0</v>
      </c>
      <c r="D352" t="s">
        <v>163</v>
      </c>
      <c r="E352">
        <v>0</v>
      </c>
      <c r="F352">
        <v>0</v>
      </c>
      <c r="G352">
        <v>0</v>
      </c>
      <c r="H352">
        <v>0</v>
      </c>
      <c r="I352">
        <v>0</v>
      </c>
      <c r="J352">
        <v>0</v>
      </c>
    </row>
    <row r="353" spans="1:10" x14ac:dyDescent="0.3">
      <c r="A353" s="21" t="str">
        <f>B2&amp;C353&amp;D353</f>
        <v>DISTRIBUCION VOLUMEN X CRITERIO (kg ó litros)GALLETAST.ESPAÑA</v>
      </c>
      <c r="B353">
        <v>0</v>
      </c>
      <c r="C353" t="s">
        <v>167</v>
      </c>
      <c r="D353" t="s">
        <v>60</v>
      </c>
      <c r="E353">
        <v>100</v>
      </c>
      <c r="F353">
        <v>100</v>
      </c>
      <c r="G353">
        <v>0</v>
      </c>
      <c r="H353">
        <v>0</v>
      </c>
      <c r="I353">
        <v>0</v>
      </c>
      <c r="J353">
        <v>0</v>
      </c>
    </row>
    <row r="354" spans="1:10" x14ac:dyDescent="0.3">
      <c r="A354" s="21" t="str">
        <f>B2&amp;C353&amp;D354</f>
        <v>DISTRIBUCION VOLUMEN X CRITERIO (kg ó litros)GALLETASBCN AM</v>
      </c>
      <c r="B354">
        <v>0</v>
      </c>
      <c r="C354">
        <v>0</v>
      </c>
      <c r="D354" t="s">
        <v>146</v>
      </c>
      <c r="E354">
        <v>0</v>
      </c>
      <c r="F354">
        <v>0</v>
      </c>
      <c r="G354">
        <v>0</v>
      </c>
      <c r="H354">
        <v>0</v>
      </c>
      <c r="I354">
        <v>0</v>
      </c>
      <c r="J354">
        <v>0</v>
      </c>
    </row>
    <row r="355" spans="1:10" x14ac:dyDescent="0.3">
      <c r="A355" s="21" t="str">
        <f>B2&amp;C353&amp;D355</f>
        <v>DISTRIBUCION VOLUMEN X CRITERIO (kg ó litros)GALLETASREST.CAT ARAGON</v>
      </c>
      <c r="B355">
        <v>0</v>
      </c>
      <c r="C355">
        <v>0</v>
      </c>
      <c r="D355" t="s">
        <v>147</v>
      </c>
      <c r="E355">
        <v>0</v>
      </c>
      <c r="F355">
        <v>0</v>
      </c>
      <c r="G355">
        <v>0</v>
      </c>
      <c r="H355">
        <v>0</v>
      </c>
      <c r="I355">
        <v>0</v>
      </c>
      <c r="J355">
        <v>0</v>
      </c>
    </row>
    <row r="356" spans="1:10" x14ac:dyDescent="0.3">
      <c r="A356" s="21" t="str">
        <f>B2&amp;C353&amp;D356</f>
        <v>DISTRIBUCION VOLUMEN X CRITERIO (kg ó litros)GALLETASLEVANTE</v>
      </c>
      <c r="B356">
        <v>0</v>
      </c>
      <c r="C356">
        <v>0</v>
      </c>
      <c r="D356" t="s">
        <v>148</v>
      </c>
      <c r="E356">
        <v>0</v>
      </c>
      <c r="F356">
        <v>0</v>
      </c>
      <c r="G356">
        <v>0</v>
      </c>
      <c r="H356">
        <v>0</v>
      </c>
      <c r="I356">
        <v>0</v>
      </c>
      <c r="J356">
        <v>0</v>
      </c>
    </row>
    <row r="357" spans="1:10" x14ac:dyDescent="0.3">
      <c r="A357" s="21" t="str">
        <f>B2&amp;C353&amp;D357</f>
        <v>DISTRIBUCION VOLUMEN X CRITERIO (kg ó litros)GALLETASANDALUCIA</v>
      </c>
      <c r="B357">
        <v>0</v>
      </c>
      <c r="C357">
        <v>0</v>
      </c>
      <c r="D357" t="s">
        <v>149</v>
      </c>
      <c r="E357">
        <v>0</v>
      </c>
      <c r="F357">
        <v>0</v>
      </c>
      <c r="G357">
        <v>0</v>
      </c>
      <c r="H357">
        <v>0</v>
      </c>
      <c r="I357">
        <v>0</v>
      </c>
      <c r="J357">
        <v>0</v>
      </c>
    </row>
    <row r="358" spans="1:10" x14ac:dyDescent="0.3">
      <c r="A358" s="21" t="str">
        <f>B2&amp;C353&amp;D358</f>
        <v>DISTRIBUCION VOLUMEN X CRITERIO (kg ó litros)GALLETASMDD AM</v>
      </c>
      <c r="B358">
        <v>0</v>
      </c>
      <c r="C358">
        <v>0</v>
      </c>
      <c r="D358" t="s">
        <v>150</v>
      </c>
      <c r="E358">
        <v>0</v>
      </c>
      <c r="F358">
        <v>0</v>
      </c>
      <c r="G358">
        <v>0</v>
      </c>
      <c r="H358">
        <v>0</v>
      </c>
      <c r="I358">
        <v>0</v>
      </c>
      <c r="J358">
        <v>0</v>
      </c>
    </row>
    <row r="359" spans="1:10" x14ac:dyDescent="0.3">
      <c r="A359" s="21" t="str">
        <f>B2&amp;C353&amp;D359</f>
        <v>DISTRIBUCION VOLUMEN X CRITERIO (kg ó litros)GALLETASRTO CENTRO</v>
      </c>
      <c r="B359">
        <v>0</v>
      </c>
      <c r="C359">
        <v>0</v>
      </c>
      <c r="D359" t="s">
        <v>151</v>
      </c>
      <c r="E359">
        <v>0</v>
      </c>
      <c r="F359">
        <v>0</v>
      </c>
      <c r="G359">
        <v>0</v>
      </c>
      <c r="H359">
        <v>0</v>
      </c>
      <c r="I359">
        <v>0</v>
      </c>
      <c r="J359">
        <v>0</v>
      </c>
    </row>
    <row r="360" spans="1:10" x14ac:dyDescent="0.3">
      <c r="A360" s="21" t="str">
        <f>B2&amp;C353&amp;D360</f>
        <v>DISTRIBUCION VOLUMEN X CRITERIO (kg ó litros)GALLETASNORTE-CENTRO</v>
      </c>
      <c r="B360">
        <v>0</v>
      </c>
      <c r="C360">
        <v>0</v>
      </c>
      <c r="D360" t="s">
        <v>152</v>
      </c>
      <c r="E360">
        <v>0</v>
      </c>
      <c r="F360">
        <v>0</v>
      </c>
      <c r="G360">
        <v>0</v>
      </c>
      <c r="H360">
        <v>0</v>
      </c>
      <c r="I360">
        <v>0</v>
      </c>
      <c r="J360">
        <v>0</v>
      </c>
    </row>
    <row r="361" spans="1:10" x14ac:dyDescent="0.3">
      <c r="A361" s="21" t="str">
        <f>B2&amp;C353&amp;D361</f>
        <v>DISTRIBUCION VOLUMEN X CRITERIO (kg ó litros)GALLETASNOROESTE</v>
      </c>
      <c r="B361">
        <v>0</v>
      </c>
      <c r="C361">
        <v>0</v>
      </c>
      <c r="D361" t="s">
        <v>153</v>
      </c>
      <c r="E361">
        <v>0</v>
      </c>
      <c r="F361">
        <v>0</v>
      </c>
      <c r="G361">
        <v>0</v>
      </c>
      <c r="H361">
        <v>0</v>
      </c>
      <c r="I361">
        <v>0</v>
      </c>
      <c r="J361">
        <v>0</v>
      </c>
    </row>
    <row r="362" spans="1:10" x14ac:dyDescent="0.3">
      <c r="A362" s="21" t="str">
        <f>B2&amp;C353&amp;D362</f>
        <v>DISTRIBUCION VOLUMEN X CRITERIO (kg ó litros)GALLETAS&lt;2MIL</v>
      </c>
      <c r="B362">
        <v>0</v>
      </c>
      <c r="C362">
        <v>0</v>
      </c>
      <c r="D362" t="s">
        <v>30</v>
      </c>
      <c r="E362">
        <v>0</v>
      </c>
      <c r="F362">
        <v>0</v>
      </c>
      <c r="G362">
        <v>0</v>
      </c>
      <c r="H362">
        <v>0</v>
      </c>
      <c r="I362">
        <v>0</v>
      </c>
      <c r="J362">
        <v>0</v>
      </c>
    </row>
    <row r="363" spans="1:10" x14ac:dyDescent="0.3">
      <c r="A363" s="21" t="str">
        <f>B2&amp;C353&amp;D363</f>
        <v>DISTRIBUCION VOLUMEN X CRITERIO (kg ó litros)GALLETAS2-5MIL</v>
      </c>
      <c r="B363">
        <v>0</v>
      </c>
      <c r="C363">
        <v>0</v>
      </c>
      <c r="D363" t="s">
        <v>33</v>
      </c>
      <c r="E363">
        <v>0</v>
      </c>
      <c r="F363">
        <v>0</v>
      </c>
      <c r="G363">
        <v>0</v>
      </c>
      <c r="H363">
        <v>0</v>
      </c>
      <c r="I363">
        <v>0</v>
      </c>
      <c r="J363">
        <v>0</v>
      </c>
    </row>
    <row r="364" spans="1:10" x14ac:dyDescent="0.3">
      <c r="A364" s="21" t="str">
        <f>B2&amp;C353&amp;D364</f>
        <v>DISTRIBUCION VOLUMEN X CRITERIO (kg ó litros)GALLETAS5-10MIL</v>
      </c>
      <c r="B364">
        <v>0</v>
      </c>
      <c r="C364">
        <v>0</v>
      </c>
      <c r="D364" t="s">
        <v>35</v>
      </c>
      <c r="E364">
        <v>0</v>
      </c>
      <c r="F364">
        <v>0</v>
      </c>
      <c r="G364">
        <v>0</v>
      </c>
      <c r="H364">
        <v>0</v>
      </c>
      <c r="I364">
        <v>0</v>
      </c>
      <c r="J364">
        <v>0</v>
      </c>
    </row>
    <row r="365" spans="1:10" x14ac:dyDescent="0.3">
      <c r="A365" s="21" t="str">
        <f>B2&amp;C353&amp;D365</f>
        <v>DISTRIBUCION VOLUMEN X CRITERIO (kg ó litros)GALLETAS10-30MIL</v>
      </c>
      <c r="B365">
        <v>0</v>
      </c>
      <c r="C365">
        <v>0</v>
      </c>
      <c r="D365" t="s">
        <v>37</v>
      </c>
      <c r="E365">
        <v>0</v>
      </c>
      <c r="F365">
        <v>0</v>
      </c>
      <c r="G365">
        <v>0</v>
      </c>
      <c r="H365">
        <v>0</v>
      </c>
      <c r="I365">
        <v>0</v>
      </c>
      <c r="J365">
        <v>0</v>
      </c>
    </row>
    <row r="366" spans="1:10" x14ac:dyDescent="0.3">
      <c r="A366" s="21" t="str">
        <f>B2&amp;C353&amp;D366</f>
        <v>DISTRIBUCION VOLUMEN X CRITERIO (kg ó litros)GALLETAS30-100MIL</v>
      </c>
      <c r="B366">
        <v>0</v>
      </c>
      <c r="C366">
        <v>0</v>
      </c>
      <c r="D366" t="s">
        <v>39</v>
      </c>
      <c r="E366">
        <v>0</v>
      </c>
      <c r="F366">
        <v>0</v>
      </c>
      <c r="G366">
        <v>0</v>
      </c>
      <c r="H366">
        <v>0</v>
      </c>
      <c r="I366">
        <v>0</v>
      </c>
      <c r="J366">
        <v>0</v>
      </c>
    </row>
    <row r="367" spans="1:10" x14ac:dyDescent="0.3">
      <c r="A367" s="21" t="str">
        <f>B2&amp;C353&amp;D367</f>
        <v>DISTRIBUCION VOLUMEN X CRITERIO (kg ó litros)GALLETAS100-200MIL</v>
      </c>
      <c r="B367">
        <v>0</v>
      </c>
      <c r="C367">
        <v>0</v>
      </c>
      <c r="D367" t="s">
        <v>41</v>
      </c>
      <c r="E367">
        <v>0</v>
      </c>
      <c r="F367">
        <v>0</v>
      </c>
      <c r="G367">
        <v>0</v>
      </c>
      <c r="H367">
        <v>0</v>
      </c>
      <c r="I367">
        <v>0</v>
      </c>
      <c r="J367">
        <v>0</v>
      </c>
    </row>
    <row r="368" spans="1:10" x14ac:dyDescent="0.3">
      <c r="A368" s="21" t="str">
        <f>B2&amp;C353&amp;D368</f>
        <v>DISTRIBUCION VOLUMEN X CRITERIO (kg ó litros)GALLETAS200-500MIL</v>
      </c>
      <c r="B368">
        <v>0</v>
      </c>
      <c r="C368">
        <v>0</v>
      </c>
      <c r="D368" t="s">
        <v>43</v>
      </c>
      <c r="E368">
        <v>0</v>
      </c>
      <c r="F368">
        <v>0</v>
      </c>
      <c r="G368">
        <v>0</v>
      </c>
      <c r="H368">
        <v>0</v>
      </c>
      <c r="I368">
        <v>0</v>
      </c>
      <c r="J368">
        <v>0</v>
      </c>
    </row>
    <row r="369" spans="1:10" x14ac:dyDescent="0.3">
      <c r="A369" s="21" t="str">
        <f>B2&amp;C353&amp;D369</f>
        <v>DISTRIBUCION VOLUMEN X CRITERIO (kg ó litros)GALLETAS&gt;500MIL</v>
      </c>
      <c r="B369">
        <v>0</v>
      </c>
      <c r="C369">
        <v>0</v>
      </c>
      <c r="D369" t="s">
        <v>45</v>
      </c>
      <c r="E369">
        <v>0</v>
      </c>
      <c r="F369">
        <v>0</v>
      </c>
      <c r="G369">
        <v>0</v>
      </c>
      <c r="H369">
        <v>0</v>
      </c>
      <c r="I369">
        <v>0</v>
      </c>
      <c r="J369">
        <v>0</v>
      </c>
    </row>
    <row r="370" spans="1:10" x14ac:dyDescent="0.3">
      <c r="A370" s="21" t="str">
        <f>B2&amp;C353&amp;D370</f>
        <v>DISTRIBUCION VOLUMEN X CRITERIO (kg ó litros)GALLETASDE 15 A 19 AÑOS</v>
      </c>
      <c r="B370">
        <v>0</v>
      </c>
      <c r="C370">
        <v>0</v>
      </c>
      <c r="D370" t="s">
        <v>154</v>
      </c>
      <c r="E370">
        <v>0</v>
      </c>
      <c r="F370">
        <v>0</v>
      </c>
      <c r="G370">
        <v>0</v>
      </c>
      <c r="H370">
        <v>0</v>
      </c>
      <c r="I370">
        <v>0</v>
      </c>
      <c r="J370">
        <v>0</v>
      </c>
    </row>
    <row r="371" spans="1:10" x14ac:dyDescent="0.3">
      <c r="A371" s="21" t="str">
        <f>B2&amp;C353&amp;D371</f>
        <v>DISTRIBUCION VOLUMEN X CRITERIO (kg ó litros)GALLETASDE 20 A 24 AÑOS</v>
      </c>
      <c r="B371">
        <v>0</v>
      </c>
      <c r="C371">
        <v>0</v>
      </c>
      <c r="D371" t="s">
        <v>155</v>
      </c>
      <c r="E371">
        <v>0</v>
      </c>
      <c r="F371">
        <v>0</v>
      </c>
      <c r="G371">
        <v>0</v>
      </c>
      <c r="H371">
        <v>0</v>
      </c>
      <c r="I371">
        <v>0</v>
      </c>
      <c r="J371">
        <v>0</v>
      </c>
    </row>
    <row r="372" spans="1:10" x14ac:dyDescent="0.3">
      <c r="A372" s="21" t="str">
        <f>B2&amp;C353&amp;D372</f>
        <v>DISTRIBUCION VOLUMEN X CRITERIO (kg ó litros)GALLETASDE 25 A 34 AÑOS</v>
      </c>
      <c r="B372">
        <v>0</v>
      </c>
      <c r="C372">
        <v>0</v>
      </c>
      <c r="D372" t="s">
        <v>156</v>
      </c>
      <c r="E372">
        <v>0</v>
      </c>
      <c r="F372">
        <v>0</v>
      </c>
      <c r="G372">
        <v>0</v>
      </c>
      <c r="H372">
        <v>0</v>
      </c>
      <c r="I372">
        <v>0</v>
      </c>
      <c r="J372">
        <v>0</v>
      </c>
    </row>
    <row r="373" spans="1:10" x14ac:dyDescent="0.3">
      <c r="A373" s="21" t="str">
        <f>B2&amp;C353&amp;D373</f>
        <v>DISTRIBUCION VOLUMEN X CRITERIO (kg ó litros)GALLETASDE 35 A 49 AÑOS</v>
      </c>
      <c r="B373">
        <v>0</v>
      </c>
      <c r="C373">
        <v>0</v>
      </c>
      <c r="D373" t="s">
        <v>157</v>
      </c>
      <c r="E373">
        <v>0</v>
      </c>
      <c r="F373">
        <v>0</v>
      </c>
      <c r="G373">
        <v>0</v>
      </c>
      <c r="H373">
        <v>0</v>
      </c>
      <c r="I373">
        <v>0</v>
      </c>
      <c r="J373">
        <v>0</v>
      </c>
    </row>
    <row r="374" spans="1:10" x14ac:dyDescent="0.3">
      <c r="A374" s="21" t="str">
        <f>B2&amp;C353&amp;D374</f>
        <v>DISTRIBUCION VOLUMEN X CRITERIO (kg ó litros)GALLETASDE 50 A 59 AÑOS</v>
      </c>
      <c r="B374">
        <v>0</v>
      </c>
      <c r="C374">
        <v>0</v>
      </c>
      <c r="D374" t="s">
        <v>158</v>
      </c>
      <c r="E374">
        <v>0</v>
      </c>
      <c r="F374">
        <v>0</v>
      </c>
      <c r="G374">
        <v>0</v>
      </c>
      <c r="H374">
        <v>0</v>
      </c>
      <c r="I374">
        <v>0</v>
      </c>
      <c r="J374">
        <v>0</v>
      </c>
    </row>
    <row r="375" spans="1:10" x14ac:dyDescent="0.3">
      <c r="A375" s="21" t="str">
        <f>B2&amp;C353&amp;D375</f>
        <v>DISTRIBUCION VOLUMEN X CRITERIO (kg ó litros)GALLETASDE 60 A 75 AÑOS</v>
      </c>
      <c r="B375">
        <v>0</v>
      </c>
      <c r="C375">
        <v>0</v>
      </c>
      <c r="D375" t="s">
        <v>159</v>
      </c>
      <c r="E375">
        <v>0</v>
      </c>
      <c r="F375">
        <v>0</v>
      </c>
      <c r="G375">
        <v>0</v>
      </c>
      <c r="H375">
        <v>0</v>
      </c>
      <c r="I375">
        <v>0</v>
      </c>
      <c r="J375">
        <v>0</v>
      </c>
    </row>
    <row r="376" spans="1:10" x14ac:dyDescent="0.3">
      <c r="A376" s="21" t="str">
        <f>B2&amp;C353&amp;D376</f>
        <v>DISTRIBUCION VOLUMEN X CRITERIO (kg ó litros)GALLETASALTA Y MEDIA ALTA</v>
      </c>
      <c r="B376">
        <v>0</v>
      </c>
      <c r="C376">
        <v>0</v>
      </c>
      <c r="D376" t="s">
        <v>160</v>
      </c>
      <c r="E376">
        <v>0</v>
      </c>
      <c r="F376">
        <v>0</v>
      </c>
      <c r="G376">
        <v>0</v>
      </c>
      <c r="H376">
        <v>0</v>
      </c>
      <c r="I376">
        <v>0</v>
      </c>
      <c r="J376">
        <v>0</v>
      </c>
    </row>
    <row r="377" spans="1:10" x14ac:dyDescent="0.3">
      <c r="A377" s="21" t="str">
        <f>B2&amp;C353&amp;D377</f>
        <v>DISTRIBUCION VOLUMEN X CRITERIO (kg ó litros)GALLETASMEDIA</v>
      </c>
      <c r="B377">
        <v>0</v>
      </c>
      <c r="C377">
        <v>0</v>
      </c>
      <c r="D377" t="s">
        <v>161</v>
      </c>
      <c r="E377">
        <v>0</v>
      </c>
      <c r="F377">
        <v>0</v>
      </c>
      <c r="G377">
        <v>0</v>
      </c>
      <c r="H377">
        <v>0</v>
      </c>
      <c r="I377">
        <v>0</v>
      </c>
      <c r="J377">
        <v>0</v>
      </c>
    </row>
    <row r="378" spans="1:10" x14ac:dyDescent="0.3">
      <c r="A378" s="21" t="str">
        <f>B2&amp;C353&amp;D378</f>
        <v>DISTRIBUCION VOLUMEN X CRITERIO (kg ó litros)GALLETASMEDIA BAJA</v>
      </c>
      <c r="B378">
        <v>0</v>
      </c>
      <c r="C378">
        <v>0</v>
      </c>
      <c r="D378" t="s">
        <v>162</v>
      </c>
      <c r="E378">
        <v>0</v>
      </c>
      <c r="F378">
        <v>0</v>
      </c>
      <c r="G378">
        <v>0</v>
      </c>
      <c r="H378">
        <v>0</v>
      </c>
      <c r="I378">
        <v>0</v>
      </c>
      <c r="J378">
        <v>0</v>
      </c>
    </row>
    <row r="379" spans="1:10" x14ac:dyDescent="0.3">
      <c r="A379" s="21" t="str">
        <f>B2&amp;C353&amp;D379</f>
        <v>DISTRIBUCION VOLUMEN X CRITERIO (kg ó litros)GALLETASBAJA</v>
      </c>
      <c r="B379">
        <v>0</v>
      </c>
      <c r="C379">
        <v>0</v>
      </c>
      <c r="D379" t="s">
        <v>163</v>
      </c>
      <c r="E379">
        <v>0</v>
      </c>
      <c r="F379">
        <v>0</v>
      </c>
      <c r="G379">
        <v>0</v>
      </c>
      <c r="H379">
        <v>0</v>
      </c>
      <c r="I379">
        <v>0</v>
      </c>
      <c r="J379">
        <v>0</v>
      </c>
    </row>
    <row r="380" spans="1:10" x14ac:dyDescent="0.3">
      <c r="A380" s="21" t="str">
        <f>B2&amp;C380&amp;D380</f>
        <v>DISTRIBUCION VOLUMEN X CRITERIO (kg ó litros)BOLLERÍAT.ESPAÑA</v>
      </c>
      <c r="B380">
        <v>0</v>
      </c>
      <c r="C380" t="s">
        <v>168</v>
      </c>
      <c r="D380" t="s">
        <v>60</v>
      </c>
      <c r="E380">
        <v>100</v>
      </c>
      <c r="F380">
        <v>100</v>
      </c>
      <c r="G380">
        <v>0</v>
      </c>
      <c r="H380">
        <v>0</v>
      </c>
      <c r="I380">
        <v>0</v>
      </c>
      <c r="J380">
        <v>0</v>
      </c>
    </row>
    <row r="381" spans="1:10" x14ac:dyDescent="0.3">
      <c r="A381" s="21" t="str">
        <f>B2&amp;C380&amp;D381</f>
        <v>DISTRIBUCION VOLUMEN X CRITERIO (kg ó litros)BOLLERÍABCN AM</v>
      </c>
      <c r="B381">
        <v>0</v>
      </c>
      <c r="C381">
        <v>0</v>
      </c>
      <c r="D381" t="s">
        <v>146</v>
      </c>
      <c r="E381">
        <v>0</v>
      </c>
      <c r="F381">
        <v>0</v>
      </c>
      <c r="G381">
        <v>0</v>
      </c>
      <c r="H381">
        <v>0</v>
      </c>
      <c r="I381">
        <v>0</v>
      </c>
      <c r="J381">
        <v>0</v>
      </c>
    </row>
    <row r="382" spans="1:10" x14ac:dyDescent="0.3">
      <c r="A382" s="21" t="str">
        <f>B2&amp;C380&amp;D382</f>
        <v>DISTRIBUCION VOLUMEN X CRITERIO (kg ó litros)BOLLERÍAREST.CAT ARAGON</v>
      </c>
      <c r="B382">
        <v>0</v>
      </c>
      <c r="C382">
        <v>0</v>
      </c>
      <c r="D382" t="s">
        <v>147</v>
      </c>
      <c r="E382">
        <v>0</v>
      </c>
      <c r="F382">
        <v>0</v>
      </c>
      <c r="G382">
        <v>0</v>
      </c>
      <c r="H382">
        <v>0</v>
      </c>
      <c r="I382">
        <v>0</v>
      </c>
      <c r="J382">
        <v>0</v>
      </c>
    </row>
    <row r="383" spans="1:10" x14ac:dyDescent="0.3">
      <c r="A383" s="21" t="str">
        <f>B2&amp;C380&amp;D383</f>
        <v>DISTRIBUCION VOLUMEN X CRITERIO (kg ó litros)BOLLERÍALEVANTE</v>
      </c>
      <c r="B383">
        <v>0</v>
      </c>
      <c r="C383">
        <v>0</v>
      </c>
      <c r="D383" t="s">
        <v>148</v>
      </c>
      <c r="E383">
        <v>22.328662974135973</v>
      </c>
      <c r="F383">
        <v>0</v>
      </c>
      <c r="G383">
        <v>0</v>
      </c>
      <c r="H383">
        <v>0</v>
      </c>
      <c r="I383">
        <v>0</v>
      </c>
      <c r="J383">
        <v>0</v>
      </c>
    </row>
    <row r="384" spans="1:10" x14ac:dyDescent="0.3">
      <c r="A384" s="21" t="str">
        <f>B2&amp;C380&amp;D384</f>
        <v>DISTRIBUCION VOLUMEN X CRITERIO (kg ó litros)BOLLERÍAANDALUCIA</v>
      </c>
      <c r="B384">
        <v>0</v>
      </c>
      <c r="C384">
        <v>0</v>
      </c>
      <c r="D384" t="s">
        <v>149</v>
      </c>
      <c r="E384">
        <v>15.785970497541701</v>
      </c>
      <c r="F384">
        <v>13.672074433612474</v>
      </c>
      <c r="G384">
        <v>0</v>
      </c>
      <c r="H384">
        <v>0</v>
      </c>
      <c r="I384">
        <v>0</v>
      </c>
      <c r="J384">
        <v>0</v>
      </c>
    </row>
    <row r="385" spans="1:10" x14ac:dyDescent="0.3">
      <c r="A385" s="21" t="str">
        <f>B2&amp;C380&amp;D385</f>
        <v>DISTRIBUCION VOLUMEN X CRITERIO (kg ó litros)BOLLERÍAMDD AM</v>
      </c>
      <c r="B385">
        <v>0</v>
      </c>
      <c r="C385">
        <v>0</v>
      </c>
      <c r="D385" t="s">
        <v>150</v>
      </c>
      <c r="E385">
        <v>19.696519206990313</v>
      </c>
      <c r="F385">
        <v>15.04859251652692</v>
      </c>
      <c r="G385">
        <v>0</v>
      </c>
      <c r="H385">
        <v>0</v>
      </c>
      <c r="I385">
        <v>0</v>
      </c>
      <c r="J385">
        <v>0</v>
      </c>
    </row>
    <row r="386" spans="1:10" x14ac:dyDescent="0.3">
      <c r="A386" s="21" t="str">
        <f>B2&amp;C380&amp;D386</f>
        <v>DISTRIBUCION VOLUMEN X CRITERIO (kg ó litros)BOLLERÍARTO CENTRO</v>
      </c>
      <c r="B386">
        <v>0</v>
      </c>
      <c r="C386">
        <v>0</v>
      </c>
      <c r="D386" t="s">
        <v>151</v>
      </c>
      <c r="E386">
        <v>0</v>
      </c>
      <c r="F386">
        <v>0</v>
      </c>
      <c r="G386">
        <v>0</v>
      </c>
      <c r="H386">
        <v>0</v>
      </c>
      <c r="I386">
        <v>0</v>
      </c>
      <c r="J386">
        <v>0</v>
      </c>
    </row>
    <row r="387" spans="1:10" x14ac:dyDescent="0.3">
      <c r="A387" s="21" t="str">
        <f>B2&amp;C380&amp;D387</f>
        <v>DISTRIBUCION VOLUMEN X CRITERIO (kg ó litros)BOLLERÍANORTE-CENTRO</v>
      </c>
      <c r="B387">
        <v>0</v>
      </c>
      <c r="C387">
        <v>0</v>
      </c>
      <c r="D387" t="s">
        <v>152</v>
      </c>
      <c r="E387">
        <v>0</v>
      </c>
      <c r="F387">
        <v>0</v>
      </c>
      <c r="G387">
        <v>0</v>
      </c>
      <c r="H387">
        <v>0</v>
      </c>
      <c r="I387">
        <v>0</v>
      </c>
      <c r="J387">
        <v>0</v>
      </c>
    </row>
    <row r="388" spans="1:10" x14ac:dyDescent="0.3">
      <c r="A388" s="21" t="str">
        <f>B2&amp;C380&amp;D388</f>
        <v>DISTRIBUCION VOLUMEN X CRITERIO (kg ó litros)BOLLERÍANOROESTE</v>
      </c>
      <c r="B388">
        <v>0</v>
      </c>
      <c r="C388">
        <v>0</v>
      </c>
      <c r="D388" t="s">
        <v>153</v>
      </c>
      <c r="E388">
        <v>0</v>
      </c>
      <c r="F388">
        <v>0</v>
      </c>
      <c r="G388">
        <v>0</v>
      </c>
      <c r="H388">
        <v>0</v>
      </c>
      <c r="I388">
        <v>0</v>
      </c>
      <c r="J388">
        <v>0</v>
      </c>
    </row>
    <row r="389" spans="1:10" x14ac:dyDescent="0.3">
      <c r="A389" s="21" t="str">
        <f>B2&amp;C380&amp;D389</f>
        <v>DISTRIBUCION VOLUMEN X CRITERIO (kg ó litros)BOLLERÍA&lt;2MIL</v>
      </c>
      <c r="B389">
        <v>0</v>
      </c>
      <c r="C389">
        <v>0</v>
      </c>
      <c r="D389" t="s">
        <v>30</v>
      </c>
      <c r="E389">
        <v>0</v>
      </c>
      <c r="F389">
        <v>0</v>
      </c>
      <c r="G389">
        <v>0</v>
      </c>
      <c r="H389">
        <v>0</v>
      </c>
      <c r="I389">
        <v>0</v>
      </c>
      <c r="J389">
        <v>0</v>
      </c>
    </row>
    <row r="390" spans="1:10" x14ac:dyDescent="0.3">
      <c r="A390" s="21" t="str">
        <f>B2&amp;C380&amp;D390</f>
        <v>DISTRIBUCION VOLUMEN X CRITERIO (kg ó litros)BOLLERÍA2-5MIL</v>
      </c>
      <c r="B390">
        <v>0</v>
      </c>
      <c r="C390">
        <v>0</v>
      </c>
      <c r="D390" t="s">
        <v>33</v>
      </c>
      <c r="E390">
        <v>0</v>
      </c>
      <c r="F390">
        <v>0</v>
      </c>
      <c r="G390">
        <v>0</v>
      </c>
      <c r="H390">
        <v>0</v>
      </c>
      <c r="I390">
        <v>0</v>
      </c>
      <c r="J390">
        <v>0</v>
      </c>
    </row>
    <row r="391" spans="1:10" x14ac:dyDescent="0.3">
      <c r="A391" s="21" t="str">
        <f>B2&amp;C380&amp;D391</f>
        <v>DISTRIBUCION VOLUMEN X CRITERIO (kg ó litros)BOLLERÍA5-10MIL</v>
      </c>
      <c r="B391">
        <v>0</v>
      </c>
      <c r="C391">
        <v>0</v>
      </c>
      <c r="D391" t="s">
        <v>35</v>
      </c>
      <c r="E391">
        <v>0</v>
      </c>
      <c r="F391">
        <v>0</v>
      </c>
      <c r="G391">
        <v>0</v>
      </c>
      <c r="H391">
        <v>0</v>
      </c>
      <c r="I391">
        <v>0</v>
      </c>
      <c r="J391">
        <v>0</v>
      </c>
    </row>
    <row r="392" spans="1:10" x14ac:dyDescent="0.3">
      <c r="A392" s="21" t="str">
        <f>B2&amp;C380&amp;D392</f>
        <v>DISTRIBUCION VOLUMEN X CRITERIO (kg ó litros)BOLLERÍA10-30MIL</v>
      </c>
      <c r="B392">
        <v>0</v>
      </c>
      <c r="C392">
        <v>0</v>
      </c>
      <c r="D392" t="s">
        <v>37</v>
      </c>
      <c r="E392">
        <v>21.792017221031763</v>
      </c>
      <c r="F392">
        <v>17.906609215405723</v>
      </c>
      <c r="G392">
        <v>0</v>
      </c>
      <c r="H392">
        <v>0</v>
      </c>
      <c r="I392">
        <v>0</v>
      </c>
      <c r="J392">
        <v>0</v>
      </c>
    </row>
    <row r="393" spans="1:10" x14ac:dyDescent="0.3">
      <c r="A393" s="21" t="str">
        <f>B2&amp;C380&amp;D393</f>
        <v>DISTRIBUCION VOLUMEN X CRITERIO (kg ó litros)BOLLERÍA30-100MIL</v>
      </c>
      <c r="B393">
        <v>0</v>
      </c>
      <c r="C393">
        <v>0</v>
      </c>
      <c r="D393" t="s">
        <v>39</v>
      </c>
      <c r="E393">
        <v>20.262751411293571</v>
      </c>
      <c r="F393">
        <v>15.164574244803086</v>
      </c>
      <c r="G393">
        <v>0</v>
      </c>
      <c r="H393">
        <v>0</v>
      </c>
      <c r="I393">
        <v>0</v>
      </c>
      <c r="J393">
        <v>0</v>
      </c>
    </row>
    <row r="394" spans="1:10" x14ac:dyDescent="0.3">
      <c r="A394" s="21" t="str">
        <f>B2&amp;C380&amp;D394</f>
        <v>DISTRIBUCION VOLUMEN X CRITERIO (kg ó litros)BOLLERÍA100-200MIL</v>
      </c>
      <c r="B394">
        <v>0</v>
      </c>
      <c r="C394">
        <v>0</v>
      </c>
      <c r="D394" t="s">
        <v>41</v>
      </c>
      <c r="E394">
        <v>0</v>
      </c>
      <c r="F394">
        <v>14.505097025856761</v>
      </c>
      <c r="G394">
        <v>0</v>
      </c>
      <c r="H394">
        <v>0</v>
      </c>
      <c r="I394">
        <v>0</v>
      </c>
      <c r="J394">
        <v>0</v>
      </c>
    </row>
    <row r="395" spans="1:10" x14ac:dyDescent="0.3">
      <c r="A395" s="21" t="str">
        <f>B2&amp;C380&amp;D395</f>
        <v>DISTRIBUCION VOLUMEN X CRITERIO (kg ó litros)BOLLERÍA200-500MIL</v>
      </c>
      <c r="B395">
        <v>0</v>
      </c>
      <c r="C395">
        <v>0</v>
      </c>
      <c r="D395" t="s">
        <v>43</v>
      </c>
      <c r="E395">
        <v>0</v>
      </c>
      <c r="F395">
        <v>0</v>
      </c>
      <c r="G395">
        <v>0</v>
      </c>
      <c r="H395">
        <v>0</v>
      </c>
      <c r="I395">
        <v>0</v>
      </c>
      <c r="J395">
        <v>0</v>
      </c>
    </row>
    <row r="396" spans="1:10" x14ac:dyDescent="0.3">
      <c r="A396" s="21" t="str">
        <f>B2&amp;C380&amp;D396</f>
        <v>DISTRIBUCION VOLUMEN X CRITERIO (kg ó litros)BOLLERÍA&gt;500MIL</v>
      </c>
      <c r="B396">
        <v>0</v>
      </c>
      <c r="C396">
        <v>0</v>
      </c>
      <c r="D396" t="s">
        <v>45</v>
      </c>
      <c r="E396">
        <v>25.315543771039184</v>
      </c>
      <c r="F396">
        <v>29.995601295461494</v>
      </c>
      <c r="G396">
        <v>0</v>
      </c>
      <c r="H396">
        <v>0</v>
      </c>
      <c r="I396">
        <v>0</v>
      </c>
      <c r="J396">
        <v>0</v>
      </c>
    </row>
    <row r="397" spans="1:10" x14ac:dyDescent="0.3">
      <c r="A397" s="21" t="str">
        <f>B2&amp;C380&amp;D397</f>
        <v>DISTRIBUCION VOLUMEN X CRITERIO (kg ó litros)BOLLERÍADE 15 A 19 AÑOS</v>
      </c>
      <c r="B397">
        <v>0</v>
      </c>
      <c r="C397">
        <v>0</v>
      </c>
      <c r="D397" t="s">
        <v>154</v>
      </c>
      <c r="E397">
        <v>0</v>
      </c>
      <c r="F397">
        <v>0</v>
      </c>
      <c r="G397">
        <v>0</v>
      </c>
      <c r="H397">
        <v>0</v>
      </c>
      <c r="I397">
        <v>0</v>
      </c>
      <c r="J397">
        <v>0</v>
      </c>
    </row>
    <row r="398" spans="1:10" x14ac:dyDescent="0.3">
      <c r="A398" s="21" t="str">
        <f>B2&amp;C380&amp;D398</f>
        <v>DISTRIBUCION VOLUMEN X CRITERIO (kg ó litros)BOLLERÍADE 20 A 24 AÑOS</v>
      </c>
      <c r="B398">
        <v>0</v>
      </c>
      <c r="C398">
        <v>0</v>
      </c>
      <c r="D398" t="s">
        <v>155</v>
      </c>
      <c r="E398">
        <v>0</v>
      </c>
      <c r="F398">
        <v>0</v>
      </c>
      <c r="G398">
        <v>0</v>
      </c>
      <c r="H398">
        <v>0</v>
      </c>
      <c r="I398">
        <v>0</v>
      </c>
      <c r="J398">
        <v>0</v>
      </c>
    </row>
    <row r="399" spans="1:10" x14ac:dyDescent="0.3">
      <c r="A399" s="21" t="str">
        <f>B2&amp;C380&amp;D399</f>
        <v>DISTRIBUCION VOLUMEN X CRITERIO (kg ó litros)BOLLERÍADE 25 A 34 AÑOS</v>
      </c>
      <c r="B399">
        <v>0</v>
      </c>
      <c r="C399">
        <v>0</v>
      </c>
      <c r="D399" t="s">
        <v>156</v>
      </c>
      <c r="E399">
        <v>19.233670974268371</v>
      </c>
      <c r="F399">
        <v>0</v>
      </c>
      <c r="G399">
        <v>0</v>
      </c>
      <c r="H399">
        <v>0</v>
      </c>
      <c r="I399">
        <v>0</v>
      </c>
      <c r="J399">
        <v>0</v>
      </c>
    </row>
    <row r="400" spans="1:10" x14ac:dyDescent="0.3">
      <c r="A400" s="21" t="str">
        <f>B2&amp;C380&amp;D400</f>
        <v>DISTRIBUCION VOLUMEN X CRITERIO (kg ó litros)BOLLERÍADE 35 A 49 AÑOS</v>
      </c>
      <c r="B400">
        <v>0</v>
      </c>
      <c r="C400">
        <v>0</v>
      </c>
      <c r="D400" t="s">
        <v>157</v>
      </c>
      <c r="E400">
        <v>27.784968513903003</v>
      </c>
      <c r="F400">
        <v>25.930381285597591</v>
      </c>
      <c r="G400">
        <v>0</v>
      </c>
      <c r="H400">
        <v>0</v>
      </c>
      <c r="I400">
        <v>0</v>
      </c>
      <c r="J400">
        <v>0</v>
      </c>
    </row>
    <row r="401" spans="1:10" x14ac:dyDescent="0.3">
      <c r="A401" s="21" t="str">
        <f>B2&amp;C380&amp;D401</f>
        <v>DISTRIBUCION VOLUMEN X CRITERIO (kg ó litros)BOLLERÍADE 50 A 59 AÑOS</v>
      </c>
      <c r="B401">
        <v>0</v>
      </c>
      <c r="C401">
        <v>0</v>
      </c>
      <c r="D401" t="s">
        <v>158</v>
      </c>
      <c r="E401">
        <v>27.778940253544715</v>
      </c>
      <c r="F401">
        <v>44.990860738776043</v>
      </c>
      <c r="G401">
        <v>0</v>
      </c>
      <c r="H401">
        <v>0</v>
      </c>
      <c r="I401">
        <v>0</v>
      </c>
      <c r="J401">
        <v>0</v>
      </c>
    </row>
    <row r="402" spans="1:10" x14ac:dyDescent="0.3">
      <c r="A402" s="21" t="str">
        <f>B2&amp;C380&amp;D402</f>
        <v>DISTRIBUCION VOLUMEN X CRITERIO (kg ó litros)BOLLERÍADE 60 A 75 AÑOS</v>
      </c>
      <c r="B402">
        <v>0</v>
      </c>
      <c r="C402">
        <v>0</v>
      </c>
      <c r="D402" t="s">
        <v>159</v>
      </c>
      <c r="E402">
        <v>0</v>
      </c>
      <c r="F402">
        <v>0</v>
      </c>
      <c r="G402">
        <v>0</v>
      </c>
      <c r="H402">
        <v>0</v>
      </c>
      <c r="I402">
        <v>0</v>
      </c>
      <c r="J402">
        <v>0</v>
      </c>
    </row>
    <row r="403" spans="1:10" x14ac:dyDescent="0.3">
      <c r="A403" s="21" t="str">
        <f>B2&amp;C380&amp;D403</f>
        <v>DISTRIBUCION VOLUMEN X CRITERIO (kg ó litros)BOLLERÍAALTA Y MEDIA ALTA</v>
      </c>
      <c r="B403">
        <v>0</v>
      </c>
      <c r="C403">
        <v>0</v>
      </c>
      <c r="D403" t="s">
        <v>160</v>
      </c>
      <c r="E403">
        <v>15.083669316891388</v>
      </c>
      <c r="F403">
        <v>17.973486905200541</v>
      </c>
      <c r="G403">
        <v>0</v>
      </c>
      <c r="H403">
        <v>0</v>
      </c>
      <c r="I403">
        <v>0</v>
      </c>
      <c r="J403">
        <v>0</v>
      </c>
    </row>
    <row r="404" spans="1:10" x14ac:dyDescent="0.3">
      <c r="A404" s="21" t="str">
        <f>B2&amp;C380&amp;D404</f>
        <v>DISTRIBUCION VOLUMEN X CRITERIO (kg ó litros)BOLLERÍAMEDIA</v>
      </c>
      <c r="B404">
        <v>0</v>
      </c>
      <c r="C404">
        <v>0</v>
      </c>
      <c r="D404" t="s">
        <v>161</v>
      </c>
      <c r="E404">
        <v>28.01970140524044</v>
      </c>
      <c r="F404">
        <v>23.683588274042755</v>
      </c>
      <c r="G404">
        <v>0</v>
      </c>
      <c r="H404">
        <v>0</v>
      </c>
      <c r="I404">
        <v>0</v>
      </c>
      <c r="J404">
        <v>0</v>
      </c>
    </row>
    <row r="405" spans="1:10" x14ac:dyDescent="0.3">
      <c r="A405" s="21" t="str">
        <f>B2&amp;C380&amp;D405</f>
        <v>DISTRIBUCION VOLUMEN X CRITERIO (kg ó litros)BOLLERÍAMEDIA BAJA</v>
      </c>
      <c r="B405">
        <v>0</v>
      </c>
      <c r="C405">
        <v>0</v>
      </c>
      <c r="D405" t="s">
        <v>162</v>
      </c>
      <c r="E405">
        <v>42.168075819759466</v>
      </c>
      <c r="F405">
        <v>43.875072179871275</v>
      </c>
      <c r="G405">
        <v>0</v>
      </c>
      <c r="H405">
        <v>0</v>
      </c>
      <c r="I405">
        <v>0</v>
      </c>
      <c r="J405">
        <v>0</v>
      </c>
    </row>
    <row r="406" spans="1:10" x14ac:dyDescent="0.3">
      <c r="A406" s="21" t="str">
        <f>B2&amp;C380&amp;D406</f>
        <v>DISTRIBUCION VOLUMEN X CRITERIO (kg ó litros)BOLLERÍABAJA</v>
      </c>
      <c r="B406">
        <v>0</v>
      </c>
      <c r="C406">
        <v>0</v>
      </c>
      <c r="D406" t="s">
        <v>163</v>
      </c>
      <c r="E406">
        <v>14.72855919794242</v>
      </c>
      <c r="F406">
        <v>14.46784912334064</v>
      </c>
      <c r="G406">
        <v>0</v>
      </c>
      <c r="H406">
        <v>0</v>
      </c>
      <c r="I406">
        <v>0</v>
      </c>
      <c r="J406">
        <v>0</v>
      </c>
    </row>
    <row r="407" spans="1:10" x14ac:dyDescent="0.3">
      <c r="A407" s="21" t="str">
        <f>B2&amp;C407&amp;D407</f>
        <v>DISTRIBUCION VOLUMEN X CRITERIO (kg ó litros)PAL.PAN+BARRIT+TORTITT.ESPAÑA</v>
      </c>
      <c r="B407">
        <v>0</v>
      </c>
      <c r="C407" t="s">
        <v>169</v>
      </c>
      <c r="D407" t="s">
        <v>60</v>
      </c>
      <c r="E407">
        <v>100</v>
      </c>
      <c r="F407" t="s">
        <v>164</v>
      </c>
      <c r="G407">
        <v>0</v>
      </c>
      <c r="H407">
        <v>0</v>
      </c>
      <c r="I407">
        <v>0</v>
      </c>
      <c r="J407">
        <v>0</v>
      </c>
    </row>
    <row r="408" spans="1:10" x14ac:dyDescent="0.3">
      <c r="A408" s="21" t="str">
        <f>B2&amp;C407&amp;D408</f>
        <v>DISTRIBUCION VOLUMEN X CRITERIO (kg ó litros)PAL.PAN+BARRIT+TORTITBCN AM</v>
      </c>
      <c r="B408">
        <v>0</v>
      </c>
      <c r="C408">
        <v>0</v>
      </c>
      <c r="D408" t="s">
        <v>146</v>
      </c>
      <c r="E408">
        <v>0</v>
      </c>
      <c r="F408" t="s">
        <v>164</v>
      </c>
      <c r="G408">
        <v>0</v>
      </c>
      <c r="H408">
        <v>0</v>
      </c>
      <c r="I408">
        <v>0</v>
      </c>
      <c r="J408">
        <v>0</v>
      </c>
    </row>
    <row r="409" spans="1:10" x14ac:dyDescent="0.3">
      <c r="A409" s="21" t="str">
        <f>B2&amp;C407&amp;D409</f>
        <v>DISTRIBUCION VOLUMEN X CRITERIO (kg ó litros)PAL.PAN+BARRIT+TORTITREST.CAT ARAGON</v>
      </c>
      <c r="B409">
        <v>0</v>
      </c>
      <c r="C409">
        <v>0</v>
      </c>
      <c r="D409" t="s">
        <v>147</v>
      </c>
      <c r="E409">
        <v>0</v>
      </c>
      <c r="F409" t="s">
        <v>164</v>
      </c>
      <c r="G409">
        <v>0</v>
      </c>
      <c r="H409">
        <v>0</v>
      </c>
      <c r="I409">
        <v>0</v>
      </c>
      <c r="J409">
        <v>0</v>
      </c>
    </row>
    <row r="410" spans="1:10" x14ac:dyDescent="0.3">
      <c r="A410" s="21" t="str">
        <f>B2&amp;C407&amp;D410</f>
        <v>DISTRIBUCION VOLUMEN X CRITERIO (kg ó litros)PAL.PAN+BARRIT+TORTITLEVANTE</v>
      </c>
      <c r="B410">
        <v>0</v>
      </c>
      <c r="C410">
        <v>0</v>
      </c>
      <c r="D410" t="s">
        <v>148</v>
      </c>
      <c r="E410">
        <v>0</v>
      </c>
      <c r="F410" t="s">
        <v>164</v>
      </c>
      <c r="G410">
        <v>0</v>
      </c>
      <c r="H410">
        <v>0</v>
      </c>
      <c r="I410">
        <v>0</v>
      </c>
      <c r="J410">
        <v>0</v>
      </c>
    </row>
    <row r="411" spans="1:10" x14ac:dyDescent="0.3">
      <c r="A411" s="21" t="str">
        <f>B2&amp;C407&amp;D411</f>
        <v>DISTRIBUCION VOLUMEN X CRITERIO (kg ó litros)PAL.PAN+BARRIT+TORTITANDALUCIA</v>
      </c>
      <c r="B411">
        <v>0</v>
      </c>
      <c r="C411">
        <v>0</v>
      </c>
      <c r="D411" t="s">
        <v>149</v>
      </c>
      <c r="E411">
        <v>0</v>
      </c>
      <c r="F411" t="s">
        <v>164</v>
      </c>
      <c r="G411">
        <v>0</v>
      </c>
      <c r="H411">
        <v>0</v>
      </c>
      <c r="I411">
        <v>0</v>
      </c>
      <c r="J411">
        <v>0</v>
      </c>
    </row>
    <row r="412" spans="1:10" x14ac:dyDescent="0.3">
      <c r="A412" s="21" t="str">
        <f>B2&amp;C407&amp;D412</f>
        <v>DISTRIBUCION VOLUMEN X CRITERIO (kg ó litros)PAL.PAN+BARRIT+TORTITMDD AM</v>
      </c>
      <c r="B412">
        <v>0</v>
      </c>
      <c r="C412">
        <v>0</v>
      </c>
      <c r="D412" t="s">
        <v>150</v>
      </c>
      <c r="E412">
        <v>0</v>
      </c>
      <c r="F412" t="s">
        <v>164</v>
      </c>
      <c r="G412">
        <v>0</v>
      </c>
      <c r="H412">
        <v>0</v>
      </c>
      <c r="I412">
        <v>0</v>
      </c>
      <c r="J412">
        <v>0</v>
      </c>
    </row>
    <row r="413" spans="1:10" x14ac:dyDescent="0.3">
      <c r="A413" s="21" t="str">
        <f>B2&amp;C407&amp;D413</f>
        <v>DISTRIBUCION VOLUMEN X CRITERIO (kg ó litros)PAL.PAN+BARRIT+TORTITRTO CENTRO</v>
      </c>
      <c r="B413">
        <v>0</v>
      </c>
      <c r="C413">
        <v>0</v>
      </c>
      <c r="D413" t="s">
        <v>151</v>
      </c>
      <c r="E413">
        <v>0</v>
      </c>
      <c r="F413" t="s">
        <v>164</v>
      </c>
      <c r="G413">
        <v>0</v>
      </c>
      <c r="H413">
        <v>0</v>
      </c>
      <c r="I413">
        <v>0</v>
      </c>
      <c r="J413">
        <v>0</v>
      </c>
    </row>
    <row r="414" spans="1:10" x14ac:dyDescent="0.3">
      <c r="A414" s="21" t="str">
        <f>B2&amp;C407&amp;D414</f>
        <v>DISTRIBUCION VOLUMEN X CRITERIO (kg ó litros)PAL.PAN+BARRIT+TORTITNORTE-CENTRO</v>
      </c>
      <c r="B414">
        <v>0</v>
      </c>
      <c r="C414">
        <v>0</v>
      </c>
      <c r="D414" t="s">
        <v>152</v>
      </c>
      <c r="E414">
        <v>0</v>
      </c>
      <c r="F414" t="s">
        <v>164</v>
      </c>
      <c r="G414">
        <v>0</v>
      </c>
      <c r="H414">
        <v>0</v>
      </c>
      <c r="I414">
        <v>0</v>
      </c>
      <c r="J414">
        <v>0</v>
      </c>
    </row>
    <row r="415" spans="1:10" x14ac:dyDescent="0.3">
      <c r="A415" s="21" t="str">
        <f>B2&amp;C407&amp;D415</f>
        <v>DISTRIBUCION VOLUMEN X CRITERIO (kg ó litros)PAL.PAN+BARRIT+TORTITNOROESTE</v>
      </c>
      <c r="B415">
        <v>0</v>
      </c>
      <c r="C415">
        <v>0</v>
      </c>
      <c r="D415" t="s">
        <v>153</v>
      </c>
      <c r="E415">
        <v>0</v>
      </c>
      <c r="F415" t="s">
        <v>164</v>
      </c>
      <c r="G415">
        <v>0</v>
      </c>
      <c r="H415">
        <v>0</v>
      </c>
      <c r="I415">
        <v>0</v>
      </c>
      <c r="J415">
        <v>0</v>
      </c>
    </row>
    <row r="416" spans="1:10" x14ac:dyDescent="0.3">
      <c r="A416" s="21" t="str">
        <f>B2&amp;C407&amp;D416</f>
        <v>DISTRIBUCION VOLUMEN X CRITERIO (kg ó litros)PAL.PAN+BARRIT+TORTIT&lt;2MIL</v>
      </c>
      <c r="B416">
        <v>0</v>
      </c>
      <c r="C416">
        <v>0</v>
      </c>
      <c r="D416" t="s">
        <v>30</v>
      </c>
      <c r="E416">
        <v>0</v>
      </c>
      <c r="F416" t="s">
        <v>164</v>
      </c>
      <c r="G416">
        <v>0</v>
      </c>
      <c r="H416">
        <v>0</v>
      </c>
      <c r="I416">
        <v>0</v>
      </c>
      <c r="J416">
        <v>0</v>
      </c>
    </row>
    <row r="417" spans="1:10" x14ac:dyDescent="0.3">
      <c r="A417" s="21" t="str">
        <f>B2&amp;C407&amp;D417</f>
        <v>DISTRIBUCION VOLUMEN X CRITERIO (kg ó litros)PAL.PAN+BARRIT+TORTIT2-5MIL</v>
      </c>
      <c r="B417">
        <v>0</v>
      </c>
      <c r="C417">
        <v>0</v>
      </c>
      <c r="D417" t="s">
        <v>33</v>
      </c>
      <c r="E417">
        <v>0</v>
      </c>
      <c r="F417" t="s">
        <v>164</v>
      </c>
      <c r="G417">
        <v>0</v>
      </c>
      <c r="H417">
        <v>0</v>
      </c>
      <c r="I417">
        <v>0</v>
      </c>
      <c r="J417">
        <v>0</v>
      </c>
    </row>
    <row r="418" spans="1:10" x14ac:dyDescent="0.3">
      <c r="A418" s="21" t="str">
        <f>B2&amp;C407&amp;D418</f>
        <v>DISTRIBUCION VOLUMEN X CRITERIO (kg ó litros)PAL.PAN+BARRIT+TORTIT5-10MIL</v>
      </c>
      <c r="B418">
        <v>0</v>
      </c>
      <c r="C418">
        <v>0</v>
      </c>
      <c r="D418" t="s">
        <v>35</v>
      </c>
      <c r="E418">
        <v>0</v>
      </c>
      <c r="F418" t="s">
        <v>164</v>
      </c>
      <c r="G418">
        <v>0</v>
      </c>
      <c r="H418">
        <v>0</v>
      </c>
      <c r="I418">
        <v>0</v>
      </c>
      <c r="J418">
        <v>0</v>
      </c>
    </row>
    <row r="419" spans="1:10" x14ac:dyDescent="0.3">
      <c r="A419" s="21" t="str">
        <f>B2&amp;C407&amp;D419</f>
        <v>DISTRIBUCION VOLUMEN X CRITERIO (kg ó litros)PAL.PAN+BARRIT+TORTIT10-30MIL</v>
      </c>
      <c r="B419">
        <v>0</v>
      </c>
      <c r="C419">
        <v>0</v>
      </c>
      <c r="D419" t="s">
        <v>37</v>
      </c>
      <c r="E419">
        <v>0</v>
      </c>
      <c r="F419" t="s">
        <v>164</v>
      </c>
      <c r="G419">
        <v>0</v>
      </c>
      <c r="H419">
        <v>0</v>
      </c>
      <c r="I419">
        <v>0</v>
      </c>
      <c r="J419">
        <v>0</v>
      </c>
    </row>
    <row r="420" spans="1:10" x14ac:dyDescent="0.3">
      <c r="A420" s="21" t="str">
        <f>B2&amp;C407&amp;D420</f>
        <v>DISTRIBUCION VOLUMEN X CRITERIO (kg ó litros)PAL.PAN+BARRIT+TORTIT30-100MIL</v>
      </c>
      <c r="B420">
        <v>0</v>
      </c>
      <c r="C420">
        <v>0</v>
      </c>
      <c r="D420" t="s">
        <v>39</v>
      </c>
      <c r="E420">
        <v>0</v>
      </c>
      <c r="F420" t="s">
        <v>164</v>
      </c>
      <c r="G420">
        <v>0</v>
      </c>
      <c r="H420">
        <v>0</v>
      </c>
      <c r="I420">
        <v>0</v>
      </c>
      <c r="J420">
        <v>0</v>
      </c>
    </row>
    <row r="421" spans="1:10" x14ac:dyDescent="0.3">
      <c r="A421" s="21" t="str">
        <f>B2&amp;C407&amp;D421</f>
        <v>DISTRIBUCION VOLUMEN X CRITERIO (kg ó litros)PAL.PAN+BARRIT+TORTIT100-200MIL</v>
      </c>
      <c r="B421">
        <v>0</v>
      </c>
      <c r="C421">
        <v>0</v>
      </c>
      <c r="D421" t="s">
        <v>41</v>
      </c>
      <c r="E421">
        <v>0</v>
      </c>
      <c r="F421" t="s">
        <v>164</v>
      </c>
      <c r="G421">
        <v>0</v>
      </c>
      <c r="H421">
        <v>0</v>
      </c>
      <c r="I421">
        <v>0</v>
      </c>
      <c r="J421">
        <v>0</v>
      </c>
    </row>
    <row r="422" spans="1:10" x14ac:dyDescent="0.3">
      <c r="A422" s="21" t="str">
        <f>B2&amp;C407&amp;D422</f>
        <v>DISTRIBUCION VOLUMEN X CRITERIO (kg ó litros)PAL.PAN+BARRIT+TORTIT200-500MIL</v>
      </c>
      <c r="B422">
        <v>0</v>
      </c>
      <c r="C422">
        <v>0</v>
      </c>
      <c r="D422" t="s">
        <v>43</v>
      </c>
      <c r="E422">
        <v>0</v>
      </c>
      <c r="F422" t="s">
        <v>164</v>
      </c>
      <c r="G422">
        <v>0</v>
      </c>
      <c r="H422">
        <v>0</v>
      </c>
      <c r="I422">
        <v>0</v>
      </c>
      <c r="J422">
        <v>0</v>
      </c>
    </row>
    <row r="423" spans="1:10" x14ac:dyDescent="0.3">
      <c r="A423" s="21" t="str">
        <f>B2&amp;C407&amp;D423</f>
        <v>DISTRIBUCION VOLUMEN X CRITERIO (kg ó litros)PAL.PAN+BARRIT+TORTIT&gt;500MIL</v>
      </c>
      <c r="B423">
        <v>0</v>
      </c>
      <c r="C423">
        <v>0</v>
      </c>
      <c r="D423" t="s">
        <v>45</v>
      </c>
      <c r="E423">
        <v>0</v>
      </c>
      <c r="F423" t="s">
        <v>164</v>
      </c>
      <c r="G423">
        <v>0</v>
      </c>
      <c r="H423">
        <v>0</v>
      </c>
      <c r="I423">
        <v>0</v>
      </c>
      <c r="J423">
        <v>0</v>
      </c>
    </row>
    <row r="424" spans="1:10" x14ac:dyDescent="0.3">
      <c r="A424" s="21" t="str">
        <f>B2&amp;C407&amp;D424</f>
        <v>DISTRIBUCION VOLUMEN X CRITERIO (kg ó litros)PAL.PAN+BARRIT+TORTITDE 15 A 19 AÑOS</v>
      </c>
      <c r="B424">
        <v>0</v>
      </c>
      <c r="C424">
        <v>0</v>
      </c>
      <c r="D424" t="s">
        <v>154</v>
      </c>
      <c r="E424">
        <v>0</v>
      </c>
      <c r="F424" t="s">
        <v>164</v>
      </c>
      <c r="G424">
        <v>0</v>
      </c>
      <c r="H424">
        <v>0</v>
      </c>
      <c r="I424">
        <v>0</v>
      </c>
      <c r="J424">
        <v>0</v>
      </c>
    </row>
    <row r="425" spans="1:10" x14ac:dyDescent="0.3">
      <c r="A425" s="21" t="str">
        <f>B2&amp;C407&amp;D425</f>
        <v>DISTRIBUCION VOLUMEN X CRITERIO (kg ó litros)PAL.PAN+BARRIT+TORTITDE 20 A 24 AÑOS</v>
      </c>
      <c r="B425">
        <v>0</v>
      </c>
      <c r="C425">
        <v>0</v>
      </c>
      <c r="D425" t="s">
        <v>155</v>
      </c>
      <c r="E425">
        <v>0</v>
      </c>
      <c r="F425" t="s">
        <v>164</v>
      </c>
      <c r="G425">
        <v>0</v>
      </c>
      <c r="H425">
        <v>0</v>
      </c>
      <c r="I425">
        <v>0</v>
      </c>
      <c r="J425">
        <v>0</v>
      </c>
    </row>
    <row r="426" spans="1:10" x14ac:dyDescent="0.3">
      <c r="A426" s="21" t="str">
        <f>B2&amp;C407&amp;D426</f>
        <v>DISTRIBUCION VOLUMEN X CRITERIO (kg ó litros)PAL.PAN+BARRIT+TORTITDE 25 A 34 AÑOS</v>
      </c>
      <c r="B426">
        <v>0</v>
      </c>
      <c r="C426">
        <v>0</v>
      </c>
      <c r="D426" t="s">
        <v>156</v>
      </c>
      <c r="E426">
        <v>0</v>
      </c>
      <c r="F426" t="s">
        <v>164</v>
      </c>
      <c r="G426">
        <v>0</v>
      </c>
      <c r="H426">
        <v>0</v>
      </c>
      <c r="I426">
        <v>0</v>
      </c>
      <c r="J426">
        <v>0</v>
      </c>
    </row>
    <row r="427" spans="1:10" x14ac:dyDescent="0.3">
      <c r="A427" s="21" t="str">
        <f>B2&amp;C407&amp;D427</f>
        <v>DISTRIBUCION VOLUMEN X CRITERIO (kg ó litros)PAL.PAN+BARRIT+TORTITDE 35 A 49 AÑOS</v>
      </c>
      <c r="B427">
        <v>0</v>
      </c>
      <c r="C427">
        <v>0</v>
      </c>
      <c r="D427" t="s">
        <v>157</v>
      </c>
      <c r="E427">
        <v>0</v>
      </c>
      <c r="F427" t="s">
        <v>164</v>
      </c>
      <c r="G427">
        <v>0</v>
      </c>
      <c r="H427">
        <v>0</v>
      </c>
      <c r="I427">
        <v>0</v>
      </c>
      <c r="J427">
        <v>0</v>
      </c>
    </row>
    <row r="428" spans="1:10" x14ac:dyDescent="0.3">
      <c r="A428" s="21" t="str">
        <f>B2&amp;C407&amp;D428</f>
        <v>DISTRIBUCION VOLUMEN X CRITERIO (kg ó litros)PAL.PAN+BARRIT+TORTITDE 50 A 59 AÑOS</v>
      </c>
      <c r="B428">
        <v>0</v>
      </c>
      <c r="C428">
        <v>0</v>
      </c>
      <c r="D428" t="s">
        <v>158</v>
      </c>
      <c r="E428">
        <v>0</v>
      </c>
      <c r="F428" t="s">
        <v>164</v>
      </c>
      <c r="G428">
        <v>0</v>
      </c>
      <c r="H428">
        <v>0</v>
      </c>
      <c r="I428">
        <v>0</v>
      </c>
      <c r="J428">
        <v>0</v>
      </c>
    </row>
    <row r="429" spans="1:10" x14ac:dyDescent="0.3">
      <c r="A429" s="21" t="str">
        <f>B2&amp;C407&amp;D429</f>
        <v>DISTRIBUCION VOLUMEN X CRITERIO (kg ó litros)PAL.PAN+BARRIT+TORTITDE 60 A 75 AÑOS</v>
      </c>
      <c r="B429">
        <v>0</v>
      </c>
      <c r="C429">
        <v>0</v>
      </c>
      <c r="D429" t="s">
        <v>159</v>
      </c>
      <c r="E429">
        <v>0</v>
      </c>
      <c r="F429" t="s">
        <v>164</v>
      </c>
      <c r="G429">
        <v>0</v>
      </c>
      <c r="H429">
        <v>0</v>
      </c>
      <c r="I429">
        <v>0</v>
      </c>
      <c r="J429">
        <v>0</v>
      </c>
    </row>
    <row r="430" spans="1:10" x14ac:dyDescent="0.3">
      <c r="A430" s="21" t="str">
        <f>B2&amp;C407&amp;D430</f>
        <v>DISTRIBUCION VOLUMEN X CRITERIO (kg ó litros)PAL.PAN+BARRIT+TORTITALTA Y MEDIA ALTA</v>
      </c>
      <c r="B430">
        <v>0</v>
      </c>
      <c r="C430">
        <v>0</v>
      </c>
      <c r="D430" t="s">
        <v>160</v>
      </c>
      <c r="E430">
        <v>0</v>
      </c>
      <c r="F430" t="s">
        <v>164</v>
      </c>
      <c r="G430">
        <v>0</v>
      </c>
      <c r="H430">
        <v>0</v>
      </c>
      <c r="I430">
        <v>0</v>
      </c>
      <c r="J430">
        <v>0</v>
      </c>
    </row>
    <row r="431" spans="1:10" x14ac:dyDescent="0.3">
      <c r="A431" s="21" t="str">
        <f>B2&amp;C407&amp;D431</f>
        <v>DISTRIBUCION VOLUMEN X CRITERIO (kg ó litros)PAL.PAN+BARRIT+TORTITMEDIA</v>
      </c>
      <c r="B431">
        <v>0</v>
      </c>
      <c r="C431">
        <v>0</v>
      </c>
      <c r="D431" t="s">
        <v>161</v>
      </c>
      <c r="E431">
        <v>0</v>
      </c>
      <c r="F431" t="s">
        <v>164</v>
      </c>
      <c r="G431">
        <v>0</v>
      </c>
      <c r="H431">
        <v>0</v>
      </c>
      <c r="I431">
        <v>0</v>
      </c>
      <c r="J431">
        <v>0</v>
      </c>
    </row>
    <row r="432" spans="1:10" x14ac:dyDescent="0.3">
      <c r="A432" s="21" t="str">
        <f>B2&amp;C407&amp;D432</f>
        <v>DISTRIBUCION VOLUMEN X CRITERIO (kg ó litros)PAL.PAN+BARRIT+TORTITMEDIA BAJA</v>
      </c>
      <c r="B432">
        <v>0</v>
      </c>
      <c r="C432">
        <v>0</v>
      </c>
      <c r="D432" t="s">
        <v>162</v>
      </c>
      <c r="E432">
        <v>0</v>
      </c>
      <c r="F432" t="s">
        <v>164</v>
      </c>
      <c r="G432">
        <v>0</v>
      </c>
      <c r="H432">
        <v>0</v>
      </c>
      <c r="I432">
        <v>0</v>
      </c>
      <c r="J432">
        <v>0</v>
      </c>
    </row>
    <row r="433" spans="1:10" x14ac:dyDescent="0.3">
      <c r="A433" s="21" t="str">
        <f>B2&amp;C407&amp;D433</f>
        <v>DISTRIBUCION VOLUMEN X CRITERIO (kg ó litros)PAL.PAN+BARRIT+TORTITBAJA</v>
      </c>
      <c r="B433">
        <v>0</v>
      </c>
      <c r="C433">
        <v>0</v>
      </c>
      <c r="D433" t="s">
        <v>163</v>
      </c>
      <c r="E433">
        <v>0</v>
      </c>
      <c r="F433" t="s">
        <v>164</v>
      </c>
      <c r="G433">
        <v>0</v>
      </c>
      <c r="H433">
        <v>0</v>
      </c>
      <c r="I433">
        <v>0</v>
      </c>
      <c r="J433">
        <v>0</v>
      </c>
    </row>
    <row r="434" spans="1:10" x14ac:dyDescent="0.3">
      <c r="A434" s="21" t="str">
        <f>B2&amp;C434&amp;D434</f>
        <v>DISTRIBUCION VOLUMEN X CRITERIO (kg ó litros).Resto productos Ing.T.ESPAÑA</v>
      </c>
      <c r="B434">
        <v>0</v>
      </c>
      <c r="C434" t="s">
        <v>132</v>
      </c>
      <c r="D434" t="s">
        <v>60</v>
      </c>
      <c r="E434">
        <v>100</v>
      </c>
      <c r="F434">
        <v>100</v>
      </c>
      <c r="G434">
        <v>0</v>
      </c>
      <c r="H434">
        <v>0</v>
      </c>
      <c r="I434">
        <v>0</v>
      </c>
      <c r="J434">
        <v>0</v>
      </c>
    </row>
    <row r="435" spans="1:10" x14ac:dyDescent="0.3">
      <c r="A435" s="21" t="str">
        <f>B2&amp;C434&amp;D435</f>
        <v>DISTRIBUCION VOLUMEN X CRITERIO (kg ó litros).Resto productos Ing.BCN AM</v>
      </c>
      <c r="B435">
        <v>0</v>
      </c>
      <c r="C435">
        <v>0</v>
      </c>
      <c r="D435" t="s">
        <v>146</v>
      </c>
      <c r="E435">
        <v>7.3672851366245853</v>
      </c>
      <c r="F435">
        <v>8.1760065384221701</v>
      </c>
      <c r="G435">
        <v>0</v>
      </c>
      <c r="H435">
        <v>0</v>
      </c>
      <c r="I435">
        <v>0</v>
      </c>
      <c r="J435">
        <v>0</v>
      </c>
    </row>
    <row r="436" spans="1:10" x14ac:dyDescent="0.3">
      <c r="A436" s="21" t="str">
        <f>B2&amp;C434&amp;D436</f>
        <v>DISTRIBUCION VOLUMEN X CRITERIO (kg ó litros).Resto productos Ing.REST.CAT ARAGON</v>
      </c>
      <c r="B436">
        <v>0</v>
      </c>
      <c r="C436">
        <v>0</v>
      </c>
      <c r="D436" t="s">
        <v>147</v>
      </c>
      <c r="E436">
        <v>9.6817714054011823</v>
      </c>
      <c r="F436">
        <v>13.061698459336165</v>
      </c>
      <c r="G436">
        <v>0</v>
      </c>
      <c r="H436">
        <v>0</v>
      </c>
      <c r="I436">
        <v>0</v>
      </c>
      <c r="J436">
        <v>0</v>
      </c>
    </row>
    <row r="437" spans="1:10" x14ac:dyDescent="0.3">
      <c r="A437" s="21" t="str">
        <f>B2&amp;C434&amp;D437</f>
        <v>DISTRIBUCION VOLUMEN X CRITERIO (kg ó litros).Resto productos Ing.LEVANTE</v>
      </c>
      <c r="B437">
        <v>0</v>
      </c>
      <c r="C437">
        <v>0</v>
      </c>
      <c r="D437" t="s">
        <v>148</v>
      </c>
      <c r="E437">
        <v>14.690041442843723</v>
      </c>
      <c r="F437">
        <v>18.371792520875175</v>
      </c>
      <c r="G437">
        <v>0</v>
      </c>
      <c r="H437">
        <v>0</v>
      </c>
      <c r="I437">
        <v>0</v>
      </c>
      <c r="J437">
        <v>0</v>
      </c>
    </row>
    <row r="438" spans="1:10" x14ac:dyDescent="0.3">
      <c r="A438" s="21" t="str">
        <f>B2&amp;C434&amp;D438</f>
        <v>DISTRIBUCION VOLUMEN X CRITERIO (kg ó litros).Resto productos Ing.ANDALUCIA</v>
      </c>
      <c r="B438">
        <v>0</v>
      </c>
      <c r="C438">
        <v>0</v>
      </c>
      <c r="D438" t="s">
        <v>149</v>
      </c>
      <c r="E438">
        <v>21.85673469584852</v>
      </c>
      <c r="F438">
        <v>18.783113859557858</v>
      </c>
      <c r="G438">
        <v>0</v>
      </c>
      <c r="H438">
        <v>0</v>
      </c>
      <c r="I438">
        <v>0</v>
      </c>
      <c r="J438">
        <v>0</v>
      </c>
    </row>
    <row r="439" spans="1:10" x14ac:dyDescent="0.3">
      <c r="A439" s="21" t="str">
        <f>B2&amp;C434&amp;D439</f>
        <v>DISTRIBUCION VOLUMEN X CRITERIO (kg ó litros).Resto productos Ing.MDD AM</v>
      </c>
      <c r="B439">
        <v>0</v>
      </c>
      <c r="C439">
        <v>0</v>
      </c>
      <c r="D439" t="s">
        <v>150</v>
      </c>
      <c r="E439">
        <v>23.012805327312794</v>
      </c>
      <c r="F439">
        <v>16.92321910489007</v>
      </c>
      <c r="G439">
        <v>0</v>
      </c>
      <c r="H439">
        <v>0</v>
      </c>
      <c r="I439">
        <v>0</v>
      </c>
      <c r="J439">
        <v>0</v>
      </c>
    </row>
    <row r="440" spans="1:10" x14ac:dyDescent="0.3">
      <c r="A440" s="21" t="str">
        <f>B2&amp;C434&amp;D440</f>
        <v>DISTRIBUCION VOLUMEN X CRITERIO (kg ó litros).Resto productos Ing.RTO CENTRO</v>
      </c>
      <c r="B440">
        <v>0</v>
      </c>
      <c r="C440">
        <v>0</v>
      </c>
      <c r="D440" t="s">
        <v>151</v>
      </c>
      <c r="E440">
        <v>7.2257521094391333</v>
      </c>
      <c r="F440">
        <v>6.3134425950525053</v>
      </c>
      <c r="G440">
        <v>0</v>
      </c>
      <c r="H440">
        <v>0</v>
      </c>
      <c r="I440">
        <v>0</v>
      </c>
      <c r="J440">
        <v>0</v>
      </c>
    </row>
    <row r="441" spans="1:10" x14ac:dyDescent="0.3">
      <c r="A441" s="21" t="str">
        <f>B2&amp;C434&amp;D441</f>
        <v>DISTRIBUCION VOLUMEN X CRITERIO (kg ó litros).Resto productos Ing.NORTE-CENTRO</v>
      </c>
      <c r="B441">
        <v>0</v>
      </c>
      <c r="C441">
        <v>0</v>
      </c>
      <c r="D441" t="s">
        <v>152</v>
      </c>
      <c r="E441">
        <v>9.3499042244865223</v>
      </c>
      <c r="F441">
        <v>11.115054685081931</v>
      </c>
      <c r="G441">
        <v>0</v>
      </c>
      <c r="H441">
        <v>0</v>
      </c>
      <c r="I441">
        <v>0</v>
      </c>
      <c r="J441">
        <v>0</v>
      </c>
    </row>
    <row r="442" spans="1:10" x14ac:dyDescent="0.3">
      <c r="A442" s="21" t="str">
        <f>B2&amp;C434&amp;D442</f>
        <v>DISTRIBUCION VOLUMEN X CRITERIO (kg ó litros).Resto productos Ing.NOROESTE</v>
      </c>
      <c r="B442">
        <v>0</v>
      </c>
      <c r="C442">
        <v>0</v>
      </c>
      <c r="D442" t="s">
        <v>153</v>
      </c>
      <c r="E442">
        <v>6.8157016358068976</v>
      </c>
      <c r="F442">
        <v>7.2556687697848163</v>
      </c>
      <c r="G442">
        <v>0</v>
      </c>
      <c r="H442">
        <v>0</v>
      </c>
      <c r="I442">
        <v>0</v>
      </c>
      <c r="J442">
        <v>0</v>
      </c>
    </row>
    <row r="443" spans="1:10" x14ac:dyDescent="0.3">
      <c r="A443" s="21" t="str">
        <f>B2&amp;C434&amp;D443</f>
        <v>DISTRIBUCION VOLUMEN X CRITERIO (kg ó litros).Resto productos Ing.&lt;2MIL</v>
      </c>
      <c r="B443">
        <v>0</v>
      </c>
      <c r="C443">
        <v>0</v>
      </c>
      <c r="D443" t="s">
        <v>30</v>
      </c>
      <c r="E443">
        <v>0</v>
      </c>
      <c r="F443">
        <v>0</v>
      </c>
      <c r="G443">
        <v>0</v>
      </c>
      <c r="H443">
        <v>0</v>
      </c>
      <c r="I443">
        <v>0</v>
      </c>
      <c r="J443">
        <v>0</v>
      </c>
    </row>
    <row r="444" spans="1:10" x14ac:dyDescent="0.3">
      <c r="A444" s="21" t="str">
        <f>B2&amp;C434&amp;D444</f>
        <v>DISTRIBUCION VOLUMEN X CRITERIO (kg ó litros).Resto productos Ing.2-5MIL</v>
      </c>
      <c r="B444">
        <v>0</v>
      </c>
      <c r="C444">
        <v>0</v>
      </c>
      <c r="D444" t="s">
        <v>33</v>
      </c>
      <c r="E444">
        <v>0</v>
      </c>
      <c r="F444">
        <v>5.3026194999755365</v>
      </c>
      <c r="G444">
        <v>0</v>
      </c>
      <c r="H444">
        <v>0</v>
      </c>
      <c r="I444">
        <v>0</v>
      </c>
      <c r="J444">
        <v>0</v>
      </c>
    </row>
    <row r="445" spans="1:10" x14ac:dyDescent="0.3">
      <c r="A445" s="21" t="str">
        <f>B2&amp;C434&amp;D445</f>
        <v>DISTRIBUCION VOLUMEN X CRITERIO (kg ó litros).Resto productos Ing.5-10MIL</v>
      </c>
      <c r="B445">
        <v>0</v>
      </c>
      <c r="C445">
        <v>0</v>
      </c>
      <c r="D445" t="s">
        <v>35</v>
      </c>
      <c r="E445">
        <v>8.9654977613435012</v>
      </c>
      <c r="F445">
        <v>10.822778135450998</v>
      </c>
      <c r="G445">
        <v>0</v>
      </c>
      <c r="H445">
        <v>0</v>
      </c>
      <c r="I445">
        <v>0</v>
      </c>
      <c r="J445">
        <v>0</v>
      </c>
    </row>
    <row r="446" spans="1:10" x14ac:dyDescent="0.3">
      <c r="A446" s="21" t="str">
        <f>B2&amp;C434&amp;D446</f>
        <v>DISTRIBUCION VOLUMEN X CRITERIO (kg ó litros).Resto productos Ing.10-30MIL</v>
      </c>
      <c r="B446">
        <v>0</v>
      </c>
      <c r="C446">
        <v>0</v>
      </c>
      <c r="D446" t="s">
        <v>37</v>
      </c>
      <c r="E446">
        <v>19.170505336979499</v>
      </c>
      <c r="F446">
        <v>14.623710405354384</v>
      </c>
      <c r="G446">
        <v>0</v>
      </c>
      <c r="H446">
        <v>0</v>
      </c>
      <c r="I446">
        <v>0</v>
      </c>
      <c r="J446">
        <v>0</v>
      </c>
    </row>
    <row r="447" spans="1:10" x14ac:dyDescent="0.3">
      <c r="A447" s="21" t="str">
        <f>B2&amp;C434&amp;D447</f>
        <v>DISTRIBUCION VOLUMEN X CRITERIO (kg ó litros).Resto productos Ing.30-100MIL</v>
      </c>
      <c r="B447">
        <v>0</v>
      </c>
      <c r="C447">
        <v>0</v>
      </c>
      <c r="D447" t="s">
        <v>39</v>
      </c>
      <c r="E447">
        <v>19.033614588854</v>
      </c>
      <c r="F447">
        <v>21.21208020093119</v>
      </c>
      <c r="G447">
        <v>0</v>
      </c>
      <c r="H447">
        <v>0</v>
      </c>
      <c r="I447">
        <v>0</v>
      </c>
      <c r="J447">
        <v>0</v>
      </c>
    </row>
    <row r="448" spans="1:10" x14ac:dyDescent="0.3">
      <c r="A448" s="21" t="str">
        <f>B2&amp;C434&amp;D448</f>
        <v>DISTRIBUCION VOLUMEN X CRITERIO (kg ó litros).Resto productos Ing.100-200MIL</v>
      </c>
      <c r="B448">
        <v>0</v>
      </c>
      <c r="C448">
        <v>0</v>
      </c>
      <c r="D448" t="s">
        <v>41</v>
      </c>
      <c r="E448">
        <v>7.9544228000153501</v>
      </c>
      <c r="F448">
        <v>6.8833158135063393</v>
      </c>
      <c r="G448">
        <v>0</v>
      </c>
      <c r="H448">
        <v>0</v>
      </c>
      <c r="I448">
        <v>0</v>
      </c>
      <c r="J448">
        <v>0</v>
      </c>
    </row>
    <row r="449" spans="1:10" x14ac:dyDescent="0.3">
      <c r="A449" s="21" t="str">
        <f>B2&amp;C434&amp;D449</f>
        <v>DISTRIBUCION VOLUMEN X CRITERIO (kg ó litros).Resto productos Ing.200-500MIL</v>
      </c>
      <c r="B449">
        <v>0</v>
      </c>
      <c r="C449">
        <v>0</v>
      </c>
      <c r="D449" t="s">
        <v>43</v>
      </c>
      <c r="E449">
        <v>14.530913340578813</v>
      </c>
      <c r="F449">
        <v>11.661172052325908</v>
      </c>
      <c r="G449">
        <v>0</v>
      </c>
      <c r="H449">
        <v>0</v>
      </c>
      <c r="I449">
        <v>0</v>
      </c>
      <c r="J449">
        <v>0</v>
      </c>
    </row>
    <row r="450" spans="1:10" x14ac:dyDescent="0.3">
      <c r="A450" s="21" t="str">
        <f>B2&amp;C434&amp;D450</f>
        <v>DISTRIBUCION VOLUMEN X CRITERIO (kg ó litros).Resto productos Ing.&gt;500MIL</v>
      </c>
      <c r="B450">
        <v>0</v>
      </c>
      <c r="C450">
        <v>0</v>
      </c>
      <c r="D450" t="s">
        <v>45</v>
      </c>
      <c r="E450">
        <v>24.567347073077077</v>
      </c>
      <c r="F450">
        <v>26.027837349847832</v>
      </c>
      <c r="G450">
        <v>0</v>
      </c>
      <c r="H450">
        <v>0</v>
      </c>
      <c r="I450">
        <v>0</v>
      </c>
      <c r="J450">
        <v>0</v>
      </c>
    </row>
    <row r="451" spans="1:10" x14ac:dyDescent="0.3">
      <c r="A451" s="21" t="str">
        <f>B2&amp;C434&amp;D451</f>
        <v>DISTRIBUCION VOLUMEN X CRITERIO (kg ó litros).Resto productos Ing.DE 15 A 19 AÑOS</v>
      </c>
      <c r="B451">
        <v>0</v>
      </c>
      <c r="C451">
        <v>0</v>
      </c>
      <c r="D451" t="s">
        <v>154</v>
      </c>
      <c r="E451">
        <v>0</v>
      </c>
      <c r="F451">
        <v>0</v>
      </c>
      <c r="G451">
        <v>0</v>
      </c>
      <c r="H451">
        <v>0</v>
      </c>
      <c r="I451">
        <v>0</v>
      </c>
      <c r="J451">
        <v>0</v>
      </c>
    </row>
    <row r="452" spans="1:10" x14ac:dyDescent="0.3">
      <c r="A452" s="21" t="str">
        <f>B2&amp;C434&amp;D452</f>
        <v>DISTRIBUCION VOLUMEN X CRITERIO (kg ó litros).Resto productos Ing.DE 20 A 24 AÑOS</v>
      </c>
      <c r="B452">
        <v>0</v>
      </c>
      <c r="C452">
        <v>0</v>
      </c>
      <c r="D452" t="s">
        <v>155</v>
      </c>
      <c r="E452">
        <v>7.6549652620262227</v>
      </c>
      <c r="F452">
        <v>9.7438898384266253</v>
      </c>
      <c r="G452">
        <v>0</v>
      </c>
      <c r="H452">
        <v>0</v>
      </c>
      <c r="I452">
        <v>0</v>
      </c>
      <c r="J452">
        <v>0</v>
      </c>
    </row>
    <row r="453" spans="1:10" x14ac:dyDescent="0.3">
      <c r="A453" s="21" t="str">
        <f>B2&amp;C434&amp;D453</f>
        <v>DISTRIBUCION VOLUMEN X CRITERIO (kg ó litros).Resto productos Ing.DE 25 A 34 AÑOS</v>
      </c>
      <c r="B453">
        <v>0</v>
      </c>
      <c r="C453">
        <v>0</v>
      </c>
      <c r="D453" t="s">
        <v>156</v>
      </c>
      <c r="E453">
        <v>22.496821972450388</v>
      </c>
      <c r="F453">
        <v>14.33997405357561</v>
      </c>
      <c r="G453">
        <v>0</v>
      </c>
      <c r="H453">
        <v>0</v>
      </c>
      <c r="I453">
        <v>0</v>
      </c>
      <c r="J453">
        <v>0</v>
      </c>
    </row>
    <row r="454" spans="1:10" x14ac:dyDescent="0.3">
      <c r="A454" s="21" t="str">
        <f>B2&amp;C434&amp;D454</f>
        <v>DISTRIBUCION VOLUMEN X CRITERIO (kg ó litros).Resto productos Ing.DE 35 A 49 AÑOS</v>
      </c>
      <c r="B454">
        <v>0</v>
      </c>
      <c r="C454">
        <v>0</v>
      </c>
      <c r="D454" t="s">
        <v>157</v>
      </c>
      <c r="E454">
        <v>36.015048786036338</v>
      </c>
      <c r="F454">
        <v>34.881018181254923</v>
      </c>
      <c r="G454">
        <v>0</v>
      </c>
      <c r="H454">
        <v>0</v>
      </c>
      <c r="I454">
        <v>0</v>
      </c>
      <c r="J454">
        <v>0</v>
      </c>
    </row>
    <row r="455" spans="1:10" x14ac:dyDescent="0.3">
      <c r="A455" s="21" t="str">
        <f>B2&amp;C434&amp;D455</f>
        <v>DISTRIBUCION VOLUMEN X CRITERIO (kg ó litros).Resto productos Ing.DE 50 A 59 AÑOS</v>
      </c>
      <c r="B455">
        <v>0</v>
      </c>
      <c r="C455">
        <v>0</v>
      </c>
      <c r="D455" t="s">
        <v>158</v>
      </c>
      <c r="E455">
        <v>16.390417495079511</v>
      </c>
      <c r="F455">
        <v>24.020872168208687</v>
      </c>
      <c r="G455">
        <v>0</v>
      </c>
      <c r="H455">
        <v>0</v>
      </c>
      <c r="I455">
        <v>0</v>
      </c>
      <c r="J455">
        <v>0</v>
      </c>
    </row>
    <row r="456" spans="1:10" x14ac:dyDescent="0.3">
      <c r="A456" s="21" t="str">
        <f>B2&amp;C434&amp;D456</f>
        <v>DISTRIBUCION VOLUMEN X CRITERIO (kg ó litros).Resto productos Ing.DE 60 A 75 AÑOS</v>
      </c>
      <c r="B456">
        <v>0</v>
      </c>
      <c r="C456">
        <v>0</v>
      </c>
      <c r="D456" t="s">
        <v>159</v>
      </c>
      <c r="E456">
        <v>12.990361771746588</v>
      </c>
      <c r="F456">
        <v>9.9187223088523702</v>
      </c>
      <c r="G456">
        <v>0</v>
      </c>
      <c r="H456">
        <v>0</v>
      </c>
      <c r="I456">
        <v>0</v>
      </c>
      <c r="J456">
        <v>0</v>
      </c>
    </row>
    <row r="457" spans="1:10" x14ac:dyDescent="0.3">
      <c r="A457" s="21" t="str">
        <f>B2&amp;C434&amp;D457</f>
        <v>DISTRIBUCION VOLUMEN X CRITERIO (kg ó litros).Resto productos Ing.ALTA Y MEDIA ALTA</v>
      </c>
      <c r="B457">
        <v>0</v>
      </c>
      <c r="C457">
        <v>0</v>
      </c>
      <c r="D457" t="s">
        <v>160</v>
      </c>
      <c r="E457">
        <v>12.594462594951874</v>
      </c>
      <c r="F457">
        <v>15.287537776241411</v>
      </c>
      <c r="G457">
        <v>0</v>
      </c>
      <c r="H457">
        <v>0</v>
      </c>
      <c r="I457">
        <v>0</v>
      </c>
      <c r="J457">
        <v>0</v>
      </c>
    </row>
    <row r="458" spans="1:10" x14ac:dyDescent="0.3">
      <c r="A458" s="21" t="str">
        <f>B2&amp;C434&amp;D458</f>
        <v>DISTRIBUCION VOLUMEN X CRITERIO (kg ó litros).Resto productos Ing.MEDIA</v>
      </c>
      <c r="B458">
        <v>0</v>
      </c>
      <c r="C458">
        <v>0</v>
      </c>
      <c r="D458" t="s">
        <v>161</v>
      </c>
      <c r="E458">
        <v>24.084923375152709</v>
      </c>
      <c r="F458">
        <v>26.470389986693455</v>
      </c>
      <c r="G458">
        <v>0</v>
      </c>
      <c r="H458">
        <v>0</v>
      </c>
      <c r="I458">
        <v>0</v>
      </c>
      <c r="J458">
        <v>0</v>
      </c>
    </row>
    <row r="459" spans="1:10" x14ac:dyDescent="0.3">
      <c r="A459" s="21" t="str">
        <f>B2&amp;C434&amp;D459</f>
        <v>DISTRIBUCION VOLUMEN X CRITERIO (kg ó litros).Resto productos Ing.MEDIA BAJA</v>
      </c>
      <c r="B459">
        <v>0</v>
      </c>
      <c r="C459">
        <v>0</v>
      </c>
      <c r="D459" t="s">
        <v>162</v>
      </c>
      <c r="E459">
        <v>48.885930458903104</v>
      </c>
      <c r="F459">
        <v>41.870032504787574</v>
      </c>
      <c r="G459">
        <v>0</v>
      </c>
      <c r="H459">
        <v>0</v>
      </c>
      <c r="I459">
        <v>0</v>
      </c>
      <c r="J459">
        <v>0</v>
      </c>
    </row>
    <row r="460" spans="1:10" x14ac:dyDescent="0.3">
      <c r="A460" s="21" t="str">
        <f>B2&amp;C434&amp;D460</f>
        <v>DISTRIBUCION VOLUMEN X CRITERIO (kg ó litros).Resto productos Ing.BAJA</v>
      </c>
      <c r="B460">
        <v>0</v>
      </c>
      <c r="C460">
        <v>0</v>
      </c>
      <c r="D460" t="s">
        <v>163</v>
      </c>
      <c r="E460">
        <v>14.434685477364859</v>
      </c>
      <c r="F460">
        <v>16.372031484174375</v>
      </c>
      <c r="G460">
        <v>0</v>
      </c>
      <c r="H460">
        <v>0</v>
      </c>
      <c r="I460">
        <v>0</v>
      </c>
      <c r="J460">
        <v>0</v>
      </c>
    </row>
    <row r="461" spans="1:10" x14ac:dyDescent="0.3">
      <c r="A461" s="21" t="str">
        <f>B461&amp;C461&amp;D461</f>
        <v>PENETRACION (%).T.Alimentos TOTAL INGT.ESPAÑA</v>
      </c>
      <c r="B461" t="s">
        <v>140</v>
      </c>
      <c r="C461" t="s">
        <v>15</v>
      </c>
      <c r="D461" t="s">
        <v>60</v>
      </c>
      <c r="E461">
        <v>28.368790000000001</v>
      </c>
      <c r="F461">
        <v>30.469719999999999</v>
      </c>
      <c r="G461">
        <v>0</v>
      </c>
      <c r="H461">
        <v>0</v>
      </c>
      <c r="I461">
        <v>0</v>
      </c>
      <c r="J461">
        <v>0</v>
      </c>
    </row>
    <row r="462" spans="1:10" x14ac:dyDescent="0.3">
      <c r="A462" s="21" t="str">
        <f>B461&amp;C461&amp;D462</f>
        <v>PENETRACION (%).T.Alimentos TOTAL INGBCN AM</v>
      </c>
      <c r="B462">
        <v>0</v>
      </c>
      <c r="C462">
        <v>0</v>
      </c>
      <c r="D462" t="s">
        <v>146</v>
      </c>
      <c r="E462">
        <v>27.984919999999999</v>
      </c>
      <c r="F462">
        <v>38.199669999999998</v>
      </c>
      <c r="G462">
        <v>0</v>
      </c>
      <c r="H462">
        <v>0</v>
      </c>
      <c r="I462">
        <v>0</v>
      </c>
      <c r="J462">
        <v>0</v>
      </c>
    </row>
    <row r="463" spans="1:10" x14ac:dyDescent="0.3">
      <c r="A463" s="21" t="str">
        <f>B461&amp;C461&amp;D463</f>
        <v>PENETRACION (%).T.Alimentos TOTAL INGREST.CAT ARAGON</v>
      </c>
      <c r="B463">
        <v>0</v>
      </c>
      <c r="C463">
        <v>0</v>
      </c>
      <c r="D463" t="s">
        <v>147</v>
      </c>
      <c r="E463">
        <v>22.129000000000001</v>
      </c>
      <c r="F463">
        <v>24.95467</v>
      </c>
      <c r="G463">
        <v>0</v>
      </c>
      <c r="H463">
        <v>0</v>
      </c>
      <c r="I463">
        <v>0</v>
      </c>
      <c r="J463">
        <v>0</v>
      </c>
    </row>
    <row r="464" spans="1:10" x14ac:dyDescent="0.3">
      <c r="A464" s="21" t="str">
        <f>B461&amp;C461&amp;D464</f>
        <v>PENETRACION (%).T.Alimentos TOTAL INGLEVANTE</v>
      </c>
      <c r="B464">
        <v>0</v>
      </c>
      <c r="C464">
        <v>0</v>
      </c>
      <c r="D464" t="s">
        <v>148</v>
      </c>
      <c r="E464">
        <v>29.413920000000001</v>
      </c>
      <c r="F464">
        <v>30.215979999999998</v>
      </c>
      <c r="G464">
        <v>0</v>
      </c>
      <c r="H464">
        <v>0</v>
      </c>
      <c r="I464">
        <v>0</v>
      </c>
      <c r="J464">
        <v>0</v>
      </c>
    </row>
    <row r="465" spans="1:10" x14ac:dyDescent="0.3">
      <c r="A465" s="21" t="str">
        <f>B461&amp;C461&amp;D465</f>
        <v>PENETRACION (%).T.Alimentos TOTAL INGANDALUCIA</v>
      </c>
      <c r="B465">
        <v>0</v>
      </c>
      <c r="C465">
        <v>0</v>
      </c>
      <c r="D465" t="s">
        <v>149</v>
      </c>
      <c r="E465">
        <v>32.839109999999998</v>
      </c>
      <c r="F465">
        <v>34.177019999999999</v>
      </c>
      <c r="G465">
        <v>0</v>
      </c>
      <c r="H465">
        <v>0</v>
      </c>
      <c r="I465">
        <v>0</v>
      </c>
      <c r="J465">
        <v>0</v>
      </c>
    </row>
    <row r="466" spans="1:10" x14ac:dyDescent="0.3">
      <c r="A466" s="21" t="str">
        <f>B461&amp;C461&amp;D466</f>
        <v>PENETRACION (%).T.Alimentos TOTAL INGMDD AM</v>
      </c>
      <c r="B466">
        <v>0</v>
      </c>
      <c r="C466">
        <v>0</v>
      </c>
      <c r="D466" t="s">
        <v>150</v>
      </c>
      <c r="E466">
        <v>32.546259999999997</v>
      </c>
      <c r="F466">
        <v>35.133690000000001</v>
      </c>
      <c r="G466">
        <v>0</v>
      </c>
      <c r="H466">
        <v>0</v>
      </c>
      <c r="I466">
        <v>0</v>
      </c>
      <c r="J466">
        <v>0</v>
      </c>
    </row>
    <row r="467" spans="1:10" x14ac:dyDescent="0.3">
      <c r="A467" s="21" t="str">
        <f>B461&amp;C461&amp;D467</f>
        <v>PENETRACION (%).T.Alimentos TOTAL INGRTO CENTRO</v>
      </c>
      <c r="B467">
        <v>0</v>
      </c>
      <c r="C467">
        <v>0</v>
      </c>
      <c r="D467" t="s">
        <v>151</v>
      </c>
      <c r="E467">
        <v>27.02814</v>
      </c>
      <c r="F467">
        <v>28.47316</v>
      </c>
      <c r="G467">
        <v>0</v>
      </c>
      <c r="H467">
        <v>0</v>
      </c>
      <c r="I467">
        <v>0</v>
      </c>
      <c r="J467">
        <v>0</v>
      </c>
    </row>
    <row r="468" spans="1:10" x14ac:dyDescent="0.3">
      <c r="A468" s="21" t="str">
        <f>B461&amp;C461&amp;D468</f>
        <v>PENETRACION (%).T.Alimentos TOTAL INGNORTE-CENTRO</v>
      </c>
      <c r="B468">
        <v>0</v>
      </c>
      <c r="C468">
        <v>0</v>
      </c>
      <c r="D468" t="s">
        <v>152</v>
      </c>
      <c r="E468">
        <v>25.22213</v>
      </c>
      <c r="F468">
        <v>19.369689999999999</v>
      </c>
      <c r="G468">
        <v>0</v>
      </c>
      <c r="H468">
        <v>0</v>
      </c>
      <c r="I468">
        <v>0</v>
      </c>
      <c r="J468">
        <v>0</v>
      </c>
    </row>
    <row r="469" spans="1:10" x14ac:dyDescent="0.3">
      <c r="A469" s="21" t="str">
        <f>B461&amp;C461&amp;D469</f>
        <v>PENETRACION (%).T.Alimentos TOTAL INGNOROESTE</v>
      </c>
      <c r="B469">
        <v>0</v>
      </c>
      <c r="C469">
        <v>0</v>
      </c>
      <c r="D469" t="s">
        <v>153</v>
      </c>
      <c r="E469">
        <v>25.510809999999999</v>
      </c>
      <c r="F469">
        <v>33.775419999999997</v>
      </c>
      <c r="G469">
        <v>0</v>
      </c>
      <c r="H469">
        <v>0</v>
      </c>
      <c r="I469">
        <v>0</v>
      </c>
      <c r="J469">
        <v>0</v>
      </c>
    </row>
    <row r="470" spans="1:10" x14ac:dyDescent="0.3">
      <c r="A470" s="21" t="str">
        <f>B461&amp;C461&amp;D470</f>
        <v>PENETRACION (%).T.Alimentos TOTAL ING&lt;2MIL</v>
      </c>
      <c r="B470">
        <v>0</v>
      </c>
      <c r="C470">
        <v>0</v>
      </c>
      <c r="D470" t="s">
        <v>30</v>
      </c>
      <c r="E470">
        <v>22.936260000000001</v>
      </c>
      <c r="F470">
        <v>21.693000000000001</v>
      </c>
      <c r="G470">
        <v>0</v>
      </c>
      <c r="H470">
        <v>0</v>
      </c>
      <c r="I470">
        <v>0</v>
      </c>
      <c r="J470">
        <v>0</v>
      </c>
    </row>
    <row r="471" spans="1:10" x14ac:dyDescent="0.3">
      <c r="A471" s="21" t="str">
        <f>B461&amp;C461&amp;D471</f>
        <v>PENETRACION (%).T.Alimentos TOTAL ING2-5MIL</v>
      </c>
      <c r="B471">
        <v>0</v>
      </c>
      <c r="C471">
        <v>0</v>
      </c>
      <c r="D471" t="s">
        <v>33</v>
      </c>
      <c r="E471">
        <v>27.288979999999999</v>
      </c>
      <c r="F471">
        <v>35.073590000000003</v>
      </c>
      <c r="G471">
        <v>0</v>
      </c>
      <c r="H471">
        <v>0</v>
      </c>
      <c r="I471">
        <v>0</v>
      </c>
      <c r="J471">
        <v>0</v>
      </c>
    </row>
    <row r="472" spans="1:10" x14ac:dyDescent="0.3">
      <c r="A472" s="21" t="str">
        <f>B461&amp;C461&amp;D472</f>
        <v>PENETRACION (%).T.Alimentos TOTAL ING5-10MIL</v>
      </c>
      <c r="B472">
        <v>0</v>
      </c>
      <c r="C472">
        <v>0</v>
      </c>
      <c r="D472" t="s">
        <v>35</v>
      </c>
      <c r="E472">
        <v>31.317160000000001</v>
      </c>
      <c r="F472">
        <v>35.684629999999999</v>
      </c>
      <c r="G472">
        <v>0</v>
      </c>
      <c r="H472">
        <v>0</v>
      </c>
      <c r="I472">
        <v>0</v>
      </c>
      <c r="J472">
        <v>0</v>
      </c>
    </row>
    <row r="473" spans="1:10" x14ac:dyDescent="0.3">
      <c r="A473" s="21" t="str">
        <f>B461&amp;C461&amp;D473</f>
        <v>PENETRACION (%).T.Alimentos TOTAL ING10-30MIL</v>
      </c>
      <c r="B473">
        <v>0</v>
      </c>
      <c r="C473">
        <v>0</v>
      </c>
      <c r="D473" t="s">
        <v>37</v>
      </c>
      <c r="E473">
        <v>28.73836</v>
      </c>
      <c r="F473">
        <v>30.257249999999999</v>
      </c>
      <c r="G473">
        <v>0</v>
      </c>
      <c r="H473">
        <v>0</v>
      </c>
      <c r="I473">
        <v>0</v>
      </c>
      <c r="J473">
        <v>0</v>
      </c>
    </row>
    <row r="474" spans="1:10" x14ac:dyDescent="0.3">
      <c r="A474" s="21" t="str">
        <f>B461&amp;C461&amp;D474</f>
        <v>PENETRACION (%).T.Alimentos TOTAL ING30-100MIL</v>
      </c>
      <c r="B474">
        <v>0</v>
      </c>
      <c r="C474">
        <v>0</v>
      </c>
      <c r="D474" t="s">
        <v>39</v>
      </c>
      <c r="E474">
        <v>32.671030000000002</v>
      </c>
      <c r="F474">
        <v>30.683340000000001</v>
      </c>
      <c r="G474">
        <v>0</v>
      </c>
      <c r="H474">
        <v>0</v>
      </c>
      <c r="I474">
        <v>0</v>
      </c>
      <c r="J474">
        <v>0</v>
      </c>
    </row>
    <row r="475" spans="1:10" x14ac:dyDescent="0.3">
      <c r="A475" s="21" t="str">
        <f>B461&amp;C461&amp;D475</f>
        <v>PENETRACION (%).T.Alimentos TOTAL ING100-200MIL</v>
      </c>
      <c r="B475">
        <v>0</v>
      </c>
      <c r="C475">
        <v>0</v>
      </c>
      <c r="D475" t="s">
        <v>41</v>
      </c>
      <c r="E475">
        <v>28.739540000000002</v>
      </c>
      <c r="F475">
        <v>29.08887</v>
      </c>
      <c r="G475">
        <v>0</v>
      </c>
      <c r="H475">
        <v>0</v>
      </c>
      <c r="I475">
        <v>0</v>
      </c>
      <c r="J475">
        <v>0</v>
      </c>
    </row>
    <row r="476" spans="1:10" x14ac:dyDescent="0.3">
      <c r="A476" s="21" t="str">
        <f>B461&amp;C461&amp;D476</f>
        <v>PENETRACION (%).T.Alimentos TOTAL ING200-500MIL</v>
      </c>
      <c r="B476">
        <v>0</v>
      </c>
      <c r="C476">
        <v>0</v>
      </c>
      <c r="D476" t="s">
        <v>43</v>
      </c>
      <c r="E476">
        <v>24.56916</v>
      </c>
      <c r="F476">
        <v>34.305109999999999</v>
      </c>
      <c r="G476">
        <v>0</v>
      </c>
      <c r="H476">
        <v>0</v>
      </c>
      <c r="I476">
        <v>0</v>
      </c>
      <c r="J476">
        <v>0</v>
      </c>
    </row>
    <row r="477" spans="1:10" x14ac:dyDescent="0.3">
      <c r="A477" s="21" t="str">
        <f>B461&amp;C461&amp;D477</f>
        <v>PENETRACION (%).T.Alimentos TOTAL ING&gt;500MIL</v>
      </c>
      <c r="B477">
        <v>0</v>
      </c>
      <c r="C477">
        <v>0</v>
      </c>
      <c r="D477" t="s">
        <v>45</v>
      </c>
      <c r="E477">
        <v>29.702590000000001</v>
      </c>
      <c r="F477">
        <v>28.877960000000002</v>
      </c>
      <c r="G477">
        <v>0</v>
      </c>
      <c r="H477">
        <v>0</v>
      </c>
      <c r="I477">
        <v>0</v>
      </c>
      <c r="J477">
        <v>0</v>
      </c>
    </row>
    <row r="478" spans="1:10" x14ac:dyDescent="0.3">
      <c r="A478" s="21" t="str">
        <f>B461&amp;C461&amp;D478</f>
        <v>PENETRACION (%).T.Alimentos TOTAL INGDE 15 A 19 AÑOS</v>
      </c>
      <c r="B478">
        <v>0</v>
      </c>
      <c r="C478">
        <v>0</v>
      </c>
      <c r="D478" t="s">
        <v>154</v>
      </c>
      <c r="E478">
        <v>0</v>
      </c>
      <c r="F478">
        <v>0</v>
      </c>
      <c r="G478">
        <v>0</v>
      </c>
      <c r="H478">
        <v>0</v>
      </c>
      <c r="I478">
        <v>0</v>
      </c>
      <c r="J478">
        <v>0</v>
      </c>
    </row>
    <row r="479" spans="1:10" x14ac:dyDescent="0.3">
      <c r="A479" s="21" t="str">
        <f>B461&amp;C461&amp;D479</f>
        <v>PENETRACION (%).T.Alimentos TOTAL INGDE 20 A 24 AÑOS</v>
      </c>
      <c r="B479">
        <v>0</v>
      </c>
      <c r="C479">
        <v>0</v>
      </c>
      <c r="D479" t="s">
        <v>155</v>
      </c>
      <c r="E479">
        <v>38.54777</v>
      </c>
      <c r="F479">
        <v>31.85669</v>
      </c>
      <c r="G479">
        <v>0</v>
      </c>
      <c r="H479">
        <v>0</v>
      </c>
      <c r="I479">
        <v>0</v>
      </c>
      <c r="J479">
        <v>0</v>
      </c>
    </row>
    <row r="480" spans="1:10" x14ac:dyDescent="0.3">
      <c r="A480" s="21" t="str">
        <f>B461&amp;C461&amp;D480</f>
        <v>PENETRACION (%).T.Alimentos TOTAL INGDE 25 A 34 AÑOS</v>
      </c>
      <c r="B480">
        <v>0</v>
      </c>
      <c r="C480">
        <v>0</v>
      </c>
      <c r="D480" t="s">
        <v>156</v>
      </c>
      <c r="E480">
        <v>38.142229999999998</v>
      </c>
      <c r="F480">
        <v>37.010010000000001</v>
      </c>
      <c r="G480">
        <v>0</v>
      </c>
      <c r="H480">
        <v>0</v>
      </c>
      <c r="I480">
        <v>0</v>
      </c>
      <c r="J480">
        <v>0</v>
      </c>
    </row>
    <row r="481" spans="1:10" x14ac:dyDescent="0.3">
      <c r="A481" s="21" t="str">
        <f>B461&amp;C461&amp;D481</f>
        <v>PENETRACION (%).T.Alimentos TOTAL INGDE 35 A 49 AÑOS</v>
      </c>
      <c r="B481">
        <v>0</v>
      </c>
      <c r="C481">
        <v>0</v>
      </c>
      <c r="D481" t="s">
        <v>157</v>
      </c>
      <c r="E481">
        <v>27.214110000000002</v>
      </c>
      <c r="F481">
        <v>31.255880000000001</v>
      </c>
      <c r="G481">
        <v>0</v>
      </c>
      <c r="H481">
        <v>0</v>
      </c>
      <c r="I481">
        <v>0</v>
      </c>
      <c r="J481">
        <v>0</v>
      </c>
    </row>
    <row r="482" spans="1:10" x14ac:dyDescent="0.3">
      <c r="A482" s="21" t="str">
        <f>B461&amp;C461&amp;D482</f>
        <v>PENETRACION (%).T.Alimentos TOTAL INGDE 50 A 59 AÑOS</v>
      </c>
      <c r="B482">
        <v>0</v>
      </c>
      <c r="C482">
        <v>0</v>
      </c>
      <c r="D482" t="s">
        <v>158</v>
      </c>
      <c r="E482">
        <v>26.827490000000001</v>
      </c>
      <c r="F482">
        <v>30.068159999999999</v>
      </c>
      <c r="G482">
        <v>0</v>
      </c>
      <c r="H482">
        <v>0</v>
      </c>
      <c r="I482">
        <v>0</v>
      </c>
      <c r="J482">
        <v>0</v>
      </c>
    </row>
    <row r="483" spans="1:10" x14ac:dyDescent="0.3">
      <c r="A483" s="21" t="str">
        <f>B461&amp;C461&amp;D483</f>
        <v>PENETRACION (%).T.Alimentos TOTAL INGDE 60 A 75 AÑOS</v>
      </c>
      <c r="B483">
        <v>0</v>
      </c>
      <c r="C483">
        <v>0</v>
      </c>
      <c r="D483" t="s">
        <v>159</v>
      </c>
      <c r="E483">
        <v>26.708349999999999</v>
      </c>
      <c r="F483">
        <v>24.93815</v>
      </c>
      <c r="G483">
        <v>0</v>
      </c>
      <c r="H483">
        <v>0</v>
      </c>
      <c r="I483">
        <v>0</v>
      </c>
      <c r="J483">
        <v>0</v>
      </c>
    </row>
    <row r="484" spans="1:10" x14ac:dyDescent="0.3">
      <c r="A484" s="21" t="str">
        <f>B461&amp;C461&amp;D484</f>
        <v>PENETRACION (%).T.Alimentos TOTAL INGALTA Y MEDIA ALTA</v>
      </c>
      <c r="B484">
        <v>0</v>
      </c>
      <c r="C484">
        <v>0</v>
      </c>
      <c r="D484" t="s">
        <v>160</v>
      </c>
      <c r="E484">
        <v>31.030750000000001</v>
      </c>
      <c r="F484">
        <v>35.54074</v>
      </c>
      <c r="G484">
        <v>0</v>
      </c>
      <c r="H484">
        <v>0</v>
      </c>
      <c r="I484">
        <v>0</v>
      </c>
      <c r="J484">
        <v>0</v>
      </c>
    </row>
    <row r="485" spans="1:10" x14ac:dyDescent="0.3">
      <c r="A485" s="21" t="str">
        <f>B461&amp;C461&amp;D485</f>
        <v>PENETRACION (%).T.Alimentos TOTAL INGMEDIA</v>
      </c>
      <c r="B485">
        <v>0</v>
      </c>
      <c r="C485">
        <v>0</v>
      </c>
      <c r="D485" t="s">
        <v>161</v>
      </c>
      <c r="E485">
        <v>27.034649999999999</v>
      </c>
      <c r="F485">
        <v>28.156169999999999</v>
      </c>
      <c r="G485">
        <v>0</v>
      </c>
      <c r="H485">
        <v>0</v>
      </c>
      <c r="I485">
        <v>0</v>
      </c>
      <c r="J485">
        <v>0</v>
      </c>
    </row>
    <row r="486" spans="1:10" x14ac:dyDescent="0.3">
      <c r="A486" s="21" t="str">
        <f>B461&amp;C461&amp;D486</f>
        <v>PENETRACION (%).T.Alimentos TOTAL INGMEDIA BAJA</v>
      </c>
      <c r="B486">
        <v>0</v>
      </c>
      <c r="C486">
        <v>0</v>
      </c>
      <c r="D486" t="s">
        <v>162</v>
      </c>
      <c r="E486">
        <v>28.593620000000001</v>
      </c>
      <c r="F486">
        <v>29.57349</v>
      </c>
      <c r="G486">
        <v>0</v>
      </c>
      <c r="H486">
        <v>0</v>
      </c>
      <c r="I486">
        <v>0</v>
      </c>
      <c r="J486">
        <v>0</v>
      </c>
    </row>
    <row r="487" spans="1:10" x14ac:dyDescent="0.3">
      <c r="A487" s="21" t="str">
        <f>B461&amp;C461&amp;D487</f>
        <v>PENETRACION (%).T.Alimentos TOTAL INGBAJA</v>
      </c>
      <c r="B487">
        <v>0</v>
      </c>
      <c r="C487">
        <v>0</v>
      </c>
      <c r="D487" t="s">
        <v>163</v>
      </c>
      <c r="E487">
        <v>30.350660000000001</v>
      </c>
      <c r="F487">
        <v>31.788979999999999</v>
      </c>
      <c r="G487">
        <v>0</v>
      </c>
      <c r="H487">
        <v>0</v>
      </c>
      <c r="I487">
        <v>0</v>
      </c>
      <c r="J487">
        <v>0</v>
      </c>
    </row>
    <row r="488" spans="1:10" x14ac:dyDescent="0.3">
      <c r="A488" s="21" t="str">
        <f>B461&amp;C488&amp;D488</f>
        <v>PENETRACION (%).T.Carne Ing.T.ESPAÑA</v>
      </c>
      <c r="B488">
        <v>0</v>
      </c>
      <c r="C488" t="s">
        <v>117</v>
      </c>
      <c r="D488" t="s">
        <v>60</v>
      </c>
      <c r="E488">
        <v>18.221520000000002</v>
      </c>
      <c r="F488">
        <v>19.51604</v>
      </c>
      <c r="G488">
        <v>0</v>
      </c>
      <c r="H488">
        <v>0</v>
      </c>
      <c r="I488">
        <v>0</v>
      </c>
      <c r="J488">
        <v>0</v>
      </c>
    </row>
    <row r="489" spans="1:10" x14ac:dyDescent="0.3">
      <c r="A489" s="21" t="str">
        <f>B461&amp;C488&amp;D489</f>
        <v>PENETRACION (%).T.Carne Ing.BCN AM</v>
      </c>
      <c r="B489">
        <v>0</v>
      </c>
      <c r="C489">
        <v>0</v>
      </c>
      <c r="D489" t="s">
        <v>146</v>
      </c>
      <c r="E489">
        <v>13.973330000000001</v>
      </c>
      <c r="F489">
        <v>20.941500000000001</v>
      </c>
      <c r="G489">
        <v>0</v>
      </c>
      <c r="H489">
        <v>0</v>
      </c>
      <c r="I489">
        <v>0</v>
      </c>
      <c r="J489">
        <v>0</v>
      </c>
    </row>
    <row r="490" spans="1:10" x14ac:dyDescent="0.3">
      <c r="A490" s="21" t="str">
        <f>B461&amp;C488&amp;D490</f>
        <v>PENETRACION (%).T.Carne Ing.REST.CAT ARAGON</v>
      </c>
      <c r="B490">
        <v>0</v>
      </c>
      <c r="C490">
        <v>0</v>
      </c>
      <c r="D490" t="s">
        <v>147</v>
      </c>
      <c r="E490">
        <v>14.25939</v>
      </c>
      <c r="F490">
        <v>14.908519999999999</v>
      </c>
      <c r="G490">
        <v>0</v>
      </c>
      <c r="H490">
        <v>0</v>
      </c>
      <c r="I490">
        <v>0</v>
      </c>
      <c r="J490">
        <v>0</v>
      </c>
    </row>
    <row r="491" spans="1:10" x14ac:dyDescent="0.3">
      <c r="A491" s="21" t="str">
        <f>B461&amp;C488&amp;D491</f>
        <v>PENETRACION (%).T.Carne Ing.LEVANTE</v>
      </c>
      <c r="B491">
        <v>0</v>
      </c>
      <c r="C491">
        <v>0</v>
      </c>
      <c r="D491" t="s">
        <v>148</v>
      </c>
      <c r="E491">
        <v>18.878260000000001</v>
      </c>
      <c r="F491">
        <v>20.292739999999998</v>
      </c>
      <c r="G491">
        <v>0</v>
      </c>
      <c r="H491">
        <v>0</v>
      </c>
      <c r="I491">
        <v>0</v>
      </c>
      <c r="J491">
        <v>0</v>
      </c>
    </row>
    <row r="492" spans="1:10" x14ac:dyDescent="0.3">
      <c r="A492" s="21" t="str">
        <f>B461&amp;C488&amp;D492</f>
        <v>PENETRACION (%).T.Carne Ing.ANDALUCIA</v>
      </c>
      <c r="B492">
        <v>0</v>
      </c>
      <c r="C492">
        <v>0</v>
      </c>
      <c r="D492" t="s">
        <v>149</v>
      </c>
      <c r="E492">
        <v>24.142520000000001</v>
      </c>
      <c r="F492">
        <v>21.060230000000001</v>
      </c>
      <c r="G492">
        <v>0</v>
      </c>
      <c r="H492">
        <v>0</v>
      </c>
      <c r="I492">
        <v>0</v>
      </c>
      <c r="J492">
        <v>0</v>
      </c>
    </row>
    <row r="493" spans="1:10" x14ac:dyDescent="0.3">
      <c r="A493" s="21" t="str">
        <f>B461&amp;C488&amp;D493</f>
        <v>PENETRACION (%).T.Carne Ing.MDD AM</v>
      </c>
      <c r="B493">
        <v>0</v>
      </c>
      <c r="C493">
        <v>0</v>
      </c>
      <c r="D493" t="s">
        <v>150</v>
      </c>
      <c r="E493">
        <v>20.00891</v>
      </c>
      <c r="F493">
        <v>23.778040000000001</v>
      </c>
      <c r="G493">
        <v>0</v>
      </c>
      <c r="H493">
        <v>0</v>
      </c>
      <c r="I493">
        <v>0</v>
      </c>
      <c r="J493">
        <v>0</v>
      </c>
    </row>
    <row r="494" spans="1:10" x14ac:dyDescent="0.3">
      <c r="A494" s="21" t="str">
        <f>B461&amp;C488&amp;D494</f>
        <v>PENETRACION (%).T.Carne Ing.RTO CENTRO</v>
      </c>
      <c r="B494">
        <v>0</v>
      </c>
      <c r="C494">
        <v>0</v>
      </c>
      <c r="D494" t="s">
        <v>151</v>
      </c>
      <c r="E494">
        <v>17.531700000000001</v>
      </c>
      <c r="F494">
        <v>18.21144</v>
      </c>
      <c r="G494">
        <v>0</v>
      </c>
      <c r="H494">
        <v>0</v>
      </c>
      <c r="I494">
        <v>0</v>
      </c>
      <c r="J494">
        <v>0</v>
      </c>
    </row>
    <row r="495" spans="1:10" x14ac:dyDescent="0.3">
      <c r="A495" s="21" t="str">
        <f>B461&amp;C488&amp;D495</f>
        <v>PENETRACION (%).T.Carne Ing.NORTE-CENTRO</v>
      </c>
      <c r="B495">
        <v>0</v>
      </c>
      <c r="C495">
        <v>0</v>
      </c>
      <c r="D495" t="s">
        <v>152</v>
      </c>
      <c r="E495">
        <v>18.361360000000001</v>
      </c>
      <c r="F495">
        <v>12.632849999999999</v>
      </c>
      <c r="G495">
        <v>0</v>
      </c>
      <c r="H495">
        <v>0</v>
      </c>
      <c r="I495">
        <v>0</v>
      </c>
      <c r="J495">
        <v>0</v>
      </c>
    </row>
    <row r="496" spans="1:10" x14ac:dyDescent="0.3">
      <c r="A496" s="21" t="str">
        <f>B461&amp;C488&amp;D496</f>
        <v>PENETRACION (%).T.Carne Ing.NOROESTE</v>
      </c>
      <c r="B496">
        <v>0</v>
      </c>
      <c r="C496">
        <v>0</v>
      </c>
      <c r="D496" t="s">
        <v>153</v>
      </c>
      <c r="E496">
        <v>16.236229999999999</v>
      </c>
      <c r="F496">
        <v>22.889949999999999</v>
      </c>
      <c r="G496">
        <v>0</v>
      </c>
      <c r="H496">
        <v>0</v>
      </c>
      <c r="I496">
        <v>0</v>
      </c>
      <c r="J496">
        <v>0</v>
      </c>
    </row>
    <row r="497" spans="1:10" x14ac:dyDescent="0.3">
      <c r="A497" s="21" t="str">
        <f>B461&amp;C488&amp;D497</f>
        <v>PENETRACION (%).T.Carne Ing.&lt;2MIL</v>
      </c>
      <c r="B497">
        <v>0</v>
      </c>
      <c r="C497">
        <v>0</v>
      </c>
      <c r="D497" t="s">
        <v>30</v>
      </c>
      <c r="E497">
        <v>0</v>
      </c>
      <c r="F497">
        <v>0</v>
      </c>
      <c r="G497">
        <v>0</v>
      </c>
      <c r="H497">
        <v>0</v>
      </c>
      <c r="I497">
        <v>0</v>
      </c>
      <c r="J497">
        <v>0</v>
      </c>
    </row>
    <row r="498" spans="1:10" x14ac:dyDescent="0.3">
      <c r="A498" s="21" t="str">
        <f>B461&amp;C488&amp;D498</f>
        <v>PENETRACION (%).T.Carne Ing.2-5MIL</v>
      </c>
      <c r="B498">
        <v>0</v>
      </c>
      <c r="C498">
        <v>0</v>
      </c>
      <c r="D498" t="s">
        <v>33</v>
      </c>
      <c r="E498">
        <v>13.49578</v>
      </c>
      <c r="F498">
        <v>24.521940000000001</v>
      </c>
      <c r="G498">
        <v>0</v>
      </c>
      <c r="H498">
        <v>0</v>
      </c>
      <c r="I498">
        <v>0</v>
      </c>
      <c r="J498">
        <v>0</v>
      </c>
    </row>
    <row r="499" spans="1:10" x14ac:dyDescent="0.3">
      <c r="A499" s="21" t="str">
        <f>B461&amp;C488&amp;D499</f>
        <v>PENETRACION (%).T.Carne Ing.5-10MIL</v>
      </c>
      <c r="B499">
        <v>0</v>
      </c>
      <c r="C499">
        <v>0</v>
      </c>
      <c r="D499" t="s">
        <v>35</v>
      </c>
      <c r="E499">
        <v>22.135539999999999</v>
      </c>
      <c r="F499">
        <v>22.53201</v>
      </c>
      <c r="G499">
        <v>0</v>
      </c>
      <c r="H499">
        <v>0</v>
      </c>
      <c r="I499">
        <v>0</v>
      </c>
      <c r="J499">
        <v>0</v>
      </c>
    </row>
    <row r="500" spans="1:10" x14ac:dyDescent="0.3">
      <c r="A500" s="21" t="str">
        <f>B461&amp;C488&amp;D500</f>
        <v>PENETRACION (%).T.Carne Ing.10-30MIL</v>
      </c>
      <c r="B500">
        <v>0</v>
      </c>
      <c r="C500">
        <v>0</v>
      </c>
      <c r="D500" t="s">
        <v>37</v>
      </c>
      <c r="E500">
        <v>21.716380000000001</v>
      </c>
      <c r="F500">
        <v>20.05029</v>
      </c>
      <c r="G500">
        <v>0</v>
      </c>
      <c r="H500">
        <v>0</v>
      </c>
      <c r="I500">
        <v>0</v>
      </c>
      <c r="J500">
        <v>0</v>
      </c>
    </row>
    <row r="501" spans="1:10" x14ac:dyDescent="0.3">
      <c r="A501" s="21" t="str">
        <f>B461&amp;C488&amp;D501</f>
        <v>PENETRACION (%).T.Carne Ing.30-100MIL</v>
      </c>
      <c r="B501">
        <v>0</v>
      </c>
      <c r="C501">
        <v>0</v>
      </c>
      <c r="D501" t="s">
        <v>39</v>
      </c>
      <c r="E501">
        <v>21.09892</v>
      </c>
      <c r="F501">
        <v>19.800689999999999</v>
      </c>
      <c r="G501">
        <v>0</v>
      </c>
      <c r="H501">
        <v>0</v>
      </c>
      <c r="I501">
        <v>0</v>
      </c>
      <c r="J501">
        <v>0</v>
      </c>
    </row>
    <row r="502" spans="1:10" x14ac:dyDescent="0.3">
      <c r="A502" s="21" t="str">
        <f>B461&amp;C488&amp;D502</f>
        <v>PENETRACION (%).T.Carne Ing.100-200MIL</v>
      </c>
      <c r="B502">
        <v>0</v>
      </c>
      <c r="C502">
        <v>0</v>
      </c>
      <c r="D502" t="s">
        <v>41</v>
      </c>
      <c r="E502">
        <v>21.63419</v>
      </c>
      <c r="F502">
        <v>20.615739999999999</v>
      </c>
      <c r="G502">
        <v>0</v>
      </c>
      <c r="H502">
        <v>0</v>
      </c>
      <c r="I502">
        <v>0</v>
      </c>
      <c r="J502">
        <v>0</v>
      </c>
    </row>
    <row r="503" spans="1:10" x14ac:dyDescent="0.3">
      <c r="A503" s="21" t="str">
        <f>B461&amp;C488&amp;D503</f>
        <v>PENETRACION (%).T.Carne Ing.200-500MIL</v>
      </c>
      <c r="B503">
        <v>0</v>
      </c>
      <c r="C503">
        <v>0</v>
      </c>
      <c r="D503" t="s">
        <v>43</v>
      </c>
      <c r="E503">
        <v>14.1988</v>
      </c>
      <c r="F503">
        <v>20.327819999999999</v>
      </c>
      <c r="G503">
        <v>0</v>
      </c>
      <c r="H503">
        <v>0</v>
      </c>
      <c r="I503">
        <v>0</v>
      </c>
      <c r="J503">
        <v>0</v>
      </c>
    </row>
    <row r="504" spans="1:10" x14ac:dyDescent="0.3">
      <c r="A504" s="21" t="str">
        <f>B461&amp;C488&amp;D504</f>
        <v>PENETRACION (%).T.Carne Ing.&gt;500MIL</v>
      </c>
      <c r="B504">
        <v>0</v>
      </c>
      <c r="C504">
        <v>0</v>
      </c>
      <c r="D504" t="s">
        <v>45</v>
      </c>
      <c r="E504">
        <v>17.40738</v>
      </c>
      <c r="F504">
        <v>18.335329999999999</v>
      </c>
      <c r="G504">
        <v>0</v>
      </c>
      <c r="H504">
        <v>0</v>
      </c>
      <c r="I504">
        <v>0</v>
      </c>
      <c r="J504">
        <v>0</v>
      </c>
    </row>
    <row r="505" spans="1:10" x14ac:dyDescent="0.3">
      <c r="A505" s="21" t="str">
        <f>B461&amp;C488&amp;D505</f>
        <v>PENETRACION (%).T.Carne Ing.DE 15 A 19 AÑOS</v>
      </c>
      <c r="B505">
        <v>0</v>
      </c>
      <c r="C505">
        <v>0</v>
      </c>
      <c r="D505" t="s">
        <v>154</v>
      </c>
      <c r="E505">
        <v>0</v>
      </c>
      <c r="F505">
        <v>0</v>
      </c>
      <c r="G505">
        <v>0</v>
      </c>
      <c r="H505">
        <v>0</v>
      </c>
      <c r="I505">
        <v>0</v>
      </c>
      <c r="J505">
        <v>0</v>
      </c>
    </row>
    <row r="506" spans="1:10" x14ac:dyDescent="0.3">
      <c r="A506" s="21" t="str">
        <f>B461&amp;C488&amp;D506</f>
        <v>PENETRACION (%).T.Carne Ing.DE 20 A 24 AÑOS</v>
      </c>
      <c r="B506">
        <v>0</v>
      </c>
      <c r="C506">
        <v>0</v>
      </c>
      <c r="D506" t="s">
        <v>155</v>
      </c>
      <c r="E506">
        <v>27.07846</v>
      </c>
      <c r="F506">
        <v>18.112279999999998</v>
      </c>
      <c r="G506">
        <v>0</v>
      </c>
      <c r="H506">
        <v>0</v>
      </c>
      <c r="I506">
        <v>0</v>
      </c>
      <c r="J506">
        <v>0</v>
      </c>
    </row>
    <row r="507" spans="1:10" x14ac:dyDescent="0.3">
      <c r="A507" s="21" t="str">
        <f>B461&amp;C488&amp;D507</f>
        <v>PENETRACION (%).T.Carne Ing.DE 25 A 34 AÑOS</v>
      </c>
      <c r="B507">
        <v>0</v>
      </c>
      <c r="C507">
        <v>0</v>
      </c>
      <c r="D507" t="s">
        <v>156</v>
      </c>
      <c r="E507">
        <v>27.652249999999999</v>
      </c>
      <c r="F507">
        <v>28.40803</v>
      </c>
      <c r="G507">
        <v>0</v>
      </c>
      <c r="H507">
        <v>0</v>
      </c>
      <c r="I507">
        <v>0</v>
      </c>
      <c r="J507">
        <v>0</v>
      </c>
    </row>
    <row r="508" spans="1:10" x14ac:dyDescent="0.3">
      <c r="A508" s="21" t="str">
        <f>B461&amp;C488&amp;D508</f>
        <v>PENETRACION (%).T.Carne Ing.DE 35 A 49 AÑOS</v>
      </c>
      <c r="B508">
        <v>0</v>
      </c>
      <c r="C508">
        <v>0</v>
      </c>
      <c r="D508" t="s">
        <v>157</v>
      </c>
      <c r="E508">
        <v>17.726040000000001</v>
      </c>
      <c r="F508">
        <v>22.353529999999999</v>
      </c>
      <c r="G508">
        <v>0</v>
      </c>
      <c r="H508">
        <v>0</v>
      </c>
      <c r="I508">
        <v>0</v>
      </c>
      <c r="J508">
        <v>0</v>
      </c>
    </row>
    <row r="509" spans="1:10" x14ac:dyDescent="0.3">
      <c r="A509" s="21" t="str">
        <f>B461&amp;C488&amp;D509</f>
        <v>PENETRACION (%).T.Carne Ing.DE 50 A 59 AÑOS</v>
      </c>
      <c r="B509">
        <v>0</v>
      </c>
      <c r="C509">
        <v>0</v>
      </c>
      <c r="D509" t="s">
        <v>158</v>
      </c>
      <c r="E509">
        <v>15.511559999999999</v>
      </c>
      <c r="F509">
        <v>18.341170000000002</v>
      </c>
      <c r="G509">
        <v>0</v>
      </c>
      <c r="H509">
        <v>0</v>
      </c>
      <c r="I509">
        <v>0</v>
      </c>
      <c r="J509">
        <v>0</v>
      </c>
    </row>
    <row r="510" spans="1:10" x14ac:dyDescent="0.3">
      <c r="A510" s="21" t="str">
        <f>B461&amp;C488&amp;D510</f>
        <v>PENETRACION (%).T.Carne Ing.DE 60 A 75 AÑOS</v>
      </c>
      <c r="B510">
        <v>0</v>
      </c>
      <c r="C510">
        <v>0</v>
      </c>
      <c r="D510" t="s">
        <v>159</v>
      </c>
      <c r="E510">
        <v>16.91743</v>
      </c>
      <c r="F510">
        <v>11.82255</v>
      </c>
      <c r="G510">
        <v>0</v>
      </c>
      <c r="H510">
        <v>0</v>
      </c>
      <c r="I510">
        <v>0</v>
      </c>
      <c r="J510">
        <v>0</v>
      </c>
    </row>
    <row r="511" spans="1:10" x14ac:dyDescent="0.3">
      <c r="A511" s="21" t="str">
        <f>B461&amp;C488&amp;D511</f>
        <v>PENETRACION (%).T.Carne Ing.ALTA Y MEDIA ALTA</v>
      </c>
      <c r="B511">
        <v>0</v>
      </c>
      <c r="C511">
        <v>0</v>
      </c>
      <c r="D511" t="s">
        <v>160</v>
      </c>
      <c r="E511">
        <v>19.472069999999999</v>
      </c>
      <c r="F511">
        <v>23.17296</v>
      </c>
      <c r="G511">
        <v>0</v>
      </c>
      <c r="H511">
        <v>0</v>
      </c>
      <c r="I511">
        <v>0</v>
      </c>
      <c r="J511">
        <v>0</v>
      </c>
    </row>
    <row r="512" spans="1:10" x14ac:dyDescent="0.3">
      <c r="A512" s="21" t="str">
        <f>B461&amp;C488&amp;D512</f>
        <v>PENETRACION (%).T.Carne Ing.MEDIA</v>
      </c>
      <c r="B512">
        <v>0</v>
      </c>
      <c r="C512">
        <v>0</v>
      </c>
      <c r="D512" t="s">
        <v>161</v>
      </c>
      <c r="E512">
        <v>16.763580000000001</v>
      </c>
      <c r="F512">
        <v>18.659199999999998</v>
      </c>
      <c r="G512">
        <v>0</v>
      </c>
      <c r="H512">
        <v>0</v>
      </c>
      <c r="I512">
        <v>0</v>
      </c>
      <c r="J512">
        <v>0</v>
      </c>
    </row>
    <row r="513" spans="1:10" x14ac:dyDescent="0.3">
      <c r="A513" s="21" t="str">
        <f>B461&amp;C488&amp;D513</f>
        <v>PENETRACION (%).T.Carne Ing.MEDIA BAJA</v>
      </c>
      <c r="B513">
        <v>0</v>
      </c>
      <c r="C513">
        <v>0</v>
      </c>
      <c r="D513" t="s">
        <v>162</v>
      </c>
      <c r="E513">
        <v>19.551729999999999</v>
      </c>
      <c r="F513">
        <v>20.42972</v>
      </c>
      <c r="G513">
        <v>0</v>
      </c>
      <c r="H513">
        <v>0</v>
      </c>
      <c r="I513">
        <v>0</v>
      </c>
      <c r="J513">
        <v>0</v>
      </c>
    </row>
    <row r="514" spans="1:10" x14ac:dyDescent="0.3">
      <c r="A514" s="21" t="str">
        <f>B461&amp;C488&amp;D514</f>
        <v>PENETRACION (%).T.Carne Ing.BAJA</v>
      </c>
      <c r="B514">
        <v>0</v>
      </c>
      <c r="C514">
        <v>0</v>
      </c>
      <c r="D514" t="s">
        <v>163</v>
      </c>
      <c r="E514">
        <v>20.423359999999999</v>
      </c>
      <c r="F514">
        <v>17.945209999999999</v>
      </c>
      <c r="G514">
        <v>0</v>
      </c>
      <c r="H514">
        <v>0</v>
      </c>
      <c r="I514">
        <v>0</v>
      </c>
      <c r="J514">
        <v>0</v>
      </c>
    </row>
    <row r="515" spans="1:10" x14ac:dyDescent="0.3">
      <c r="A515" s="21" t="str">
        <f>B461&amp;C515&amp;D515</f>
        <v>PENETRACION (%).T.Pescados/Marisc.IngT.ESPAÑA</v>
      </c>
      <c r="B515">
        <v>0</v>
      </c>
      <c r="C515" t="s">
        <v>118</v>
      </c>
      <c r="D515" t="s">
        <v>60</v>
      </c>
      <c r="E515">
        <v>7.818257</v>
      </c>
      <c r="F515">
        <v>8.1676029999999997</v>
      </c>
      <c r="G515">
        <v>0</v>
      </c>
      <c r="H515">
        <v>0</v>
      </c>
      <c r="I515">
        <v>0</v>
      </c>
      <c r="J515">
        <v>0</v>
      </c>
    </row>
    <row r="516" spans="1:10" x14ac:dyDescent="0.3">
      <c r="A516" s="21" t="str">
        <f>B461&amp;C515&amp;D516</f>
        <v>PENETRACION (%).T.Pescados/Marisc.IngBCN AM</v>
      </c>
      <c r="B516">
        <v>0</v>
      </c>
      <c r="C516">
        <v>0</v>
      </c>
      <c r="D516" t="s">
        <v>146</v>
      </c>
      <c r="E516">
        <v>0</v>
      </c>
      <c r="F516">
        <v>0</v>
      </c>
      <c r="G516">
        <v>0</v>
      </c>
      <c r="H516">
        <v>0</v>
      </c>
      <c r="I516">
        <v>0</v>
      </c>
      <c r="J516">
        <v>0</v>
      </c>
    </row>
    <row r="517" spans="1:10" x14ac:dyDescent="0.3">
      <c r="A517" s="21" t="str">
        <f>B461&amp;C515&amp;D517</f>
        <v>PENETRACION (%).T.Pescados/Marisc.IngREST.CAT ARAGON</v>
      </c>
      <c r="B517">
        <v>0</v>
      </c>
      <c r="C517">
        <v>0</v>
      </c>
      <c r="D517" t="s">
        <v>147</v>
      </c>
      <c r="E517">
        <v>0</v>
      </c>
      <c r="F517">
        <v>10.79635</v>
      </c>
      <c r="G517">
        <v>0</v>
      </c>
      <c r="H517">
        <v>0</v>
      </c>
      <c r="I517">
        <v>0</v>
      </c>
      <c r="J517">
        <v>0</v>
      </c>
    </row>
    <row r="518" spans="1:10" x14ac:dyDescent="0.3">
      <c r="A518" s="21" t="str">
        <f>B461&amp;C515&amp;D518</f>
        <v>PENETRACION (%).T.Pescados/Marisc.IngLEVANTE</v>
      </c>
      <c r="B518">
        <v>0</v>
      </c>
      <c r="C518">
        <v>0</v>
      </c>
      <c r="D518" t="s">
        <v>148</v>
      </c>
      <c r="E518">
        <v>9.3690909999999992</v>
      </c>
      <c r="F518">
        <v>8.8746069999999992</v>
      </c>
      <c r="G518">
        <v>0</v>
      </c>
      <c r="H518">
        <v>0</v>
      </c>
      <c r="I518">
        <v>0</v>
      </c>
      <c r="J518">
        <v>0</v>
      </c>
    </row>
    <row r="519" spans="1:10" x14ac:dyDescent="0.3">
      <c r="A519" s="21" t="str">
        <f>B461&amp;C515&amp;D519</f>
        <v>PENETRACION (%).T.Pescados/Marisc.IngANDALUCIA</v>
      </c>
      <c r="B519">
        <v>0</v>
      </c>
      <c r="C519">
        <v>0</v>
      </c>
      <c r="D519" t="s">
        <v>149</v>
      </c>
      <c r="E519">
        <v>8.0767249999999997</v>
      </c>
      <c r="F519">
        <v>6.678763</v>
      </c>
      <c r="G519">
        <v>0</v>
      </c>
      <c r="H519">
        <v>0</v>
      </c>
      <c r="I519">
        <v>0</v>
      </c>
      <c r="J519">
        <v>0</v>
      </c>
    </row>
    <row r="520" spans="1:10" x14ac:dyDescent="0.3">
      <c r="A520" s="21" t="str">
        <f>B461&amp;C515&amp;D520</f>
        <v>PENETRACION (%).T.Pescados/Marisc.IngMDD AM</v>
      </c>
      <c r="B520">
        <v>0</v>
      </c>
      <c r="C520">
        <v>0</v>
      </c>
      <c r="D520" t="s">
        <v>150</v>
      </c>
      <c r="E520">
        <v>6.8656930000000003</v>
      </c>
      <c r="F520">
        <v>6.5770520000000001</v>
      </c>
      <c r="G520">
        <v>0</v>
      </c>
      <c r="H520">
        <v>0</v>
      </c>
      <c r="I520">
        <v>0</v>
      </c>
      <c r="J520">
        <v>0</v>
      </c>
    </row>
    <row r="521" spans="1:10" x14ac:dyDescent="0.3">
      <c r="A521" s="21" t="str">
        <f>B461&amp;C515&amp;D521</f>
        <v>PENETRACION (%).T.Pescados/Marisc.IngRTO CENTRO</v>
      </c>
      <c r="B521">
        <v>0</v>
      </c>
      <c r="C521">
        <v>0</v>
      </c>
      <c r="D521" t="s">
        <v>151</v>
      </c>
      <c r="E521">
        <v>7.4710850000000004</v>
      </c>
      <c r="F521">
        <v>8.5502439999999993</v>
      </c>
      <c r="G521">
        <v>0</v>
      </c>
      <c r="H521">
        <v>0</v>
      </c>
      <c r="I521">
        <v>0</v>
      </c>
      <c r="J521">
        <v>0</v>
      </c>
    </row>
    <row r="522" spans="1:10" x14ac:dyDescent="0.3">
      <c r="A522" s="21" t="str">
        <f>B461&amp;C515&amp;D522</f>
        <v>PENETRACION (%).T.Pescados/Marisc.IngNORTE-CENTRO</v>
      </c>
      <c r="B522">
        <v>0</v>
      </c>
      <c r="C522">
        <v>0</v>
      </c>
      <c r="D522" t="s">
        <v>152</v>
      </c>
      <c r="E522">
        <v>0</v>
      </c>
      <c r="F522">
        <v>0</v>
      </c>
      <c r="G522">
        <v>0</v>
      </c>
      <c r="H522">
        <v>0</v>
      </c>
      <c r="I522">
        <v>0</v>
      </c>
      <c r="J522">
        <v>0</v>
      </c>
    </row>
    <row r="523" spans="1:10" x14ac:dyDescent="0.3">
      <c r="A523" s="21" t="str">
        <f>B461&amp;C515&amp;D523</f>
        <v>PENETRACION (%).T.Pescados/Marisc.IngNOROESTE</v>
      </c>
      <c r="B523">
        <v>0</v>
      </c>
      <c r="C523">
        <v>0</v>
      </c>
      <c r="D523" t="s">
        <v>153</v>
      </c>
      <c r="E523">
        <v>0</v>
      </c>
      <c r="F523">
        <v>13.08497</v>
      </c>
      <c r="G523">
        <v>0</v>
      </c>
      <c r="H523">
        <v>0</v>
      </c>
      <c r="I523">
        <v>0</v>
      </c>
      <c r="J523">
        <v>0</v>
      </c>
    </row>
    <row r="524" spans="1:10" x14ac:dyDescent="0.3">
      <c r="A524" s="21" t="str">
        <f>B461&amp;C515&amp;D524</f>
        <v>PENETRACION (%).T.Pescados/Marisc.Ing&lt;2MIL</v>
      </c>
      <c r="B524">
        <v>0</v>
      </c>
      <c r="C524">
        <v>0</v>
      </c>
      <c r="D524" t="s">
        <v>30</v>
      </c>
      <c r="E524">
        <v>0</v>
      </c>
      <c r="F524">
        <v>0</v>
      </c>
      <c r="G524">
        <v>0</v>
      </c>
      <c r="H524">
        <v>0</v>
      </c>
      <c r="I524">
        <v>0</v>
      </c>
      <c r="J524">
        <v>0</v>
      </c>
    </row>
    <row r="525" spans="1:10" x14ac:dyDescent="0.3">
      <c r="A525" s="21" t="str">
        <f>B461&amp;C515&amp;D525</f>
        <v>PENETRACION (%).T.Pescados/Marisc.Ing2-5MIL</v>
      </c>
      <c r="B525">
        <v>0</v>
      </c>
      <c r="C525">
        <v>0</v>
      </c>
      <c r="D525" t="s">
        <v>33</v>
      </c>
      <c r="E525">
        <v>0</v>
      </c>
      <c r="F525">
        <v>0</v>
      </c>
      <c r="G525">
        <v>0</v>
      </c>
      <c r="H525">
        <v>0</v>
      </c>
      <c r="I525">
        <v>0</v>
      </c>
      <c r="J525">
        <v>0</v>
      </c>
    </row>
    <row r="526" spans="1:10" x14ac:dyDescent="0.3">
      <c r="A526" s="21" t="str">
        <f>B461&amp;C515&amp;D526</f>
        <v>PENETRACION (%).T.Pescados/Marisc.Ing5-10MIL</v>
      </c>
      <c r="B526">
        <v>0</v>
      </c>
      <c r="C526">
        <v>0</v>
      </c>
      <c r="D526" t="s">
        <v>35</v>
      </c>
      <c r="E526">
        <v>0</v>
      </c>
      <c r="F526">
        <v>0</v>
      </c>
      <c r="G526">
        <v>0</v>
      </c>
      <c r="H526">
        <v>0</v>
      </c>
      <c r="I526">
        <v>0</v>
      </c>
      <c r="J526">
        <v>0</v>
      </c>
    </row>
    <row r="527" spans="1:10" x14ac:dyDescent="0.3">
      <c r="A527" s="21" t="str">
        <f>B461&amp;C515&amp;D527</f>
        <v>PENETRACION (%).T.Pescados/Marisc.Ing10-30MIL</v>
      </c>
      <c r="B527">
        <v>0</v>
      </c>
      <c r="C527">
        <v>0</v>
      </c>
      <c r="D527" t="s">
        <v>37</v>
      </c>
      <c r="E527">
        <v>8.5787940000000003</v>
      </c>
      <c r="F527">
        <v>7.2648820000000001</v>
      </c>
      <c r="G527">
        <v>0</v>
      </c>
      <c r="H527">
        <v>0</v>
      </c>
      <c r="I527">
        <v>0</v>
      </c>
      <c r="J527">
        <v>0</v>
      </c>
    </row>
    <row r="528" spans="1:10" x14ac:dyDescent="0.3">
      <c r="A528" s="21" t="str">
        <f>B461&amp;C515&amp;D528</f>
        <v>PENETRACION (%).T.Pescados/Marisc.Ing30-100MIL</v>
      </c>
      <c r="B528">
        <v>0</v>
      </c>
      <c r="C528">
        <v>0</v>
      </c>
      <c r="D528" t="s">
        <v>39</v>
      </c>
      <c r="E528">
        <v>10.553800000000001</v>
      </c>
      <c r="F528">
        <v>11.307270000000001</v>
      </c>
      <c r="G528">
        <v>0</v>
      </c>
      <c r="H528">
        <v>0</v>
      </c>
      <c r="I528">
        <v>0</v>
      </c>
      <c r="J528">
        <v>0</v>
      </c>
    </row>
    <row r="529" spans="1:10" x14ac:dyDescent="0.3">
      <c r="A529" s="21" t="str">
        <f>B461&amp;C515&amp;D529</f>
        <v>PENETRACION (%).T.Pescados/Marisc.Ing100-200MIL</v>
      </c>
      <c r="B529">
        <v>0</v>
      </c>
      <c r="C529">
        <v>0</v>
      </c>
      <c r="D529" t="s">
        <v>41</v>
      </c>
      <c r="E529">
        <v>0</v>
      </c>
      <c r="F529">
        <v>0</v>
      </c>
      <c r="G529">
        <v>0</v>
      </c>
      <c r="H529">
        <v>0</v>
      </c>
      <c r="I529">
        <v>0</v>
      </c>
      <c r="J529">
        <v>0</v>
      </c>
    </row>
    <row r="530" spans="1:10" x14ac:dyDescent="0.3">
      <c r="A530" s="21" t="str">
        <f>B461&amp;C515&amp;D530</f>
        <v>PENETRACION (%).T.Pescados/Marisc.Ing200-500MIL</v>
      </c>
      <c r="B530">
        <v>0</v>
      </c>
      <c r="C530">
        <v>0</v>
      </c>
      <c r="D530" t="s">
        <v>43</v>
      </c>
      <c r="E530">
        <v>7.56975</v>
      </c>
      <c r="F530">
        <v>7.8363160000000001</v>
      </c>
      <c r="G530">
        <v>0</v>
      </c>
      <c r="H530">
        <v>0</v>
      </c>
      <c r="I530">
        <v>0</v>
      </c>
      <c r="J530">
        <v>0</v>
      </c>
    </row>
    <row r="531" spans="1:10" x14ac:dyDescent="0.3">
      <c r="A531" s="21" t="str">
        <f>B461&amp;C515&amp;D531</f>
        <v>PENETRACION (%).T.Pescados/Marisc.Ing&gt;500MIL</v>
      </c>
      <c r="B531">
        <v>0</v>
      </c>
      <c r="C531">
        <v>0</v>
      </c>
      <c r="D531" t="s">
        <v>45</v>
      </c>
      <c r="E531">
        <v>7.4160069999999996</v>
      </c>
      <c r="F531">
        <v>7.7529149999999998</v>
      </c>
      <c r="G531">
        <v>0</v>
      </c>
      <c r="H531">
        <v>0</v>
      </c>
      <c r="I531">
        <v>0</v>
      </c>
      <c r="J531">
        <v>0</v>
      </c>
    </row>
    <row r="532" spans="1:10" x14ac:dyDescent="0.3">
      <c r="A532" s="21" t="str">
        <f>B461&amp;C515&amp;D532</f>
        <v>PENETRACION (%).T.Pescados/Marisc.IngDE 15 A 19 AÑOS</v>
      </c>
      <c r="B532">
        <v>0</v>
      </c>
      <c r="C532">
        <v>0</v>
      </c>
      <c r="D532" t="s">
        <v>154</v>
      </c>
      <c r="E532">
        <v>0</v>
      </c>
      <c r="F532">
        <v>0</v>
      </c>
      <c r="G532">
        <v>0</v>
      </c>
      <c r="H532">
        <v>0</v>
      </c>
      <c r="I532">
        <v>0</v>
      </c>
      <c r="J532">
        <v>0</v>
      </c>
    </row>
    <row r="533" spans="1:10" x14ac:dyDescent="0.3">
      <c r="A533" s="21" t="str">
        <f>B461&amp;C515&amp;D533</f>
        <v>PENETRACION (%).T.Pescados/Marisc.IngDE 20 A 24 AÑOS</v>
      </c>
      <c r="B533">
        <v>0</v>
      </c>
      <c r="C533">
        <v>0</v>
      </c>
      <c r="D533" t="s">
        <v>155</v>
      </c>
      <c r="E533">
        <v>0</v>
      </c>
      <c r="F533">
        <v>0</v>
      </c>
      <c r="G533">
        <v>0</v>
      </c>
      <c r="H533">
        <v>0</v>
      </c>
      <c r="I533">
        <v>0</v>
      </c>
      <c r="J533">
        <v>0</v>
      </c>
    </row>
    <row r="534" spans="1:10" x14ac:dyDescent="0.3">
      <c r="A534" s="21" t="str">
        <f>B461&amp;C515&amp;D534</f>
        <v>PENETRACION (%).T.Pescados/Marisc.IngDE 25 A 34 AÑOS</v>
      </c>
      <c r="B534">
        <v>0</v>
      </c>
      <c r="C534">
        <v>0</v>
      </c>
      <c r="D534" t="s">
        <v>156</v>
      </c>
      <c r="E534">
        <v>7.9833790000000002</v>
      </c>
      <c r="F534">
        <v>5.5782809999999996</v>
      </c>
      <c r="G534">
        <v>0</v>
      </c>
      <c r="H534">
        <v>0</v>
      </c>
      <c r="I534">
        <v>0</v>
      </c>
      <c r="J534">
        <v>0</v>
      </c>
    </row>
    <row r="535" spans="1:10" x14ac:dyDescent="0.3">
      <c r="A535" s="21" t="str">
        <f>B461&amp;C515&amp;D535</f>
        <v>PENETRACION (%).T.Pescados/Marisc.IngDE 35 A 49 AÑOS</v>
      </c>
      <c r="B535">
        <v>0</v>
      </c>
      <c r="C535">
        <v>0</v>
      </c>
      <c r="D535" t="s">
        <v>157</v>
      </c>
      <c r="E535">
        <v>7.3145899999999999</v>
      </c>
      <c r="F535">
        <v>7.9427649999999996</v>
      </c>
      <c r="G535">
        <v>0</v>
      </c>
      <c r="H535">
        <v>0</v>
      </c>
      <c r="I535">
        <v>0</v>
      </c>
      <c r="J535">
        <v>0</v>
      </c>
    </row>
    <row r="536" spans="1:10" x14ac:dyDescent="0.3">
      <c r="A536" s="21" t="str">
        <f>B461&amp;C515&amp;D536</f>
        <v>PENETRACION (%).T.Pescados/Marisc.IngDE 50 A 59 AÑOS</v>
      </c>
      <c r="B536">
        <v>0</v>
      </c>
      <c r="C536">
        <v>0</v>
      </c>
      <c r="D536" t="s">
        <v>158</v>
      </c>
      <c r="E536">
        <v>8.0629460000000002</v>
      </c>
      <c r="F536">
        <v>9.9431740000000008</v>
      </c>
      <c r="G536">
        <v>0</v>
      </c>
      <c r="H536">
        <v>0</v>
      </c>
      <c r="I536">
        <v>0</v>
      </c>
      <c r="J536">
        <v>0</v>
      </c>
    </row>
    <row r="537" spans="1:10" x14ac:dyDescent="0.3">
      <c r="A537" s="21" t="str">
        <f>B461&amp;C515&amp;D537</f>
        <v>PENETRACION (%).T.Pescados/Marisc.IngDE 60 A 75 AÑOS</v>
      </c>
      <c r="B537">
        <v>0</v>
      </c>
      <c r="C537">
        <v>0</v>
      </c>
      <c r="D537" t="s">
        <v>159</v>
      </c>
      <c r="E537">
        <v>10.05254</v>
      </c>
      <c r="F537">
        <v>10.74737</v>
      </c>
      <c r="G537">
        <v>0</v>
      </c>
      <c r="H537">
        <v>0</v>
      </c>
      <c r="I537">
        <v>0</v>
      </c>
      <c r="J537">
        <v>0</v>
      </c>
    </row>
    <row r="538" spans="1:10" x14ac:dyDescent="0.3">
      <c r="A538" s="21" t="str">
        <f>B461&amp;C515&amp;D538</f>
        <v>PENETRACION (%).T.Pescados/Marisc.IngALTA Y MEDIA ALTA</v>
      </c>
      <c r="B538">
        <v>0</v>
      </c>
      <c r="C538">
        <v>0</v>
      </c>
      <c r="D538" t="s">
        <v>160</v>
      </c>
      <c r="E538">
        <v>10.001239999999999</v>
      </c>
      <c r="F538">
        <v>12.310280000000001</v>
      </c>
      <c r="G538">
        <v>0</v>
      </c>
      <c r="H538">
        <v>0</v>
      </c>
      <c r="I538">
        <v>0</v>
      </c>
      <c r="J538">
        <v>0</v>
      </c>
    </row>
    <row r="539" spans="1:10" x14ac:dyDescent="0.3">
      <c r="A539" s="21" t="str">
        <f>B461&amp;C515&amp;D539</f>
        <v>PENETRACION (%).T.Pescados/Marisc.IngMEDIA</v>
      </c>
      <c r="B539">
        <v>0</v>
      </c>
      <c r="C539">
        <v>0</v>
      </c>
      <c r="D539" t="s">
        <v>161</v>
      </c>
      <c r="E539">
        <v>7.3479200000000002</v>
      </c>
      <c r="F539">
        <v>7.8389179999999996</v>
      </c>
      <c r="G539">
        <v>0</v>
      </c>
      <c r="H539">
        <v>0</v>
      </c>
      <c r="I539">
        <v>0</v>
      </c>
      <c r="J539">
        <v>0</v>
      </c>
    </row>
    <row r="540" spans="1:10" x14ac:dyDescent="0.3">
      <c r="A540" s="21" t="str">
        <f>B461&amp;C515&amp;D540</f>
        <v>PENETRACION (%).T.Pescados/Marisc.IngMEDIA BAJA</v>
      </c>
      <c r="B540">
        <v>0</v>
      </c>
      <c r="C540">
        <v>0</v>
      </c>
      <c r="D540" t="s">
        <v>162</v>
      </c>
      <c r="E540">
        <v>7.5581519999999998</v>
      </c>
      <c r="F540">
        <v>7.2717619999999998</v>
      </c>
      <c r="G540">
        <v>0</v>
      </c>
      <c r="H540">
        <v>0</v>
      </c>
      <c r="I540">
        <v>0</v>
      </c>
      <c r="J540">
        <v>0</v>
      </c>
    </row>
    <row r="541" spans="1:10" x14ac:dyDescent="0.3">
      <c r="A541" s="21" t="str">
        <f>B461&amp;C515&amp;D541</f>
        <v>PENETRACION (%).T.Pescados/Marisc.IngBAJA</v>
      </c>
      <c r="B541">
        <v>0</v>
      </c>
      <c r="C541">
        <v>0</v>
      </c>
      <c r="D541" t="s">
        <v>163</v>
      </c>
      <c r="E541">
        <v>0</v>
      </c>
      <c r="F541">
        <v>0</v>
      </c>
      <c r="G541">
        <v>0</v>
      </c>
      <c r="H541">
        <v>0</v>
      </c>
      <c r="I541">
        <v>0</v>
      </c>
      <c r="J541">
        <v>0</v>
      </c>
    </row>
    <row r="542" spans="1:10" x14ac:dyDescent="0.3">
      <c r="A542" s="21" t="str">
        <f>B461&amp;C542&amp;D542</f>
        <v>PENETRACION (%).Derivados lacteos IngT.ESPAÑA</v>
      </c>
      <c r="B542">
        <v>0</v>
      </c>
      <c r="C542" t="s">
        <v>119</v>
      </c>
      <c r="D542" t="s">
        <v>60</v>
      </c>
      <c r="E542">
        <v>13.43379</v>
      </c>
      <c r="F542">
        <v>14.2355</v>
      </c>
      <c r="G542">
        <v>0</v>
      </c>
      <c r="H542">
        <v>0</v>
      </c>
      <c r="I542">
        <v>0</v>
      </c>
      <c r="J542">
        <v>0</v>
      </c>
    </row>
    <row r="543" spans="1:10" x14ac:dyDescent="0.3">
      <c r="A543" s="21" t="str">
        <f>B461&amp;C542&amp;D543</f>
        <v>PENETRACION (%).Derivados lacteos IngBCN AM</v>
      </c>
      <c r="B543">
        <v>0</v>
      </c>
      <c r="C543">
        <v>0</v>
      </c>
      <c r="D543" t="s">
        <v>146</v>
      </c>
      <c r="E543">
        <v>17.5197</v>
      </c>
      <c r="F543">
        <v>14.544140000000001</v>
      </c>
      <c r="G543">
        <v>0</v>
      </c>
      <c r="H543">
        <v>0</v>
      </c>
      <c r="I543">
        <v>0</v>
      </c>
      <c r="J543">
        <v>0</v>
      </c>
    </row>
    <row r="544" spans="1:10" x14ac:dyDescent="0.3">
      <c r="A544" s="21" t="str">
        <f>B461&amp;C542&amp;D544</f>
        <v>PENETRACION (%).Derivados lacteos IngREST.CAT ARAGON</v>
      </c>
      <c r="B544">
        <v>0</v>
      </c>
      <c r="C544">
        <v>0</v>
      </c>
      <c r="D544" t="s">
        <v>147</v>
      </c>
      <c r="E544">
        <v>8.5103519999999993</v>
      </c>
      <c r="F544">
        <v>12.05471</v>
      </c>
      <c r="G544">
        <v>0</v>
      </c>
      <c r="H544">
        <v>0</v>
      </c>
      <c r="I544">
        <v>0</v>
      </c>
      <c r="J544">
        <v>0</v>
      </c>
    </row>
    <row r="545" spans="1:10" x14ac:dyDescent="0.3">
      <c r="A545" s="21" t="str">
        <f>B461&amp;C542&amp;D545</f>
        <v>PENETRACION (%).Derivados lacteos IngLEVANTE</v>
      </c>
      <c r="B545">
        <v>0</v>
      </c>
      <c r="C545">
        <v>0</v>
      </c>
      <c r="D545" t="s">
        <v>148</v>
      </c>
      <c r="E545">
        <v>14.26587</v>
      </c>
      <c r="F545">
        <v>18.461310000000001</v>
      </c>
      <c r="G545">
        <v>0</v>
      </c>
      <c r="H545">
        <v>0</v>
      </c>
      <c r="I545">
        <v>0</v>
      </c>
      <c r="J545">
        <v>0</v>
      </c>
    </row>
    <row r="546" spans="1:10" x14ac:dyDescent="0.3">
      <c r="A546" s="21" t="str">
        <f>B461&amp;C542&amp;D546</f>
        <v>PENETRACION (%).Derivados lacteos IngANDALUCIA</v>
      </c>
      <c r="B546">
        <v>0</v>
      </c>
      <c r="C546">
        <v>0</v>
      </c>
      <c r="D546" t="s">
        <v>149</v>
      </c>
      <c r="E546">
        <v>17.759550000000001</v>
      </c>
      <c r="F546">
        <v>14.89955</v>
      </c>
      <c r="G546">
        <v>0</v>
      </c>
      <c r="H546">
        <v>0</v>
      </c>
      <c r="I546">
        <v>0</v>
      </c>
      <c r="J546">
        <v>0</v>
      </c>
    </row>
    <row r="547" spans="1:10" x14ac:dyDescent="0.3">
      <c r="A547" s="21" t="str">
        <f>B461&amp;C542&amp;D547</f>
        <v>PENETRACION (%).Derivados lacteos IngMDD AM</v>
      </c>
      <c r="B547">
        <v>0</v>
      </c>
      <c r="C547">
        <v>0</v>
      </c>
      <c r="D547" t="s">
        <v>150</v>
      </c>
      <c r="E547">
        <v>14.38096</v>
      </c>
      <c r="F547">
        <v>15.399900000000001</v>
      </c>
      <c r="G547">
        <v>0</v>
      </c>
      <c r="H547">
        <v>0</v>
      </c>
      <c r="I547">
        <v>0</v>
      </c>
      <c r="J547">
        <v>0</v>
      </c>
    </row>
    <row r="548" spans="1:10" x14ac:dyDescent="0.3">
      <c r="A548" s="21" t="str">
        <f>B461&amp;C542&amp;D548</f>
        <v>PENETRACION (%).Derivados lacteos IngRTO CENTRO</v>
      </c>
      <c r="B548">
        <v>0</v>
      </c>
      <c r="C548">
        <v>0</v>
      </c>
      <c r="D548" t="s">
        <v>151</v>
      </c>
      <c r="E548">
        <v>12.316380000000001</v>
      </c>
      <c r="F548">
        <v>11.07199</v>
      </c>
      <c r="G548">
        <v>0</v>
      </c>
      <c r="H548">
        <v>0</v>
      </c>
      <c r="I548">
        <v>0</v>
      </c>
      <c r="J548">
        <v>0</v>
      </c>
    </row>
    <row r="549" spans="1:10" x14ac:dyDescent="0.3">
      <c r="A549" s="21" t="str">
        <f>B461&amp;C542&amp;D549</f>
        <v>PENETRACION (%).Derivados lacteos IngNORTE-CENTRO</v>
      </c>
      <c r="B549">
        <v>0</v>
      </c>
      <c r="C549">
        <v>0</v>
      </c>
      <c r="D549" t="s">
        <v>152</v>
      </c>
      <c r="E549">
        <v>9.7665980000000001</v>
      </c>
      <c r="F549">
        <v>11.385770000000001</v>
      </c>
      <c r="G549">
        <v>0</v>
      </c>
      <c r="H549">
        <v>0</v>
      </c>
      <c r="I549">
        <v>0</v>
      </c>
      <c r="J549">
        <v>0</v>
      </c>
    </row>
    <row r="550" spans="1:10" x14ac:dyDescent="0.3">
      <c r="A550" s="21" t="str">
        <f>B461&amp;C542&amp;D550</f>
        <v>PENETRACION (%).Derivados lacteos IngNOROESTE</v>
      </c>
      <c r="B550">
        <v>0</v>
      </c>
      <c r="C550">
        <v>0</v>
      </c>
      <c r="D550" t="s">
        <v>153</v>
      </c>
      <c r="E550">
        <v>10.47696</v>
      </c>
      <c r="F550">
        <v>12.92454</v>
      </c>
      <c r="G550">
        <v>0</v>
      </c>
      <c r="H550">
        <v>0</v>
      </c>
      <c r="I550">
        <v>0</v>
      </c>
      <c r="J550">
        <v>0</v>
      </c>
    </row>
    <row r="551" spans="1:10" x14ac:dyDescent="0.3">
      <c r="A551" s="21" t="str">
        <f>B461&amp;C542&amp;D551</f>
        <v>PENETRACION (%).Derivados lacteos Ing&lt;2MIL</v>
      </c>
      <c r="B551">
        <v>0</v>
      </c>
      <c r="C551">
        <v>0</v>
      </c>
      <c r="D551" t="s">
        <v>30</v>
      </c>
      <c r="E551">
        <v>0</v>
      </c>
      <c r="F551">
        <v>0</v>
      </c>
      <c r="G551">
        <v>0</v>
      </c>
      <c r="H551">
        <v>0</v>
      </c>
      <c r="I551">
        <v>0</v>
      </c>
      <c r="J551">
        <v>0</v>
      </c>
    </row>
    <row r="552" spans="1:10" x14ac:dyDescent="0.3">
      <c r="A552" s="21" t="str">
        <f>B461&amp;C542&amp;D552</f>
        <v>PENETRACION (%).Derivados lacteos Ing2-5MIL</v>
      </c>
      <c r="B552">
        <v>0</v>
      </c>
      <c r="C552">
        <v>0</v>
      </c>
      <c r="D552" t="s">
        <v>33</v>
      </c>
      <c r="E552">
        <v>0</v>
      </c>
      <c r="F552">
        <v>15.76784</v>
      </c>
      <c r="G552">
        <v>0</v>
      </c>
      <c r="H552">
        <v>0</v>
      </c>
      <c r="I552">
        <v>0</v>
      </c>
      <c r="J552">
        <v>0</v>
      </c>
    </row>
    <row r="553" spans="1:10" x14ac:dyDescent="0.3">
      <c r="A553" s="21" t="str">
        <f>B461&amp;C542&amp;D553</f>
        <v>PENETRACION (%).Derivados lacteos Ing5-10MIL</v>
      </c>
      <c r="B553">
        <v>0</v>
      </c>
      <c r="C553">
        <v>0</v>
      </c>
      <c r="D553" t="s">
        <v>35</v>
      </c>
      <c r="E553">
        <v>19.861429999999999</v>
      </c>
      <c r="F553">
        <v>14.53335</v>
      </c>
      <c r="G553">
        <v>0</v>
      </c>
      <c r="H553">
        <v>0</v>
      </c>
      <c r="I553">
        <v>0</v>
      </c>
      <c r="J553">
        <v>0</v>
      </c>
    </row>
    <row r="554" spans="1:10" x14ac:dyDescent="0.3">
      <c r="A554" s="21" t="str">
        <f>B461&amp;C542&amp;D554</f>
        <v>PENETRACION (%).Derivados lacteos Ing10-30MIL</v>
      </c>
      <c r="B554">
        <v>0</v>
      </c>
      <c r="C554">
        <v>0</v>
      </c>
      <c r="D554" t="s">
        <v>37</v>
      </c>
      <c r="E554">
        <v>13.6211</v>
      </c>
      <c r="F554">
        <v>15.612080000000001</v>
      </c>
      <c r="G554">
        <v>0</v>
      </c>
      <c r="H554">
        <v>0</v>
      </c>
      <c r="I554">
        <v>0</v>
      </c>
      <c r="J554">
        <v>0</v>
      </c>
    </row>
    <row r="555" spans="1:10" x14ac:dyDescent="0.3">
      <c r="A555" s="21" t="str">
        <f>B461&amp;C542&amp;D555</f>
        <v>PENETRACION (%).Derivados lacteos Ing30-100MIL</v>
      </c>
      <c r="B555">
        <v>0</v>
      </c>
      <c r="C555">
        <v>0</v>
      </c>
      <c r="D555" t="s">
        <v>39</v>
      </c>
      <c r="E555">
        <v>15.8756</v>
      </c>
      <c r="F555">
        <v>16.8611</v>
      </c>
      <c r="G555">
        <v>0</v>
      </c>
      <c r="H555">
        <v>0</v>
      </c>
      <c r="I555">
        <v>0</v>
      </c>
      <c r="J555">
        <v>0</v>
      </c>
    </row>
    <row r="556" spans="1:10" x14ac:dyDescent="0.3">
      <c r="A556" s="21" t="str">
        <f>B461&amp;C542&amp;D556</f>
        <v>PENETRACION (%).Derivados lacteos Ing100-200MIL</v>
      </c>
      <c r="B556">
        <v>0</v>
      </c>
      <c r="C556">
        <v>0</v>
      </c>
      <c r="D556" t="s">
        <v>41</v>
      </c>
      <c r="E556">
        <v>15.35787</v>
      </c>
      <c r="F556">
        <v>15.482419999999999</v>
      </c>
      <c r="G556">
        <v>0</v>
      </c>
      <c r="H556">
        <v>0</v>
      </c>
      <c r="I556">
        <v>0</v>
      </c>
      <c r="J556">
        <v>0</v>
      </c>
    </row>
    <row r="557" spans="1:10" x14ac:dyDescent="0.3">
      <c r="A557" s="21" t="str">
        <f>B461&amp;C542&amp;D557</f>
        <v>PENETRACION (%).Derivados lacteos Ing200-500MIL</v>
      </c>
      <c r="B557">
        <v>0</v>
      </c>
      <c r="C557">
        <v>0</v>
      </c>
      <c r="D557" t="s">
        <v>43</v>
      </c>
      <c r="E557">
        <v>12.570510000000001</v>
      </c>
      <c r="F557">
        <v>15.59329</v>
      </c>
      <c r="G557">
        <v>0</v>
      </c>
      <c r="H557">
        <v>0</v>
      </c>
      <c r="I557">
        <v>0</v>
      </c>
      <c r="J557">
        <v>0</v>
      </c>
    </row>
    <row r="558" spans="1:10" x14ac:dyDescent="0.3">
      <c r="A558" s="21" t="str">
        <f>B461&amp;C542&amp;D558</f>
        <v>PENETRACION (%).Derivados lacteos Ing&gt;500MIL</v>
      </c>
      <c r="B558">
        <v>0</v>
      </c>
      <c r="C558">
        <v>0</v>
      </c>
      <c r="D558" t="s">
        <v>45</v>
      </c>
      <c r="E558">
        <v>13.47369</v>
      </c>
      <c r="F558">
        <v>11.48916</v>
      </c>
      <c r="G558">
        <v>0</v>
      </c>
      <c r="H558">
        <v>0</v>
      </c>
      <c r="I558">
        <v>0</v>
      </c>
      <c r="J558">
        <v>0</v>
      </c>
    </row>
    <row r="559" spans="1:10" x14ac:dyDescent="0.3">
      <c r="A559" s="21" t="str">
        <f>B461&amp;C542&amp;D559</f>
        <v>PENETRACION (%).Derivados lacteos IngDE 15 A 19 AÑOS</v>
      </c>
      <c r="B559">
        <v>0</v>
      </c>
      <c r="C559">
        <v>0</v>
      </c>
      <c r="D559" t="s">
        <v>154</v>
      </c>
      <c r="E559">
        <v>0</v>
      </c>
      <c r="F559">
        <v>0</v>
      </c>
      <c r="G559">
        <v>0</v>
      </c>
      <c r="H559">
        <v>0</v>
      </c>
      <c r="I559">
        <v>0</v>
      </c>
      <c r="J559">
        <v>0</v>
      </c>
    </row>
    <row r="560" spans="1:10" x14ac:dyDescent="0.3">
      <c r="A560" s="21" t="str">
        <f>B461&amp;C542&amp;D560</f>
        <v>PENETRACION (%).Derivados lacteos IngDE 20 A 24 AÑOS</v>
      </c>
      <c r="B560">
        <v>0</v>
      </c>
      <c r="C560">
        <v>0</v>
      </c>
      <c r="D560" t="s">
        <v>155</v>
      </c>
      <c r="E560">
        <v>19.76089</v>
      </c>
      <c r="F560">
        <v>17.213730000000002</v>
      </c>
      <c r="G560">
        <v>0</v>
      </c>
      <c r="H560">
        <v>0</v>
      </c>
      <c r="I560">
        <v>0</v>
      </c>
      <c r="J560">
        <v>0</v>
      </c>
    </row>
    <row r="561" spans="1:10" x14ac:dyDescent="0.3">
      <c r="A561" s="21" t="str">
        <f>B461&amp;C542&amp;D561</f>
        <v>PENETRACION (%).Derivados lacteos IngDE 25 A 34 AÑOS</v>
      </c>
      <c r="B561">
        <v>0</v>
      </c>
      <c r="C561">
        <v>0</v>
      </c>
      <c r="D561" t="s">
        <v>156</v>
      </c>
      <c r="E561">
        <v>22.295400000000001</v>
      </c>
      <c r="F561">
        <v>22.617799999999999</v>
      </c>
      <c r="G561">
        <v>0</v>
      </c>
      <c r="H561">
        <v>0</v>
      </c>
      <c r="I561">
        <v>0</v>
      </c>
      <c r="J561">
        <v>0</v>
      </c>
    </row>
    <row r="562" spans="1:10" x14ac:dyDescent="0.3">
      <c r="A562" s="21" t="str">
        <f>B461&amp;C542&amp;D562</f>
        <v>PENETRACION (%).Derivados lacteos IngDE 35 A 49 AÑOS</v>
      </c>
      <c r="B562">
        <v>0</v>
      </c>
      <c r="C562">
        <v>0</v>
      </c>
      <c r="D562" t="s">
        <v>157</v>
      </c>
      <c r="E562">
        <v>12.48536</v>
      </c>
      <c r="F562">
        <v>14.351760000000001</v>
      </c>
      <c r="G562">
        <v>0</v>
      </c>
      <c r="H562">
        <v>0</v>
      </c>
      <c r="I562">
        <v>0</v>
      </c>
      <c r="J562">
        <v>0</v>
      </c>
    </row>
    <row r="563" spans="1:10" x14ac:dyDescent="0.3">
      <c r="A563" s="21" t="str">
        <f>B461&amp;C542&amp;D563</f>
        <v>PENETRACION (%).Derivados lacteos IngDE 50 A 59 AÑOS</v>
      </c>
      <c r="B563">
        <v>0</v>
      </c>
      <c r="C563">
        <v>0</v>
      </c>
      <c r="D563" t="s">
        <v>158</v>
      </c>
      <c r="E563">
        <v>12.479900000000001</v>
      </c>
      <c r="F563">
        <v>12.08494</v>
      </c>
      <c r="G563">
        <v>0</v>
      </c>
      <c r="H563">
        <v>0</v>
      </c>
      <c r="I563">
        <v>0</v>
      </c>
      <c r="J563">
        <v>0</v>
      </c>
    </row>
    <row r="564" spans="1:10" x14ac:dyDescent="0.3">
      <c r="A564" s="21" t="str">
        <f>B461&amp;C542&amp;D564</f>
        <v>PENETRACION (%).Derivados lacteos IngDE 60 A 75 AÑOS</v>
      </c>
      <c r="B564">
        <v>0</v>
      </c>
      <c r="C564">
        <v>0</v>
      </c>
      <c r="D564" t="s">
        <v>159</v>
      </c>
      <c r="E564">
        <v>10.196540000000001</v>
      </c>
      <c r="F564">
        <v>11.294499999999999</v>
      </c>
      <c r="G564">
        <v>0</v>
      </c>
      <c r="H564">
        <v>0</v>
      </c>
      <c r="I564">
        <v>0</v>
      </c>
      <c r="J564">
        <v>0</v>
      </c>
    </row>
    <row r="565" spans="1:10" x14ac:dyDescent="0.3">
      <c r="A565" s="21" t="str">
        <f>B461&amp;C542&amp;D565</f>
        <v>PENETRACION (%).Derivados lacteos IngALTA Y MEDIA ALTA</v>
      </c>
      <c r="B565">
        <v>0</v>
      </c>
      <c r="C565">
        <v>0</v>
      </c>
      <c r="D565" t="s">
        <v>160</v>
      </c>
      <c r="E565">
        <v>14.62012</v>
      </c>
      <c r="F565">
        <v>16.213909999999998</v>
      </c>
      <c r="G565">
        <v>0</v>
      </c>
      <c r="H565">
        <v>0</v>
      </c>
      <c r="I565">
        <v>0</v>
      </c>
      <c r="J565">
        <v>0</v>
      </c>
    </row>
    <row r="566" spans="1:10" x14ac:dyDescent="0.3">
      <c r="A566" s="21" t="str">
        <f>B461&amp;C542&amp;D566</f>
        <v>PENETRACION (%).Derivados lacteos IngMEDIA</v>
      </c>
      <c r="B566">
        <v>0</v>
      </c>
      <c r="C566">
        <v>0</v>
      </c>
      <c r="D566" t="s">
        <v>161</v>
      </c>
      <c r="E566">
        <v>14.3729</v>
      </c>
      <c r="F566">
        <v>13.449479999999999</v>
      </c>
      <c r="G566">
        <v>0</v>
      </c>
      <c r="H566">
        <v>0</v>
      </c>
      <c r="I566">
        <v>0</v>
      </c>
      <c r="J566">
        <v>0</v>
      </c>
    </row>
    <row r="567" spans="1:10" x14ac:dyDescent="0.3">
      <c r="A567" s="21" t="str">
        <f>B461&amp;C542&amp;D567</f>
        <v>PENETRACION (%).Derivados lacteos IngMEDIA BAJA</v>
      </c>
      <c r="B567">
        <v>0</v>
      </c>
      <c r="C567">
        <v>0</v>
      </c>
      <c r="D567" t="s">
        <v>162</v>
      </c>
      <c r="E567">
        <v>11.83492</v>
      </c>
      <c r="F567">
        <v>14.456910000000001</v>
      </c>
      <c r="G567">
        <v>0</v>
      </c>
      <c r="H567">
        <v>0</v>
      </c>
      <c r="I567">
        <v>0</v>
      </c>
      <c r="J567">
        <v>0</v>
      </c>
    </row>
    <row r="568" spans="1:10" x14ac:dyDescent="0.3">
      <c r="A568" s="21" t="str">
        <f>B461&amp;C542&amp;D568</f>
        <v>PENETRACION (%).Derivados lacteos IngBAJA</v>
      </c>
      <c r="B568">
        <v>0</v>
      </c>
      <c r="C568">
        <v>0</v>
      </c>
      <c r="D568" t="s">
        <v>163</v>
      </c>
      <c r="E568">
        <v>15.44646</v>
      </c>
      <c r="F568">
        <v>14.24169</v>
      </c>
      <c r="G568">
        <v>0</v>
      </c>
      <c r="H568">
        <v>0</v>
      </c>
      <c r="I568">
        <v>0</v>
      </c>
      <c r="J568">
        <v>0</v>
      </c>
    </row>
    <row r="569" spans="1:10" x14ac:dyDescent="0.3">
      <c r="A569" s="21" t="str">
        <f>B461&amp;C569&amp;D569</f>
        <v>PENETRACION (%).Fruta Ing.T.ESPAÑA</v>
      </c>
      <c r="B569">
        <v>0</v>
      </c>
      <c r="C569" t="s">
        <v>120</v>
      </c>
      <c r="D569" t="s">
        <v>60</v>
      </c>
      <c r="E569">
        <v>2.0225979999999999</v>
      </c>
      <c r="F569">
        <v>2.0714359999999998</v>
      </c>
      <c r="G569">
        <v>0</v>
      </c>
      <c r="H569">
        <v>0</v>
      </c>
      <c r="I569">
        <v>0</v>
      </c>
      <c r="J569">
        <v>0</v>
      </c>
    </row>
    <row r="570" spans="1:10" x14ac:dyDescent="0.3">
      <c r="A570" s="21" t="str">
        <f>B461&amp;C569&amp;D570</f>
        <v>PENETRACION (%).Fruta Ing.BCN AM</v>
      </c>
      <c r="B570">
        <v>0</v>
      </c>
      <c r="C570">
        <v>0</v>
      </c>
      <c r="D570" t="s">
        <v>146</v>
      </c>
      <c r="E570">
        <v>0</v>
      </c>
      <c r="F570">
        <v>0</v>
      </c>
      <c r="G570">
        <v>0</v>
      </c>
      <c r="H570">
        <v>0</v>
      </c>
      <c r="I570">
        <v>0</v>
      </c>
      <c r="J570">
        <v>0</v>
      </c>
    </row>
    <row r="571" spans="1:10" x14ac:dyDescent="0.3">
      <c r="A571" s="21" t="str">
        <f>B461&amp;C569&amp;D571</f>
        <v>PENETRACION (%).Fruta Ing.REST.CAT ARAGON</v>
      </c>
      <c r="B571">
        <v>0</v>
      </c>
      <c r="C571">
        <v>0</v>
      </c>
      <c r="D571" t="s">
        <v>147</v>
      </c>
      <c r="E571">
        <v>0</v>
      </c>
      <c r="F571">
        <v>0</v>
      </c>
      <c r="G571">
        <v>0</v>
      </c>
      <c r="H571">
        <v>0</v>
      </c>
      <c r="I571">
        <v>0</v>
      </c>
      <c r="J571">
        <v>0</v>
      </c>
    </row>
    <row r="572" spans="1:10" x14ac:dyDescent="0.3">
      <c r="A572" s="21" t="str">
        <f>B461&amp;C569&amp;D572</f>
        <v>PENETRACION (%).Fruta Ing.LEVANTE</v>
      </c>
      <c r="B572">
        <v>0</v>
      </c>
      <c r="C572">
        <v>0</v>
      </c>
      <c r="D572" t="s">
        <v>148</v>
      </c>
      <c r="E572">
        <v>0</v>
      </c>
      <c r="F572">
        <v>0</v>
      </c>
      <c r="G572">
        <v>0</v>
      </c>
      <c r="H572">
        <v>0</v>
      </c>
      <c r="I572">
        <v>0</v>
      </c>
      <c r="J572">
        <v>0</v>
      </c>
    </row>
    <row r="573" spans="1:10" x14ac:dyDescent="0.3">
      <c r="A573" s="21" t="str">
        <f>B461&amp;C569&amp;D573</f>
        <v>PENETRACION (%).Fruta Ing.ANDALUCIA</v>
      </c>
      <c r="B573">
        <v>0</v>
      </c>
      <c r="C573">
        <v>0</v>
      </c>
      <c r="D573" t="s">
        <v>149</v>
      </c>
      <c r="E573">
        <v>0</v>
      </c>
      <c r="F573">
        <v>0</v>
      </c>
      <c r="G573">
        <v>0</v>
      </c>
      <c r="H573">
        <v>0</v>
      </c>
      <c r="I573">
        <v>0</v>
      </c>
      <c r="J573">
        <v>0</v>
      </c>
    </row>
    <row r="574" spans="1:10" x14ac:dyDescent="0.3">
      <c r="A574" s="21" t="str">
        <f>B461&amp;C569&amp;D574</f>
        <v>PENETRACION (%).Fruta Ing.MDD AM</v>
      </c>
      <c r="B574">
        <v>0</v>
      </c>
      <c r="C574">
        <v>0</v>
      </c>
      <c r="D574" t="s">
        <v>150</v>
      </c>
      <c r="E574">
        <v>0</v>
      </c>
      <c r="F574">
        <v>0</v>
      </c>
      <c r="G574">
        <v>0</v>
      </c>
      <c r="H574">
        <v>0</v>
      </c>
      <c r="I574">
        <v>0</v>
      </c>
      <c r="J574">
        <v>0</v>
      </c>
    </row>
    <row r="575" spans="1:10" x14ac:dyDescent="0.3">
      <c r="A575" s="21" t="str">
        <f>B461&amp;C569&amp;D575</f>
        <v>PENETRACION (%).Fruta Ing.RTO CENTRO</v>
      </c>
      <c r="B575">
        <v>0</v>
      </c>
      <c r="C575">
        <v>0</v>
      </c>
      <c r="D575" t="s">
        <v>151</v>
      </c>
      <c r="E575">
        <v>0</v>
      </c>
      <c r="F575">
        <v>0</v>
      </c>
      <c r="G575">
        <v>0</v>
      </c>
      <c r="H575">
        <v>0</v>
      </c>
      <c r="I575">
        <v>0</v>
      </c>
      <c r="J575">
        <v>0</v>
      </c>
    </row>
    <row r="576" spans="1:10" x14ac:dyDescent="0.3">
      <c r="A576" s="21" t="str">
        <f>B461&amp;C569&amp;D576</f>
        <v>PENETRACION (%).Fruta Ing.NORTE-CENTRO</v>
      </c>
      <c r="B576">
        <v>0</v>
      </c>
      <c r="C576">
        <v>0</v>
      </c>
      <c r="D576" t="s">
        <v>152</v>
      </c>
      <c r="E576">
        <v>0</v>
      </c>
      <c r="F576">
        <v>0</v>
      </c>
      <c r="G576">
        <v>0</v>
      </c>
      <c r="H576">
        <v>0</v>
      </c>
      <c r="I576">
        <v>0</v>
      </c>
      <c r="J576">
        <v>0</v>
      </c>
    </row>
    <row r="577" spans="1:10" x14ac:dyDescent="0.3">
      <c r="A577" s="21" t="str">
        <f>B461&amp;C569&amp;D577</f>
        <v>PENETRACION (%).Fruta Ing.NOROESTE</v>
      </c>
      <c r="B577">
        <v>0</v>
      </c>
      <c r="C577">
        <v>0</v>
      </c>
      <c r="D577" t="s">
        <v>153</v>
      </c>
      <c r="E577">
        <v>0</v>
      </c>
      <c r="F577">
        <v>0</v>
      </c>
      <c r="G577">
        <v>0</v>
      </c>
      <c r="H577">
        <v>0</v>
      </c>
      <c r="I577">
        <v>0</v>
      </c>
      <c r="J577">
        <v>0</v>
      </c>
    </row>
    <row r="578" spans="1:10" x14ac:dyDescent="0.3">
      <c r="A578" s="21" t="str">
        <f>B461&amp;C569&amp;D578</f>
        <v>PENETRACION (%).Fruta Ing.&lt;2MIL</v>
      </c>
      <c r="B578">
        <v>0</v>
      </c>
      <c r="C578">
        <v>0</v>
      </c>
      <c r="D578" t="s">
        <v>30</v>
      </c>
      <c r="E578">
        <v>0</v>
      </c>
      <c r="F578">
        <v>0</v>
      </c>
      <c r="G578">
        <v>0</v>
      </c>
      <c r="H578">
        <v>0</v>
      </c>
      <c r="I578">
        <v>0</v>
      </c>
      <c r="J578">
        <v>0</v>
      </c>
    </row>
    <row r="579" spans="1:10" x14ac:dyDescent="0.3">
      <c r="A579" s="21" t="str">
        <f>B461&amp;C569&amp;D579</f>
        <v>PENETRACION (%).Fruta Ing.2-5MIL</v>
      </c>
      <c r="B579">
        <v>0</v>
      </c>
      <c r="C579">
        <v>0</v>
      </c>
      <c r="D579" t="s">
        <v>33</v>
      </c>
      <c r="E579">
        <v>0</v>
      </c>
      <c r="F579">
        <v>0</v>
      </c>
      <c r="G579">
        <v>0</v>
      </c>
      <c r="H579">
        <v>0</v>
      </c>
      <c r="I579">
        <v>0</v>
      </c>
      <c r="J579">
        <v>0</v>
      </c>
    </row>
    <row r="580" spans="1:10" x14ac:dyDescent="0.3">
      <c r="A580" s="21" t="str">
        <f>B461&amp;C569&amp;D580</f>
        <v>PENETRACION (%).Fruta Ing.5-10MIL</v>
      </c>
      <c r="B580">
        <v>0</v>
      </c>
      <c r="C580">
        <v>0</v>
      </c>
      <c r="D580" t="s">
        <v>35</v>
      </c>
      <c r="E580">
        <v>0</v>
      </c>
      <c r="F580">
        <v>0</v>
      </c>
      <c r="G580">
        <v>0</v>
      </c>
      <c r="H580">
        <v>0</v>
      </c>
      <c r="I580">
        <v>0</v>
      </c>
      <c r="J580">
        <v>0</v>
      </c>
    </row>
    <row r="581" spans="1:10" x14ac:dyDescent="0.3">
      <c r="A581" s="21" t="str">
        <f>B461&amp;C569&amp;D581</f>
        <v>PENETRACION (%).Fruta Ing.10-30MIL</v>
      </c>
      <c r="B581">
        <v>0</v>
      </c>
      <c r="C581">
        <v>0</v>
      </c>
      <c r="D581" t="s">
        <v>37</v>
      </c>
      <c r="E581">
        <v>0</v>
      </c>
      <c r="F581">
        <v>0</v>
      </c>
      <c r="G581">
        <v>0</v>
      </c>
      <c r="H581">
        <v>0</v>
      </c>
      <c r="I581">
        <v>0</v>
      </c>
      <c r="J581">
        <v>0</v>
      </c>
    </row>
    <row r="582" spans="1:10" x14ac:dyDescent="0.3">
      <c r="A582" s="21" t="str">
        <f>B461&amp;C569&amp;D582</f>
        <v>PENETRACION (%).Fruta Ing.30-100MIL</v>
      </c>
      <c r="B582">
        <v>0</v>
      </c>
      <c r="C582">
        <v>0</v>
      </c>
      <c r="D582" t="s">
        <v>39</v>
      </c>
      <c r="E582">
        <v>0</v>
      </c>
      <c r="F582">
        <v>0</v>
      </c>
      <c r="G582">
        <v>0</v>
      </c>
      <c r="H582">
        <v>0</v>
      </c>
      <c r="I582">
        <v>0</v>
      </c>
      <c r="J582">
        <v>0</v>
      </c>
    </row>
    <row r="583" spans="1:10" x14ac:dyDescent="0.3">
      <c r="A583" s="21" t="str">
        <f>B461&amp;C569&amp;D583</f>
        <v>PENETRACION (%).Fruta Ing.100-200MIL</v>
      </c>
      <c r="B583">
        <v>0</v>
      </c>
      <c r="C583">
        <v>0</v>
      </c>
      <c r="D583" t="s">
        <v>41</v>
      </c>
      <c r="E583">
        <v>0</v>
      </c>
      <c r="F583">
        <v>0</v>
      </c>
      <c r="G583">
        <v>0</v>
      </c>
      <c r="H583">
        <v>0</v>
      </c>
      <c r="I583">
        <v>0</v>
      </c>
      <c r="J583">
        <v>0</v>
      </c>
    </row>
    <row r="584" spans="1:10" x14ac:dyDescent="0.3">
      <c r="A584" s="21" t="str">
        <f>B461&amp;C569&amp;D584</f>
        <v>PENETRACION (%).Fruta Ing.200-500MIL</v>
      </c>
      <c r="B584">
        <v>0</v>
      </c>
      <c r="C584">
        <v>0</v>
      </c>
      <c r="D584" t="s">
        <v>43</v>
      </c>
      <c r="E584">
        <v>0</v>
      </c>
      <c r="F584">
        <v>0</v>
      </c>
      <c r="G584">
        <v>0</v>
      </c>
      <c r="H584">
        <v>0</v>
      </c>
      <c r="I584">
        <v>0</v>
      </c>
      <c r="J584">
        <v>0</v>
      </c>
    </row>
    <row r="585" spans="1:10" x14ac:dyDescent="0.3">
      <c r="A585" s="21" t="str">
        <f>B461&amp;C569&amp;D585</f>
        <v>PENETRACION (%).Fruta Ing.&gt;500MIL</v>
      </c>
      <c r="B585">
        <v>0</v>
      </c>
      <c r="C585">
        <v>0</v>
      </c>
      <c r="D585" t="s">
        <v>45</v>
      </c>
      <c r="E585">
        <v>0</v>
      </c>
      <c r="F585">
        <v>0</v>
      </c>
      <c r="G585">
        <v>0</v>
      </c>
      <c r="H585">
        <v>0</v>
      </c>
      <c r="I585">
        <v>0</v>
      </c>
      <c r="J585">
        <v>0</v>
      </c>
    </row>
    <row r="586" spans="1:10" x14ac:dyDescent="0.3">
      <c r="A586" s="21" t="str">
        <f>B461&amp;C569&amp;D586</f>
        <v>PENETRACION (%).Fruta Ing.DE 15 A 19 AÑOS</v>
      </c>
      <c r="B586">
        <v>0</v>
      </c>
      <c r="C586">
        <v>0</v>
      </c>
      <c r="D586" t="s">
        <v>154</v>
      </c>
      <c r="E586">
        <v>0</v>
      </c>
      <c r="F586">
        <v>0</v>
      </c>
      <c r="G586">
        <v>0</v>
      </c>
      <c r="H586">
        <v>0</v>
      </c>
      <c r="I586">
        <v>0</v>
      </c>
      <c r="J586">
        <v>0</v>
      </c>
    </row>
    <row r="587" spans="1:10" x14ac:dyDescent="0.3">
      <c r="A587" s="21" t="str">
        <f>B461&amp;C569&amp;D587</f>
        <v>PENETRACION (%).Fruta Ing.DE 20 A 24 AÑOS</v>
      </c>
      <c r="B587">
        <v>0</v>
      </c>
      <c r="C587">
        <v>0</v>
      </c>
      <c r="D587" t="s">
        <v>155</v>
      </c>
      <c r="E587">
        <v>0</v>
      </c>
      <c r="F587">
        <v>0</v>
      </c>
      <c r="G587">
        <v>0</v>
      </c>
      <c r="H587">
        <v>0</v>
      </c>
      <c r="I587">
        <v>0</v>
      </c>
      <c r="J587">
        <v>0</v>
      </c>
    </row>
    <row r="588" spans="1:10" x14ac:dyDescent="0.3">
      <c r="A588" s="21" t="str">
        <f>B461&amp;C569&amp;D588</f>
        <v>PENETRACION (%).Fruta Ing.DE 25 A 34 AÑOS</v>
      </c>
      <c r="B588">
        <v>0</v>
      </c>
      <c r="C588">
        <v>0</v>
      </c>
      <c r="D588" t="s">
        <v>156</v>
      </c>
      <c r="E588">
        <v>0</v>
      </c>
      <c r="F588">
        <v>0</v>
      </c>
      <c r="G588">
        <v>0</v>
      </c>
      <c r="H588">
        <v>0</v>
      </c>
      <c r="I588">
        <v>0</v>
      </c>
      <c r="J588">
        <v>0</v>
      </c>
    </row>
    <row r="589" spans="1:10" x14ac:dyDescent="0.3">
      <c r="A589" s="21" t="str">
        <f>B461&amp;C569&amp;D589</f>
        <v>PENETRACION (%).Fruta Ing.DE 35 A 49 AÑOS</v>
      </c>
      <c r="B589">
        <v>0</v>
      </c>
      <c r="C589">
        <v>0</v>
      </c>
      <c r="D589" t="s">
        <v>157</v>
      </c>
      <c r="E589">
        <v>0</v>
      </c>
      <c r="F589">
        <v>2.6123530000000001</v>
      </c>
      <c r="G589">
        <v>0</v>
      </c>
      <c r="H589">
        <v>0</v>
      </c>
      <c r="I589">
        <v>0</v>
      </c>
      <c r="J589">
        <v>0</v>
      </c>
    </row>
    <row r="590" spans="1:10" x14ac:dyDescent="0.3">
      <c r="A590" s="21" t="str">
        <f>B461&amp;C569&amp;D590</f>
        <v>PENETRACION (%).Fruta Ing.DE 50 A 59 AÑOS</v>
      </c>
      <c r="B590">
        <v>0</v>
      </c>
      <c r="C590">
        <v>0</v>
      </c>
      <c r="D590" t="s">
        <v>158</v>
      </c>
      <c r="E590">
        <v>0</v>
      </c>
      <c r="F590">
        <v>0</v>
      </c>
      <c r="G590">
        <v>0</v>
      </c>
      <c r="H590">
        <v>0</v>
      </c>
      <c r="I590">
        <v>0</v>
      </c>
      <c r="J590">
        <v>0</v>
      </c>
    </row>
    <row r="591" spans="1:10" x14ac:dyDescent="0.3">
      <c r="A591" s="21" t="str">
        <f>B461&amp;C569&amp;D591</f>
        <v>PENETRACION (%).Fruta Ing.DE 60 A 75 AÑOS</v>
      </c>
      <c r="B591">
        <v>0</v>
      </c>
      <c r="C591">
        <v>0</v>
      </c>
      <c r="D591" t="s">
        <v>159</v>
      </c>
      <c r="E591">
        <v>0</v>
      </c>
      <c r="F591">
        <v>0</v>
      </c>
      <c r="G591">
        <v>0</v>
      </c>
      <c r="H591">
        <v>0</v>
      </c>
      <c r="I591">
        <v>0</v>
      </c>
      <c r="J591">
        <v>0</v>
      </c>
    </row>
    <row r="592" spans="1:10" x14ac:dyDescent="0.3">
      <c r="A592" s="21" t="str">
        <f>B461&amp;C569&amp;D592</f>
        <v>PENETRACION (%).Fruta Ing.ALTA Y MEDIA ALTA</v>
      </c>
      <c r="B592">
        <v>0</v>
      </c>
      <c r="C592">
        <v>0</v>
      </c>
      <c r="D592" t="s">
        <v>160</v>
      </c>
      <c r="E592">
        <v>0</v>
      </c>
      <c r="F592">
        <v>0</v>
      </c>
      <c r="G592">
        <v>0</v>
      </c>
      <c r="H592">
        <v>0</v>
      </c>
      <c r="I592">
        <v>0</v>
      </c>
      <c r="J592">
        <v>0</v>
      </c>
    </row>
    <row r="593" spans="1:10" x14ac:dyDescent="0.3">
      <c r="A593" s="21" t="str">
        <f>B461&amp;C569&amp;D593</f>
        <v>PENETRACION (%).Fruta Ing.MEDIA</v>
      </c>
      <c r="B593">
        <v>0</v>
      </c>
      <c r="C593">
        <v>0</v>
      </c>
      <c r="D593" t="s">
        <v>161</v>
      </c>
      <c r="E593">
        <v>0</v>
      </c>
      <c r="F593">
        <v>0</v>
      </c>
      <c r="G593">
        <v>0</v>
      </c>
      <c r="H593">
        <v>0</v>
      </c>
      <c r="I593">
        <v>0</v>
      </c>
      <c r="J593">
        <v>0</v>
      </c>
    </row>
    <row r="594" spans="1:10" x14ac:dyDescent="0.3">
      <c r="A594" s="21" t="str">
        <f>B461&amp;C569&amp;D594</f>
        <v>PENETRACION (%).Fruta Ing.MEDIA BAJA</v>
      </c>
      <c r="B594">
        <v>0</v>
      </c>
      <c r="C594">
        <v>0</v>
      </c>
      <c r="D594" t="s">
        <v>162</v>
      </c>
      <c r="E594">
        <v>0</v>
      </c>
      <c r="F594">
        <v>0</v>
      </c>
      <c r="G594">
        <v>0</v>
      </c>
      <c r="H594">
        <v>0</v>
      </c>
      <c r="I594">
        <v>0</v>
      </c>
      <c r="J594">
        <v>0</v>
      </c>
    </row>
    <row r="595" spans="1:10" x14ac:dyDescent="0.3">
      <c r="A595" s="21" t="str">
        <f>B461&amp;C569&amp;D595</f>
        <v>PENETRACION (%).Fruta Ing.BAJA</v>
      </c>
      <c r="B595">
        <v>0</v>
      </c>
      <c r="C595">
        <v>0</v>
      </c>
      <c r="D595" t="s">
        <v>163</v>
      </c>
      <c r="E595">
        <v>0</v>
      </c>
      <c r="F595">
        <v>0</v>
      </c>
      <c r="G595">
        <v>0</v>
      </c>
      <c r="H595">
        <v>0</v>
      </c>
      <c r="I595">
        <v>0</v>
      </c>
      <c r="J595">
        <v>0</v>
      </c>
    </row>
    <row r="596" spans="1:10" x14ac:dyDescent="0.3">
      <c r="A596" s="21" t="str">
        <f>B461&amp;C596&amp;D596</f>
        <v>PENETRACION (%).Hortalizas/Verdur.IngT.ESPAÑA</v>
      </c>
      <c r="B596">
        <v>0</v>
      </c>
      <c r="C596" t="s">
        <v>121</v>
      </c>
      <c r="D596" t="s">
        <v>60</v>
      </c>
      <c r="E596">
        <v>16.948440000000002</v>
      </c>
      <c r="F596">
        <v>18.507940000000001</v>
      </c>
      <c r="G596">
        <v>0</v>
      </c>
      <c r="H596">
        <v>0</v>
      </c>
      <c r="I596">
        <v>0</v>
      </c>
      <c r="J596">
        <v>0</v>
      </c>
    </row>
    <row r="597" spans="1:10" x14ac:dyDescent="0.3">
      <c r="A597" s="21" t="str">
        <f>B461&amp;C596&amp;D597</f>
        <v>PENETRACION (%).Hortalizas/Verdur.IngBCN AM</v>
      </c>
      <c r="B597">
        <v>0</v>
      </c>
      <c r="C597">
        <v>0</v>
      </c>
      <c r="D597" t="s">
        <v>146</v>
      </c>
      <c r="E597">
        <v>19.364080000000001</v>
      </c>
      <c r="F597">
        <v>16.827459999999999</v>
      </c>
      <c r="G597">
        <v>0</v>
      </c>
      <c r="H597">
        <v>0</v>
      </c>
      <c r="I597">
        <v>0</v>
      </c>
      <c r="J597">
        <v>0</v>
      </c>
    </row>
    <row r="598" spans="1:10" x14ac:dyDescent="0.3">
      <c r="A598" s="21" t="str">
        <f>B461&amp;C596&amp;D598</f>
        <v>PENETRACION (%).Hortalizas/Verdur.IngREST.CAT ARAGON</v>
      </c>
      <c r="B598">
        <v>0</v>
      </c>
      <c r="C598">
        <v>0</v>
      </c>
      <c r="D598" t="s">
        <v>147</v>
      </c>
      <c r="E598">
        <v>14.58456</v>
      </c>
      <c r="F598">
        <v>15.49905</v>
      </c>
      <c r="G598">
        <v>0</v>
      </c>
      <c r="H598">
        <v>0</v>
      </c>
      <c r="I598">
        <v>0</v>
      </c>
      <c r="J598">
        <v>0</v>
      </c>
    </row>
    <row r="599" spans="1:10" x14ac:dyDescent="0.3">
      <c r="A599" s="21" t="str">
        <f>B461&amp;C596&amp;D599</f>
        <v>PENETRACION (%).Hortalizas/Verdur.IngLEVANTE</v>
      </c>
      <c r="B599">
        <v>0</v>
      </c>
      <c r="C599">
        <v>0</v>
      </c>
      <c r="D599" t="s">
        <v>148</v>
      </c>
      <c r="E599">
        <v>16.994250000000001</v>
      </c>
      <c r="F599">
        <v>18.340309999999999</v>
      </c>
      <c r="G599">
        <v>0</v>
      </c>
      <c r="H599">
        <v>0</v>
      </c>
      <c r="I599">
        <v>0</v>
      </c>
      <c r="J599">
        <v>0</v>
      </c>
    </row>
    <row r="600" spans="1:10" x14ac:dyDescent="0.3">
      <c r="A600" s="21" t="str">
        <f>B461&amp;C596&amp;D600</f>
        <v>PENETRACION (%).Hortalizas/Verdur.IngANDALUCIA</v>
      </c>
      <c r="B600">
        <v>0</v>
      </c>
      <c r="C600">
        <v>0</v>
      </c>
      <c r="D600" t="s">
        <v>149</v>
      </c>
      <c r="E600">
        <v>19.736969999999999</v>
      </c>
      <c r="F600">
        <v>23.105239999999998</v>
      </c>
      <c r="G600">
        <v>0</v>
      </c>
      <c r="H600">
        <v>0</v>
      </c>
      <c r="I600">
        <v>0</v>
      </c>
      <c r="J600">
        <v>0</v>
      </c>
    </row>
    <row r="601" spans="1:10" x14ac:dyDescent="0.3">
      <c r="A601" s="21" t="str">
        <f>B461&amp;C596&amp;D601</f>
        <v>PENETRACION (%).Hortalizas/Verdur.IngMDD AM</v>
      </c>
      <c r="B601">
        <v>0</v>
      </c>
      <c r="C601">
        <v>0</v>
      </c>
      <c r="D601" t="s">
        <v>150</v>
      </c>
      <c r="E601">
        <v>18.448810000000002</v>
      </c>
      <c r="F601">
        <v>19.6723</v>
      </c>
      <c r="G601">
        <v>0</v>
      </c>
      <c r="H601">
        <v>0</v>
      </c>
      <c r="I601">
        <v>0</v>
      </c>
      <c r="J601">
        <v>0</v>
      </c>
    </row>
    <row r="602" spans="1:10" x14ac:dyDescent="0.3">
      <c r="A602" s="21" t="str">
        <f>B461&amp;C596&amp;D602</f>
        <v>PENETRACION (%).Hortalizas/Verdur.IngRTO CENTRO</v>
      </c>
      <c r="B602">
        <v>0</v>
      </c>
      <c r="C602">
        <v>0</v>
      </c>
      <c r="D602" t="s">
        <v>151</v>
      </c>
      <c r="E602">
        <v>16.003550000000001</v>
      </c>
      <c r="F602">
        <v>17.763159999999999</v>
      </c>
      <c r="G602">
        <v>0</v>
      </c>
      <c r="H602">
        <v>0</v>
      </c>
      <c r="I602">
        <v>0</v>
      </c>
      <c r="J602">
        <v>0</v>
      </c>
    </row>
    <row r="603" spans="1:10" x14ac:dyDescent="0.3">
      <c r="A603" s="21" t="str">
        <f>B461&amp;C596&amp;D603</f>
        <v>PENETRACION (%).Hortalizas/Verdur.IngNORTE-CENTRO</v>
      </c>
      <c r="B603">
        <v>0</v>
      </c>
      <c r="C603">
        <v>0</v>
      </c>
      <c r="D603" t="s">
        <v>152</v>
      </c>
      <c r="E603">
        <v>15.7164</v>
      </c>
      <c r="F603">
        <v>11.583069999999999</v>
      </c>
      <c r="G603">
        <v>0</v>
      </c>
      <c r="H603">
        <v>0</v>
      </c>
      <c r="I603">
        <v>0</v>
      </c>
      <c r="J603">
        <v>0</v>
      </c>
    </row>
    <row r="604" spans="1:10" x14ac:dyDescent="0.3">
      <c r="A604" s="21" t="str">
        <f>B461&amp;C596&amp;D604</f>
        <v>PENETRACION (%).Hortalizas/Verdur.IngNOROESTE</v>
      </c>
      <c r="B604">
        <v>0</v>
      </c>
      <c r="C604">
        <v>0</v>
      </c>
      <c r="D604" t="s">
        <v>153</v>
      </c>
      <c r="E604">
        <v>16.712859999999999</v>
      </c>
      <c r="F604">
        <v>21.937819999999999</v>
      </c>
      <c r="G604">
        <v>0</v>
      </c>
      <c r="H604">
        <v>0</v>
      </c>
      <c r="I604">
        <v>0</v>
      </c>
      <c r="J604">
        <v>0</v>
      </c>
    </row>
    <row r="605" spans="1:10" x14ac:dyDescent="0.3">
      <c r="A605" s="21" t="str">
        <f>B461&amp;C596&amp;D605</f>
        <v>PENETRACION (%).Hortalizas/Verdur.Ing&lt;2MIL</v>
      </c>
      <c r="B605">
        <v>0</v>
      </c>
      <c r="C605">
        <v>0</v>
      </c>
      <c r="D605" t="s">
        <v>30</v>
      </c>
      <c r="E605">
        <v>0</v>
      </c>
      <c r="F605">
        <v>0</v>
      </c>
      <c r="G605">
        <v>0</v>
      </c>
      <c r="H605">
        <v>0</v>
      </c>
      <c r="I605">
        <v>0</v>
      </c>
      <c r="J605">
        <v>0</v>
      </c>
    </row>
    <row r="606" spans="1:10" x14ac:dyDescent="0.3">
      <c r="A606" s="21" t="str">
        <f>B461&amp;C596&amp;D606</f>
        <v>PENETRACION (%).Hortalizas/Verdur.Ing2-5MIL</v>
      </c>
      <c r="B606">
        <v>0</v>
      </c>
      <c r="C606">
        <v>0</v>
      </c>
      <c r="D606" t="s">
        <v>33</v>
      </c>
      <c r="E606">
        <v>0</v>
      </c>
      <c r="F606">
        <v>23.136949999999999</v>
      </c>
      <c r="G606">
        <v>0</v>
      </c>
      <c r="H606">
        <v>0</v>
      </c>
      <c r="I606">
        <v>0</v>
      </c>
      <c r="J606">
        <v>0</v>
      </c>
    </row>
    <row r="607" spans="1:10" x14ac:dyDescent="0.3">
      <c r="A607" s="21" t="str">
        <f>B461&amp;C596&amp;D607</f>
        <v>PENETRACION (%).Hortalizas/Verdur.Ing5-10MIL</v>
      </c>
      <c r="B607">
        <v>0</v>
      </c>
      <c r="C607">
        <v>0</v>
      </c>
      <c r="D607" t="s">
        <v>35</v>
      </c>
      <c r="E607">
        <v>15.605230000000001</v>
      </c>
      <c r="F607">
        <v>20.396930000000001</v>
      </c>
      <c r="G607">
        <v>0</v>
      </c>
      <c r="H607">
        <v>0</v>
      </c>
      <c r="I607">
        <v>0</v>
      </c>
      <c r="J607">
        <v>0</v>
      </c>
    </row>
    <row r="608" spans="1:10" x14ac:dyDescent="0.3">
      <c r="A608" s="21" t="str">
        <f>B461&amp;C596&amp;D608</f>
        <v>PENETRACION (%).Hortalizas/Verdur.Ing10-30MIL</v>
      </c>
      <c r="B608">
        <v>0</v>
      </c>
      <c r="C608">
        <v>0</v>
      </c>
      <c r="D608" t="s">
        <v>37</v>
      </c>
      <c r="E608">
        <v>17.750630000000001</v>
      </c>
      <c r="F608">
        <v>16.389469999999999</v>
      </c>
      <c r="G608">
        <v>0</v>
      </c>
      <c r="H608">
        <v>0</v>
      </c>
      <c r="I608">
        <v>0</v>
      </c>
      <c r="J608">
        <v>0</v>
      </c>
    </row>
    <row r="609" spans="1:10" x14ac:dyDescent="0.3">
      <c r="A609" s="21" t="str">
        <f>B461&amp;C596&amp;D609</f>
        <v>PENETRACION (%).Hortalizas/Verdur.Ing30-100MIL</v>
      </c>
      <c r="B609">
        <v>0</v>
      </c>
      <c r="C609">
        <v>0</v>
      </c>
      <c r="D609" t="s">
        <v>39</v>
      </c>
      <c r="E609">
        <v>19.94943</v>
      </c>
      <c r="F609">
        <v>19.107489999999999</v>
      </c>
      <c r="G609">
        <v>0</v>
      </c>
      <c r="H609">
        <v>0</v>
      </c>
      <c r="I609">
        <v>0</v>
      </c>
      <c r="J609">
        <v>0</v>
      </c>
    </row>
    <row r="610" spans="1:10" x14ac:dyDescent="0.3">
      <c r="A610" s="21" t="str">
        <f>B461&amp;C596&amp;D610</f>
        <v>PENETRACION (%).Hortalizas/Verdur.Ing100-200MIL</v>
      </c>
      <c r="B610">
        <v>0</v>
      </c>
      <c r="C610">
        <v>0</v>
      </c>
      <c r="D610" t="s">
        <v>41</v>
      </c>
      <c r="E610">
        <v>17.797049999999999</v>
      </c>
      <c r="F610">
        <v>17.808330000000002</v>
      </c>
      <c r="G610">
        <v>0</v>
      </c>
      <c r="H610">
        <v>0</v>
      </c>
      <c r="I610">
        <v>0</v>
      </c>
      <c r="J610">
        <v>0</v>
      </c>
    </row>
    <row r="611" spans="1:10" x14ac:dyDescent="0.3">
      <c r="A611" s="21" t="str">
        <f>B461&amp;C596&amp;D611</f>
        <v>PENETRACION (%).Hortalizas/Verdur.Ing200-500MIL</v>
      </c>
      <c r="B611">
        <v>0</v>
      </c>
      <c r="C611">
        <v>0</v>
      </c>
      <c r="D611" t="s">
        <v>43</v>
      </c>
      <c r="E611">
        <v>19.803640000000001</v>
      </c>
      <c r="F611">
        <v>24.223120000000002</v>
      </c>
      <c r="G611">
        <v>0</v>
      </c>
      <c r="H611">
        <v>0</v>
      </c>
      <c r="I611">
        <v>0</v>
      </c>
      <c r="J611">
        <v>0</v>
      </c>
    </row>
    <row r="612" spans="1:10" x14ac:dyDescent="0.3">
      <c r="A612" s="21" t="str">
        <f>B461&amp;C596&amp;D612</f>
        <v>PENETRACION (%).Hortalizas/Verdur.Ing&gt;500MIL</v>
      </c>
      <c r="B612">
        <v>0</v>
      </c>
      <c r="C612">
        <v>0</v>
      </c>
      <c r="D612" t="s">
        <v>45</v>
      </c>
      <c r="E612">
        <v>15.183719999999999</v>
      </c>
      <c r="F612">
        <v>17.022539999999999</v>
      </c>
      <c r="G612">
        <v>0</v>
      </c>
      <c r="H612">
        <v>0</v>
      </c>
      <c r="I612">
        <v>0</v>
      </c>
      <c r="J612">
        <v>0</v>
      </c>
    </row>
    <row r="613" spans="1:10" x14ac:dyDescent="0.3">
      <c r="A613" s="21" t="str">
        <f>B461&amp;C596&amp;D613</f>
        <v>PENETRACION (%).Hortalizas/Verdur.IngDE 15 A 19 AÑOS</v>
      </c>
      <c r="B613">
        <v>0</v>
      </c>
      <c r="C613">
        <v>0</v>
      </c>
      <c r="D613" t="s">
        <v>154</v>
      </c>
      <c r="E613">
        <v>0</v>
      </c>
      <c r="F613">
        <v>0</v>
      </c>
      <c r="G613">
        <v>0</v>
      </c>
      <c r="H613">
        <v>0</v>
      </c>
      <c r="I613">
        <v>0</v>
      </c>
      <c r="J613">
        <v>0</v>
      </c>
    </row>
    <row r="614" spans="1:10" x14ac:dyDescent="0.3">
      <c r="A614" s="21" t="str">
        <f>B461&amp;C596&amp;D614</f>
        <v>PENETRACION (%).Hortalizas/Verdur.IngDE 20 A 24 AÑOS</v>
      </c>
      <c r="B614">
        <v>0</v>
      </c>
      <c r="C614">
        <v>0</v>
      </c>
      <c r="D614" t="s">
        <v>155</v>
      </c>
      <c r="E614">
        <v>28.482949999999999</v>
      </c>
      <c r="F614">
        <v>16.72043</v>
      </c>
      <c r="G614">
        <v>0</v>
      </c>
      <c r="H614">
        <v>0</v>
      </c>
      <c r="I614">
        <v>0</v>
      </c>
      <c r="J614">
        <v>0</v>
      </c>
    </row>
    <row r="615" spans="1:10" x14ac:dyDescent="0.3">
      <c r="A615" s="21" t="str">
        <f>B461&amp;C596&amp;D615</f>
        <v>PENETRACION (%).Hortalizas/Verdur.IngDE 25 A 34 AÑOS</v>
      </c>
      <c r="B615">
        <v>0</v>
      </c>
      <c r="C615">
        <v>0</v>
      </c>
      <c r="D615" t="s">
        <v>156</v>
      </c>
      <c r="E615">
        <v>24.29561</v>
      </c>
      <c r="F615">
        <v>24.994499999999999</v>
      </c>
      <c r="G615">
        <v>0</v>
      </c>
      <c r="H615">
        <v>0</v>
      </c>
      <c r="I615">
        <v>0</v>
      </c>
      <c r="J615">
        <v>0</v>
      </c>
    </row>
    <row r="616" spans="1:10" x14ac:dyDescent="0.3">
      <c r="A616" s="21" t="str">
        <f>B461&amp;C596&amp;D616</f>
        <v>PENETRACION (%).Hortalizas/Verdur.IngDE 35 A 49 AÑOS</v>
      </c>
      <c r="B616">
        <v>0</v>
      </c>
      <c r="C616">
        <v>0</v>
      </c>
      <c r="D616" t="s">
        <v>157</v>
      </c>
      <c r="E616">
        <v>15.524509999999999</v>
      </c>
      <c r="F616">
        <v>17.860589999999998</v>
      </c>
      <c r="G616">
        <v>0</v>
      </c>
      <c r="H616">
        <v>0</v>
      </c>
      <c r="I616">
        <v>0</v>
      </c>
      <c r="J616">
        <v>0</v>
      </c>
    </row>
    <row r="617" spans="1:10" x14ac:dyDescent="0.3">
      <c r="A617" s="21" t="str">
        <f>B461&amp;C596&amp;D617</f>
        <v>PENETRACION (%).Hortalizas/Verdur.IngDE 50 A 59 AÑOS</v>
      </c>
      <c r="B617">
        <v>0</v>
      </c>
      <c r="C617">
        <v>0</v>
      </c>
      <c r="D617" t="s">
        <v>158</v>
      </c>
      <c r="E617">
        <v>13.64134</v>
      </c>
      <c r="F617">
        <v>19.884049999999998</v>
      </c>
      <c r="G617">
        <v>0</v>
      </c>
      <c r="H617">
        <v>0</v>
      </c>
      <c r="I617">
        <v>0</v>
      </c>
      <c r="J617">
        <v>0</v>
      </c>
    </row>
    <row r="618" spans="1:10" x14ac:dyDescent="0.3">
      <c r="A618" s="21" t="str">
        <f>B461&amp;C596&amp;D618</f>
        <v>PENETRACION (%).Hortalizas/Verdur.IngDE 60 A 75 AÑOS</v>
      </c>
      <c r="B618">
        <v>0</v>
      </c>
      <c r="C618">
        <v>0</v>
      </c>
      <c r="D618" t="s">
        <v>159</v>
      </c>
      <c r="E618">
        <v>17.612130000000001</v>
      </c>
      <c r="F618">
        <v>14.413880000000001</v>
      </c>
      <c r="G618">
        <v>0</v>
      </c>
      <c r="H618">
        <v>0</v>
      </c>
      <c r="I618">
        <v>0</v>
      </c>
      <c r="J618">
        <v>0</v>
      </c>
    </row>
    <row r="619" spans="1:10" x14ac:dyDescent="0.3">
      <c r="A619" s="21" t="str">
        <f>B461&amp;C596&amp;D619</f>
        <v>PENETRACION (%).Hortalizas/Verdur.IngALTA Y MEDIA ALTA</v>
      </c>
      <c r="B619">
        <v>0</v>
      </c>
      <c r="C619">
        <v>0</v>
      </c>
      <c r="D619" t="s">
        <v>160</v>
      </c>
      <c r="E619">
        <v>19.426819999999999</v>
      </c>
      <c r="F619">
        <v>24.083919999999999</v>
      </c>
      <c r="G619">
        <v>0</v>
      </c>
      <c r="H619">
        <v>0</v>
      </c>
      <c r="I619">
        <v>0</v>
      </c>
      <c r="J619">
        <v>0</v>
      </c>
    </row>
    <row r="620" spans="1:10" x14ac:dyDescent="0.3">
      <c r="A620" s="21" t="str">
        <f>B461&amp;C596&amp;D620</f>
        <v>PENETRACION (%).Hortalizas/Verdur.IngMEDIA</v>
      </c>
      <c r="B620">
        <v>0</v>
      </c>
      <c r="C620">
        <v>0</v>
      </c>
      <c r="D620" t="s">
        <v>161</v>
      </c>
      <c r="E620">
        <v>17.035319999999999</v>
      </c>
      <c r="F620">
        <v>16.926120000000001</v>
      </c>
      <c r="G620">
        <v>0</v>
      </c>
      <c r="H620">
        <v>0</v>
      </c>
      <c r="I620">
        <v>0</v>
      </c>
      <c r="J620">
        <v>0</v>
      </c>
    </row>
    <row r="621" spans="1:10" x14ac:dyDescent="0.3">
      <c r="A621" s="21" t="str">
        <f>B461&amp;C596&amp;D621</f>
        <v>PENETRACION (%).Hortalizas/Verdur.IngMEDIA BAJA</v>
      </c>
      <c r="B621">
        <v>0</v>
      </c>
      <c r="C621">
        <v>0</v>
      </c>
      <c r="D621" t="s">
        <v>162</v>
      </c>
      <c r="E621">
        <v>17.232040000000001</v>
      </c>
      <c r="F621">
        <v>18.424230000000001</v>
      </c>
      <c r="G621">
        <v>0</v>
      </c>
      <c r="H621">
        <v>0</v>
      </c>
      <c r="I621">
        <v>0</v>
      </c>
      <c r="J621">
        <v>0</v>
      </c>
    </row>
    <row r="622" spans="1:10" x14ac:dyDescent="0.3">
      <c r="A622" s="21" t="str">
        <f>B461&amp;C596&amp;D622</f>
        <v>PENETRACION (%).Hortalizas/Verdur.IngBAJA</v>
      </c>
      <c r="B622">
        <v>0</v>
      </c>
      <c r="C622">
        <v>0</v>
      </c>
      <c r="D622" t="s">
        <v>163</v>
      </c>
      <c r="E622">
        <v>15.975339999999999</v>
      </c>
      <c r="F622">
        <v>17.004840000000002</v>
      </c>
      <c r="G622">
        <v>0</v>
      </c>
      <c r="H622">
        <v>0</v>
      </c>
      <c r="I622">
        <v>0</v>
      </c>
      <c r="J622">
        <v>0</v>
      </c>
    </row>
    <row r="623" spans="1:10" x14ac:dyDescent="0.3">
      <c r="A623" s="21" t="str">
        <f>B461&amp;C623&amp;D623</f>
        <v>PENETRACION (%).Aceite alino Ing.T.ESPAÑA</v>
      </c>
      <c r="B623">
        <v>0</v>
      </c>
      <c r="C623" t="s">
        <v>122</v>
      </c>
      <c r="D623" t="s">
        <v>60</v>
      </c>
      <c r="E623">
        <v>1.7066840000000001</v>
      </c>
      <c r="F623">
        <v>1.2153970000000001</v>
      </c>
      <c r="G623">
        <v>0</v>
      </c>
      <c r="H623">
        <v>0</v>
      </c>
      <c r="I623">
        <v>0</v>
      </c>
      <c r="J623">
        <v>0</v>
      </c>
    </row>
    <row r="624" spans="1:10" x14ac:dyDescent="0.3">
      <c r="A624" s="21" t="str">
        <f>B461&amp;C623&amp;D624</f>
        <v>PENETRACION (%).Aceite alino Ing.BCN AM</v>
      </c>
      <c r="B624">
        <v>0</v>
      </c>
      <c r="C624">
        <v>0</v>
      </c>
      <c r="D624" t="s">
        <v>146</v>
      </c>
      <c r="E624">
        <v>0</v>
      </c>
      <c r="F624">
        <v>0</v>
      </c>
      <c r="G624">
        <v>0</v>
      </c>
      <c r="H624">
        <v>0</v>
      </c>
      <c r="I624">
        <v>0</v>
      </c>
      <c r="J624">
        <v>0</v>
      </c>
    </row>
    <row r="625" spans="1:10" x14ac:dyDescent="0.3">
      <c r="A625" s="21" t="str">
        <f>B461&amp;C623&amp;D625</f>
        <v>PENETRACION (%).Aceite alino Ing.REST.CAT ARAGON</v>
      </c>
      <c r="B625">
        <v>0</v>
      </c>
      <c r="C625">
        <v>0</v>
      </c>
      <c r="D625" t="s">
        <v>147</v>
      </c>
      <c r="E625">
        <v>0</v>
      </c>
      <c r="F625">
        <v>0</v>
      </c>
      <c r="G625">
        <v>0</v>
      </c>
      <c r="H625">
        <v>0</v>
      </c>
      <c r="I625">
        <v>0</v>
      </c>
      <c r="J625">
        <v>0</v>
      </c>
    </row>
    <row r="626" spans="1:10" x14ac:dyDescent="0.3">
      <c r="A626" s="21" t="str">
        <f>B461&amp;C623&amp;D626</f>
        <v>PENETRACION (%).Aceite alino Ing.LEVANTE</v>
      </c>
      <c r="B626">
        <v>0</v>
      </c>
      <c r="C626">
        <v>0</v>
      </c>
      <c r="D626" t="s">
        <v>148</v>
      </c>
      <c r="E626">
        <v>0</v>
      </c>
      <c r="F626">
        <v>0</v>
      </c>
      <c r="G626">
        <v>0</v>
      </c>
      <c r="H626">
        <v>0</v>
      </c>
      <c r="I626">
        <v>0</v>
      </c>
      <c r="J626">
        <v>0</v>
      </c>
    </row>
    <row r="627" spans="1:10" x14ac:dyDescent="0.3">
      <c r="A627" s="21" t="str">
        <f>B461&amp;C623&amp;D627</f>
        <v>PENETRACION (%).Aceite alino Ing.ANDALUCIA</v>
      </c>
      <c r="B627">
        <v>0</v>
      </c>
      <c r="C627">
        <v>0</v>
      </c>
      <c r="D627" t="s">
        <v>149</v>
      </c>
      <c r="E627">
        <v>0</v>
      </c>
      <c r="F627">
        <v>0</v>
      </c>
      <c r="G627">
        <v>0</v>
      </c>
      <c r="H627">
        <v>0</v>
      </c>
      <c r="I627">
        <v>0</v>
      </c>
      <c r="J627">
        <v>0</v>
      </c>
    </row>
    <row r="628" spans="1:10" x14ac:dyDescent="0.3">
      <c r="A628" s="21" t="str">
        <f>B461&amp;C623&amp;D628</f>
        <v>PENETRACION (%).Aceite alino Ing.MDD AM</v>
      </c>
      <c r="B628">
        <v>0</v>
      </c>
      <c r="C628">
        <v>0</v>
      </c>
      <c r="D628" t="s">
        <v>150</v>
      </c>
      <c r="E628">
        <v>0</v>
      </c>
      <c r="F628">
        <v>0</v>
      </c>
      <c r="G628">
        <v>0</v>
      </c>
      <c r="H628">
        <v>0</v>
      </c>
      <c r="I628">
        <v>0</v>
      </c>
      <c r="J628">
        <v>0</v>
      </c>
    </row>
    <row r="629" spans="1:10" x14ac:dyDescent="0.3">
      <c r="A629" s="21" t="str">
        <f>B461&amp;C623&amp;D629</f>
        <v>PENETRACION (%).Aceite alino Ing.RTO CENTRO</v>
      </c>
      <c r="B629">
        <v>0</v>
      </c>
      <c r="C629">
        <v>0</v>
      </c>
      <c r="D629" t="s">
        <v>151</v>
      </c>
      <c r="E629">
        <v>0</v>
      </c>
      <c r="F629">
        <v>0</v>
      </c>
      <c r="G629">
        <v>0</v>
      </c>
      <c r="H629">
        <v>0</v>
      </c>
      <c r="I629">
        <v>0</v>
      </c>
      <c r="J629">
        <v>0</v>
      </c>
    </row>
    <row r="630" spans="1:10" x14ac:dyDescent="0.3">
      <c r="A630" s="21" t="str">
        <f>B461&amp;C623&amp;D630</f>
        <v>PENETRACION (%).Aceite alino Ing.NORTE-CENTRO</v>
      </c>
      <c r="B630">
        <v>0</v>
      </c>
      <c r="C630">
        <v>0</v>
      </c>
      <c r="D630" t="s">
        <v>152</v>
      </c>
      <c r="E630">
        <v>0</v>
      </c>
      <c r="F630">
        <v>0</v>
      </c>
      <c r="G630">
        <v>0</v>
      </c>
      <c r="H630">
        <v>0</v>
      </c>
      <c r="I630">
        <v>0</v>
      </c>
      <c r="J630">
        <v>0</v>
      </c>
    </row>
    <row r="631" spans="1:10" x14ac:dyDescent="0.3">
      <c r="A631" s="21" t="str">
        <f>B461&amp;C623&amp;D631</f>
        <v>PENETRACION (%).Aceite alino Ing.NOROESTE</v>
      </c>
      <c r="B631">
        <v>0</v>
      </c>
      <c r="C631">
        <v>0</v>
      </c>
      <c r="D631" t="s">
        <v>153</v>
      </c>
      <c r="E631">
        <v>0</v>
      </c>
      <c r="F631">
        <v>0</v>
      </c>
      <c r="G631">
        <v>0</v>
      </c>
      <c r="H631">
        <v>0</v>
      </c>
      <c r="I631">
        <v>0</v>
      </c>
      <c r="J631">
        <v>0</v>
      </c>
    </row>
    <row r="632" spans="1:10" x14ac:dyDescent="0.3">
      <c r="A632" s="21" t="str">
        <f>B461&amp;C623&amp;D632</f>
        <v>PENETRACION (%).Aceite alino Ing.&lt;2MIL</v>
      </c>
      <c r="B632">
        <v>0</v>
      </c>
      <c r="C632">
        <v>0</v>
      </c>
      <c r="D632" t="s">
        <v>30</v>
      </c>
      <c r="E632">
        <v>0</v>
      </c>
      <c r="F632">
        <v>0</v>
      </c>
      <c r="G632">
        <v>0</v>
      </c>
      <c r="H632">
        <v>0</v>
      </c>
      <c r="I632">
        <v>0</v>
      </c>
      <c r="J632">
        <v>0</v>
      </c>
    </row>
    <row r="633" spans="1:10" x14ac:dyDescent="0.3">
      <c r="A633" s="21" t="str">
        <f>B461&amp;C623&amp;D633</f>
        <v>PENETRACION (%).Aceite alino Ing.2-5MIL</v>
      </c>
      <c r="B633">
        <v>0</v>
      </c>
      <c r="C633">
        <v>0</v>
      </c>
      <c r="D633" t="s">
        <v>33</v>
      </c>
      <c r="E633">
        <v>0</v>
      </c>
      <c r="F633">
        <v>0</v>
      </c>
      <c r="G633">
        <v>0</v>
      </c>
      <c r="H633">
        <v>0</v>
      </c>
      <c r="I633">
        <v>0</v>
      </c>
      <c r="J633">
        <v>0</v>
      </c>
    </row>
    <row r="634" spans="1:10" x14ac:dyDescent="0.3">
      <c r="A634" s="21" t="str">
        <f>B461&amp;C623&amp;D634</f>
        <v>PENETRACION (%).Aceite alino Ing.5-10MIL</v>
      </c>
      <c r="B634">
        <v>0</v>
      </c>
      <c r="C634">
        <v>0</v>
      </c>
      <c r="D634" t="s">
        <v>35</v>
      </c>
      <c r="E634">
        <v>0</v>
      </c>
      <c r="F634">
        <v>0</v>
      </c>
      <c r="G634">
        <v>0</v>
      </c>
      <c r="H634">
        <v>0</v>
      </c>
      <c r="I634">
        <v>0</v>
      </c>
      <c r="J634">
        <v>0</v>
      </c>
    </row>
    <row r="635" spans="1:10" x14ac:dyDescent="0.3">
      <c r="A635" s="21" t="str">
        <f>B461&amp;C623&amp;D635</f>
        <v>PENETRACION (%).Aceite alino Ing.10-30MIL</v>
      </c>
      <c r="B635">
        <v>0</v>
      </c>
      <c r="C635">
        <v>0</v>
      </c>
      <c r="D635" t="s">
        <v>37</v>
      </c>
      <c r="E635">
        <v>0</v>
      </c>
      <c r="F635">
        <v>0</v>
      </c>
      <c r="G635">
        <v>0</v>
      </c>
      <c r="H635">
        <v>0</v>
      </c>
      <c r="I635">
        <v>0</v>
      </c>
      <c r="J635">
        <v>0</v>
      </c>
    </row>
    <row r="636" spans="1:10" x14ac:dyDescent="0.3">
      <c r="A636" s="21" t="str">
        <f>B461&amp;C623&amp;D636</f>
        <v>PENETRACION (%).Aceite alino Ing.30-100MIL</v>
      </c>
      <c r="B636">
        <v>0</v>
      </c>
      <c r="C636">
        <v>0</v>
      </c>
      <c r="D636" t="s">
        <v>39</v>
      </c>
      <c r="E636">
        <v>0</v>
      </c>
      <c r="F636">
        <v>0</v>
      </c>
      <c r="G636">
        <v>0</v>
      </c>
      <c r="H636">
        <v>0</v>
      </c>
      <c r="I636">
        <v>0</v>
      </c>
      <c r="J636">
        <v>0</v>
      </c>
    </row>
    <row r="637" spans="1:10" x14ac:dyDescent="0.3">
      <c r="A637" s="21" t="str">
        <f>B461&amp;C623&amp;D637</f>
        <v>PENETRACION (%).Aceite alino Ing.100-200MIL</v>
      </c>
      <c r="B637">
        <v>0</v>
      </c>
      <c r="C637">
        <v>0</v>
      </c>
      <c r="D637" t="s">
        <v>41</v>
      </c>
      <c r="E637">
        <v>0</v>
      </c>
      <c r="F637">
        <v>0</v>
      </c>
      <c r="G637">
        <v>0</v>
      </c>
      <c r="H637">
        <v>0</v>
      </c>
      <c r="I637">
        <v>0</v>
      </c>
      <c r="J637">
        <v>0</v>
      </c>
    </row>
    <row r="638" spans="1:10" x14ac:dyDescent="0.3">
      <c r="A638" s="21" t="str">
        <f>B461&amp;C623&amp;D638</f>
        <v>PENETRACION (%).Aceite alino Ing.200-500MIL</v>
      </c>
      <c r="B638">
        <v>0</v>
      </c>
      <c r="C638">
        <v>0</v>
      </c>
      <c r="D638" t="s">
        <v>43</v>
      </c>
      <c r="E638">
        <v>0</v>
      </c>
      <c r="F638">
        <v>0</v>
      </c>
      <c r="G638">
        <v>0</v>
      </c>
      <c r="H638">
        <v>0</v>
      </c>
      <c r="I638">
        <v>0</v>
      </c>
      <c r="J638">
        <v>0</v>
      </c>
    </row>
    <row r="639" spans="1:10" x14ac:dyDescent="0.3">
      <c r="A639" s="21" t="str">
        <f>B461&amp;C623&amp;D639</f>
        <v>PENETRACION (%).Aceite alino Ing.&gt;500MIL</v>
      </c>
      <c r="B639">
        <v>0</v>
      </c>
      <c r="C639">
        <v>0</v>
      </c>
      <c r="D639" t="s">
        <v>45</v>
      </c>
      <c r="E639">
        <v>0</v>
      </c>
      <c r="F639">
        <v>0</v>
      </c>
      <c r="G639">
        <v>0</v>
      </c>
      <c r="H639">
        <v>0</v>
      </c>
      <c r="I639">
        <v>0</v>
      </c>
      <c r="J639">
        <v>0</v>
      </c>
    </row>
    <row r="640" spans="1:10" x14ac:dyDescent="0.3">
      <c r="A640" s="21" t="str">
        <f>B461&amp;C623&amp;D640</f>
        <v>PENETRACION (%).Aceite alino Ing.DE 15 A 19 AÑOS</v>
      </c>
      <c r="B640">
        <v>0</v>
      </c>
      <c r="C640">
        <v>0</v>
      </c>
      <c r="D640" t="s">
        <v>154</v>
      </c>
      <c r="E640">
        <v>0</v>
      </c>
      <c r="F640">
        <v>0</v>
      </c>
      <c r="G640">
        <v>0</v>
      </c>
      <c r="H640">
        <v>0</v>
      </c>
      <c r="I640">
        <v>0</v>
      </c>
      <c r="J640">
        <v>0</v>
      </c>
    </row>
    <row r="641" spans="1:10" x14ac:dyDescent="0.3">
      <c r="A641" s="21" t="str">
        <f>B461&amp;C623&amp;D641</f>
        <v>PENETRACION (%).Aceite alino Ing.DE 20 A 24 AÑOS</v>
      </c>
      <c r="B641">
        <v>0</v>
      </c>
      <c r="C641">
        <v>0</v>
      </c>
      <c r="D641" t="s">
        <v>155</v>
      </c>
      <c r="E641">
        <v>0</v>
      </c>
      <c r="F641">
        <v>0</v>
      </c>
      <c r="G641">
        <v>0</v>
      </c>
      <c r="H641">
        <v>0</v>
      </c>
      <c r="I641">
        <v>0</v>
      </c>
      <c r="J641">
        <v>0</v>
      </c>
    </row>
    <row r="642" spans="1:10" x14ac:dyDescent="0.3">
      <c r="A642" s="21" t="str">
        <f>B461&amp;C623&amp;D642</f>
        <v>PENETRACION (%).Aceite alino Ing.DE 25 A 34 AÑOS</v>
      </c>
      <c r="B642">
        <v>0</v>
      </c>
      <c r="C642">
        <v>0</v>
      </c>
      <c r="D642" t="s">
        <v>156</v>
      </c>
      <c r="E642">
        <v>0</v>
      </c>
      <c r="F642">
        <v>0</v>
      </c>
      <c r="G642">
        <v>0</v>
      </c>
      <c r="H642">
        <v>0</v>
      </c>
      <c r="I642">
        <v>0</v>
      </c>
      <c r="J642">
        <v>0</v>
      </c>
    </row>
    <row r="643" spans="1:10" x14ac:dyDescent="0.3">
      <c r="A643" s="21" t="str">
        <f>B461&amp;C623&amp;D643</f>
        <v>PENETRACION (%).Aceite alino Ing.DE 35 A 49 AÑOS</v>
      </c>
      <c r="B643">
        <v>0</v>
      </c>
      <c r="C643">
        <v>0</v>
      </c>
      <c r="D643" t="s">
        <v>157</v>
      </c>
      <c r="E643">
        <v>0</v>
      </c>
      <c r="F643">
        <v>0</v>
      </c>
      <c r="G643">
        <v>0</v>
      </c>
      <c r="H643">
        <v>0</v>
      </c>
      <c r="I643">
        <v>0</v>
      </c>
      <c r="J643">
        <v>0</v>
      </c>
    </row>
    <row r="644" spans="1:10" x14ac:dyDescent="0.3">
      <c r="A644" s="21" t="str">
        <f>B461&amp;C623&amp;D644</f>
        <v>PENETRACION (%).Aceite alino Ing.DE 50 A 59 AÑOS</v>
      </c>
      <c r="B644">
        <v>0</v>
      </c>
      <c r="C644">
        <v>0</v>
      </c>
      <c r="D644" t="s">
        <v>158</v>
      </c>
      <c r="E644">
        <v>0</v>
      </c>
      <c r="F644">
        <v>2.143974</v>
      </c>
      <c r="G644">
        <v>0</v>
      </c>
      <c r="H644">
        <v>0</v>
      </c>
      <c r="I644">
        <v>0</v>
      </c>
      <c r="J644">
        <v>0</v>
      </c>
    </row>
    <row r="645" spans="1:10" x14ac:dyDescent="0.3">
      <c r="A645" s="21" t="str">
        <f>B461&amp;C623&amp;D645</f>
        <v>PENETRACION (%).Aceite alino Ing.DE 60 A 75 AÑOS</v>
      </c>
      <c r="B645">
        <v>0</v>
      </c>
      <c r="C645">
        <v>0</v>
      </c>
      <c r="D645" t="s">
        <v>159</v>
      </c>
      <c r="E645">
        <v>0</v>
      </c>
      <c r="F645">
        <v>0</v>
      </c>
      <c r="G645">
        <v>0</v>
      </c>
      <c r="H645">
        <v>0</v>
      </c>
      <c r="I645">
        <v>0</v>
      </c>
      <c r="J645">
        <v>0</v>
      </c>
    </row>
    <row r="646" spans="1:10" x14ac:dyDescent="0.3">
      <c r="A646" s="21" t="str">
        <f>B461&amp;C623&amp;D646</f>
        <v>PENETRACION (%).Aceite alino Ing.ALTA Y MEDIA ALTA</v>
      </c>
      <c r="B646">
        <v>0</v>
      </c>
      <c r="C646">
        <v>0</v>
      </c>
      <c r="D646" t="s">
        <v>160</v>
      </c>
      <c r="E646">
        <v>0</v>
      </c>
      <c r="F646">
        <v>0</v>
      </c>
      <c r="G646">
        <v>0</v>
      </c>
      <c r="H646">
        <v>0</v>
      </c>
      <c r="I646">
        <v>0</v>
      </c>
      <c r="J646">
        <v>0</v>
      </c>
    </row>
    <row r="647" spans="1:10" x14ac:dyDescent="0.3">
      <c r="A647" s="21" t="str">
        <f>B461&amp;C623&amp;D647</f>
        <v>PENETRACION (%).Aceite alino Ing.MEDIA</v>
      </c>
      <c r="B647">
        <v>0</v>
      </c>
      <c r="C647">
        <v>0</v>
      </c>
      <c r="D647" t="s">
        <v>161</v>
      </c>
      <c r="E647">
        <v>0</v>
      </c>
      <c r="F647">
        <v>1.5655829999999999</v>
      </c>
      <c r="G647">
        <v>0</v>
      </c>
      <c r="H647">
        <v>0</v>
      </c>
      <c r="I647">
        <v>0</v>
      </c>
      <c r="J647">
        <v>0</v>
      </c>
    </row>
    <row r="648" spans="1:10" x14ac:dyDescent="0.3">
      <c r="A648" s="21" t="str">
        <f>B461&amp;C623&amp;D648</f>
        <v>PENETRACION (%).Aceite alino Ing.MEDIA BAJA</v>
      </c>
      <c r="B648">
        <v>0</v>
      </c>
      <c r="C648">
        <v>0</v>
      </c>
      <c r="D648" t="s">
        <v>162</v>
      </c>
      <c r="E648">
        <v>0</v>
      </c>
      <c r="F648">
        <v>0</v>
      </c>
      <c r="G648">
        <v>0</v>
      </c>
      <c r="H648">
        <v>0</v>
      </c>
      <c r="I648">
        <v>0</v>
      </c>
      <c r="J648">
        <v>0</v>
      </c>
    </row>
    <row r="649" spans="1:10" x14ac:dyDescent="0.3">
      <c r="A649" s="21" t="str">
        <f>B461&amp;C623&amp;D649</f>
        <v>PENETRACION (%).Aceite alino Ing.BAJA</v>
      </c>
      <c r="B649">
        <v>0</v>
      </c>
      <c r="C649">
        <v>0</v>
      </c>
      <c r="D649" t="s">
        <v>163</v>
      </c>
      <c r="E649">
        <v>0</v>
      </c>
      <c r="F649">
        <v>0</v>
      </c>
      <c r="G649">
        <v>0</v>
      </c>
      <c r="H649">
        <v>0</v>
      </c>
      <c r="I649">
        <v>0</v>
      </c>
      <c r="J649">
        <v>0</v>
      </c>
    </row>
    <row r="650" spans="1:10" x14ac:dyDescent="0.3">
      <c r="A650" s="21" t="str">
        <f>B461&amp;C650&amp;D650</f>
        <v>PENETRACION (%).Pan Ing.T.ESPAÑA</v>
      </c>
      <c r="B650">
        <v>0</v>
      </c>
      <c r="C650" t="s">
        <v>123</v>
      </c>
      <c r="D650" t="s">
        <v>60</v>
      </c>
      <c r="E650">
        <v>17.703299999999999</v>
      </c>
      <c r="F650">
        <v>18.553989999999999</v>
      </c>
      <c r="G650">
        <v>0</v>
      </c>
      <c r="H650">
        <v>0</v>
      </c>
      <c r="I650">
        <v>0</v>
      </c>
      <c r="J650">
        <v>0</v>
      </c>
    </row>
    <row r="651" spans="1:10" x14ac:dyDescent="0.3">
      <c r="A651" s="21" t="str">
        <f>B461&amp;C650&amp;D651</f>
        <v>PENETRACION (%).Pan Ing.BCN AM</v>
      </c>
      <c r="B651">
        <v>0</v>
      </c>
      <c r="C651">
        <v>0</v>
      </c>
      <c r="D651" t="s">
        <v>146</v>
      </c>
      <c r="E651">
        <v>14.124280000000001</v>
      </c>
      <c r="F651">
        <v>20.013819999999999</v>
      </c>
      <c r="G651">
        <v>0</v>
      </c>
      <c r="H651">
        <v>0</v>
      </c>
      <c r="I651">
        <v>0</v>
      </c>
      <c r="J651">
        <v>0</v>
      </c>
    </row>
    <row r="652" spans="1:10" x14ac:dyDescent="0.3">
      <c r="A652" s="21" t="str">
        <f>B461&amp;C650&amp;D652</f>
        <v>PENETRACION (%).Pan Ing.REST.CAT ARAGON</v>
      </c>
      <c r="B652">
        <v>0</v>
      </c>
      <c r="C652">
        <v>0</v>
      </c>
      <c r="D652" t="s">
        <v>147</v>
      </c>
      <c r="E652">
        <v>11.274760000000001</v>
      </c>
      <c r="F652">
        <v>11.864800000000001</v>
      </c>
      <c r="G652">
        <v>0</v>
      </c>
      <c r="H652">
        <v>0</v>
      </c>
      <c r="I652">
        <v>0</v>
      </c>
      <c r="J652">
        <v>0</v>
      </c>
    </row>
    <row r="653" spans="1:10" x14ac:dyDescent="0.3">
      <c r="A653" s="21" t="str">
        <f>B461&amp;C650&amp;D653</f>
        <v>PENETRACION (%).Pan Ing.LEVANTE</v>
      </c>
      <c r="B653">
        <v>0</v>
      </c>
      <c r="C653">
        <v>0</v>
      </c>
      <c r="D653" t="s">
        <v>148</v>
      </c>
      <c r="E653">
        <v>20.093879999999999</v>
      </c>
      <c r="F653">
        <v>21.45919</v>
      </c>
      <c r="G653">
        <v>0</v>
      </c>
      <c r="H653">
        <v>0</v>
      </c>
      <c r="I653">
        <v>0</v>
      </c>
      <c r="J653">
        <v>0</v>
      </c>
    </row>
    <row r="654" spans="1:10" x14ac:dyDescent="0.3">
      <c r="A654" s="21" t="str">
        <f>B461&amp;C650&amp;D654</f>
        <v>PENETRACION (%).Pan Ing.ANDALUCIA</v>
      </c>
      <c r="B654">
        <v>0</v>
      </c>
      <c r="C654">
        <v>0</v>
      </c>
      <c r="D654" t="s">
        <v>149</v>
      </c>
      <c r="E654">
        <v>22.194520000000001</v>
      </c>
      <c r="F654">
        <v>25.566369999999999</v>
      </c>
      <c r="G654">
        <v>0</v>
      </c>
      <c r="H654">
        <v>0</v>
      </c>
      <c r="I654">
        <v>0</v>
      </c>
      <c r="J654">
        <v>0</v>
      </c>
    </row>
    <row r="655" spans="1:10" x14ac:dyDescent="0.3">
      <c r="A655" s="21" t="str">
        <f>B461&amp;C650&amp;D655</f>
        <v>PENETRACION (%).Pan Ing.MDD AM</v>
      </c>
      <c r="B655">
        <v>0</v>
      </c>
      <c r="C655">
        <v>0</v>
      </c>
      <c r="D655" t="s">
        <v>150</v>
      </c>
      <c r="E655">
        <v>19.160509999999999</v>
      </c>
      <c r="F655">
        <v>20.226579999999998</v>
      </c>
      <c r="G655">
        <v>0</v>
      </c>
      <c r="H655">
        <v>0</v>
      </c>
      <c r="I655">
        <v>0</v>
      </c>
      <c r="J655">
        <v>0</v>
      </c>
    </row>
    <row r="656" spans="1:10" x14ac:dyDescent="0.3">
      <c r="A656" s="21" t="str">
        <f>B461&amp;C650&amp;D656</f>
        <v>PENETRACION (%).Pan Ing.RTO CENTRO</v>
      </c>
      <c r="B656">
        <v>0</v>
      </c>
      <c r="C656">
        <v>0</v>
      </c>
      <c r="D656" t="s">
        <v>151</v>
      </c>
      <c r="E656">
        <v>16.520009999999999</v>
      </c>
      <c r="F656">
        <v>14.727</v>
      </c>
      <c r="G656">
        <v>0</v>
      </c>
      <c r="H656">
        <v>0</v>
      </c>
      <c r="I656">
        <v>0</v>
      </c>
      <c r="J656">
        <v>0</v>
      </c>
    </row>
    <row r="657" spans="1:10" x14ac:dyDescent="0.3">
      <c r="A657" s="21" t="str">
        <f>B461&amp;C650&amp;D657</f>
        <v>PENETRACION (%).Pan Ing.NORTE-CENTRO</v>
      </c>
      <c r="B657">
        <v>0</v>
      </c>
      <c r="C657">
        <v>0</v>
      </c>
      <c r="D657" t="s">
        <v>152</v>
      </c>
      <c r="E657">
        <v>17.165109999999999</v>
      </c>
      <c r="F657">
        <v>8.1899700000000006</v>
      </c>
      <c r="G657">
        <v>0</v>
      </c>
      <c r="H657">
        <v>0</v>
      </c>
      <c r="I657">
        <v>0</v>
      </c>
      <c r="J657">
        <v>0</v>
      </c>
    </row>
    <row r="658" spans="1:10" x14ac:dyDescent="0.3">
      <c r="A658" s="21" t="str">
        <f>B461&amp;C650&amp;D658</f>
        <v>PENETRACION (%).Pan Ing.NOROESTE</v>
      </c>
      <c r="B658">
        <v>0</v>
      </c>
      <c r="C658">
        <v>0</v>
      </c>
      <c r="D658" t="s">
        <v>153</v>
      </c>
      <c r="E658">
        <v>17.4893</v>
      </c>
      <c r="F658">
        <v>23.005710000000001</v>
      </c>
      <c r="G658">
        <v>0</v>
      </c>
      <c r="H658">
        <v>0</v>
      </c>
      <c r="I658">
        <v>0</v>
      </c>
      <c r="J658">
        <v>0</v>
      </c>
    </row>
    <row r="659" spans="1:10" x14ac:dyDescent="0.3">
      <c r="A659" s="21" t="str">
        <f>B461&amp;C650&amp;D659</f>
        <v>PENETRACION (%).Pan Ing.&lt;2MIL</v>
      </c>
      <c r="B659">
        <v>0</v>
      </c>
      <c r="C659">
        <v>0</v>
      </c>
      <c r="D659" t="s">
        <v>30</v>
      </c>
      <c r="E659">
        <v>0</v>
      </c>
      <c r="F659">
        <v>0</v>
      </c>
      <c r="G659">
        <v>0</v>
      </c>
      <c r="H659">
        <v>0</v>
      </c>
      <c r="I659">
        <v>0</v>
      </c>
      <c r="J659">
        <v>0</v>
      </c>
    </row>
    <row r="660" spans="1:10" x14ac:dyDescent="0.3">
      <c r="A660" s="21" t="str">
        <f>B461&amp;C650&amp;D660</f>
        <v>PENETRACION (%).Pan Ing.2-5MIL</v>
      </c>
      <c r="B660">
        <v>0</v>
      </c>
      <c r="C660">
        <v>0</v>
      </c>
      <c r="D660" t="s">
        <v>33</v>
      </c>
      <c r="E660">
        <v>15.76132</v>
      </c>
      <c r="F660">
        <v>26.802060000000001</v>
      </c>
      <c r="G660">
        <v>0</v>
      </c>
      <c r="H660">
        <v>0</v>
      </c>
      <c r="I660">
        <v>0</v>
      </c>
      <c r="J660">
        <v>0</v>
      </c>
    </row>
    <row r="661" spans="1:10" x14ac:dyDescent="0.3">
      <c r="A661" s="21" t="str">
        <f>B461&amp;C650&amp;D661</f>
        <v>PENETRACION (%).Pan Ing.5-10MIL</v>
      </c>
      <c r="B661">
        <v>0</v>
      </c>
      <c r="C661">
        <v>0</v>
      </c>
      <c r="D661" t="s">
        <v>35</v>
      </c>
      <c r="E661">
        <v>20.35671</v>
      </c>
      <c r="F661">
        <v>19.794149999999998</v>
      </c>
      <c r="G661">
        <v>0</v>
      </c>
      <c r="H661">
        <v>0</v>
      </c>
      <c r="I661">
        <v>0</v>
      </c>
      <c r="J661">
        <v>0</v>
      </c>
    </row>
    <row r="662" spans="1:10" x14ac:dyDescent="0.3">
      <c r="A662" s="21" t="str">
        <f>B461&amp;C650&amp;D662</f>
        <v>PENETRACION (%).Pan Ing.10-30MIL</v>
      </c>
      <c r="B662">
        <v>0</v>
      </c>
      <c r="C662">
        <v>0</v>
      </c>
      <c r="D662" t="s">
        <v>37</v>
      </c>
      <c r="E662">
        <v>19.440329999999999</v>
      </c>
      <c r="F662">
        <v>19.453430000000001</v>
      </c>
      <c r="G662">
        <v>0</v>
      </c>
      <c r="H662">
        <v>0</v>
      </c>
      <c r="I662">
        <v>0</v>
      </c>
      <c r="J662">
        <v>0</v>
      </c>
    </row>
    <row r="663" spans="1:10" x14ac:dyDescent="0.3">
      <c r="A663" s="21" t="str">
        <f>B461&amp;C650&amp;D663</f>
        <v>PENETRACION (%).Pan Ing.30-100MIL</v>
      </c>
      <c r="B663">
        <v>0</v>
      </c>
      <c r="C663">
        <v>0</v>
      </c>
      <c r="D663" t="s">
        <v>39</v>
      </c>
      <c r="E663">
        <v>21.125489999999999</v>
      </c>
      <c r="F663">
        <v>19.099219999999999</v>
      </c>
      <c r="G663">
        <v>0</v>
      </c>
      <c r="H663">
        <v>0</v>
      </c>
      <c r="I663">
        <v>0</v>
      </c>
      <c r="J663">
        <v>0</v>
      </c>
    </row>
    <row r="664" spans="1:10" x14ac:dyDescent="0.3">
      <c r="A664" s="21" t="str">
        <f>B461&amp;C650&amp;D664</f>
        <v>PENETRACION (%).Pan Ing.100-200MIL</v>
      </c>
      <c r="B664">
        <v>0</v>
      </c>
      <c r="C664">
        <v>0</v>
      </c>
      <c r="D664" t="s">
        <v>41</v>
      </c>
      <c r="E664">
        <v>19.42248</v>
      </c>
      <c r="F664">
        <v>20.393789999999999</v>
      </c>
      <c r="G664">
        <v>0</v>
      </c>
      <c r="H664">
        <v>0</v>
      </c>
      <c r="I664">
        <v>0</v>
      </c>
      <c r="J664">
        <v>0</v>
      </c>
    </row>
    <row r="665" spans="1:10" x14ac:dyDescent="0.3">
      <c r="A665" s="21" t="str">
        <f>B461&amp;C650&amp;D665</f>
        <v>PENETRACION (%).Pan Ing.200-500MIL</v>
      </c>
      <c r="B665">
        <v>0</v>
      </c>
      <c r="C665">
        <v>0</v>
      </c>
      <c r="D665" t="s">
        <v>43</v>
      </c>
      <c r="E665">
        <v>14.605600000000001</v>
      </c>
      <c r="F665">
        <v>20.815950000000001</v>
      </c>
      <c r="G665">
        <v>0</v>
      </c>
      <c r="H665">
        <v>0</v>
      </c>
      <c r="I665">
        <v>0</v>
      </c>
      <c r="J665">
        <v>0</v>
      </c>
    </row>
    <row r="666" spans="1:10" x14ac:dyDescent="0.3">
      <c r="A666" s="21" t="str">
        <f>B461&amp;C650&amp;D666</f>
        <v>PENETRACION (%).Pan Ing.&gt;500MIL</v>
      </c>
      <c r="B666">
        <v>0</v>
      </c>
      <c r="C666">
        <v>0</v>
      </c>
      <c r="D666" t="s">
        <v>45</v>
      </c>
      <c r="E666">
        <v>16.90286</v>
      </c>
      <c r="F666">
        <v>17.47269</v>
      </c>
      <c r="G666">
        <v>0</v>
      </c>
      <c r="H666">
        <v>0</v>
      </c>
      <c r="I666">
        <v>0</v>
      </c>
      <c r="J666">
        <v>0</v>
      </c>
    </row>
    <row r="667" spans="1:10" x14ac:dyDescent="0.3">
      <c r="A667" s="21" t="str">
        <f>B461&amp;C650&amp;D667</f>
        <v>PENETRACION (%).Pan Ing.DE 15 A 19 AÑOS</v>
      </c>
      <c r="B667">
        <v>0</v>
      </c>
      <c r="C667">
        <v>0</v>
      </c>
      <c r="D667" t="s">
        <v>154</v>
      </c>
      <c r="E667">
        <v>0</v>
      </c>
      <c r="F667">
        <v>0</v>
      </c>
      <c r="G667">
        <v>0</v>
      </c>
      <c r="H667">
        <v>0</v>
      </c>
      <c r="I667">
        <v>0</v>
      </c>
      <c r="J667">
        <v>0</v>
      </c>
    </row>
    <row r="668" spans="1:10" x14ac:dyDescent="0.3">
      <c r="A668" s="21" t="str">
        <f>B461&amp;C650&amp;D668</f>
        <v>PENETRACION (%).Pan Ing.DE 20 A 24 AÑOS</v>
      </c>
      <c r="B668">
        <v>0</v>
      </c>
      <c r="C668">
        <v>0</v>
      </c>
      <c r="D668" t="s">
        <v>155</v>
      </c>
      <c r="E668">
        <v>29.427859999999999</v>
      </c>
      <c r="F668">
        <v>20.672280000000001</v>
      </c>
      <c r="G668">
        <v>0</v>
      </c>
      <c r="H668">
        <v>0</v>
      </c>
      <c r="I668">
        <v>0</v>
      </c>
      <c r="J668">
        <v>0</v>
      </c>
    </row>
    <row r="669" spans="1:10" x14ac:dyDescent="0.3">
      <c r="A669" s="21" t="str">
        <f>B461&amp;C650&amp;D669</f>
        <v>PENETRACION (%).Pan Ing.DE 25 A 34 AÑOS</v>
      </c>
      <c r="B669">
        <v>0</v>
      </c>
      <c r="C669">
        <v>0</v>
      </c>
      <c r="D669" t="s">
        <v>156</v>
      </c>
      <c r="E669">
        <v>25.35333</v>
      </c>
      <c r="F669">
        <v>27.429020000000001</v>
      </c>
      <c r="G669">
        <v>0</v>
      </c>
      <c r="H669">
        <v>0</v>
      </c>
      <c r="I669">
        <v>0</v>
      </c>
      <c r="J669">
        <v>0</v>
      </c>
    </row>
    <row r="670" spans="1:10" x14ac:dyDescent="0.3">
      <c r="A670" s="21" t="str">
        <f>B461&amp;C650&amp;D670</f>
        <v>PENETRACION (%).Pan Ing.DE 35 A 49 AÑOS</v>
      </c>
      <c r="B670">
        <v>0</v>
      </c>
      <c r="C670">
        <v>0</v>
      </c>
      <c r="D670" t="s">
        <v>157</v>
      </c>
      <c r="E670">
        <v>15.656549999999999</v>
      </c>
      <c r="F670">
        <v>20.795390000000001</v>
      </c>
      <c r="G670">
        <v>0</v>
      </c>
      <c r="H670">
        <v>0</v>
      </c>
      <c r="I670">
        <v>0</v>
      </c>
      <c r="J670">
        <v>0</v>
      </c>
    </row>
    <row r="671" spans="1:10" x14ac:dyDescent="0.3">
      <c r="A671" s="21" t="str">
        <f>B461&amp;C650&amp;D671</f>
        <v>PENETRACION (%).Pan Ing.DE 50 A 59 AÑOS</v>
      </c>
      <c r="B671">
        <v>0</v>
      </c>
      <c r="C671">
        <v>0</v>
      </c>
      <c r="D671" t="s">
        <v>158</v>
      </c>
      <c r="E671">
        <v>16.390319999999999</v>
      </c>
      <c r="F671">
        <v>17.015609999999999</v>
      </c>
      <c r="G671">
        <v>0</v>
      </c>
      <c r="H671">
        <v>0</v>
      </c>
      <c r="I671">
        <v>0</v>
      </c>
      <c r="J671">
        <v>0</v>
      </c>
    </row>
    <row r="672" spans="1:10" x14ac:dyDescent="0.3">
      <c r="A672" s="21" t="str">
        <f>B461&amp;C650&amp;D672</f>
        <v>PENETRACION (%).Pan Ing.DE 60 A 75 AÑOS</v>
      </c>
      <c r="B672">
        <v>0</v>
      </c>
      <c r="C672">
        <v>0</v>
      </c>
      <c r="D672" t="s">
        <v>159</v>
      </c>
      <c r="E672">
        <v>15.68919</v>
      </c>
      <c r="F672">
        <v>11.05678</v>
      </c>
      <c r="G672">
        <v>0</v>
      </c>
      <c r="H672">
        <v>0</v>
      </c>
      <c r="I672">
        <v>0</v>
      </c>
      <c r="J672">
        <v>0</v>
      </c>
    </row>
    <row r="673" spans="1:10" x14ac:dyDescent="0.3">
      <c r="A673" s="21" t="str">
        <f>B461&amp;C650&amp;D673</f>
        <v>PENETRACION (%).Pan Ing.ALTA Y MEDIA ALTA</v>
      </c>
      <c r="B673">
        <v>0</v>
      </c>
      <c r="C673">
        <v>0</v>
      </c>
      <c r="D673" t="s">
        <v>160</v>
      </c>
      <c r="E673">
        <v>20.233029999999999</v>
      </c>
      <c r="F673">
        <v>20.49579</v>
      </c>
      <c r="G673">
        <v>0</v>
      </c>
      <c r="H673">
        <v>0</v>
      </c>
      <c r="I673">
        <v>0</v>
      </c>
      <c r="J673">
        <v>0</v>
      </c>
    </row>
    <row r="674" spans="1:10" x14ac:dyDescent="0.3">
      <c r="A674" s="21" t="str">
        <f>B461&amp;C650&amp;D674</f>
        <v>PENETRACION (%).Pan Ing.MEDIA</v>
      </c>
      <c r="B674">
        <v>0</v>
      </c>
      <c r="C674">
        <v>0</v>
      </c>
      <c r="D674" t="s">
        <v>161</v>
      </c>
      <c r="E674">
        <v>16.771509999999999</v>
      </c>
      <c r="F674">
        <v>18.175180000000001</v>
      </c>
      <c r="G674">
        <v>0</v>
      </c>
      <c r="H674">
        <v>0</v>
      </c>
      <c r="I674">
        <v>0</v>
      </c>
      <c r="J674">
        <v>0</v>
      </c>
    </row>
    <row r="675" spans="1:10" x14ac:dyDescent="0.3">
      <c r="A675" s="21" t="str">
        <f>B461&amp;C650&amp;D675</f>
        <v>PENETRACION (%).Pan Ing.MEDIA BAJA</v>
      </c>
      <c r="B675">
        <v>0</v>
      </c>
      <c r="C675">
        <v>0</v>
      </c>
      <c r="D675" t="s">
        <v>162</v>
      </c>
      <c r="E675">
        <v>17.112919999999999</v>
      </c>
      <c r="F675">
        <v>17.788620000000002</v>
      </c>
      <c r="G675">
        <v>0</v>
      </c>
      <c r="H675">
        <v>0</v>
      </c>
      <c r="I675">
        <v>0</v>
      </c>
      <c r="J675">
        <v>0</v>
      </c>
    </row>
    <row r="676" spans="1:10" x14ac:dyDescent="0.3">
      <c r="A676" s="21" t="str">
        <f>B461&amp;C650&amp;D676</f>
        <v>PENETRACION (%).Pan Ing.BAJA</v>
      </c>
      <c r="B676">
        <v>0</v>
      </c>
      <c r="C676">
        <v>0</v>
      </c>
      <c r="D676" t="s">
        <v>163</v>
      </c>
      <c r="E676">
        <v>20.429819999999999</v>
      </c>
      <c r="F676">
        <v>20.004989999999999</v>
      </c>
      <c r="G676">
        <v>0</v>
      </c>
      <c r="H676">
        <v>0</v>
      </c>
      <c r="I676">
        <v>0</v>
      </c>
      <c r="J676">
        <v>0</v>
      </c>
    </row>
    <row r="677" spans="1:10" x14ac:dyDescent="0.3">
      <c r="A677" s="21" t="str">
        <f>B461&amp;C677&amp;D677</f>
        <v>PENETRACION (%).Pastas Ing.T.ESPAÑA</v>
      </c>
      <c r="B677">
        <v>0</v>
      </c>
      <c r="C677" t="s">
        <v>124</v>
      </c>
      <c r="D677" t="s">
        <v>60</v>
      </c>
      <c r="E677">
        <v>2.8498839999999999</v>
      </c>
      <c r="F677">
        <v>2.640898</v>
      </c>
      <c r="G677">
        <v>0</v>
      </c>
      <c r="H677">
        <v>0</v>
      </c>
      <c r="I677">
        <v>0</v>
      </c>
      <c r="J677">
        <v>0</v>
      </c>
    </row>
    <row r="678" spans="1:10" x14ac:dyDescent="0.3">
      <c r="A678" s="21" t="str">
        <f>B461&amp;C677&amp;D678</f>
        <v>PENETRACION (%).Pastas Ing.BCN AM</v>
      </c>
      <c r="B678">
        <v>0</v>
      </c>
      <c r="C678">
        <v>0</v>
      </c>
      <c r="D678" t="s">
        <v>146</v>
      </c>
      <c r="E678">
        <v>0</v>
      </c>
      <c r="F678">
        <v>0</v>
      </c>
      <c r="G678">
        <v>0</v>
      </c>
      <c r="H678">
        <v>0</v>
      </c>
      <c r="I678">
        <v>0</v>
      </c>
      <c r="J678">
        <v>0</v>
      </c>
    </row>
    <row r="679" spans="1:10" x14ac:dyDescent="0.3">
      <c r="A679" s="21" t="str">
        <f>B461&amp;C677&amp;D679</f>
        <v>PENETRACION (%).Pastas Ing.REST.CAT ARAGON</v>
      </c>
      <c r="B679">
        <v>0</v>
      </c>
      <c r="C679">
        <v>0</v>
      </c>
      <c r="D679" t="s">
        <v>147</v>
      </c>
      <c r="E679">
        <v>0</v>
      </c>
      <c r="F679">
        <v>0</v>
      </c>
      <c r="G679">
        <v>0</v>
      </c>
      <c r="H679">
        <v>0</v>
      </c>
      <c r="I679">
        <v>0</v>
      </c>
      <c r="J679">
        <v>0</v>
      </c>
    </row>
    <row r="680" spans="1:10" x14ac:dyDescent="0.3">
      <c r="A680" s="21" t="str">
        <f>B461&amp;C677&amp;D680</f>
        <v>PENETRACION (%).Pastas Ing.LEVANTE</v>
      </c>
      <c r="B680">
        <v>0</v>
      </c>
      <c r="C680">
        <v>0</v>
      </c>
      <c r="D680" t="s">
        <v>148</v>
      </c>
      <c r="E680">
        <v>0</v>
      </c>
      <c r="F680">
        <v>0</v>
      </c>
      <c r="G680">
        <v>0</v>
      </c>
      <c r="H680">
        <v>0</v>
      </c>
      <c r="I680">
        <v>0</v>
      </c>
      <c r="J680">
        <v>0</v>
      </c>
    </row>
    <row r="681" spans="1:10" x14ac:dyDescent="0.3">
      <c r="A681" s="21" t="str">
        <f>B461&amp;C677&amp;D681</f>
        <v>PENETRACION (%).Pastas Ing.ANDALUCIA</v>
      </c>
      <c r="B681">
        <v>0</v>
      </c>
      <c r="C681">
        <v>0</v>
      </c>
      <c r="D681" t="s">
        <v>149</v>
      </c>
      <c r="E681">
        <v>0</v>
      </c>
      <c r="F681">
        <v>0</v>
      </c>
      <c r="G681">
        <v>0</v>
      </c>
      <c r="H681">
        <v>0</v>
      </c>
      <c r="I681">
        <v>0</v>
      </c>
      <c r="J681">
        <v>0</v>
      </c>
    </row>
    <row r="682" spans="1:10" x14ac:dyDescent="0.3">
      <c r="A682" s="21" t="str">
        <f>B461&amp;C677&amp;D682</f>
        <v>PENETRACION (%).Pastas Ing.MDD AM</v>
      </c>
      <c r="B682">
        <v>0</v>
      </c>
      <c r="C682">
        <v>0</v>
      </c>
      <c r="D682" t="s">
        <v>150</v>
      </c>
      <c r="E682">
        <v>0</v>
      </c>
      <c r="F682">
        <v>0</v>
      </c>
      <c r="G682">
        <v>0</v>
      </c>
      <c r="H682">
        <v>0</v>
      </c>
      <c r="I682">
        <v>0</v>
      </c>
      <c r="J682">
        <v>0</v>
      </c>
    </row>
    <row r="683" spans="1:10" x14ac:dyDescent="0.3">
      <c r="A683" s="21" t="str">
        <f>B461&amp;C677&amp;D683</f>
        <v>PENETRACION (%).Pastas Ing.RTO CENTRO</v>
      </c>
      <c r="B683">
        <v>0</v>
      </c>
      <c r="C683">
        <v>0</v>
      </c>
      <c r="D683" t="s">
        <v>151</v>
      </c>
      <c r="E683">
        <v>0</v>
      </c>
      <c r="F683">
        <v>0</v>
      </c>
      <c r="G683">
        <v>0</v>
      </c>
      <c r="H683">
        <v>0</v>
      </c>
      <c r="I683">
        <v>0</v>
      </c>
      <c r="J683">
        <v>0</v>
      </c>
    </row>
    <row r="684" spans="1:10" x14ac:dyDescent="0.3">
      <c r="A684" s="21" t="str">
        <f>B461&amp;C677&amp;D684</f>
        <v>PENETRACION (%).Pastas Ing.NORTE-CENTRO</v>
      </c>
      <c r="B684">
        <v>0</v>
      </c>
      <c r="C684">
        <v>0</v>
      </c>
      <c r="D684" t="s">
        <v>152</v>
      </c>
      <c r="E684">
        <v>0</v>
      </c>
      <c r="F684">
        <v>0</v>
      </c>
      <c r="G684">
        <v>0</v>
      </c>
      <c r="H684">
        <v>0</v>
      </c>
      <c r="I684">
        <v>0</v>
      </c>
      <c r="J684">
        <v>0</v>
      </c>
    </row>
    <row r="685" spans="1:10" x14ac:dyDescent="0.3">
      <c r="A685" s="21" t="str">
        <f>B461&amp;C677&amp;D685</f>
        <v>PENETRACION (%).Pastas Ing.NOROESTE</v>
      </c>
      <c r="B685">
        <v>0</v>
      </c>
      <c r="C685">
        <v>0</v>
      </c>
      <c r="D685" t="s">
        <v>153</v>
      </c>
      <c r="E685">
        <v>0</v>
      </c>
      <c r="F685">
        <v>0</v>
      </c>
      <c r="G685">
        <v>0</v>
      </c>
      <c r="H685">
        <v>0</v>
      </c>
      <c r="I685">
        <v>0</v>
      </c>
      <c r="J685">
        <v>0</v>
      </c>
    </row>
    <row r="686" spans="1:10" x14ac:dyDescent="0.3">
      <c r="A686" s="21" t="str">
        <f>B461&amp;C677&amp;D686</f>
        <v>PENETRACION (%).Pastas Ing.&lt;2MIL</v>
      </c>
      <c r="B686">
        <v>0</v>
      </c>
      <c r="C686">
        <v>0</v>
      </c>
      <c r="D686" t="s">
        <v>30</v>
      </c>
      <c r="E686">
        <v>0</v>
      </c>
      <c r="F686">
        <v>0</v>
      </c>
      <c r="G686">
        <v>0</v>
      </c>
      <c r="H686">
        <v>0</v>
      </c>
      <c r="I686">
        <v>0</v>
      </c>
      <c r="J686">
        <v>0</v>
      </c>
    </row>
    <row r="687" spans="1:10" x14ac:dyDescent="0.3">
      <c r="A687" s="21" t="str">
        <f>B461&amp;C677&amp;D687</f>
        <v>PENETRACION (%).Pastas Ing.2-5MIL</v>
      </c>
      <c r="B687">
        <v>0</v>
      </c>
      <c r="C687">
        <v>0</v>
      </c>
      <c r="D687" t="s">
        <v>33</v>
      </c>
      <c r="E687">
        <v>0</v>
      </c>
      <c r="F687">
        <v>0</v>
      </c>
      <c r="G687">
        <v>0</v>
      </c>
      <c r="H687">
        <v>0</v>
      </c>
      <c r="I687">
        <v>0</v>
      </c>
      <c r="J687">
        <v>0</v>
      </c>
    </row>
    <row r="688" spans="1:10" x14ac:dyDescent="0.3">
      <c r="A688" s="21" t="str">
        <f>B461&amp;C677&amp;D688</f>
        <v>PENETRACION (%).Pastas Ing.5-10MIL</v>
      </c>
      <c r="B688">
        <v>0</v>
      </c>
      <c r="C688">
        <v>0</v>
      </c>
      <c r="D688" t="s">
        <v>35</v>
      </c>
      <c r="E688">
        <v>0</v>
      </c>
      <c r="F688">
        <v>0</v>
      </c>
      <c r="G688">
        <v>0</v>
      </c>
      <c r="H688">
        <v>0</v>
      </c>
      <c r="I688">
        <v>0</v>
      </c>
      <c r="J688">
        <v>0</v>
      </c>
    </row>
    <row r="689" spans="1:10" x14ac:dyDescent="0.3">
      <c r="A689" s="21" t="str">
        <f>B461&amp;C677&amp;D689</f>
        <v>PENETRACION (%).Pastas Ing.10-30MIL</v>
      </c>
      <c r="B689">
        <v>0</v>
      </c>
      <c r="C689">
        <v>0</v>
      </c>
      <c r="D689" t="s">
        <v>37</v>
      </c>
      <c r="E689">
        <v>0</v>
      </c>
      <c r="F689">
        <v>0</v>
      </c>
      <c r="G689">
        <v>0</v>
      </c>
      <c r="H689">
        <v>0</v>
      </c>
      <c r="I689">
        <v>0</v>
      </c>
      <c r="J689">
        <v>0</v>
      </c>
    </row>
    <row r="690" spans="1:10" x14ac:dyDescent="0.3">
      <c r="A690" s="21" t="str">
        <f>B461&amp;C677&amp;D690</f>
        <v>PENETRACION (%).Pastas Ing.30-100MIL</v>
      </c>
      <c r="B690">
        <v>0</v>
      </c>
      <c r="C690">
        <v>0</v>
      </c>
      <c r="D690" t="s">
        <v>39</v>
      </c>
      <c r="E690">
        <v>0</v>
      </c>
      <c r="F690">
        <v>0</v>
      </c>
      <c r="G690">
        <v>0</v>
      </c>
      <c r="H690">
        <v>0</v>
      </c>
      <c r="I690">
        <v>0</v>
      </c>
      <c r="J690">
        <v>0</v>
      </c>
    </row>
    <row r="691" spans="1:10" x14ac:dyDescent="0.3">
      <c r="A691" s="21" t="str">
        <f>B461&amp;C677&amp;D691</f>
        <v>PENETRACION (%).Pastas Ing.100-200MIL</v>
      </c>
      <c r="B691">
        <v>0</v>
      </c>
      <c r="C691">
        <v>0</v>
      </c>
      <c r="D691" t="s">
        <v>41</v>
      </c>
      <c r="E691">
        <v>0</v>
      </c>
      <c r="F691">
        <v>0</v>
      </c>
      <c r="G691">
        <v>0</v>
      </c>
      <c r="H691">
        <v>0</v>
      </c>
      <c r="I691">
        <v>0</v>
      </c>
      <c r="J691">
        <v>0</v>
      </c>
    </row>
    <row r="692" spans="1:10" x14ac:dyDescent="0.3">
      <c r="A692" s="21" t="str">
        <f>B461&amp;C677&amp;D692</f>
        <v>PENETRACION (%).Pastas Ing.200-500MIL</v>
      </c>
      <c r="B692">
        <v>0</v>
      </c>
      <c r="C692">
        <v>0</v>
      </c>
      <c r="D692" t="s">
        <v>43</v>
      </c>
      <c r="E692">
        <v>0</v>
      </c>
      <c r="F692">
        <v>0</v>
      </c>
      <c r="G692">
        <v>0</v>
      </c>
      <c r="H692">
        <v>0</v>
      </c>
      <c r="I692">
        <v>0</v>
      </c>
      <c r="J692">
        <v>0</v>
      </c>
    </row>
    <row r="693" spans="1:10" x14ac:dyDescent="0.3">
      <c r="A693" s="21" t="str">
        <f>B461&amp;C677&amp;D693</f>
        <v>PENETRACION (%).Pastas Ing.&gt;500MIL</v>
      </c>
      <c r="B693">
        <v>0</v>
      </c>
      <c r="C693">
        <v>0</v>
      </c>
      <c r="D693" t="s">
        <v>45</v>
      </c>
      <c r="E693">
        <v>0</v>
      </c>
      <c r="F693">
        <v>0</v>
      </c>
      <c r="G693">
        <v>0</v>
      </c>
      <c r="H693">
        <v>0</v>
      </c>
      <c r="I693">
        <v>0</v>
      </c>
      <c r="J693">
        <v>0</v>
      </c>
    </row>
    <row r="694" spans="1:10" x14ac:dyDescent="0.3">
      <c r="A694" s="21" t="str">
        <f>B461&amp;C677&amp;D694</f>
        <v>PENETRACION (%).Pastas Ing.DE 15 A 19 AÑOS</v>
      </c>
      <c r="B694">
        <v>0</v>
      </c>
      <c r="C694">
        <v>0</v>
      </c>
      <c r="D694" t="s">
        <v>154</v>
      </c>
      <c r="E694">
        <v>0</v>
      </c>
      <c r="F694">
        <v>0</v>
      </c>
      <c r="G694">
        <v>0</v>
      </c>
      <c r="H694">
        <v>0</v>
      </c>
      <c r="I694">
        <v>0</v>
      </c>
      <c r="J694">
        <v>0</v>
      </c>
    </row>
    <row r="695" spans="1:10" x14ac:dyDescent="0.3">
      <c r="A695" s="21" t="str">
        <f>B461&amp;C677&amp;D695</f>
        <v>PENETRACION (%).Pastas Ing.DE 20 A 24 AÑOS</v>
      </c>
      <c r="B695">
        <v>0</v>
      </c>
      <c r="C695">
        <v>0</v>
      </c>
      <c r="D695" t="s">
        <v>155</v>
      </c>
      <c r="E695">
        <v>0</v>
      </c>
      <c r="F695">
        <v>0</v>
      </c>
      <c r="G695">
        <v>0</v>
      </c>
      <c r="H695">
        <v>0</v>
      </c>
      <c r="I695">
        <v>0</v>
      </c>
      <c r="J695">
        <v>0</v>
      </c>
    </row>
    <row r="696" spans="1:10" x14ac:dyDescent="0.3">
      <c r="A696" s="21" t="str">
        <f>B461&amp;C677&amp;D696</f>
        <v>PENETRACION (%).Pastas Ing.DE 25 A 34 AÑOS</v>
      </c>
      <c r="B696">
        <v>0</v>
      </c>
      <c r="C696">
        <v>0</v>
      </c>
      <c r="D696" t="s">
        <v>156</v>
      </c>
      <c r="E696">
        <v>0</v>
      </c>
      <c r="F696">
        <v>0</v>
      </c>
      <c r="G696">
        <v>0</v>
      </c>
      <c r="H696">
        <v>0</v>
      </c>
      <c r="I696">
        <v>0</v>
      </c>
      <c r="J696">
        <v>0</v>
      </c>
    </row>
    <row r="697" spans="1:10" x14ac:dyDescent="0.3">
      <c r="A697" s="21" t="str">
        <f>B461&amp;C677&amp;D697</f>
        <v>PENETRACION (%).Pastas Ing.DE 35 A 49 AÑOS</v>
      </c>
      <c r="B697">
        <v>0</v>
      </c>
      <c r="C697">
        <v>0</v>
      </c>
      <c r="D697" t="s">
        <v>157</v>
      </c>
      <c r="E697">
        <v>3.4756429999999998</v>
      </c>
      <c r="F697">
        <v>0</v>
      </c>
      <c r="G697">
        <v>0</v>
      </c>
      <c r="H697">
        <v>0</v>
      </c>
      <c r="I697">
        <v>0</v>
      </c>
      <c r="J697">
        <v>0</v>
      </c>
    </row>
    <row r="698" spans="1:10" x14ac:dyDescent="0.3">
      <c r="A698" s="21" t="str">
        <f>B461&amp;C677&amp;D698</f>
        <v>PENETRACION (%).Pastas Ing.DE 50 A 59 AÑOS</v>
      </c>
      <c r="B698">
        <v>0</v>
      </c>
      <c r="C698">
        <v>0</v>
      </c>
      <c r="D698" t="s">
        <v>158</v>
      </c>
      <c r="E698">
        <v>0</v>
      </c>
      <c r="F698">
        <v>0</v>
      </c>
      <c r="G698">
        <v>0</v>
      </c>
      <c r="H698">
        <v>0</v>
      </c>
      <c r="I698">
        <v>0</v>
      </c>
      <c r="J698">
        <v>0</v>
      </c>
    </row>
    <row r="699" spans="1:10" x14ac:dyDescent="0.3">
      <c r="A699" s="21" t="str">
        <f>B461&amp;C677&amp;D699</f>
        <v>PENETRACION (%).Pastas Ing.DE 60 A 75 AÑOS</v>
      </c>
      <c r="B699">
        <v>0</v>
      </c>
      <c r="C699">
        <v>0</v>
      </c>
      <c r="D699" t="s">
        <v>159</v>
      </c>
      <c r="E699">
        <v>0</v>
      </c>
      <c r="F699">
        <v>0</v>
      </c>
      <c r="G699">
        <v>0</v>
      </c>
      <c r="H699">
        <v>0</v>
      </c>
      <c r="I699">
        <v>0</v>
      </c>
      <c r="J699">
        <v>0</v>
      </c>
    </row>
    <row r="700" spans="1:10" x14ac:dyDescent="0.3">
      <c r="A700" s="21" t="str">
        <f>B461&amp;C677&amp;D700</f>
        <v>PENETRACION (%).Pastas Ing.ALTA Y MEDIA ALTA</v>
      </c>
      <c r="B700">
        <v>0</v>
      </c>
      <c r="C700">
        <v>0</v>
      </c>
      <c r="D700" t="s">
        <v>160</v>
      </c>
      <c r="E700">
        <v>0</v>
      </c>
      <c r="F700">
        <v>4.8031290000000002</v>
      </c>
      <c r="G700">
        <v>0</v>
      </c>
      <c r="H700">
        <v>0</v>
      </c>
      <c r="I700">
        <v>0</v>
      </c>
      <c r="J700">
        <v>0</v>
      </c>
    </row>
    <row r="701" spans="1:10" x14ac:dyDescent="0.3">
      <c r="A701" s="21" t="str">
        <f>B461&amp;C677&amp;D701</f>
        <v>PENETRACION (%).Pastas Ing.MEDIA</v>
      </c>
      <c r="B701">
        <v>0</v>
      </c>
      <c r="C701">
        <v>0</v>
      </c>
      <c r="D701" t="s">
        <v>161</v>
      </c>
      <c r="E701">
        <v>3.7524350000000002</v>
      </c>
      <c r="F701">
        <v>0</v>
      </c>
      <c r="G701">
        <v>0</v>
      </c>
      <c r="H701">
        <v>0</v>
      </c>
      <c r="I701">
        <v>0</v>
      </c>
      <c r="J701">
        <v>0</v>
      </c>
    </row>
    <row r="702" spans="1:10" x14ac:dyDescent="0.3">
      <c r="A702" s="21" t="str">
        <f>B461&amp;C677&amp;D702</f>
        <v>PENETRACION (%).Pastas Ing.MEDIA BAJA</v>
      </c>
      <c r="B702">
        <v>0</v>
      </c>
      <c r="C702">
        <v>0</v>
      </c>
      <c r="D702" t="s">
        <v>162</v>
      </c>
      <c r="E702">
        <v>0</v>
      </c>
      <c r="F702">
        <v>0</v>
      </c>
      <c r="G702">
        <v>0</v>
      </c>
      <c r="H702">
        <v>0</v>
      </c>
      <c r="I702">
        <v>0</v>
      </c>
      <c r="J702">
        <v>0</v>
      </c>
    </row>
    <row r="703" spans="1:10" x14ac:dyDescent="0.3">
      <c r="A703" s="21" t="str">
        <f>B461&amp;C677&amp;D703</f>
        <v>PENETRACION (%).Pastas Ing.BAJA</v>
      </c>
      <c r="B703">
        <v>0</v>
      </c>
      <c r="C703">
        <v>0</v>
      </c>
      <c r="D703" t="s">
        <v>163</v>
      </c>
      <c r="E703">
        <v>0</v>
      </c>
      <c r="F703">
        <v>0</v>
      </c>
      <c r="G703">
        <v>0</v>
      </c>
      <c r="H703">
        <v>0</v>
      </c>
      <c r="I703">
        <v>0</v>
      </c>
      <c r="J703">
        <v>0</v>
      </c>
    </row>
    <row r="704" spans="1:10" x14ac:dyDescent="0.3">
      <c r="A704" s="21" t="str">
        <f>B461&amp;C704&amp;D704</f>
        <v>PENETRACION (%).Arroz Ing.T.ESPAÑA</v>
      </c>
      <c r="B704">
        <v>0</v>
      </c>
      <c r="C704" t="s">
        <v>125</v>
      </c>
      <c r="D704" t="s">
        <v>60</v>
      </c>
      <c r="E704">
        <v>4.1552720000000001</v>
      </c>
      <c r="F704">
        <v>5.4508450000000002</v>
      </c>
      <c r="G704">
        <v>0</v>
      </c>
      <c r="H704">
        <v>0</v>
      </c>
      <c r="I704">
        <v>0</v>
      </c>
      <c r="J704">
        <v>0</v>
      </c>
    </row>
    <row r="705" spans="1:10" x14ac:dyDescent="0.3">
      <c r="A705" s="21" t="str">
        <f>B461&amp;C704&amp;D705</f>
        <v>PENETRACION (%).Arroz Ing.BCN AM</v>
      </c>
      <c r="B705">
        <v>0</v>
      </c>
      <c r="C705">
        <v>0</v>
      </c>
      <c r="D705" t="s">
        <v>146</v>
      </c>
      <c r="E705">
        <v>0</v>
      </c>
      <c r="F705">
        <v>0</v>
      </c>
      <c r="G705">
        <v>0</v>
      </c>
      <c r="H705">
        <v>0</v>
      </c>
      <c r="I705">
        <v>0</v>
      </c>
      <c r="J705">
        <v>0</v>
      </c>
    </row>
    <row r="706" spans="1:10" x14ac:dyDescent="0.3">
      <c r="A706" s="21" t="str">
        <f>B461&amp;C704&amp;D706</f>
        <v>PENETRACION (%).Arroz Ing.REST.CAT ARAGON</v>
      </c>
      <c r="B706">
        <v>0</v>
      </c>
      <c r="C706">
        <v>0</v>
      </c>
      <c r="D706" t="s">
        <v>147</v>
      </c>
      <c r="E706">
        <v>0</v>
      </c>
      <c r="F706">
        <v>0</v>
      </c>
      <c r="G706">
        <v>0</v>
      </c>
      <c r="H706">
        <v>0</v>
      </c>
      <c r="I706">
        <v>0</v>
      </c>
      <c r="J706">
        <v>0</v>
      </c>
    </row>
    <row r="707" spans="1:10" x14ac:dyDescent="0.3">
      <c r="A707" s="21" t="str">
        <f>B461&amp;C704&amp;D707</f>
        <v>PENETRACION (%).Arroz Ing.LEVANTE</v>
      </c>
      <c r="B707">
        <v>0</v>
      </c>
      <c r="C707">
        <v>0</v>
      </c>
      <c r="D707" t="s">
        <v>148</v>
      </c>
      <c r="E707">
        <v>0</v>
      </c>
      <c r="F707">
        <v>7.3662179999999999</v>
      </c>
      <c r="G707">
        <v>0</v>
      </c>
      <c r="H707">
        <v>0</v>
      </c>
      <c r="I707">
        <v>0</v>
      </c>
      <c r="J707">
        <v>0</v>
      </c>
    </row>
    <row r="708" spans="1:10" x14ac:dyDescent="0.3">
      <c r="A708" s="21" t="str">
        <f>B461&amp;C704&amp;D708</f>
        <v>PENETRACION (%).Arroz Ing.ANDALUCIA</v>
      </c>
      <c r="B708">
        <v>0</v>
      </c>
      <c r="C708">
        <v>0</v>
      </c>
      <c r="D708" t="s">
        <v>149</v>
      </c>
      <c r="E708">
        <v>0</v>
      </c>
      <c r="F708">
        <v>4.9545399999999997</v>
      </c>
      <c r="G708">
        <v>0</v>
      </c>
      <c r="H708">
        <v>0</v>
      </c>
      <c r="I708">
        <v>0</v>
      </c>
      <c r="J708">
        <v>0</v>
      </c>
    </row>
    <row r="709" spans="1:10" x14ac:dyDescent="0.3">
      <c r="A709" s="21" t="str">
        <f>B461&amp;C704&amp;D709</f>
        <v>PENETRACION (%).Arroz Ing.MDD AM</v>
      </c>
      <c r="B709">
        <v>0</v>
      </c>
      <c r="C709">
        <v>0</v>
      </c>
      <c r="D709" t="s">
        <v>150</v>
      </c>
      <c r="E709">
        <v>6.6497960000000003</v>
      </c>
      <c r="F709">
        <v>6.7254719999999999</v>
      </c>
      <c r="G709">
        <v>0</v>
      </c>
      <c r="H709">
        <v>0</v>
      </c>
      <c r="I709">
        <v>0</v>
      </c>
      <c r="J709">
        <v>0</v>
      </c>
    </row>
    <row r="710" spans="1:10" x14ac:dyDescent="0.3">
      <c r="A710" s="21" t="str">
        <f>B461&amp;C704&amp;D710</f>
        <v>PENETRACION (%).Arroz Ing.RTO CENTRO</v>
      </c>
      <c r="B710">
        <v>0</v>
      </c>
      <c r="C710">
        <v>0</v>
      </c>
      <c r="D710" t="s">
        <v>151</v>
      </c>
      <c r="E710">
        <v>0</v>
      </c>
      <c r="F710">
        <v>0</v>
      </c>
      <c r="G710">
        <v>0</v>
      </c>
      <c r="H710">
        <v>0</v>
      </c>
      <c r="I710">
        <v>0</v>
      </c>
      <c r="J710">
        <v>0</v>
      </c>
    </row>
    <row r="711" spans="1:10" x14ac:dyDescent="0.3">
      <c r="A711" s="21" t="str">
        <f>B461&amp;C704&amp;D711</f>
        <v>PENETRACION (%).Arroz Ing.NORTE-CENTRO</v>
      </c>
      <c r="B711">
        <v>0</v>
      </c>
      <c r="C711">
        <v>0</v>
      </c>
      <c r="D711" t="s">
        <v>152</v>
      </c>
      <c r="E711">
        <v>0</v>
      </c>
      <c r="F711">
        <v>0</v>
      </c>
      <c r="G711">
        <v>0</v>
      </c>
      <c r="H711">
        <v>0</v>
      </c>
      <c r="I711">
        <v>0</v>
      </c>
      <c r="J711">
        <v>0</v>
      </c>
    </row>
    <row r="712" spans="1:10" x14ac:dyDescent="0.3">
      <c r="A712" s="21" t="str">
        <f>B461&amp;C704&amp;D712</f>
        <v>PENETRACION (%).Arroz Ing.NOROESTE</v>
      </c>
      <c r="B712">
        <v>0</v>
      </c>
      <c r="C712">
        <v>0</v>
      </c>
      <c r="D712" t="s">
        <v>153</v>
      </c>
      <c r="E712">
        <v>0</v>
      </c>
      <c r="F712">
        <v>0</v>
      </c>
      <c r="G712">
        <v>0</v>
      </c>
      <c r="H712">
        <v>0</v>
      </c>
      <c r="I712">
        <v>0</v>
      </c>
      <c r="J712">
        <v>0</v>
      </c>
    </row>
    <row r="713" spans="1:10" x14ac:dyDescent="0.3">
      <c r="A713" s="21" t="str">
        <f>B461&amp;C704&amp;D713</f>
        <v>PENETRACION (%).Arroz Ing.&lt;2MIL</v>
      </c>
      <c r="B713">
        <v>0</v>
      </c>
      <c r="C713">
        <v>0</v>
      </c>
      <c r="D713" t="s">
        <v>30</v>
      </c>
      <c r="E713">
        <v>0</v>
      </c>
      <c r="F713">
        <v>0</v>
      </c>
      <c r="G713">
        <v>0</v>
      </c>
      <c r="H713">
        <v>0</v>
      </c>
      <c r="I713">
        <v>0</v>
      </c>
      <c r="J713">
        <v>0</v>
      </c>
    </row>
    <row r="714" spans="1:10" x14ac:dyDescent="0.3">
      <c r="A714" s="21" t="str">
        <f>B461&amp;C704&amp;D714</f>
        <v>PENETRACION (%).Arroz Ing.2-5MIL</v>
      </c>
      <c r="B714">
        <v>0</v>
      </c>
      <c r="C714">
        <v>0</v>
      </c>
      <c r="D714" t="s">
        <v>33</v>
      </c>
      <c r="E714">
        <v>0</v>
      </c>
      <c r="F714">
        <v>0</v>
      </c>
      <c r="G714">
        <v>0</v>
      </c>
      <c r="H714">
        <v>0</v>
      </c>
      <c r="I714">
        <v>0</v>
      </c>
      <c r="J714">
        <v>0</v>
      </c>
    </row>
    <row r="715" spans="1:10" x14ac:dyDescent="0.3">
      <c r="A715" s="21" t="str">
        <f>B461&amp;C704&amp;D715</f>
        <v>PENETRACION (%).Arroz Ing.5-10MIL</v>
      </c>
      <c r="B715">
        <v>0</v>
      </c>
      <c r="C715">
        <v>0</v>
      </c>
      <c r="D715" t="s">
        <v>35</v>
      </c>
      <c r="E715">
        <v>0</v>
      </c>
      <c r="F715">
        <v>0</v>
      </c>
      <c r="G715">
        <v>0</v>
      </c>
      <c r="H715">
        <v>0</v>
      </c>
      <c r="I715">
        <v>0</v>
      </c>
      <c r="J715">
        <v>0</v>
      </c>
    </row>
    <row r="716" spans="1:10" x14ac:dyDescent="0.3">
      <c r="A716" s="21" t="str">
        <f>B461&amp;C704&amp;D716</f>
        <v>PENETRACION (%).Arroz Ing.10-30MIL</v>
      </c>
      <c r="B716">
        <v>0</v>
      </c>
      <c r="C716">
        <v>0</v>
      </c>
      <c r="D716" t="s">
        <v>37</v>
      </c>
      <c r="E716">
        <v>0</v>
      </c>
      <c r="F716">
        <v>6.7690380000000001</v>
      </c>
      <c r="G716">
        <v>0</v>
      </c>
      <c r="H716">
        <v>0</v>
      </c>
      <c r="I716">
        <v>0</v>
      </c>
      <c r="J716">
        <v>0</v>
      </c>
    </row>
    <row r="717" spans="1:10" x14ac:dyDescent="0.3">
      <c r="A717" s="21" t="str">
        <f>B461&amp;C704&amp;D717</f>
        <v>PENETRACION (%).Arroz Ing.30-100MIL</v>
      </c>
      <c r="B717">
        <v>0</v>
      </c>
      <c r="C717">
        <v>0</v>
      </c>
      <c r="D717" t="s">
        <v>39</v>
      </c>
      <c r="E717">
        <v>5.034243</v>
      </c>
      <c r="F717">
        <v>5.846838</v>
      </c>
      <c r="G717">
        <v>0</v>
      </c>
      <c r="H717">
        <v>0</v>
      </c>
      <c r="I717">
        <v>0</v>
      </c>
      <c r="J717">
        <v>0</v>
      </c>
    </row>
    <row r="718" spans="1:10" x14ac:dyDescent="0.3">
      <c r="A718" s="21" t="str">
        <f>B461&amp;C704&amp;D718</f>
        <v>PENETRACION (%).Arroz Ing.100-200MIL</v>
      </c>
      <c r="B718">
        <v>0</v>
      </c>
      <c r="C718">
        <v>0</v>
      </c>
      <c r="D718" t="s">
        <v>41</v>
      </c>
      <c r="E718">
        <v>0</v>
      </c>
      <c r="F718">
        <v>0</v>
      </c>
      <c r="G718">
        <v>0</v>
      </c>
      <c r="H718">
        <v>0</v>
      </c>
      <c r="I718">
        <v>0</v>
      </c>
      <c r="J718">
        <v>0</v>
      </c>
    </row>
    <row r="719" spans="1:10" x14ac:dyDescent="0.3">
      <c r="A719" s="21" t="str">
        <f>B461&amp;C704&amp;D719</f>
        <v>PENETRACION (%).Arroz Ing.200-500MIL</v>
      </c>
      <c r="B719">
        <v>0</v>
      </c>
      <c r="C719">
        <v>0</v>
      </c>
      <c r="D719" t="s">
        <v>43</v>
      </c>
      <c r="E719">
        <v>0</v>
      </c>
      <c r="F719">
        <v>0</v>
      </c>
      <c r="G719">
        <v>0</v>
      </c>
      <c r="H719">
        <v>0</v>
      </c>
      <c r="I719">
        <v>0</v>
      </c>
      <c r="J719">
        <v>0</v>
      </c>
    </row>
    <row r="720" spans="1:10" x14ac:dyDescent="0.3">
      <c r="A720" s="21" t="str">
        <f>B461&amp;C704&amp;D720</f>
        <v>PENETRACION (%).Arroz Ing.&gt;500MIL</v>
      </c>
      <c r="B720">
        <v>0</v>
      </c>
      <c r="C720">
        <v>0</v>
      </c>
      <c r="D720" t="s">
        <v>45</v>
      </c>
      <c r="E720">
        <v>5.682518</v>
      </c>
      <c r="F720">
        <v>5.3576680000000003</v>
      </c>
      <c r="G720">
        <v>0</v>
      </c>
      <c r="H720">
        <v>0</v>
      </c>
      <c r="I720">
        <v>0</v>
      </c>
      <c r="J720">
        <v>0</v>
      </c>
    </row>
    <row r="721" spans="1:10" x14ac:dyDescent="0.3">
      <c r="A721" s="21" t="str">
        <f>B461&amp;C704&amp;D721</f>
        <v>PENETRACION (%).Arroz Ing.DE 15 A 19 AÑOS</v>
      </c>
      <c r="B721">
        <v>0</v>
      </c>
      <c r="C721">
        <v>0</v>
      </c>
      <c r="D721" t="s">
        <v>154</v>
      </c>
      <c r="E721">
        <v>0</v>
      </c>
      <c r="F721">
        <v>0</v>
      </c>
      <c r="G721">
        <v>0</v>
      </c>
      <c r="H721">
        <v>0</v>
      </c>
      <c r="I721">
        <v>0</v>
      </c>
      <c r="J721">
        <v>0</v>
      </c>
    </row>
    <row r="722" spans="1:10" x14ac:dyDescent="0.3">
      <c r="A722" s="21" t="str">
        <f>B461&amp;C704&amp;D722</f>
        <v>PENETRACION (%).Arroz Ing.DE 20 A 24 AÑOS</v>
      </c>
      <c r="B722">
        <v>0</v>
      </c>
      <c r="C722">
        <v>0</v>
      </c>
      <c r="D722" t="s">
        <v>155</v>
      </c>
      <c r="E722">
        <v>0</v>
      </c>
      <c r="F722">
        <v>0</v>
      </c>
      <c r="G722">
        <v>0</v>
      </c>
      <c r="H722">
        <v>0</v>
      </c>
      <c r="I722">
        <v>0</v>
      </c>
      <c r="J722">
        <v>0</v>
      </c>
    </row>
    <row r="723" spans="1:10" x14ac:dyDescent="0.3">
      <c r="A723" s="21" t="str">
        <f>B461&amp;C704&amp;D723</f>
        <v>PENETRACION (%).Arroz Ing.DE 25 A 34 AÑOS</v>
      </c>
      <c r="B723">
        <v>0</v>
      </c>
      <c r="C723">
        <v>0</v>
      </c>
      <c r="D723" t="s">
        <v>156</v>
      </c>
      <c r="E723">
        <v>5.5911020000000002</v>
      </c>
      <c r="F723">
        <v>0</v>
      </c>
      <c r="G723">
        <v>0</v>
      </c>
      <c r="H723">
        <v>0</v>
      </c>
      <c r="I723">
        <v>0</v>
      </c>
      <c r="J723">
        <v>0</v>
      </c>
    </row>
    <row r="724" spans="1:10" x14ac:dyDescent="0.3">
      <c r="A724" s="21" t="str">
        <f>B461&amp;C704&amp;D724</f>
        <v>PENETRACION (%).Arroz Ing.DE 35 A 49 AÑOS</v>
      </c>
      <c r="B724">
        <v>0</v>
      </c>
      <c r="C724">
        <v>0</v>
      </c>
      <c r="D724" t="s">
        <v>157</v>
      </c>
      <c r="E724">
        <v>3.5524990000000001</v>
      </c>
      <c r="F724">
        <v>5.9296769999999999</v>
      </c>
      <c r="G724">
        <v>0</v>
      </c>
      <c r="H724">
        <v>0</v>
      </c>
      <c r="I724">
        <v>0</v>
      </c>
      <c r="J724">
        <v>0</v>
      </c>
    </row>
    <row r="725" spans="1:10" x14ac:dyDescent="0.3">
      <c r="A725" s="21" t="str">
        <f>B461&amp;C704&amp;D725</f>
        <v>PENETRACION (%).Arroz Ing.DE 50 A 59 AÑOS</v>
      </c>
      <c r="B725">
        <v>0</v>
      </c>
      <c r="C725">
        <v>0</v>
      </c>
      <c r="D725" t="s">
        <v>158</v>
      </c>
      <c r="E725">
        <v>4.8953059999999997</v>
      </c>
      <c r="F725">
        <v>7.1943349999999997</v>
      </c>
      <c r="G725">
        <v>0</v>
      </c>
      <c r="H725">
        <v>0</v>
      </c>
      <c r="I725">
        <v>0</v>
      </c>
      <c r="J725">
        <v>0</v>
      </c>
    </row>
    <row r="726" spans="1:10" x14ac:dyDescent="0.3">
      <c r="A726" s="21" t="str">
        <f>B461&amp;C704&amp;D726</f>
        <v>PENETRACION (%).Arroz Ing.DE 60 A 75 AÑOS</v>
      </c>
      <c r="B726">
        <v>0</v>
      </c>
      <c r="C726">
        <v>0</v>
      </c>
      <c r="D726" t="s">
        <v>159</v>
      </c>
      <c r="E726">
        <v>0</v>
      </c>
      <c r="F726">
        <v>0</v>
      </c>
      <c r="G726">
        <v>0</v>
      </c>
      <c r="H726">
        <v>0</v>
      </c>
      <c r="I726">
        <v>0</v>
      </c>
      <c r="J726">
        <v>0</v>
      </c>
    </row>
    <row r="727" spans="1:10" x14ac:dyDescent="0.3">
      <c r="A727" s="21" t="str">
        <f>B461&amp;C704&amp;D727</f>
        <v>PENETRACION (%).Arroz Ing.ALTA Y MEDIA ALTA</v>
      </c>
      <c r="B727">
        <v>0</v>
      </c>
      <c r="C727">
        <v>0</v>
      </c>
      <c r="D727" t="s">
        <v>160</v>
      </c>
      <c r="E727">
        <v>4.5276680000000002</v>
      </c>
      <c r="F727">
        <v>6.7751650000000003</v>
      </c>
      <c r="G727">
        <v>0</v>
      </c>
      <c r="H727">
        <v>0</v>
      </c>
      <c r="I727">
        <v>0</v>
      </c>
      <c r="J727">
        <v>0</v>
      </c>
    </row>
    <row r="728" spans="1:10" x14ac:dyDescent="0.3">
      <c r="A728" s="21" t="str">
        <f>B461&amp;C704&amp;D728</f>
        <v>PENETRACION (%).Arroz Ing.MEDIA</v>
      </c>
      <c r="B728">
        <v>0</v>
      </c>
      <c r="C728">
        <v>0</v>
      </c>
      <c r="D728" t="s">
        <v>161</v>
      </c>
      <c r="E728">
        <v>5.2245970000000002</v>
      </c>
      <c r="F728">
        <v>5.0844189999999996</v>
      </c>
      <c r="G728">
        <v>0</v>
      </c>
      <c r="H728">
        <v>0</v>
      </c>
      <c r="I728">
        <v>0</v>
      </c>
      <c r="J728">
        <v>0</v>
      </c>
    </row>
    <row r="729" spans="1:10" x14ac:dyDescent="0.3">
      <c r="A729" s="21" t="str">
        <f>B461&amp;C704&amp;D729</f>
        <v>PENETRACION (%).Arroz Ing.MEDIA BAJA</v>
      </c>
      <c r="B729">
        <v>0</v>
      </c>
      <c r="C729">
        <v>0</v>
      </c>
      <c r="D729" t="s">
        <v>162</v>
      </c>
      <c r="E729">
        <v>3.9313150000000001</v>
      </c>
      <c r="F729">
        <v>6.1231730000000004</v>
      </c>
      <c r="G729">
        <v>0</v>
      </c>
      <c r="H729">
        <v>0</v>
      </c>
      <c r="I729">
        <v>0</v>
      </c>
      <c r="J729">
        <v>0</v>
      </c>
    </row>
    <row r="730" spans="1:10" x14ac:dyDescent="0.3">
      <c r="A730" s="21" t="str">
        <f>B461&amp;C704&amp;D730</f>
        <v>PENETRACION (%).Arroz Ing.BAJA</v>
      </c>
      <c r="B730">
        <v>0</v>
      </c>
      <c r="C730">
        <v>0</v>
      </c>
      <c r="D730" t="s">
        <v>163</v>
      </c>
      <c r="E730">
        <v>0</v>
      </c>
      <c r="F730">
        <v>0</v>
      </c>
      <c r="G730">
        <v>0</v>
      </c>
      <c r="H730">
        <v>0</v>
      </c>
      <c r="I730">
        <v>0</v>
      </c>
      <c r="J730">
        <v>0</v>
      </c>
    </row>
    <row r="731" spans="1:10" x14ac:dyDescent="0.3">
      <c r="A731" s="21" t="str">
        <f>B461&amp;C731&amp;D731</f>
        <v>PENETRACION (%).Legumbres Ing.T.ESPAÑA</v>
      </c>
      <c r="B731">
        <v>0</v>
      </c>
      <c r="C731" t="s">
        <v>126</v>
      </c>
      <c r="D731" t="s">
        <v>60</v>
      </c>
      <c r="E731">
        <v>0</v>
      </c>
      <c r="F731">
        <v>1.148584</v>
      </c>
      <c r="G731">
        <v>0</v>
      </c>
      <c r="H731">
        <v>0</v>
      </c>
      <c r="I731">
        <v>0</v>
      </c>
      <c r="J731">
        <v>0</v>
      </c>
    </row>
    <row r="732" spans="1:10" x14ac:dyDescent="0.3">
      <c r="A732" s="21" t="str">
        <f>B461&amp;C731&amp;D732</f>
        <v>PENETRACION (%).Legumbres Ing.BCN AM</v>
      </c>
      <c r="B732">
        <v>0</v>
      </c>
      <c r="C732">
        <v>0</v>
      </c>
      <c r="D732" t="s">
        <v>146</v>
      </c>
      <c r="E732">
        <v>0</v>
      </c>
      <c r="F732">
        <v>0</v>
      </c>
      <c r="G732">
        <v>0</v>
      </c>
      <c r="H732">
        <v>0</v>
      </c>
      <c r="I732">
        <v>0</v>
      </c>
      <c r="J732">
        <v>0</v>
      </c>
    </row>
    <row r="733" spans="1:10" x14ac:dyDescent="0.3">
      <c r="A733" s="21" t="str">
        <f>B461&amp;C731&amp;D733</f>
        <v>PENETRACION (%).Legumbres Ing.REST.CAT ARAGON</v>
      </c>
      <c r="B733">
        <v>0</v>
      </c>
      <c r="C733">
        <v>0</v>
      </c>
      <c r="D733" t="s">
        <v>147</v>
      </c>
      <c r="E733">
        <v>0</v>
      </c>
      <c r="F733">
        <v>0</v>
      </c>
      <c r="G733">
        <v>0</v>
      </c>
      <c r="H733">
        <v>0</v>
      </c>
      <c r="I733">
        <v>0</v>
      </c>
      <c r="J733">
        <v>0</v>
      </c>
    </row>
    <row r="734" spans="1:10" x14ac:dyDescent="0.3">
      <c r="A734" s="21" t="str">
        <f>B461&amp;C731&amp;D734</f>
        <v>PENETRACION (%).Legumbres Ing.LEVANTE</v>
      </c>
      <c r="B734">
        <v>0</v>
      </c>
      <c r="C734">
        <v>0</v>
      </c>
      <c r="D734" t="s">
        <v>148</v>
      </c>
      <c r="E734">
        <v>0</v>
      </c>
      <c r="F734">
        <v>0</v>
      </c>
      <c r="G734">
        <v>0</v>
      </c>
      <c r="H734">
        <v>0</v>
      </c>
      <c r="I734">
        <v>0</v>
      </c>
      <c r="J734">
        <v>0</v>
      </c>
    </row>
    <row r="735" spans="1:10" x14ac:dyDescent="0.3">
      <c r="A735" s="21" t="str">
        <f>B461&amp;C731&amp;D735</f>
        <v>PENETRACION (%).Legumbres Ing.ANDALUCIA</v>
      </c>
      <c r="B735">
        <v>0</v>
      </c>
      <c r="C735">
        <v>0</v>
      </c>
      <c r="D735" t="s">
        <v>149</v>
      </c>
      <c r="E735">
        <v>0</v>
      </c>
      <c r="F735">
        <v>0</v>
      </c>
      <c r="G735">
        <v>0</v>
      </c>
      <c r="H735">
        <v>0</v>
      </c>
      <c r="I735">
        <v>0</v>
      </c>
      <c r="J735">
        <v>0</v>
      </c>
    </row>
    <row r="736" spans="1:10" x14ac:dyDescent="0.3">
      <c r="A736" s="21" t="str">
        <f>B461&amp;C731&amp;D736</f>
        <v>PENETRACION (%).Legumbres Ing.MDD AM</v>
      </c>
      <c r="B736">
        <v>0</v>
      </c>
      <c r="C736">
        <v>0</v>
      </c>
      <c r="D736" t="s">
        <v>150</v>
      </c>
      <c r="E736">
        <v>0</v>
      </c>
      <c r="F736">
        <v>0</v>
      </c>
      <c r="G736">
        <v>0</v>
      </c>
      <c r="H736">
        <v>0</v>
      </c>
      <c r="I736">
        <v>0</v>
      </c>
      <c r="J736">
        <v>0</v>
      </c>
    </row>
    <row r="737" spans="1:10" x14ac:dyDescent="0.3">
      <c r="A737" s="21" t="str">
        <f>B461&amp;C731&amp;D737</f>
        <v>PENETRACION (%).Legumbres Ing.RTO CENTRO</v>
      </c>
      <c r="B737">
        <v>0</v>
      </c>
      <c r="C737">
        <v>0</v>
      </c>
      <c r="D737" t="s">
        <v>151</v>
      </c>
      <c r="E737">
        <v>0</v>
      </c>
      <c r="F737">
        <v>0</v>
      </c>
      <c r="G737">
        <v>0</v>
      </c>
      <c r="H737">
        <v>0</v>
      </c>
      <c r="I737">
        <v>0</v>
      </c>
      <c r="J737">
        <v>0</v>
      </c>
    </row>
    <row r="738" spans="1:10" x14ac:dyDescent="0.3">
      <c r="A738" s="21" t="str">
        <f>B461&amp;C731&amp;D738</f>
        <v>PENETRACION (%).Legumbres Ing.NORTE-CENTRO</v>
      </c>
      <c r="B738">
        <v>0</v>
      </c>
      <c r="C738">
        <v>0</v>
      </c>
      <c r="D738" t="s">
        <v>152</v>
      </c>
      <c r="E738">
        <v>0</v>
      </c>
      <c r="F738">
        <v>0</v>
      </c>
      <c r="G738">
        <v>0</v>
      </c>
      <c r="H738">
        <v>0</v>
      </c>
      <c r="I738">
        <v>0</v>
      </c>
      <c r="J738">
        <v>0</v>
      </c>
    </row>
    <row r="739" spans="1:10" x14ac:dyDescent="0.3">
      <c r="A739" s="21" t="str">
        <f>B461&amp;C731&amp;D739</f>
        <v>PENETRACION (%).Legumbres Ing.NOROESTE</v>
      </c>
      <c r="B739">
        <v>0</v>
      </c>
      <c r="C739">
        <v>0</v>
      </c>
      <c r="D739" t="s">
        <v>153</v>
      </c>
      <c r="E739">
        <v>0</v>
      </c>
      <c r="F739">
        <v>0</v>
      </c>
      <c r="G739">
        <v>0</v>
      </c>
      <c r="H739">
        <v>0</v>
      </c>
      <c r="I739">
        <v>0</v>
      </c>
      <c r="J739">
        <v>0</v>
      </c>
    </row>
    <row r="740" spans="1:10" x14ac:dyDescent="0.3">
      <c r="A740" s="21" t="str">
        <f>B461&amp;C731&amp;D740</f>
        <v>PENETRACION (%).Legumbres Ing.&lt;2MIL</v>
      </c>
      <c r="B740">
        <v>0</v>
      </c>
      <c r="C740">
        <v>0</v>
      </c>
      <c r="D740" t="s">
        <v>30</v>
      </c>
      <c r="E740">
        <v>0</v>
      </c>
      <c r="F740">
        <v>0</v>
      </c>
      <c r="G740">
        <v>0</v>
      </c>
      <c r="H740">
        <v>0</v>
      </c>
      <c r="I740">
        <v>0</v>
      </c>
      <c r="J740">
        <v>0</v>
      </c>
    </row>
    <row r="741" spans="1:10" x14ac:dyDescent="0.3">
      <c r="A741" s="21" t="str">
        <f>B461&amp;C731&amp;D741</f>
        <v>PENETRACION (%).Legumbres Ing.2-5MIL</v>
      </c>
      <c r="B741">
        <v>0</v>
      </c>
      <c r="C741">
        <v>0</v>
      </c>
      <c r="D741" t="s">
        <v>33</v>
      </c>
      <c r="E741">
        <v>0</v>
      </c>
      <c r="F741">
        <v>0</v>
      </c>
      <c r="G741">
        <v>0</v>
      </c>
      <c r="H741">
        <v>0</v>
      </c>
      <c r="I741">
        <v>0</v>
      </c>
      <c r="J741">
        <v>0</v>
      </c>
    </row>
    <row r="742" spans="1:10" x14ac:dyDescent="0.3">
      <c r="A742" s="21" t="str">
        <f>B461&amp;C731&amp;D742</f>
        <v>PENETRACION (%).Legumbres Ing.5-10MIL</v>
      </c>
      <c r="B742">
        <v>0</v>
      </c>
      <c r="C742">
        <v>0</v>
      </c>
      <c r="D742" t="s">
        <v>35</v>
      </c>
      <c r="E742">
        <v>0</v>
      </c>
      <c r="F742">
        <v>0</v>
      </c>
      <c r="G742">
        <v>0</v>
      </c>
      <c r="H742">
        <v>0</v>
      </c>
      <c r="I742">
        <v>0</v>
      </c>
      <c r="J742">
        <v>0</v>
      </c>
    </row>
    <row r="743" spans="1:10" x14ac:dyDescent="0.3">
      <c r="A743" s="21" t="str">
        <f>B461&amp;C731&amp;D743</f>
        <v>PENETRACION (%).Legumbres Ing.10-30MIL</v>
      </c>
      <c r="B743">
        <v>0</v>
      </c>
      <c r="C743">
        <v>0</v>
      </c>
      <c r="D743" t="s">
        <v>37</v>
      </c>
      <c r="E743">
        <v>0</v>
      </c>
      <c r="F743">
        <v>0</v>
      </c>
      <c r="G743">
        <v>0</v>
      </c>
      <c r="H743">
        <v>0</v>
      </c>
      <c r="I743">
        <v>0</v>
      </c>
      <c r="J743">
        <v>0</v>
      </c>
    </row>
    <row r="744" spans="1:10" x14ac:dyDescent="0.3">
      <c r="A744" s="21" t="str">
        <f>B461&amp;C731&amp;D744</f>
        <v>PENETRACION (%).Legumbres Ing.30-100MIL</v>
      </c>
      <c r="B744">
        <v>0</v>
      </c>
      <c r="C744">
        <v>0</v>
      </c>
      <c r="D744" t="s">
        <v>39</v>
      </c>
      <c r="E744">
        <v>0</v>
      </c>
      <c r="F744">
        <v>0</v>
      </c>
      <c r="G744">
        <v>0</v>
      </c>
      <c r="H744">
        <v>0</v>
      </c>
      <c r="I744">
        <v>0</v>
      </c>
      <c r="J744">
        <v>0</v>
      </c>
    </row>
    <row r="745" spans="1:10" x14ac:dyDescent="0.3">
      <c r="A745" s="21" t="str">
        <f>B461&amp;C731&amp;D745</f>
        <v>PENETRACION (%).Legumbres Ing.100-200MIL</v>
      </c>
      <c r="B745">
        <v>0</v>
      </c>
      <c r="C745">
        <v>0</v>
      </c>
      <c r="D745" t="s">
        <v>41</v>
      </c>
      <c r="E745">
        <v>0</v>
      </c>
      <c r="F745">
        <v>0</v>
      </c>
      <c r="G745">
        <v>0</v>
      </c>
      <c r="H745">
        <v>0</v>
      </c>
      <c r="I745">
        <v>0</v>
      </c>
      <c r="J745">
        <v>0</v>
      </c>
    </row>
    <row r="746" spans="1:10" x14ac:dyDescent="0.3">
      <c r="A746" s="21" t="str">
        <f>B461&amp;C731&amp;D746</f>
        <v>PENETRACION (%).Legumbres Ing.200-500MIL</v>
      </c>
      <c r="B746">
        <v>0</v>
      </c>
      <c r="C746">
        <v>0</v>
      </c>
      <c r="D746" t="s">
        <v>43</v>
      </c>
      <c r="E746">
        <v>0</v>
      </c>
      <c r="F746">
        <v>0</v>
      </c>
      <c r="G746">
        <v>0</v>
      </c>
      <c r="H746">
        <v>0</v>
      </c>
      <c r="I746">
        <v>0</v>
      </c>
      <c r="J746">
        <v>0</v>
      </c>
    </row>
    <row r="747" spans="1:10" x14ac:dyDescent="0.3">
      <c r="A747" s="21" t="str">
        <f>B461&amp;C731&amp;D747</f>
        <v>PENETRACION (%).Legumbres Ing.&gt;500MIL</v>
      </c>
      <c r="B747">
        <v>0</v>
      </c>
      <c r="C747">
        <v>0</v>
      </c>
      <c r="D747" t="s">
        <v>45</v>
      </c>
      <c r="E747">
        <v>0</v>
      </c>
      <c r="F747">
        <v>0</v>
      </c>
      <c r="G747">
        <v>0</v>
      </c>
      <c r="H747">
        <v>0</v>
      </c>
      <c r="I747">
        <v>0</v>
      </c>
      <c r="J747">
        <v>0</v>
      </c>
    </row>
    <row r="748" spans="1:10" x14ac:dyDescent="0.3">
      <c r="A748" s="21" t="str">
        <f>B461&amp;C731&amp;D748</f>
        <v>PENETRACION (%).Legumbres Ing.DE 15 A 19 AÑOS</v>
      </c>
      <c r="B748">
        <v>0</v>
      </c>
      <c r="C748">
        <v>0</v>
      </c>
      <c r="D748" t="s">
        <v>154</v>
      </c>
      <c r="E748">
        <v>0</v>
      </c>
      <c r="F748">
        <v>0</v>
      </c>
      <c r="G748">
        <v>0</v>
      </c>
      <c r="H748">
        <v>0</v>
      </c>
      <c r="I748">
        <v>0</v>
      </c>
      <c r="J748">
        <v>0</v>
      </c>
    </row>
    <row r="749" spans="1:10" x14ac:dyDescent="0.3">
      <c r="A749" s="21" t="str">
        <f>B461&amp;C731&amp;D749</f>
        <v>PENETRACION (%).Legumbres Ing.DE 20 A 24 AÑOS</v>
      </c>
      <c r="B749">
        <v>0</v>
      </c>
      <c r="C749">
        <v>0</v>
      </c>
      <c r="D749" t="s">
        <v>155</v>
      </c>
      <c r="E749">
        <v>0</v>
      </c>
      <c r="F749">
        <v>0</v>
      </c>
      <c r="G749">
        <v>0</v>
      </c>
      <c r="H749">
        <v>0</v>
      </c>
      <c r="I749">
        <v>0</v>
      </c>
      <c r="J749">
        <v>0</v>
      </c>
    </row>
    <row r="750" spans="1:10" x14ac:dyDescent="0.3">
      <c r="A750" s="21" t="str">
        <f>B461&amp;C731&amp;D750</f>
        <v>PENETRACION (%).Legumbres Ing.DE 25 A 34 AÑOS</v>
      </c>
      <c r="B750">
        <v>0</v>
      </c>
      <c r="C750">
        <v>0</v>
      </c>
      <c r="D750" t="s">
        <v>156</v>
      </c>
      <c r="E750">
        <v>0</v>
      </c>
      <c r="F750">
        <v>0</v>
      </c>
      <c r="G750">
        <v>0</v>
      </c>
      <c r="H750">
        <v>0</v>
      </c>
      <c r="I750">
        <v>0</v>
      </c>
      <c r="J750">
        <v>0</v>
      </c>
    </row>
    <row r="751" spans="1:10" x14ac:dyDescent="0.3">
      <c r="A751" s="21" t="str">
        <f>B461&amp;C731&amp;D751</f>
        <v>PENETRACION (%).Legumbres Ing.DE 35 A 49 AÑOS</v>
      </c>
      <c r="B751">
        <v>0</v>
      </c>
      <c r="C751">
        <v>0</v>
      </c>
      <c r="D751" t="s">
        <v>157</v>
      </c>
      <c r="E751">
        <v>0</v>
      </c>
      <c r="F751">
        <v>0</v>
      </c>
      <c r="G751">
        <v>0</v>
      </c>
      <c r="H751">
        <v>0</v>
      </c>
      <c r="I751">
        <v>0</v>
      </c>
      <c r="J751">
        <v>0</v>
      </c>
    </row>
    <row r="752" spans="1:10" x14ac:dyDescent="0.3">
      <c r="A752" s="21" t="str">
        <f>B461&amp;C731&amp;D752</f>
        <v>PENETRACION (%).Legumbres Ing.DE 50 A 59 AÑOS</v>
      </c>
      <c r="B752">
        <v>0</v>
      </c>
      <c r="C752">
        <v>0</v>
      </c>
      <c r="D752" t="s">
        <v>158</v>
      </c>
      <c r="E752">
        <v>0</v>
      </c>
      <c r="F752">
        <v>0</v>
      </c>
      <c r="G752">
        <v>0</v>
      </c>
      <c r="H752">
        <v>0</v>
      </c>
      <c r="I752">
        <v>0</v>
      </c>
      <c r="J752">
        <v>0</v>
      </c>
    </row>
    <row r="753" spans="1:10" x14ac:dyDescent="0.3">
      <c r="A753" s="21" t="str">
        <f>B461&amp;C731&amp;D753</f>
        <v>PENETRACION (%).Legumbres Ing.DE 60 A 75 AÑOS</v>
      </c>
      <c r="B753">
        <v>0</v>
      </c>
      <c r="C753">
        <v>0</v>
      </c>
      <c r="D753" t="s">
        <v>159</v>
      </c>
      <c r="E753">
        <v>0</v>
      </c>
      <c r="F753">
        <v>0</v>
      </c>
      <c r="G753">
        <v>0</v>
      </c>
      <c r="H753">
        <v>0</v>
      </c>
      <c r="I753">
        <v>0</v>
      </c>
      <c r="J753">
        <v>0</v>
      </c>
    </row>
    <row r="754" spans="1:10" x14ac:dyDescent="0.3">
      <c r="A754" s="21" t="str">
        <f>B461&amp;C731&amp;D754</f>
        <v>PENETRACION (%).Legumbres Ing.ALTA Y MEDIA ALTA</v>
      </c>
      <c r="B754">
        <v>0</v>
      </c>
      <c r="C754">
        <v>0</v>
      </c>
      <c r="D754" t="s">
        <v>160</v>
      </c>
      <c r="E754">
        <v>0</v>
      </c>
      <c r="F754">
        <v>0</v>
      </c>
      <c r="G754">
        <v>0</v>
      </c>
      <c r="H754">
        <v>0</v>
      </c>
      <c r="I754">
        <v>0</v>
      </c>
      <c r="J754">
        <v>0</v>
      </c>
    </row>
    <row r="755" spans="1:10" x14ac:dyDescent="0.3">
      <c r="A755" s="21" t="str">
        <f>B461&amp;C731&amp;D755</f>
        <v>PENETRACION (%).Legumbres Ing.MEDIA</v>
      </c>
      <c r="B755">
        <v>0</v>
      </c>
      <c r="C755">
        <v>0</v>
      </c>
      <c r="D755" t="s">
        <v>161</v>
      </c>
      <c r="E755">
        <v>0</v>
      </c>
      <c r="F755">
        <v>0</v>
      </c>
      <c r="G755">
        <v>0</v>
      </c>
      <c r="H755">
        <v>0</v>
      </c>
      <c r="I755">
        <v>0</v>
      </c>
      <c r="J755">
        <v>0</v>
      </c>
    </row>
    <row r="756" spans="1:10" x14ac:dyDescent="0.3">
      <c r="A756" s="21" t="str">
        <f>B461&amp;C731&amp;D756</f>
        <v>PENETRACION (%).Legumbres Ing.MEDIA BAJA</v>
      </c>
      <c r="B756">
        <v>0</v>
      </c>
      <c r="C756">
        <v>0</v>
      </c>
      <c r="D756" t="s">
        <v>162</v>
      </c>
      <c r="E756">
        <v>0</v>
      </c>
      <c r="F756">
        <v>0</v>
      </c>
      <c r="G756">
        <v>0</v>
      </c>
      <c r="H756">
        <v>0</v>
      </c>
      <c r="I756">
        <v>0</v>
      </c>
      <c r="J756">
        <v>0</v>
      </c>
    </row>
    <row r="757" spans="1:10" x14ac:dyDescent="0.3">
      <c r="A757" s="21" t="str">
        <f>B461&amp;C731&amp;D757</f>
        <v>PENETRACION (%).Legumbres Ing.BAJA</v>
      </c>
      <c r="B757">
        <v>0</v>
      </c>
      <c r="C757">
        <v>0</v>
      </c>
      <c r="D757" t="s">
        <v>163</v>
      </c>
      <c r="E757">
        <v>0</v>
      </c>
      <c r="F757">
        <v>0</v>
      </c>
      <c r="G757">
        <v>0</v>
      </c>
      <c r="H757">
        <v>0</v>
      </c>
      <c r="I757">
        <v>0</v>
      </c>
      <c r="J757">
        <v>0</v>
      </c>
    </row>
    <row r="758" spans="1:10" x14ac:dyDescent="0.3">
      <c r="A758" s="21" t="str">
        <f>B461&amp;C758&amp;D758</f>
        <v>PENETRACION (%)BATIDOST.ESPAÑA</v>
      </c>
      <c r="B758">
        <v>0</v>
      </c>
      <c r="C758" t="s">
        <v>165</v>
      </c>
      <c r="D758" t="s">
        <v>60</v>
      </c>
      <c r="E758">
        <v>0.80800090000000002</v>
      </c>
      <c r="F758">
        <v>0</v>
      </c>
      <c r="G758">
        <v>0</v>
      </c>
      <c r="H758">
        <v>0</v>
      </c>
      <c r="I758">
        <v>0</v>
      </c>
      <c r="J758">
        <v>0</v>
      </c>
    </row>
    <row r="759" spans="1:10" x14ac:dyDescent="0.3">
      <c r="A759" s="21" t="str">
        <f>B461&amp;C758&amp;D759</f>
        <v>PENETRACION (%)BATIDOSBCN AM</v>
      </c>
      <c r="B759">
        <v>0</v>
      </c>
      <c r="C759">
        <v>0</v>
      </c>
      <c r="D759" t="s">
        <v>146</v>
      </c>
      <c r="E759">
        <v>0</v>
      </c>
      <c r="F759">
        <v>0</v>
      </c>
      <c r="G759">
        <v>0</v>
      </c>
      <c r="H759">
        <v>0</v>
      </c>
      <c r="I759">
        <v>0</v>
      </c>
      <c r="J759">
        <v>0</v>
      </c>
    </row>
    <row r="760" spans="1:10" x14ac:dyDescent="0.3">
      <c r="A760" s="21" t="str">
        <f>B461&amp;C758&amp;D760</f>
        <v>PENETRACION (%)BATIDOSREST.CAT ARAGON</v>
      </c>
      <c r="B760">
        <v>0</v>
      </c>
      <c r="C760">
        <v>0</v>
      </c>
      <c r="D760" t="s">
        <v>147</v>
      </c>
      <c r="E760">
        <v>0</v>
      </c>
      <c r="F760">
        <v>0</v>
      </c>
      <c r="G760">
        <v>0</v>
      </c>
      <c r="H760">
        <v>0</v>
      </c>
      <c r="I760">
        <v>0</v>
      </c>
      <c r="J760">
        <v>0</v>
      </c>
    </row>
    <row r="761" spans="1:10" x14ac:dyDescent="0.3">
      <c r="A761" s="21" t="str">
        <f>B461&amp;C758&amp;D761</f>
        <v>PENETRACION (%)BATIDOSLEVANTE</v>
      </c>
      <c r="B761">
        <v>0</v>
      </c>
      <c r="C761">
        <v>0</v>
      </c>
      <c r="D761" t="s">
        <v>148</v>
      </c>
      <c r="E761">
        <v>0</v>
      </c>
      <c r="F761">
        <v>0</v>
      </c>
      <c r="G761">
        <v>0</v>
      </c>
      <c r="H761">
        <v>0</v>
      </c>
      <c r="I761">
        <v>0</v>
      </c>
      <c r="J761">
        <v>0</v>
      </c>
    </row>
    <row r="762" spans="1:10" x14ac:dyDescent="0.3">
      <c r="A762" s="21" t="str">
        <f>B461&amp;C758&amp;D762</f>
        <v>PENETRACION (%)BATIDOSANDALUCIA</v>
      </c>
      <c r="B762">
        <v>0</v>
      </c>
      <c r="C762">
        <v>0</v>
      </c>
      <c r="D762" t="s">
        <v>149</v>
      </c>
      <c r="E762">
        <v>0</v>
      </c>
      <c r="F762">
        <v>0</v>
      </c>
      <c r="G762">
        <v>0</v>
      </c>
      <c r="H762">
        <v>0</v>
      </c>
      <c r="I762">
        <v>0</v>
      </c>
      <c r="J762">
        <v>0</v>
      </c>
    </row>
    <row r="763" spans="1:10" x14ac:dyDescent="0.3">
      <c r="A763" s="21" t="str">
        <f>B461&amp;C758&amp;D763</f>
        <v>PENETRACION (%)BATIDOSMDD AM</v>
      </c>
      <c r="B763">
        <v>0</v>
      </c>
      <c r="C763">
        <v>0</v>
      </c>
      <c r="D763" t="s">
        <v>150</v>
      </c>
      <c r="E763">
        <v>0</v>
      </c>
      <c r="F763">
        <v>0</v>
      </c>
      <c r="G763">
        <v>0</v>
      </c>
      <c r="H763">
        <v>0</v>
      </c>
      <c r="I763">
        <v>0</v>
      </c>
      <c r="J763">
        <v>0</v>
      </c>
    </row>
    <row r="764" spans="1:10" x14ac:dyDescent="0.3">
      <c r="A764" s="21" t="str">
        <f>B461&amp;C758&amp;D764</f>
        <v>PENETRACION (%)BATIDOSRTO CENTRO</v>
      </c>
      <c r="B764">
        <v>0</v>
      </c>
      <c r="C764">
        <v>0</v>
      </c>
      <c r="D764" t="s">
        <v>151</v>
      </c>
      <c r="E764">
        <v>0</v>
      </c>
      <c r="F764">
        <v>0</v>
      </c>
      <c r="G764">
        <v>0</v>
      </c>
      <c r="H764">
        <v>0</v>
      </c>
      <c r="I764">
        <v>0</v>
      </c>
      <c r="J764">
        <v>0</v>
      </c>
    </row>
    <row r="765" spans="1:10" x14ac:dyDescent="0.3">
      <c r="A765" s="21" t="str">
        <f>B461&amp;C758&amp;D765</f>
        <v>PENETRACION (%)BATIDOSNORTE-CENTRO</v>
      </c>
      <c r="B765">
        <v>0</v>
      </c>
      <c r="C765">
        <v>0</v>
      </c>
      <c r="D765" t="s">
        <v>152</v>
      </c>
      <c r="E765">
        <v>0</v>
      </c>
      <c r="F765">
        <v>0</v>
      </c>
      <c r="G765">
        <v>0</v>
      </c>
      <c r="H765">
        <v>0</v>
      </c>
      <c r="I765">
        <v>0</v>
      </c>
      <c r="J765">
        <v>0</v>
      </c>
    </row>
    <row r="766" spans="1:10" x14ac:dyDescent="0.3">
      <c r="A766" s="21" t="str">
        <f>B461&amp;C758&amp;D766</f>
        <v>PENETRACION (%)BATIDOSNOROESTE</v>
      </c>
      <c r="B766">
        <v>0</v>
      </c>
      <c r="C766">
        <v>0</v>
      </c>
      <c r="D766" t="s">
        <v>153</v>
      </c>
      <c r="E766">
        <v>0</v>
      </c>
      <c r="F766">
        <v>0</v>
      </c>
      <c r="G766">
        <v>0</v>
      </c>
      <c r="H766">
        <v>0</v>
      </c>
      <c r="I766">
        <v>0</v>
      </c>
      <c r="J766">
        <v>0</v>
      </c>
    </row>
    <row r="767" spans="1:10" x14ac:dyDescent="0.3">
      <c r="A767" s="21" t="str">
        <f>B461&amp;C758&amp;D767</f>
        <v>PENETRACION (%)BATIDOS&lt;2MIL</v>
      </c>
      <c r="B767">
        <v>0</v>
      </c>
      <c r="C767">
        <v>0</v>
      </c>
      <c r="D767" t="s">
        <v>30</v>
      </c>
      <c r="E767">
        <v>0</v>
      </c>
      <c r="F767">
        <v>0</v>
      </c>
      <c r="G767">
        <v>0</v>
      </c>
      <c r="H767">
        <v>0</v>
      </c>
      <c r="I767">
        <v>0</v>
      </c>
      <c r="J767">
        <v>0</v>
      </c>
    </row>
    <row r="768" spans="1:10" x14ac:dyDescent="0.3">
      <c r="A768" s="21" t="str">
        <f>B461&amp;C758&amp;D768</f>
        <v>PENETRACION (%)BATIDOS2-5MIL</v>
      </c>
      <c r="B768">
        <v>0</v>
      </c>
      <c r="C768">
        <v>0</v>
      </c>
      <c r="D768" t="s">
        <v>33</v>
      </c>
      <c r="E768">
        <v>0</v>
      </c>
      <c r="F768">
        <v>0</v>
      </c>
      <c r="G768">
        <v>0</v>
      </c>
      <c r="H768">
        <v>0</v>
      </c>
      <c r="I768">
        <v>0</v>
      </c>
      <c r="J768">
        <v>0</v>
      </c>
    </row>
    <row r="769" spans="1:10" x14ac:dyDescent="0.3">
      <c r="A769" s="21" t="str">
        <f>B461&amp;C758&amp;D769</f>
        <v>PENETRACION (%)BATIDOS5-10MIL</v>
      </c>
      <c r="B769">
        <v>0</v>
      </c>
      <c r="C769">
        <v>0</v>
      </c>
      <c r="D769" t="s">
        <v>35</v>
      </c>
      <c r="E769">
        <v>0</v>
      </c>
      <c r="F769">
        <v>0</v>
      </c>
      <c r="G769">
        <v>0</v>
      </c>
      <c r="H769">
        <v>0</v>
      </c>
      <c r="I769">
        <v>0</v>
      </c>
      <c r="J769">
        <v>0</v>
      </c>
    </row>
    <row r="770" spans="1:10" x14ac:dyDescent="0.3">
      <c r="A770" s="21" t="str">
        <f>B461&amp;C758&amp;D770</f>
        <v>PENETRACION (%)BATIDOS10-30MIL</v>
      </c>
      <c r="B770">
        <v>0</v>
      </c>
      <c r="C770">
        <v>0</v>
      </c>
      <c r="D770" t="s">
        <v>37</v>
      </c>
      <c r="E770">
        <v>0</v>
      </c>
      <c r="F770">
        <v>0</v>
      </c>
      <c r="G770">
        <v>0</v>
      </c>
      <c r="H770">
        <v>0</v>
      </c>
      <c r="I770">
        <v>0</v>
      </c>
      <c r="J770">
        <v>0</v>
      </c>
    </row>
    <row r="771" spans="1:10" x14ac:dyDescent="0.3">
      <c r="A771" s="21" t="str">
        <f>B461&amp;C758&amp;D771</f>
        <v>PENETRACION (%)BATIDOS30-100MIL</v>
      </c>
      <c r="B771">
        <v>0</v>
      </c>
      <c r="C771">
        <v>0</v>
      </c>
      <c r="D771" t="s">
        <v>39</v>
      </c>
      <c r="E771">
        <v>0</v>
      </c>
      <c r="F771">
        <v>0</v>
      </c>
      <c r="G771">
        <v>0</v>
      </c>
      <c r="H771">
        <v>0</v>
      </c>
      <c r="I771">
        <v>0</v>
      </c>
      <c r="J771">
        <v>0</v>
      </c>
    </row>
    <row r="772" spans="1:10" x14ac:dyDescent="0.3">
      <c r="A772" s="21" t="str">
        <f>B461&amp;C758&amp;D772</f>
        <v>PENETRACION (%)BATIDOS100-200MIL</v>
      </c>
      <c r="B772">
        <v>0</v>
      </c>
      <c r="C772">
        <v>0</v>
      </c>
      <c r="D772" t="s">
        <v>41</v>
      </c>
      <c r="E772">
        <v>0</v>
      </c>
      <c r="F772">
        <v>0</v>
      </c>
      <c r="G772">
        <v>0</v>
      </c>
      <c r="H772">
        <v>0</v>
      </c>
      <c r="I772">
        <v>0</v>
      </c>
      <c r="J772">
        <v>0</v>
      </c>
    </row>
    <row r="773" spans="1:10" x14ac:dyDescent="0.3">
      <c r="A773" s="21" t="str">
        <f>B461&amp;C758&amp;D773</f>
        <v>PENETRACION (%)BATIDOS200-500MIL</v>
      </c>
      <c r="B773">
        <v>0</v>
      </c>
      <c r="C773">
        <v>0</v>
      </c>
      <c r="D773" t="s">
        <v>43</v>
      </c>
      <c r="E773">
        <v>0</v>
      </c>
      <c r="F773">
        <v>0</v>
      </c>
      <c r="G773">
        <v>0</v>
      </c>
      <c r="H773">
        <v>0</v>
      </c>
      <c r="I773">
        <v>0</v>
      </c>
      <c r="J773">
        <v>0</v>
      </c>
    </row>
    <row r="774" spans="1:10" x14ac:dyDescent="0.3">
      <c r="A774" s="21" t="str">
        <f>B461&amp;C758&amp;D774</f>
        <v>PENETRACION (%)BATIDOS&gt;500MIL</v>
      </c>
      <c r="B774">
        <v>0</v>
      </c>
      <c r="C774">
        <v>0</v>
      </c>
      <c r="D774" t="s">
        <v>45</v>
      </c>
      <c r="E774">
        <v>0</v>
      </c>
      <c r="F774">
        <v>0</v>
      </c>
      <c r="G774">
        <v>0</v>
      </c>
      <c r="H774">
        <v>0</v>
      </c>
      <c r="I774">
        <v>0</v>
      </c>
      <c r="J774">
        <v>0</v>
      </c>
    </row>
    <row r="775" spans="1:10" x14ac:dyDescent="0.3">
      <c r="A775" s="21" t="str">
        <f>B461&amp;C758&amp;D775</f>
        <v>PENETRACION (%)BATIDOSDE 15 A 19 AÑOS</v>
      </c>
      <c r="B775">
        <v>0</v>
      </c>
      <c r="C775">
        <v>0</v>
      </c>
      <c r="D775" t="s">
        <v>154</v>
      </c>
      <c r="E775">
        <v>0</v>
      </c>
      <c r="F775">
        <v>0</v>
      </c>
      <c r="G775">
        <v>0</v>
      </c>
      <c r="H775">
        <v>0</v>
      </c>
      <c r="I775">
        <v>0</v>
      </c>
      <c r="J775">
        <v>0</v>
      </c>
    </row>
    <row r="776" spans="1:10" x14ac:dyDescent="0.3">
      <c r="A776" s="21" t="str">
        <f>B461&amp;C758&amp;D776</f>
        <v>PENETRACION (%)BATIDOSDE 20 A 24 AÑOS</v>
      </c>
      <c r="B776">
        <v>0</v>
      </c>
      <c r="C776">
        <v>0</v>
      </c>
      <c r="D776" t="s">
        <v>155</v>
      </c>
      <c r="E776">
        <v>0</v>
      </c>
      <c r="F776">
        <v>0</v>
      </c>
      <c r="G776">
        <v>0</v>
      </c>
      <c r="H776">
        <v>0</v>
      </c>
      <c r="I776">
        <v>0</v>
      </c>
      <c r="J776">
        <v>0</v>
      </c>
    </row>
    <row r="777" spans="1:10" x14ac:dyDescent="0.3">
      <c r="A777" s="21" t="str">
        <f>B461&amp;C758&amp;D777</f>
        <v>PENETRACION (%)BATIDOSDE 25 A 34 AÑOS</v>
      </c>
      <c r="B777">
        <v>0</v>
      </c>
      <c r="C777">
        <v>0</v>
      </c>
      <c r="D777" t="s">
        <v>156</v>
      </c>
      <c r="E777">
        <v>0</v>
      </c>
      <c r="F777">
        <v>0</v>
      </c>
      <c r="G777">
        <v>0</v>
      </c>
      <c r="H777">
        <v>0</v>
      </c>
      <c r="I777">
        <v>0</v>
      </c>
      <c r="J777">
        <v>0</v>
      </c>
    </row>
    <row r="778" spans="1:10" x14ac:dyDescent="0.3">
      <c r="A778" s="21" t="str">
        <f>B461&amp;C758&amp;D778</f>
        <v>PENETRACION (%)BATIDOSDE 35 A 49 AÑOS</v>
      </c>
      <c r="B778">
        <v>0</v>
      </c>
      <c r="C778">
        <v>0</v>
      </c>
      <c r="D778" t="s">
        <v>157</v>
      </c>
      <c r="E778">
        <v>0</v>
      </c>
      <c r="F778">
        <v>0</v>
      </c>
      <c r="G778">
        <v>0</v>
      </c>
      <c r="H778">
        <v>0</v>
      </c>
      <c r="I778">
        <v>0</v>
      </c>
      <c r="J778">
        <v>0</v>
      </c>
    </row>
    <row r="779" spans="1:10" x14ac:dyDescent="0.3">
      <c r="A779" s="21" t="str">
        <f>B461&amp;C758&amp;D779</f>
        <v>PENETRACION (%)BATIDOSDE 50 A 59 AÑOS</v>
      </c>
      <c r="B779">
        <v>0</v>
      </c>
      <c r="C779">
        <v>0</v>
      </c>
      <c r="D779" t="s">
        <v>158</v>
      </c>
      <c r="E779">
        <v>0</v>
      </c>
      <c r="F779">
        <v>0</v>
      </c>
      <c r="G779">
        <v>0</v>
      </c>
      <c r="H779">
        <v>0</v>
      </c>
      <c r="I779">
        <v>0</v>
      </c>
      <c r="J779">
        <v>0</v>
      </c>
    </row>
    <row r="780" spans="1:10" x14ac:dyDescent="0.3">
      <c r="A780" s="21" t="str">
        <f>B461&amp;C758&amp;D780</f>
        <v>PENETRACION (%)BATIDOSDE 60 A 75 AÑOS</v>
      </c>
      <c r="B780">
        <v>0</v>
      </c>
      <c r="C780">
        <v>0</v>
      </c>
      <c r="D780" t="s">
        <v>159</v>
      </c>
      <c r="E780">
        <v>0</v>
      </c>
      <c r="F780">
        <v>0</v>
      </c>
      <c r="G780">
        <v>0</v>
      </c>
      <c r="H780">
        <v>0</v>
      </c>
      <c r="I780">
        <v>0</v>
      </c>
      <c r="J780">
        <v>0</v>
      </c>
    </row>
    <row r="781" spans="1:10" x14ac:dyDescent="0.3">
      <c r="A781" s="21" t="str">
        <f>B461&amp;C758&amp;D781</f>
        <v>PENETRACION (%)BATIDOSALTA Y MEDIA ALTA</v>
      </c>
      <c r="B781">
        <v>0</v>
      </c>
      <c r="C781">
        <v>0</v>
      </c>
      <c r="D781" t="s">
        <v>160</v>
      </c>
      <c r="E781">
        <v>0</v>
      </c>
      <c r="F781">
        <v>0</v>
      </c>
      <c r="G781">
        <v>0</v>
      </c>
      <c r="H781">
        <v>0</v>
      </c>
      <c r="I781">
        <v>0</v>
      </c>
      <c r="J781">
        <v>0</v>
      </c>
    </row>
    <row r="782" spans="1:10" x14ac:dyDescent="0.3">
      <c r="A782" s="21" t="str">
        <f>B461&amp;C758&amp;D782</f>
        <v>PENETRACION (%)BATIDOSMEDIA</v>
      </c>
      <c r="B782">
        <v>0</v>
      </c>
      <c r="C782">
        <v>0</v>
      </c>
      <c r="D782" t="s">
        <v>161</v>
      </c>
      <c r="E782">
        <v>0</v>
      </c>
      <c r="F782">
        <v>0</v>
      </c>
      <c r="G782">
        <v>0</v>
      </c>
      <c r="H782">
        <v>0</v>
      </c>
      <c r="I782">
        <v>0</v>
      </c>
      <c r="J782">
        <v>0</v>
      </c>
    </row>
    <row r="783" spans="1:10" x14ac:dyDescent="0.3">
      <c r="A783" s="21" t="str">
        <f>B461&amp;C758&amp;D783</f>
        <v>PENETRACION (%)BATIDOSMEDIA BAJA</v>
      </c>
      <c r="B783">
        <v>0</v>
      </c>
      <c r="C783">
        <v>0</v>
      </c>
      <c r="D783" t="s">
        <v>162</v>
      </c>
      <c r="E783">
        <v>0</v>
      </c>
      <c r="F783">
        <v>0</v>
      </c>
      <c r="G783">
        <v>0</v>
      </c>
      <c r="H783">
        <v>0</v>
      </c>
      <c r="I783">
        <v>0</v>
      </c>
      <c r="J783">
        <v>0</v>
      </c>
    </row>
    <row r="784" spans="1:10" x14ac:dyDescent="0.3">
      <c r="A784" s="21" t="str">
        <f>B461&amp;C758&amp;D784</f>
        <v>PENETRACION (%)BATIDOSBAJA</v>
      </c>
      <c r="B784">
        <v>0</v>
      </c>
      <c r="C784">
        <v>0</v>
      </c>
      <c r="D784" t="s">
        <v>163</v>
      </c>
      <c r="E784">
        <v>0</v>
      </c>
      <c r="F784">
        <v>0</v>
      </c>
      <c r="G784">
        <v>0</v>
      </c>
      <c r="H784">
        <v>0</v>
      </c>
      <c r="I784">
        <v>0</v>
      </c>
      <c r="J784">
        <v>0</v>
      </c>
    </row>
    <row r="785" spans="1:10" x14ac:dyDescent="0.3">
      <c r="A785" s="21" t="str">
        <f>B461&amp;C785&amp;D785</f>
        <v>PENETRACION (%)HELADOST.ESPAÑA</v>
      </c>
      <c r="B785">
        <v>0</v>
      </c>
      <c r="C785" t="s">
        <v>166</v>
      </c>
      <c r="D785" t="s">
        <v>60</v>
      </c>
      <c r="E785">
        <v>1.871278</v>
      </c>
      <c r="F785">
        <v>2.2842410000000002</v>
      </c>
      <c r="G785">
        <v>0</v>
      </c>
      <c r="H785">
        <v>0</v>
      </c>
      <c r="I785">
        <v>0</v>
      </c>
      <c r="J785">
        <v>0</v>
      </c>
    </row>
    <row r="786" spans="1:10" x14ac:dyDescent="0.3">
      <c r="A786" s="21" t="str">
        <f>B461&amp;C785&amp;D786</f>
        <v>PENETRACION (%)HELADOSBCN AM</v>
      </c>
      <c r="B786">
        <v>0</v>
      </c>
      <c r="C786">
        <v>0</v>
      </c>
      <c r="D786" t="s">
        <v>146</v>
      </c>
      <c r="E786">
        <v>0</v>
      </c>
      <c r="F786">
        <v>0</v>
      </c>
      <c r="G786">
        <v>0</v>
      </c>
      <c r="H786">
        <v>0</v>
      </c>
      <c r="I786">
        <v>0</v>
      </c>
      <c r="J786">
        <v>0</v>
      </c>
    </row>
    <row r="787" spans="1:10" x14ac:dyDescent="0.3">
      <c r="A787" s="21" t="str">
        <f>B461&amp;C785&amp;D787</f>
        <v>PENETRACION (%)HELADOSREST.CAT ARAGON</v>
      </c>
      <c r="B787">
        <v>0</v>
      </c>
      <c r="C787">
        <v>0</v>
      </c>
      <c r="D787" t="s">
        <v>147</v>
      </c>
      <c r="E787">
        <v>0</v>
      </c>
      <c r="F787">
        <v>0</v>
      </c>
      <c r="G787">
        <v>0</v>
      </c>
      <c r="H787">
        <v>0</v>
      </c>
      <c r="I787">
        <v>0</v>
      </c>
      <c r="J787">
        <v>0</v>
      </c>
    </row>
    <row r="788" spans="1:10" x14ac:dyDescent="0.3">
      <c r="A788" s="21" t="str">
        <f>B461&amp;C785&amp;D788</f>
        <v>PENETRACION (%)HELADOSLEVANTE</v>
      </c>
      <c r="B788">
        <v>0</v>
      </c>
      <c r="C788">
        <v>0</v>
      </c>
      <c r="D788" t="s">
        <v>148</v>
      </c>
      <c r="E788">
        <v>0</v>
      </c>
      <c r="F788">
        <v>0</v>
      </c>
      <c r="G788">
        <v>0</v>
      </c>
      <c r="H788">
        <v>0</v>
      </c>
      <c r="I788">
        <v>0</v>
      </c>
      <c r="J788">
        <v>0</v>
      </c>
    </row>
    <row r="789" spans="1:10" x14ac:dyDescent="0.3">
      <c r="A789" s="21" t="str">
        <f>B461&amp;C785&amp;D789</f>
        <v>PENETRACION (%)HELADOSANDALUCIA</v>
      </c>
      <c r="B789">
        <v>0</v>
      </c>
      <c r="C789">
        <v>0</v>
      </c>
      <c r="D789" t="s">
        <v>149</v>
      </c>
      <c r="E789">
        <v>0</v>
      </c>
      <c r="F789">
        <v>0</v>
      </c>
      <c r="G789">
        <v>0</v>
      </c>
      <c r="H789">
        <v>0</v>
      </c>
      <c r="I789">
        <v>0</v>
      </c>
      <c r="J789">
        <v>0</v>
      </c>
    </row>
    <row r="790" spans="1:10" x14ac:dyDescent="0.3">
      <c r="A790" s="21" t="str">
        <f>B461&amp;C785&amp;D790</f>
        <v>PENETRACION (%)HELADOSMDD AM</v>
      </c>
      <c r="B790">
        <v>0</v>
      </c>
      <c r="C790">
        <v>0</v>
      </c>
      <c r="D790" t="s">
        <v>150</v>
      </c>
      <c r="E790">
        <v>0</v>
      </c>
      <c r="F790">
        <v>0</v>
      </c>
      <c r="G790">
        <v>0</v>
      </c>
      <c r="H790">
        <v>0</v>
      </c>
      <c r="I790">
        <v>0</v>
      </c>
      <c r="J790">
        <v>0</v>
      </c>
    </row>
    <row r="791" spans="1:10" x14ac:dyDescent="0.3">
      <c r="A791" s="21" t="str">
        <f>B461&amp;C785&amp;D791</f>
        <v>PENETRACION (%)HELADOSRTO CENTRO</v>
      </c>
      <c r="B791">
        <v>0</v>
      </c>
      <c r="C791">
        <v>0</v>
      </c>
      <c r="D791" t="s">
        <v>151</v>
      </c>
      <c r="E791">
        <v>0</v>
      </c>
      <c r="F791">
        <v>0</v>
      </c>
      <c r="G791">
        <v>0</v>
      </c>
      <c r="H791">
        <v>0</v>
      </c>
      <c r="I791">
        <v>0</v>
      </c>
      <c r="J791">
        <v>0</v>
      </c>
    </row>
    <row r="792" spans="1:10" x14ac:dyDescent="0.3">
      <c r="A792" s="21" t="str">
        <f>B461&amp;C785&amp;D792</f>
        <v>PENETRACION (%)HELADOSNORTE-CENTRO</v>
      </c>
      <c r="B792">
        <v>0</v>
      </c>
      <c r="C792">
        <v>0</v>
      </c>
      <c r="D792" t="s">
        <v>152</v>
      </c>
      <c r="E792">
        <v>0</v>
      </c>
      <c r="F792">
        <v>0</v>
      </c>
      <c r="G792">
        <v>0</v>
      </c>
      <c r="H792">
        <v>0</v>
      </c>
      <c r="I792">
        <v>0</v>
      </c>
      <c r="J792">
        <v>0</v>
      </c>
    </row>
    <row r="793" spans="1:10" x14ac:dyDescent="0.3">
      <c r="A793" s="21" t="str">
        <f>B461&amp;C785&amp;D793</f>
        <v>PENETRACION (%)HELADOSNOROESTE</v>
      </c>
      <c r="B793">
        <v>0</v>
      </c>
      <c r="C793">
        <v>0</v>
      </c>
      <c r="D793" t="s">
        <v>153</v>
      </c>
      <c r="E793">
        <v>0</v>
      </c>
      <c r="F793">
        <v>0</v>
      </c>
      <c r="G793">
        <v>0</v>
      </c>
      <c r="H793">
        <v>0</v>
      </c>
      <c r="I793">
        <v>0</v>
      </c>
      <c r="J793">
        <v>0</v>
      </c>
    </row>
    <row r="794" spans="1:10" x14ac:dyDescent="0.3">
      <c r="A794" s="21" t="str">
        <f>B461&amp;C785&amp;D794</f>
        <v>PENETRACION (%)HELADOS&lt;2MIL</v>
      </c>
      <c r="B794">
        <v>0</v>
      </c>
      <c r="C794">
        <v>0</v>
      </c>
      <c r="D794" t="s">
        <v>30</v>
      </c>
      <c r="E794">
        <v>0</v>
      </c>
      <c r="F794">
        <v>0</v>
      </c>
      <c r="G794">
        <v>0</v>
      </c>
      <c r="H794">
        <v>0</v>
      </c>
      <c r="I794">
        <v>0</v>
      </c>
      <c r="J794">
        <v>0</v>
      </c>
    </row>
    <row r="795" spans="1:10" x14ac:dyDescent="0.3">
      <c r="A795" s="21" t="str">
        <f>B461&amp;C785&amp;D795</f>
        <v>PENETRACION (%)HELADOS2-5MIL</v>
      </c>
      <c r="B795">
        <v>0</v>
      </c>
      <c r="C795">
        <v>0</v>
      </c>
      <c r="D795" t="s">
        <v>33</v>
      </c>
      <c r="E795">
        <v>0</v>
      </c>
      <c r="F795">
        <v>0</v>
      </c>
      <c r="G795">
        <v>0</v>
      </c>
      <c r="H795">
        <v>0</v>
      </c>
      <c r="I795">
        <v>0</v>
      </c>
      <c r="J795">
        <v>0</v>
      </c>
    </row>
    <row r="796" spans="1:10" x14ac:dyDescent="0.3">
      <c r="A796" s="21" t="str">
        <f>B461&amp;C785&amp;D796</f>
        <v>PENETRACION (%)HELADOS5-10MIL</v>
      </c>
      <c r="B796">
        <v>0</v>
      </c>
      <c r="C796">
        <v>0</v>
      </c>
      <c r="D796" t="s">
        <v>35</v>
      </c>
      <c r="E796">
        <v>0</v>
      </c>
      <c r="F796">
        <v>0</v>
      </c>
      <c r="G796">
        <v>0</v>
      </c>
      <c r="H796">
        <v>0</v>
      </c>
      <c r="I796">
        <v>0</v>
      </c>
      <c r="J796">
        <v>0</v>
      </c>
    </row>
    <row r="797" spans="1:10" x14ac:dyDescent="0.3">
      <c r="A797" s="21" t="str">
        <f>B461&amp;C785&amp;D797</f>
        <v>PENETRACION (%)HELADOS10-30MIL</v>
      </c>
      <c r="B797">
        <v>0</v>
      </c>
      <c r="C797">
        <v>0</v>
      </c>
      <c r="D797" t="s">
        <v>37</v>
      </c>
      <c r="E797">
        <v>0</v>
      </c>
      <c r="F797">
        <v>0</v>
      </c>
      <c r="G797">
        <v>0</v>
      </c>
      <c r="H797">
        <v>0</v>
      </c>
      <c r="I797">
        <v>0</v>
      </c>
      <c r="J797">
        <v>0</v>
      </c>
    </row>
    <row r="798" spans="1:10" x14ac:dyDescent="0.3">
      <c r="A798" s="21" t="str">
        <f>B461&amp;C785&amp;D798</f>
        <v>PENETRACION (%)HELADOS30-100MIL</v>
      </c>
      <c r="B798">
        <v>0</v>
      </c>
      <c r="C798">
        <v>0</v>
      </c>
      <c r="D798" t="s">
        <v>39</v>
      </c>
      <c r="E798">
        <v>0</v>
      </c>
      <c r="F798">
        <v>0</v>
      </c>
      <c r="G798">
        <v>0</v>
      </c>
      <c r="H798">
        <v>0</v>
      </c>
      <c r="I798">
        <v>0</v>
      </c>
      <c r="J798">
        <v>0</v>
      </c>
    </row>
    <row r="799" spans="1:10" x14ac:dyDescent="0.3">
      <c r="A799" s="21" t="str">
        <f>B461&amp;C785&amp;D799</f>
        <v>PENETRACION (%)HELADOS100-200MIL</v>
      </c>
      <c r="B799">
        <v>0</v>
      </c>
      <c r="C799">
        <v>0</v>
      </c>
      <c r="D799" t="s">
        <v>41</v>
      </c>
      <c r="E799">
        <v>0</v>
      </c>
      <c r="F799">
        <v>0</v>
      </c>
      <c r="G799">
        <v>0</v>
      </c>
      <c r="H799">
        <v>0</v>
      </c>
      <c r="I799">
        <v>0</v>
      </c>
      <c r="J799">
        <v>0</v>
      </c>
    </row>
    <row r="800" spans="1:10" x14ac:dyDescent="0.3">
      <c r="A800" s="21" t="str">
        <f>B461&amp;C785&amp;D800</f>
        <v>PENETRACION (%)HELADOS200-500MIL</v>
      </c>
      <c r="B800">
        <v>0</v>
      </c>
      <c r="C800">
        <v>0</v>
      </c>
      <c r="D800" t="s">
        <v>43</v>
      </c>
      <c r="E800">
        <v>0</v>
      </c>
      <c r="F800">
        <v>0</v>
      </c>
      <c r="G800">
        <v>0</v>
      </c>
      <c r="H800">
        <v>0</v>
      </c>
      <c r="I800">
        <v>0</v>
      </c>
      <c r="J800">
        <v>0</v>
      </c>
    </row>
    <row r="801" spans="1:10" x14ac:dyDescent="0.3">
      <c r="A801" s="21" t="str">
        <f>B461&amp;C785&amp;D801</f>
        <v>PENETRACION (%)HELADOS&gt;500MIL</v>
      </c>
      <c r="B801">
        <v>0</v>
      </c>
      <c r="C801">
        <v>0</v>
      </c>
      <c r="D801" t="s">
        <v>45</v>
      </c>
      <c r="E801">
        <v>0</v>
      </c>
      <c r="F801">
        <v>0</v>
      </c>
      <c r="G801">
        <v>0</v>
      </c>
      <c r="H801">
        <v>0</v>
      </c>
      <c r="I801">
        <v>0</v>
      </c>
      <c r="J801">
        <v>0</v>
      </c>
    </row>
    <row r="802" spans="1:10" x14ac:dyDescent="0.3">
      <c r="A802" s="21" t="str">
        <f>B461&amp;C785&amp;D802</f>
        <v>PENETRACION (%)HELADOSDE 15 A 19 AÑOS</v>
      </c>
      <c r="B802">
        <v>0</v>
      </c>
      <c r="C802">
        <v>0</v>
      </c>
      <c r="D802" t="s">
        <v>154</v>
      </c>
      <c r="E802">
        <v>0</v>
      </c>
      <c r="F802">
        <v>0</v>
      </c>
      <c r="G802">
        <v>0</v>
      </c>
      <c r="H802">
        <v>0</v>
      </c>
      <c r="I802">
        <v>0</v>
      </c>
      <c r="J802">
        <v>0</v>
      </c>
    </row>
    <row r="803" spans="1:10" x14ac:dyDescent="0.3">
      <c r="A803" s="21" t="str">
        <f>B461&amp;C785&amp;D803</f>
        <v>PENETRACION (%)HELADOSDE 20 A 24 AÑOS</v>
      </c>
      <c r="B803">
        <v>0</v>
      </c>
      <c r="C803">
        <v>0</v>
      </c>
      <c r="D803" t="s">
        <v>155</v>
      </c>
      <c r="E803">
        <v>0</v>
      </c>
      <c r="F803">
        <v>0</v>
      </c>
      <c r="G803">
        <v>0</v>
      </c>
      <c r="H803">
        <v>0</v>
      </c>
      <c r="I803">
        <v>0</v>
      </c>
      <c r="J803">
        <v>0</v>
      </c>
    </row>
    <row r="804" spans="1:10" x14ac:dyDescent="0.3">
      <c r="A804" s="21" t="str">
        <f>B461&amp;C785&amp;D804</f>
        <v>PENETRACION (%)HELADOSDE 25 A 34 AÑOS</v>
      </c>
      <c r="B804">
        <v>0</v>
      </c>
      <c r="C804">
        <v>0</v>
      </c>
      <c r="D804" t="s">
        <v>156</v>
      </c>
      <c r="E804">
        <v>0</v>
      </c>
      <c r="F804">
        <v>0</v>
      </c>
      <c r="G804">
        <v>0</v>
      </c>
      <c r="H804">
        <v>0</v>
      </c>
      <c r="I804">
        <v>0</v>
      </c>
      <c r="J804">
        <v>0</v>
      </c>
    </row>
    <row r="805" spans="1:10" x14ac:dyDescent="0.3">
      <c r="A805" s="21" t="str">
        <f>B461&amp;C785&amp;D805</f>
        <v>PENETRACION (%)HELADOSDE 35 A 49 AÑOS</v>
      </c>
      <c r="B805">
        <v>0</v>
      </c>
      <c r="C805">
        <v>0</v>
      </c>
      <c r="D805" t="s">
        <v>157</v>
      </c>
      <c r="E805">
        <v>2.3169460000000002</v>
      </c>
      <c r="F805">
        <v>2.0390630000000001</v>
      </c>
      <c r="G805">
        <v>0</v>
      </c>
      <c r="H805">
        <v>0</v>
      </c>
      <c r="I805">
        <v>0</v>
      </c>
      <c r="J805">
        <v>0</v>
      </c>
    </row>
    <row r="806" spans="1:10" x14ac:dyDescent="0.3">
      <c r="A806" s="21" t="str">
        <f>B461&amp;C785&amp;D806</f>
        <v>PENETRACION (%)HELADOSDE 50 A 59 AÑOS</v>
      </c>
      <c r="B806">
        <v>0</v>
      </c>
      <c r="C806">
        <v>0</v>
      </c>
      <c r="D806" t="s">
        <v>158</v>
      </c>
      <c r="E806">
        <v>0</v>
      </c>
      <c r="F806">
        <v>0</v>
      </c>
      <c r="G806">
        <v>0</v>
      </c>
      <c r="H806">
        <v>0</v>
      </c>
      <c r="I806">
        <v>0</v>
      </c>
      <c r="J806">
        <v>0</v>
      </c>
    </row>
    <row r="807" spans="1:10" x14ac:dyDescent="0.3">
      <c r="A807" s="21" t="str">
        <f>B461&amp;C785&amp;D807</f>
        <v>PENETRACION (%)HELADOSDE 60 A 75 AÑOS</v>
      </c>
      <c r="B807">
        <v>0</v>
      </c>
      <c r="C807">
        <v>0</v>
      </c>
      <c r="D807" t="s">
        <v>159</v>
      </c>
      <c r="E807">
        <v>0</v>
      </c>
      <c r="F807">
        <v>0</v>
      </c>
      <c r="G807">
        <v>0</v>
      </c>
      <c r="H807">
        <v>0</v>
      </c>
      <c r="I807">
        <v>0</v>
      </c>
      <c r="J807">
        <v>0</v>
      </c>
    </row>
    <row r="808" spans="1:10" x14ac:dyDescent="0.3">
      <c r="A808" s="21" t="str">
        <f>B461&amp;C785&amp;D808</f>
        <v>PENETRACION (%)HELADOSALTA Y MEDIA ALTA</v>
      </c>
      <c r="B808">
        <v>0</v>
      </c>
      <c r="C808">
        <v>0</v>
      </c>
      <c r="D808" t="s">
        <v>160</v>
      </c>
      <c r="E808">
        <v>0</v>
      </c>
      <c r="F808">
        <v>0</v>
      </c>
      <c r="G808">
        <v>0</v>
      </c>
      <c r="H808">
        <v>0</v>
      </c>
      <c r="I808">
        <v>0</v>
      </c>
      <c r="J808">
        <v>0</v>
      </c>
    </row>
    <row r="809" spans="1:10" x14ac:dyDescent="0.3">
      <c r="A809" s="21" t="str">
        <f>B461&amp;C785&amp;D809</f>
        <v>PENETRACION (%)HELADOSMEDIA</v>
      </c>
      <c r="B809">
        <v>0</v>
      </c>
      <c r="C809">
        <v>0</v>
      </c>
      <c r="D809" t="s">
        <v>161</v>
      </c>
      <c r="E809">
        <v>0</v>
      </c>
      <c r="F809">
        <v>0</v>
      </c>
      <c r="G809">
        <v>0</v>
      </c>
      <c r="H809">
        <v>0</v>
      </c>
      <c r="I809">
        <v>0</v>
      </c>
      <c r="J809">
        <v>0</v>
      </c>
    </row>
    <row r="810" spans="1:10" x14ac:dyDescent="0.3">
      <c r="A810" s="21" t="str">
        <f>B461&amp;C785&amp;D810</f>
        <v>PENETRACION (%)HELADOSMEDIA BAJA</v>
      </c>
      <c r="B810">
        <v>0</v>
      </c>
      <c r="C810">
        <v>0</v>
      </c>
      <c r="D810" t="s">
        <v>162</v>
      </c>
      <c r="E810">
        <v>2.6054620000000002</v>
      </c>
      <c r="F810">
        <v>0</v>
      </c>
      <c r="G810">
        <v>0</v>
      </c>
      <c r="H810">
        <v>0</v>
      </c>
      <c r="I810">
        <v>0</v>
      </c>
      <c r="J810">
        <v>0</v>
      </c>
    </row>
    <row r="811" spans="1:10" x14ac:dyDescent="0.3">
      <c r="A811" s="21" t="str">
        <f>B461&amp;C785&amp;D811</f>
        <v>PENETRACION (%)HELADOSBAJA</v>
      </c>
      <c r="B811">
        <v>0</v>
      </c>
      <c r="C811">
        <v>0</v>
      </c>
      <c r="D811" t="s">
        <v>163</v>
      </c>
      <c r="E811">
        <v>0</v>
      </c>
      <c r="F811">
        <v>0</v>
      </c>
      <c r="G811">
        <v>0</v>
      </c>
      <c r="H811">
        <v>0</v>
      </c>
      <c r="I811">
        <v>0</v>
      </c>
      <c r="J811">
        <v>0</v>
      </c>
    </row>
    <row r="812" spans="1:10" x14ac:dyDescent="0.3">
      <c r="A812" s="21" t="str">
        <f>B461&amp;C812&amp;D812</f>
        <v>PENETRACION (%)GALLETAST.ESPAÑA</v>
      </c>
      <c r="B812">
        <v>0</v>
      </c>
      <c r="C812" t="s">
        <v>167</v>
      </c>
      <c r="D812" t="s">
        <v>60</v>
      </c>
      <c r="E812">
        <v>2.8085499999999999</v>
      </c>
      <c r="F812">
        <v>2.0694089999999998</v>
      </c>
      <c r="G812">
        <v>0</v>
      </c>
      <c r="H812">
        <v>0</v>
      </c>
      <c r="I812">
        <v>0</v>
      </c>
      <c r="J812">
        <v>0</v>
      </c>
    </row>
    <row r="813" spans="1:10" x14ac:dyDescent="0.3">
      <c r="A813" s="21" t="str">
        <f>B461&amp;C812&amp;D813</f>
        <v>PENETRACION (%)GALLETASBCN AM</v>
      </c>
      <c r="B813">
        <v>0</v>
      </c>
      <c r="C813">
        <v>0</v>
      </c>
      <c r="D813" t="s">
        <v>146</v>
      </c>
      <c r="E813">
        <v>0</v>
      </c>
      <c r="F813">
        <v>0</v>
      </c>
      <c r="G813">
        <v>0</v>
      </c>
      <c r="H813">
        <v>0</v>
      </c>
      <c r="I813">
        <v>0</v>
      </c>
      <c r="J813">
        <v>0</v>
      </c>
    </row>
    <row r="814" spans="1:10" x14ac:dyDescent="0.3">
      <c r="A814" s="21" t="str">
        <f>B461&amp;C812&amp;D814</f>
        <v>PENETRACION (%)GALLETASREST.CAT ARAGON</v>
      </c>
      <c r="B814">
        <v>0</v>
      </c>
      <c r="C814">
        <v>0</v>
      </c>
      <c r="D814" t="s">
        <v>147</v>
      </c>
      <c r="E814">
        <v>0</v>
      </c>
      <c r="F814">
        <v>0</v>
      </c>
      <c r="G814">
        <v>0</v>
      </c>
      <c r="H814">
        <v>0</v>
      </c>
      <c r="I814">
        <v>0</v>
      </c>
      <c r="J814">
        <v>0</v>
      </c>
    </row>
    <row r="815" spans="1:10" x14ac:dyDescent="0.3">
      <c r="A815" s="21" t="str">
        <f>B461&amp;C812&amp;D815</f>
        <v>PENETRACION (%)GALLETASLEVANTE</v>
      </c>
      <c r="B815">
        <v>0</v>
      </c>
      <c r="C815">
        <v>0</v>
      </c>
      <c r="D815" t="s">
        <v>148</v>
      </c>
      <c r="E815">
        <v>0</v>
      </c>
      <c r="F815">
        <v>0</v>
      </c>
      <c r="G815">
        <v>0</v>
      </c>
      <c r="H815">
        <v>0</v>
      </c>
      <c r="I815">
        <v>0</v>
      </c>
      <c r="J815">
        <v>0</v>
      </c>
    </row>
    <row r="816" spans="1:10" x14ac:dyDescent="0.3">
      <c r="A816" s="21" t="str">
        <f>B461&amp;C812&amp;D816</f>
        <v>PENETRACION (%)GALLETASANDALUCIA</v>
      </c>
      <c r="B816">
        <v>0</v>
      </c>
      <c r="C816">
        <v>0</v>
      </c>
      <c r="D816" t="s">
        <v>149</v>
      </c>
      <c r="E816">
        <v>0</v>
      </c>
      <c r="F816">
        <v>0</v>
      </c>
      <c r="G816">
        <v>0</v>
      </c>
      <c r="H816">
        <v>0</v>
      </c>
      <c r="I816">
        <v>0</v>
      </c>
      <c r="J816">
        <v>0</v>
      </c>
    </row>
    <row r="817" spans="1:10" x14ac:dyDescent="0.3">
      <c r="A817" s="21" t="str">
        <f>B461&amp;C812&amp;D817</f>
        <v>PENETRACION (%)GALLETASMDD AM</v>
      </c>
      <c r="B817">
        <v>0</v>
      </c>
      <c r="C817">
        <v>0</v>
      </c>
      <c r="D817" t="s">
        <v>150</v>
      </c>
      <c r="E817">
        <v>0</v>
      </c>
      <c r="F817">
        <v>0</v>
      </c>
      <c r="G817">
        <v>0</v>
      </c>
      <c r="H817">
        <v>0</v>
      </c>
      <c r="I817">
        <v>0</v>
      </c>
      <c r="J817">
        <v>0</v>
      </c>
    </row>
    <row r="818" spans="1:10" x14ac:dyDescent="0.3">
      <c r="A818" s="21" t="str">
        <f>B461&amp;C812&amp;D818</f>
        <v>PENETRACION (%)GALLETASRTO CENTRO</v>
      </c>
      <c r="B818">
        <v>0</v>
      </c>
      <c r="C818">
        <v>0</v>
      </c>
      <c r="D818" t="s">
        <v>151</v>
      </c>
      <c r="E818">
        <v>0</v>
      </c>
      <c r="F818">
        <v>0</v>
      </c>
      <c r="G818">
        <v>0</v>
      </c>
      <c r="H818">
        <v>0</v>
      </c>
      <c r="I818">
        <v>0</v>
      </c>
      <c r="J818">
        <v>0</v>
      </c>
    </row>
    <row r="819" spans="1:10" x14ac:dyDescent="0.3">
      <c r="A819" s="21" t="str">
        <f>B461&amp;C812&amp;D819</f>
        <v>PENETRACION (%)GALLETASNORTE-CENTRO</v>
      </c>
      <c r="B819">
        <v>0</v>
      </c>
      <c r="C819">
        <v>0</v>
      </c>
      <c r="D819" t="s">
        <v>152</v>
      </c>
      <c r="E819">
        <v>0</v>
      </c>
      <c r="F819">
        <v>0</v>
      </c>
      <c r="G819">
        <v>0</v>
      </c>
      <c r="H819">
        <v>0</v>
      </c>
      <c r="I819">
        <v>0</v>
      </c>
      <c r="J819">
        <v>0</v>
      </c>
    </row>
    <row r="820" spans="1:10" x14ac:dyDescent="0.3">
      <c r="A820" s="21" t="str">
        <f>B461&amp;C812&amp;D820</f>
        <v>PENETRACION (%)GALLETASNOROESTE</v>
      </c>
      <c r="B820">
        <v>0</v>
      </c>
      <c r="C820">
        <v>0</v>
      </c>
      <c r="D820" t="s">
        <v>153</v>
      </c>
      <c r="E820">
        <v>0</v>
      </c>
      <c r="F820">
        <v>0</v>
      </c>
      <c r="G820">
        <v>0</v>
      </c>
      <c r="H820">
        <v>0</v>
      </c>
      <c r="I820">
        <v>0</v>
      </c>
      <c r="J820">
        <v>0</v>
      </c>
    </row>
    <row r="821" spans="1:10" x14ac:dyDescent="0.3">
      <c r="A821" s="21" t="str">
        <f>B461&amp;C812&amp;D821</f>
        <v>PENETRACION (%)GALLETAS&lt;2MIL</v>
      </c>
      <c r="B821">
        <v>0</v>
      </c>
      <c r="C821">
        <v>0</v>
      </c>
      <c r="D821" t="s">
        <v>30</v>
      </c>
      <c r="E821">
        <v>0</v>
      </c>
      <c r="F821">
        <v>0</v>
      </c>
      <c r="G821">
        <v>0</v>
      </c>
      <c r="H821">
        <v>0</v>
      </c>
      <c r="I821">
        <v>0</v>
      </c>
      <c r="J821">
        <v>0</v>
      </c>
    </row>
    <row r="822" spans="1:10" x14ac:dyDescent="0.3">
      <c r="A822" s="21" t="str">
        <f>B461&amp;C812&amp;D822</f>
        <v>PENETRACION (%)GALLETAS2-5MIL</v>
      </c>
      <c r="B822">
        <v>0</v>
      </c>
      <c r="C822">
        <v>0</v>
      </c>
      <c r="D822" t="s">
        <v>33</v>
      </c>
      <c r="E822">
        <v>0</v>
      </c>
      <c r="F822">
        <v>0</v>
      </c>
      <c r="G822">
        <v>0</v>
      </c>
      <c r="H822">
        <v>0</v>
      </c>
      <c r="I822">
        <v>0</v>
      </c>
      <c r="J822">
        <v>0</v>
      </c>
    </row>
    <row r="823" spans="1:10" x14ac:dyDescent="0.3">
      <c r="A823" s="21" t="str">
        <f>B461&amp;C812&amp;D823</f>
        <v>PENETRACION (%)GALLETAS5-10MIL</v>
      </c>
      <c r="B823">
        <v>0</v>
      </c>
      <c r="C823">
        <v>0</v>
      </c>
      <c r="D823" t="s">
        <v>35</v>
      </c>
      <c r="E823">
        <v>0</v>
      </c>
      <c r="F823">
        <v>0</v>
      </c>
      <c r="G823">
        <v>0</v>
      </c>
      <c r="H823">
        <v>0</v>
      </c>
      <c r="I823">
        <v>0</v>
      </c>
      <c r="J823">
        <v>0</v>
      </c>
    </row>
    <row r="824" spans="1:10" x14ac:dyDescent="0.3">
      <c r="A824" s="21" t="str">
        <f>B461&amp;C812&amp;D824</f>
        <v>PENETRACION (%)GALLETAS10-30MIL</v>
      </c>
      <c r="B824">
        <v>0</v>
      </c>
      <c r="C824">
        <v>0</v>
      </c>
      <c r="D824" t="s">
        <v>37</v>
      </c>
      <c r="E824">
        <v>0</v>
      </c>
      <c r="F824">
        <v>0</v>
      </c>
      <c r="G824">
        <v>0</v>
      </c>
      <c r="H824">
        <v>0</v>
      </c>
      <c r="I824">
        <v>0</v>
      </c>
      <c r="J824">
        <v>0</v>
      </c>
    </row>
    <row r="825" spans="1:10" x14ac:dyDescent="0.3">
      <c r="A825" s="21" t="str">
        <f>B461&amp;C812&amp;D825</f>
        <v>PENETRACION (%)GALLETAS30-100MIL</v>
      </c>
      <c r="B825">
        <v>0</v>
      </c>
      <c r="C825">
        <v>0</v>
      </c>
      <c r="D825" t="s">
        <v>39</v>
      </c>
      <c r="E825">
        <v>0</v>
      </c>
      <c r="F825">
        <v>0</v>
      </c>
      <c r="G825">
        <v>0</v>
      </c>
      <c r="H825">
        <v>0</v>
      </c>
      <c r="I825">
        <v>0</v>
      </c>
      <c r="J825">
        <v>0</v>
      </c>
    </row>
    <row r="826" spans="1:10" x14ac:dyDescent="0.3">
      <c r="A826" s="21" t="str">
        <f>B461&amp;C812&amp;D826</f>
        <v>PENETRACION (%)GALLETAS100-200MIL</v>
      </c>
      <c r="B826">
        <v>0</v>
      </c>
      <c r="C826">
        <v>0</v>
      </c>
      <c r="D826" t="s">
        <v>41</v>
      </c>
      <c r="E826">
        <v>0</v>
      </c>
      <c r="F826">
        <v>0</v>
      </c>
      <c r="G826">
        <v>0</v>
      </c>
      <c r="H826">
        <v>0</v>
      </c>
      <c r="I826">
        <v>0</v>
      </c>
      <c r="J826">
        <v>0</v>
      </c>
    </row>
    <row r="827" spans="1:10" x14ac:dyDescent="0.3">
      <c r="A827" s="21" t="str">
        <f>B461&amp;C812&amp;D827</f>
        <v>PENETRACION (%)GALLETAS200-500MIL</v>
      </c>
      <c r="B827">
        <v>0</v>
      </c>
      <c r="C827">
        <v>0</v>
      </c>
      <c r="D827" t="s">
        <v>43</v>
      </c>
      <c r="E827">
        <v>0</v>
      </c>
      <c r="F827">
        <v>0</v>
      </c>
      <c r="G827">
        <v>0</v>
      </c>
      <c r="H827">
        <v>0</v>
      </c>
      <c r="I827">
        <v>0</v>
      </c>
      <c r="J827">
        <v>0</v>
      </c>
    </row>
    <row r="828" spans="1:10" x14ac:dyDescent="0.3">
      <c r="A828" s="21" t="str">
        <f>B461&amp;C812&amp;D828</f>
        <v>PENETRACION (%)GALLETAS&gt;500MIL</v>
      </c>
      <c r="B828">
        <v>0</v>
      </c>
      <c r="C828">
        <v>0</v>
      </c>
      <c r="D828" t="s">
        <v>45</v>
      </c>
      <c r="E828">
        <v>0</v>
      </c>
      <c r="F828">
        <v>0</v>
      </c>
      <c r="G828">
        <v>0</v>
      </c>
      <c r="H828">
        <v>0</v>
      </c>
      <c r="I828">
        <v>0</v>
      </c>
      <c r="J828">
        <v>0</v>
      </c>
    </row>
    <row r="829" spans="1:10" x14ac:dyDescent="0.3">
      <c r="A829" s="21" t="str">
        <f>B461&amp;C812&amp;D829</f>
        <v>PENETRACION (%)GALLETASDE 15 A 19 AÑOS</v>
      </c>
      <c r="B829">
        <v>0</v>
      </c>
      <c r="C829">
        <v>0</v>
      </c>
      <c r="D829" t="s">
        <v>154</v>
      </c>
      <c r="E829">
        <v>0</v>
      </c>
      <c r="F829">
        <v>0</v>
      </c>
      <c r="G829">
        <v>0</v>
      </c>
      <c r="H829">
        <v>0</v>
      </c>
      <c r="I829">
        <v>0</v>
      </c>
      <c r="J829">
        <v>0</v>
      </c>
    </row>
    <row r="830" spans="1:10" x14ac:dyDescent="0.3">
      <c r="A830" s="21" t="str">
        <f>B461&amp;C812&amp;D830</f>
        <v>PENETRACION (%)GALLETASDE 20 A 24 AÑOS</v>
      </c>
      <c r="B830">
        <v>0</v>
      </c>
      <c r="C830">
        <v>0</v>
      </c>
      <c r="D830" t="s">
        <v>155</v>
      </c>
      <c r="E830">
        <v>0</v>
      </c>
      <c r="F830">
        <v>0</v>
      </c>
      <c r="G830">
        <v>0</v>
      </c>
      <c r="H830">
        <v>0</v>
      </c>
      <c r="I830">
        <v>0</v>
      </c>
      <c r="J830">
        <v>0</v>
      </c>
    </row>
    <row r="831" spans="1:10" x14ac:dyDescent="0.3">
      <c r="A831" s="21" t="str">
        <f>B461&amp;C812&amp;D831</f>
        <v>PENETRACION (%)GALLETASDE 25 A 34 AÑOS</v>
      </c>
      <c r="B831">
        <v>0</v>
      </c>
      <c r="C831">
        <v>0</v>
      </c>
      <c r="D831" t="s">
        <v>156</v>
      </c>
      <c r="E831">
        <v>0</v>
      </c>
      <c r="F831">
        <v>0</v>
      </c>
      <c r="G831">
        <v>0</v>
      </c>
      <c r="H831">
        <v>0</v>
      </c>
      <c r="I831">
        <v>0</v>
      </c>
      <c r="J831">
        <v>0</v>
      </c>
    </row>
    <row r="832" spans="1:10" x14ac:dyDescent="0.3">
      <c r="A832" s="21" t="str">
        <f>B461&amp;C812&amp;D832</f>
        <v>PENETRACION (%)GALLETASDE 35 A 49 AÑOS</v>
      </c>
      <c r="B832">
        <v>0</v>
      </c>
      <c r="C832">
        <v>0</v>
      </c>
      <c r="D832" t="s">
        <v>157</v>
      </c>
      <c r="E832">
        <v>0</v>
      </c>
      <c r="F832">
        <v>0</v>
      </c>
      <c r="G832">
        <v>0</v>
      </c>
      <c r="H832">
        <v>0</v>
      </c>
      <c r="I832">
        <v>0</v>
      </c>
      <c r="J832">
        <v>0</v>
      </c>
    </row>
    <row r="833" spans="1:10" x14ac:dyDescent="0.3">
      <c r="A833" s="21" t="str">
        <f>B461&amp;C812&amp;D833</f>
        <v>PENETRACION (%)GALLETASDE 50 A 59 AÑOS</v>
      </c>
      <c r="B833">
        <v>0</v>
      </c>
      <c r="C833">
        <v>0</v>
      </c>
      <c r="D833" t="s">
        <v>158</v>
      </c>
      <c r="E833">
        <v>0</v>
      </c>
      <c r="F833">
        <v>0</v>
      </c>
      <c r="G833">
        <v>0</v>
      </c>
      <c r="H833">
        <v>0</v>
      </c>
      <c r="I833">
        <v>0</v>
      </c>
      <c r="J833">
        <v>0</v>
      </c>
    </row>
    <row r="834" spans="1:10" x14ac:dyDescent="0.3">
      <c r="A834" s="21" t="str">
        <f>B461&amp;C812&amp;D834</f>
        <v>PENETRACION (%)GALLETASDE 60 A 75 AÑOS</v>
      </c>
      <c r="B834">
        <v>0</v>
      </c>
      <c r="C834">
        <v>0</v>
      </c>
      <c r="D834" t="s">
        <v>159</v>
      </c>
      <c r="E834">
        <v>0</v>
      </c>
      <c r="F834">
        <v>0</v>
      </c>
      <c r="G834">
        <v>0</v>
      </c>
      <c r="H834">
        <v>0</v>
      </c>
      <c r="I834">
        <v>0</v>
      </c>
      <c r="J834">
        <v>0</v>
      </c>
    </row>
    <row r="835" spans="1:10" x14ac:dyDescent="0.3">
      <c r="A835" s="21" t="str">
        <f>B461&amp;C812&amp;D835</f>
        <v>PENETRACION (%)GALLETASALTA Y MEDIA ALTA</v>
      </c>
      <c r="B835">
        <v>0</v>
      </c>
      <c r="C835">
        <v>0</v>
      </c>
      <c r="D835" t="s">
        <v>160</v>
      </c>
      <c r="E835">
        <v>0</v>
      </c>
      <c r="F835">
        <v>0</v>
      </c>
      <c r="G835">
        <v>0</v>
      </c>
      <c r="H835">
        <v>0</v>
      </c>
      <c r="I835">
        <v>0</v>
      </c>
      <c r="J835">
        <v>0</v>
      </c>
    </row>
    <row r="836" spans="1:10" x14ac:dyDescent="0.3">
      <c r="A836" s="21" t="str">
        <f>B461&amp;C812&amp;D836</f>
        <v>PENETRACION (%)GALLETASMEDIA</v>
      </c>
      <c r="B836">
        <v>0</v>
      </c>
      <c r="C836">
        <v>0</v>
      </c>
      <c r="D836" t="s">
        <v>161</v>
      </c>
      <c r="E836">
        <v>0</v>
      </c>
      <c r="F836">
        <v>0</v>
      </c>
      <c r="G836">
        <v>0</v>
      </c>
      <c r="H836">
        <v>0</v>
      </c>
      <c r="I836">
        <v>0</v>
      </c>
      <c r="J836">
        <v>0</v>
      </c>
    </row>
    <row r="837" spans="1:10" x14ac:dyDescent="0.3">
      <c r="A837" s="21" t="str">
        <f>B461&amp;C812&amp;D837</f>
        <v>PENETRACION (%)GALLETASMEDIA BAJA</v>
      </c>
      <c r="B837">
        <v>0</v>
      </c>
      <c r="C837">
        <v>0</v>
      </c>
      <c r="D837" t="s">
        <v>162</v>
      </c>
      <c r="E837">
        <v>0</v>
      </c>
      <c r="F837">
        <v>0</v>
      </c>
      <c r="G837">
        <v>0</v>
      </c>
      <c r="H837">
        <v>0</v>
      </c>
      <c r="I837">
        <v>0</v>
      </c>
      <c r="J837">
        <v>0</v>
      </c>
    </row>
    <row r="838" spans="1:10" x14ac:dyDescent="0.3">
      <c r="A838" s="21" t="str">
        <f>B461&amp;C812&amp;D838</f>
        <v>PENETRACION (%)GALLETASBAJA</v>
      </c>
      <c r="B838">
        <v>0</v>
      </c>
      <c r="C838">
        <v>0</v>
      </c>
      <c r="D838" t="s">
        <v>163</v>
      </c>
      <c r="E838">
        <v>0</v>
      </c>
      <c r="F838">
        <v>0</v>
      </c>
      <c r="G838">
        <v>0</v>
      </c>
      <c r="H838">
        <v>0</v>
      </c>
      <c r="I838">
        <v>0</v>
      </c>
      <c r="J838">
        <v>0</v>
      </c>
    </row>
    <row r="839" spans="1:10" x14ac:dyDescent="0.3">
      <c r="A839" s="21" t="str">
        <f>B461&amp;C839&amp;D839</f>
        <v>PENETRACION (%)BOLLERÍAT.ESPAÑA</v>
      </c>
      <c r="B839">
        <v>0</v>
      </c>
      <c r="C839" t="s">
        <v>168</v>
      </c>
      <c r="D839" t="s">
        <v>60</v>
      </c>
      <c r="E839">
        <v>5.0261969999999998</v>
      </c>
      <c r="F839">
        <v>4.8823860000000003</v>
      </c>
      <c r="G839">
        <v>0</v>
      </c>
      <c r="H839">
        <v>0</v>
      </c>
      <c r="I839">
        <v>0</v>
      </c>
      <c r="J839">
        <v>0</v>
      </c>
    </row>
    <row r="840" spans="1:10" x14ac:dyDescent="0.3">
      <c r="A840" s="21" t="str">
        <f>B461&amp;C839&amp;D840</f>
        <v>PENETRACION (%)BOLLERÍABCN AM</v>
      </c>
      <c r="B840">
        <v>0</v>
      </c>
      <c r="C840">
        <v>0</v>
      </c>
      <c r="D840" t="s">
        <v>146</v>
      </c>
      <c r="E840">
        <v>0</v>
      </c>
      <c r="F840">
        <v>0</v>
      </c>
      <c r="G840">
        <v>0</v>
      </c>
      <c r="H840">
        <v>0</v>
      </c>
      <c r="I840">
        <v>0</v>
      </c>
      <c r="J840">
        <v>0</v>
      </c>
    </row>
    <row r="841" spans="1:10" x14ac:dyDescent="0.3">
      <c r="A841" s="21" t="str">
        <f>B461&amp;C839&amp;D841</f>
        <v>PENETRACION (%)BOLLERÍAREST.CAT ARAGON</v>
      </c>
      <c r="B841">
        <v>0</v>
      </c>
      <c r="C841">
        <v>0</v>
      </c>
      <c r="D841" t="s">
        <v>147</v>
      </c>
      <c r="E841">
        <v>0</v>
      </c>
      <c r="F841">
        <v>0</v>
      </c>
      <c r="G841">
        <v>0</v>
      </c>
      <c r="H841">
        <v>0</v>
      </c>
      <c r="I841">
        <v>0</v>
      </c>
      <c r="J841">
        <v>0</v>
      </c>
    </row>
    <row r="842" spans="1:10" x14ac:dyDescent="0.3">
      <c r="A842" s="21" t="str">
        <f>B461&amp;C839&amp;D842</f>
        <v>PENETRACION (%)BOLLERÍALEVANTE</v>
      </c>
      <c r="B842">
        <v>0</v>
      </c>
      <c r="C842">
        <v>0</v>
      </c>
      <c r="D842" t="s">
        <v>148</v>
      </c>
      <c r="E842">
        <v>6.150328</v>
      </c>
      <c r="F842">
        <v>0</v>
      </c>
      <c r="G842">
        <v>0</v>
      </c>
      <c r="H842">
        <v>0</v>
      </c>
      <c r="I842">
        <v>0</v>
      </c>
      <c r="J842">
        <v>0</v>
      </c>
    </row>
    <row r="843" spans="1:10" x14ac:dyDescent="0.3">
      <c r="A843" s="21" t="str">
        <f>B461&amp;C839&amp;D843</f>
        <v>PENETRACION (%)BOLLERÍAANDALUCIA</v>
      </c>
      <c r="B843">
        <v>0</v>
      </c>
      <c r="C843">
        <v>0</v>
      </c>
      <c r="D843" t="s">
        <v>149</v>
      </c>
      <c r="E843">
        <v>4.4082980000000003</v>
      </c>
      <c r="F843">
        <v>6.0497160000000001</v>
      </c>
      <c r="G843">
        <v>0</v>
      </c>
      <c r="H843">
        <v>0</v>
      </c>
      <c r="I843">
        <v>0</v>
      </c>
      <c r="J843">
        <v>0</v>
      </c>
    </row>
    <row r="844" spans="1:10" x14ac:dyDescent="0.3">
      <c r="A844" s="21" t="str">
        <f>B461&amp;C839&amp;D844</f>
        <v>PENETRACION (%)BOLLERÍAMDD AM</v>
      </c>
      <c r="B844">
        <v>0</v>
      </c>
      <c r="C844">
        <v>0</v>
      </c>
      <c r="D844" t="s">
        <v>150</v>
      </c>
      <c r="E844">
        <v>4.8683909999999999</v>
      </c>
      <c r="F844">
        <v>6.7558340000000001</v>
      </c>
      <c r="G844">
        <v>0</v>
      </c>
      <c r="H844">
        <v>0</v>
      </c>
      <c r="I844">
        <v>0</v>
      </c>
      <c r="J844">
        <v>0</v>
      </c>
    </row>
    <row r="845" spans="1:10" x14ac:dyDescent="0.3">
      <c r="A845" s="21" t="str">
        <f>B461&amp;C839&amp;D845</f>
        <v>PENETRACION (%)BOLLERÍARTO CENTRO</v>
      </c>
      <c r="B845">
        <v>0</v>
      </c>
      <c r="C845">
        <v>0</v>
      </c>
      <c r="D845" t="s">
        <v>151</v>
      </c>
      <c r="E845">
        <v>0</v>
      </c>
      <c r="F845">
        <v>0</v>
      </c>
      <c r="G845">
        <v>0</v>
      </c>
      <c r="H845">
        <v>0</v>
      </c>
      <c r="I845">
        <v>0</v>
      </c>
      <c r="J845">
        <v>0</v>
      </c>
    </row>
    <row r="846" spans="1:10" x14ac:dyDescent="0.3">
      <c r="A846" s="21" t="str">
        <f>B461&amp;C839&amp;D846</f>
        <v>PENETRACION (%)BOLLERÍANORTE-CENTRO</v>
      </c>
      <c r="B846">
        <v>0</v>
      </c>
      <c r="C846">
        <v>0</v>
      </c>
      <c r="D846" t="s">
        <v>152</v>
      </c>
      <c r="E846">
        <v>0</v>
      </c>
      <c r="F846">
        <v>0</v>
      </c>
      <c r="G846">
        <v>0</v>
      </c>
      <c r="H846">
        <v>0</v>
      </c>
      <c r="I846">
        <v>0</v>
      </c>
      <c r="J846">
        <v>0</v>
      </c>
    </row>
    <row r="847" spans="1:10" x14ac:dyDescent="0.3">
      <c r="A847" s="21" t="str">
        <f>B461&amp;C839&amp;D847</f>
        <v>PENETRACION (%)BOLLERÍANOROESTE</v>
      </c>
      <c r="B847">
        <v>0</v>
      </c>
      <c r="C847">
        <v>0</v>
      </c>
      <c r="D847" t="s">
        <v>153</v>
      </c>
      <c r="E847">
        <v>0</v>
      </c>
      <c r="F847">
        <v>0</v>
      </c>
      <c r="G847">
        <v>0</v>
      </c>
      <c r="H847">
        <v>0</v>
      </c>
      <c r="I847">
        <v>0</v>
      </c>
      <c r="J847">
        <v>0</v>
      </c>
    </row>
    <row r="848" spans="1:10" x14ac:dyDescent="0.3">
      <c r="A848" s="21" t="str">
        <f>B461&amp;C839&amp;D848</f>
        <v>PENETRACION (%)BOLLERÍA&lt;2MIL</v>
      </c>
      <c r="B848">
        <v>0</v>
      </c>
      <c r="C848">
        <v>0</v>
      </c>
      <c r="D848" t="s">
        <v>30</v>
      </c>
      <c r="E848">
        <v>0</v>
      </c>
      <c r="F848">
        <v>0</v>
      </c>
      <c r="G848">
        <v>0</v>
      </c>
      <c r="H848">
        <v>0</v>
      </c>
      <c r="I848">
        <v>0</v>
      </c>
      <c r="J848">
        <v>0</v>
      </c>
    </row>
    <row r="849" spans="1:10" x14ac:dyDescent="0.3">
      <c r="A849" s="21" t="str">
        <f>B461&amp;C839&amp;D849</f>
        <v>PENETRACION (%)BOLLERÍA2-5MIL</v>
      </c>
      <c r="B849">
        <v>0</v>
      </c>
      <c r="C849">
        <v>0</v>
      </c>
      <c r="D849" t="s">
        <v>33</v>
      </c>
      <c r="E849">
        <v>0</v>
      </c>
      <c r="F849">
        <v>0</v>
      </c>
      <c r="G849">
        <v>0</v>
      </c>
      <c r="H849">
        <v>0</v>
      </c>
      <c r="I849">
        <v>0</v>
      </c>
      <c r="J849">
        <v>0</v>
      </c>
    </row>
    <row r="850" spans="1:10" x14ac:dyDescent="0.3">
      <c r="A850" s="21" t="str">
        <f>B461&amp;C839&amp;D850</f>
        <v>PENETRACION (%)BOLLERÍA5-10MIL</v>
      </c>
      <c r="B850">
        <v>0</v>
      </c>
      <c r="C850">
        <v>0</v>
      </c>
      <c r="D850" t="s">
        <v>35</v>
      </c>
      <c r="E850">
        <v>0</v>
      </c>
      <c r="F850">
        <v>0</v>
      </c>
      <c r="G850">
        <v>0</v>
      </c>
      <c r="H850">
        <v>0</v>
      </c>
      <c r="I850">
        <v>0</v>
      </c>
      <c r="J850">
        <v>0</v>
      </c>
    </row>
    <row r="851" spans="1:10" x14ac:dyDescent="0.3">
      <c r="A851" s="21" t="str">
        <f>B461&amp;C839&amp;D851</f>
        <v>PENETRACION (%)BOLLERÍA10-30MIL</v>
      </c>
      <c r="B851">
        <v>0</v>
      </c>
      <c r="C851">
        <v>0</v>
      </c>
      <c r="D851" t="s">
        <v>37</v>
      </c>
      <c r="E851">
        <v>4.9590569999999996</v>
      </c>
      <c r="F851">
        <v>4.9091370000000003</v>
      </c>
      <c r="G851">
        <v>0</v>
      </c>
      <c r="H851">
        <v>0</v>
      </c>
      <c r="I851">
        <v>0</v>
      </c>
      <c r="J851">
        <v>0</v>
      </c>
    </row>
    <row r="852" spans="1:10" x14ac:dyDescent="0.3">
      <c r="A852" s="21" t="str">
        <f>B461&amp;C839&amp;D852</f>
        <v>PENETRACION (%)BOLLERÍA30-100MIL</v>
      </c>
      <c r="B852">
        <v>0</v>
      </c>
      <c r="C852">
        <v>0</v>
      </c>
      <c r="D852" t="s">
        <v>39</v>
      </c>
      <c r="E852">
        <v>6.6207279999999997</v>
      </c>
      <c r="F852">
        <v>4.8741000000000003</v>
      </c>
      <c r="G852">
        <v>0</v>
      </c>
      <c r="H852">
        <v>0</v>
      </c>
      <c r="I852">
        <v>0</v>
      </c>
      <c r="J852">
        <v>0</v>
      </c>
    </row>
    <row r="853" spans="1:10" x14ac:dyDescent="0.3">
      <c r="A853" s="21" t="str">
        <f>B461&amp;C839&amp;D853</f>
        <v>PENETRACION (%)BOLLERÍA100-200MIL</v>
      </c>
      <c r="B853">
        <v>0</v>
      </c>
      <c r="C853">
        <v>0</v>
      </c>
      <c r="D853" t="s">
        <v>41</v>
      </c>
      <c r="E853">
        <v>0</v>
      </c>
      <c r="F853">
        <v>8.7124410000000001</v>
      </c>
      <c r="G853">
        <v>0</v>
      </c>
      <c r="H853">
        <v>0</v>
      </c>
      <c r="I853">
        <v>0</v>
      </c>
      <c r="J853">
        <v>0</v>
      </c>
    </row>
    <row r="854" spans="1:10" x14ac:dyDescent="0.3">
      <c r="A854" s="21" t="str">
        <f>B461&amp;C839&amp;D854</f>
        <v>PENETRACION (%)BOLLERÍA200-500MIL</v>
      </c>
      <c r="B854">
        <v>0</v>
      </c>
      <c r="C854">
        <v>0</v>
      </c>
      <c r="D854" t="s">
        <v>43</v>
      </c>
      <c r="E854">
        <v>0</v>
      </c>
      <c r="F854">
        <v>0</v>
      </c>
      <c r="G854">
        <v>0</v>
      </c>
      <c r="H854">
        <v>0</v>
      </c>
      <c r="I854">
        <v>0</v>
      </c>
      <c r="J854">
        <v>0</v>
      </c>
    </row>
    <row r="855" spans="1:10" x14ac:dyDescent="0.3">
      <c r="A855" s="21" t="str">
        <f>B461&amp;C839&amp;D855</f>
        <v>PENETRACION (%)BOLLERÍA&gt;500MIL</v>
      </c>
      <c r="B855">
        <v>0</v>
      </c>
      <c r="C855">
        <v>0</v>
      </c>
      <c r="D855" t="s">
        <v>45</v>
      </c>
      <c r="E855">
        <v>6.7230319999999999</v>
      </c>
      <c r="F855">
        <v>4.1397849999999998</v>
      </c>
      <c r="G855">
        <v>0</v>
      </c>
      <c r="H855">
        <v>0</v>
      </c>
      <c r="I855">
        <v>0</v>
      </c>
      <c r="J855">
        <v>0</v>
      </c>
    </row>
    <row r="856" spans="1:10" x14ac:dyDescent="0.3">
      <c r="A856" s="21" t="str">
        <f>B461&amp;C839&amp;D856</f>
        <v>PENETRACION (%)BOLLERÍADE 15 A 19 AÑOS</v>
      </c>
      <c r="B856">
        <v>0</v>
      </c>
      <c r="C856">
        <v>0</v>
      </c>
      <c r="D856" t="s">
        <v>154</v>
      </c>
      <c r="E856">
        <v>0</v>
      </c>
      <c r="F856">
        <v>0</v>
      </c>
      <c r="G856">
        <v>0</v>
      </c>
      <c r="H856">
        <v>0</v>
      </c>
      <c r="I856">
        <v>0</v>
      </c>
      <c r="J856">
        <v>0</v>
      </c>
    </row>
    <row r="857" spans="1:10" x14ac:dyDescent="0.3">
      <c r="A857" s="21" t="str">
        <f>B461&amp;C839&amp;D857</f>
        <v>PENETRACION (%)BOLLERÍADE 20 A 24 AÑOS</v>
      </c>
      <c r="B857">
        <v>0</v>
      </c>
      <c r="C857">
        <v>0</v>
      </c>
      <c r="D857" t="s">
        <v>155</v>
      </c>
      <c r="E857">
        <v>0</v>
      </c>
      <c r="F857">
        <v>0</v>
      </c>
      <c r="G857">
        <v>0</v>
      </c>
      <c r="H857">
        <v>0</v>
      </c>
      <c r="I857">
        <v>0</v>
      </c>
      <c r="J857">
        <v>0</v>
      </c>
    </row>
    <row r="858" spans="1:10" x14ac:dyDescent="0.3">
      <c r="A858" s="21" t="str">
        <f>B461&amp;C839&amp;D858</f>
        <v>PENETRACION (%)BOLLERÍADE 25 A 34 AÑOS</v>
      </c>
      <c r="B858">
        <v>0</v>
      </c>
      <c r="C858">
        <v>0</v>
      </c>
      <c r="D858" t="s">
        <v>156</v>
      </c>
      <c r="E858">
        <v>7.0296070000000004</v>
      </c>
      <c r="F858">
        <v>0</v>
      </c>
      <c r="G858">
        <v>0</v>
      </c>
      <c r="H858">
        <v>0</v>
      </c>
      <c r="I858">
        <v>0</v>
      </c>
      <c r="J858">
        <v>0</v>
      </c>
    </row>
    <row r="859" spans="1:10" x14ac:dyDescent="0.3">
      <c r="A859" s="21" t="str">
        <f>B461&amp;C839&amp;D859</f>
        <v>PENETRACION (%)BOLLERÍADE 35 A 49 AÑOS</v>
      </c>
      <c r="B859">
        <v>0</v>
      </c>
      <c r="C859">
        <v>0</v>
      </c>
      <c r="D859" t="s">
        <v>157</v>
      </c>
      <c r="E859">
        <v>5.0215589999999999</v>
      </c>
      <c r="F859">
        <v>5.5416869999999996</v>
      </c>
      <c r="G859">
        <v>0</v>
      </c>
      <c r="H859">
        <v>0</v>
      </c>
      <c r="I859">
        <v>0</v>
      </c>
      <c r="J859">
        <v>0</v>
      </c>
    </row>
    <row r="860" spans="1:10" x14ac:dyDescent="0.3">
      <c r="A860" s="21" t="str">
        <f>B461&amp;C839&amp;D860</f>
        <v>PENETRACION (%)BOLLERÍADE 50 A 59 AÑOS</v>
      </c>
      <c r="B860">
        <v>0</v>
      </c>
      <c r="C860">
        <v>0</v>
      </c>
      <c r="D860" t="s">
        <v>158</v>
      </c>
      <c r="E860">
        <v>4.7452779999999999</v>
      </c>
      <c r="F860">
        <v>6.2442729999999997</v>
      </c>
      <c r="G860">
        <v>0</v>
      </c>
      <c r="H860">
        <v>0</v>
      </c>
      <c r="I860">
        <v>0</v>
      </c>
      <c r="J860">
        <v>0</v>
      </c>
    </row>
    <row r="861" spans="1:10" x14ac:dyDescent="0.3">
      <c r="A861" s="21" t="str">
        <f>B461&amp;C839&amp;D861</f>
        <v>PENETRACION (%)BOLLERÍADE 60 A 75 AÑOS</v>
      </c>
      <c r="B861">
        <v>0</v>
      </c>
      <c r="C861">
        <v>0</v>
      </c>
      <c r="D861" t="s">
        <v>159</v>
      </c>
      <c r="E861">
        <v>0</v>
      </c>
      <c r="F861">
        <v>0</v>
      </c>
      <c r="G861">
        <v>0</v>
      </c>
      <c r="H861">
        <v>0</v>
      </c>
      <c r="I861">
        <v>0</v>
      </c>
      <c r="J861">
        <v>0</v>
      </c>
    </row>
    <row r="862" spans="1:10" x14ac:dyDescent="0.3">
      <c r="A862" s="21" t="str">
        <f>B461&amp;C839&amp;D862</f>
        <v>PENETRACION (%)BOLLERÍAALTA Y MEDIA ALTA</v>
      </c>
      <c r="B862">
        <v>0</v>
      </c>
      <c r="C862">
        <v>0</v>
      </c>
      <c r="D862" t="s">
        <v>160</v>
      </c>
      <c r="E862">
        <v>3.4525429999999999</v>
      </c>
      <c r="F862">
        <v>4.093038</v>
      </c>
      <c r="G862">
        <v>0</v>
      </c>
      <c r="H862">
        <v>0</v>
      </c>
      <c r="I862">
        <v>0</v>
      </c>
      <c r="J862">
        <v>0</v>
      </c>
    </row>
    <row r="863" spans="1:10" x14ac:dyDescent="0.3">
      <c r="A863" s="21" t="str">
        <f>B461&amp;C839&amp;D863</f>
        <v>PENETRACION (%)BOLLERÍAMEDIA</v>
      </c>
      <c r="B863">
        <v>0</v>
      </c>
      <c r="C863">
        <v>0</v>
      </c>
      <c r="D863" t="s">
        <v>161</v>
      </c>
      <c r="E863">
        <v>6.490329</v>
      </c>
      <c r="F863">
        <v>4.6291890000000002</v>
      </c>
      <c r="G863">
        <v>0</v>
      </c>
      <c r="H863">
        <v>0</v>
      </c>
      <c r="I863">
        <v>0</v>
      </c>
      <c r="J863">
        <v>0</v>
      </c>
    </row>
    <row r="864" spans="1:10" x14ac:dyDescent="0.3">
      <c r="A864" s="21" t="str">
        <f>B461&amp;C839&amp;D864</f>
        <v>PENETRACION (%)BOLLERÍAMEDIA BAJA</v>
      </c>
      <c r="B864">
        <v>0</v>
      </c>
      <c r="C864">
        <v>0</v>
      </c>
      <c r="D864" t="s">
        <v>162</v>
      </c>
      <c r="E864">
        <v>4.7513269999999999</v>
      </c>
      <c r="F864">
        <v>5.3200529999999997</v>
      </c>
      <c r="G864">
        <v>0</v>
      </c>
      <c r="H864">
        <v>0</v>
      </c>
      <c r="I864">
        <v>0</v>
      </c>
      <c r="J864">
        <v>0</v>
      </c>
    </row>
    <row r="865" spans="1:10" x14ac:dyDescent="0.3">
      <c r="A865" s="21" t="str">
        <f>B461&amp;C839&amp;D865</f>
        <v>PENETRACION (%)BOLLERÍABAJA</v>
      </c>
      <c r="B865">
        <v>0</v>
      </c>
      <c r="C865">
        <v>0</v>
      </c>
      <c r="D865" t="s">
        <v>163</v>
      </c>
      <c r="E865">
        <v>7.1478029999999997</v>
      </c>
      <c r="F865">
        <v>7.6022889999999999</v>
      </c>
      <c r="G865">
        <v>0</v>
      </c>
      <c r="H865">
        <v>0</v>
      </c>
      <c r="I865">
        <v>0</v>
      </c>
      <c r="J865">
        <v>0</v>
      </c>
    </row>
    <row r="866" spans="1:10" x14ac:dyDescent="0.3">
      <c r="A866" s="21" t="str">
        <f>B461&amp;C866&amp;D866</f>
        <v>PENETRACION (%)PAL.PAN+BARRIT+TORTITT.ESPAÑA</v>
      </c>
      <c r="B866">
        <v>0</v>
      </c>
      <c r="C866" t="s">
        <v>169</v>
      </c>
      <c r="D866" t="s">
        <v>60</v>
      </c>
      <c r="E866">
        <v>0.97923550000000004</v>
      </c>
      <c r="F866">
        <v>0</v>
      </c>
      <c r="G866">
        <v>0</v>
      </c>
      <c r="H866">
        <v>0</v>
      </c>
      <c r="I866">
        <v>0</v>
      </c>
      <c r="J866">
        <v>0</v>
      </c>
    </row>
    <row r="867" spans="1:10" x14ac:dyDescent="0.3">
      <c r="A867" s="21" t="str">
        <f>B461&amp;C866&amp;D867</f>
        <v>PENETRACION (%)PAL.PAN+BARRIT+TORTITBCN AM</v>
      </c>
      <c r="B867">
        <v>0</v>
      </c>
      <c r="C867">
        <v>0</v>
      </c>
      <c r="D867" t="s">
        <v>146</v>
      </c>
      <c r="E867">
        <v>0</v>
      </c>
      <c r="F867">
        <v>0</v>
      </c>
      <c r="G867">
        <v>0</v>
      </c>
      <c r="H867">
        <v>0</v>
      </c>
      <c r="I867">
        <v>0</v>
      </c>
      <c r="J867">
        <v>0</v>
      </c>
    </row>
    <row r="868" spans="1:10" x14ac:dyDescent="0.3">
      <c r="A868" s="21" t="str">
        <f>B461&amp;C866&amp;D868</f>
        <v>PENETRACION (%)PAL.PAN+BARRIT+TORTITREST.CAT ARAGON</v>
      </c>
      <c r="B868">
        <v>0</v>
      </c>
      <c r="C868">
        <v>0</v>
      </c>
      <c r="D868" t="s">
        <v>147</v>
      </c>
      <c r="E868">
        <v>0</v>
      </c>
      <c r="F868">
        <v>0</v>
      </c>
      <c r="G868">
        <v>0</v>
      </c>
      <c r="H868">
        <v>0</v>
      </c>
      <c r="I868">
        <v>0</v>
      </c>
      <c r="J868">
        <v>0</v>
      </c>
    </row>
    <row r="869" spans="1:10" x14ac:dyDescent="0.3">
      <c r="A869" s="21" t="str">
        <f>B461&amp;C866&amp;D869</f>
        <v>PENETRACION (%)PAL.PAN+BARRIT+TORTITLEVANTE</v>
      </c>
      <c r="B869">
        <v>0</v>
      </c>
      <c r="C869">
        <v>0</v>
      </c>
      <c r="D869" t="s">
        <v>148</v>
      </c>
      <c r="E869">
        <v>0</v>
      </c>
      <c r="F869">
        <v>0</v>
      </c>
      <c r="G869">
        <v>0</v>
      </c>
      <c r="H869">
        <v>0</v>
      </c>
      <c r="I869">
        <v>0</v>
      </c>
      <c r="J869">
        <v>0</v>
      </c>
    </row>
    <row r="870" spans="1:10" x14ac:dyDescent="0.3">
      <c r="A870" s="21" t="str">
        <f>B461&amp;C866&amp;D870</f>
        <v>PENETRACION (%)PAL.PAN+BARRIT+TORTITANDALUCIA</v>
      </c>
      <c r="B870">
        <v>0</v>
      </c>
      <c r="C870">
        <v>0</v>
      </c>
      <c r="D870" t="s">
        <v>149</v>
      </c>
      <c r="E870">
        <v>0</v>
      </c>
      <c r="F870">
        <v>0</v>
      </c>
      <c r="G870">
        <v>0</v>
      </c>
      <c r="H870">
        <v>0</v>
      </c>
      <c r="I870">
        <v>0</v>
      </c>
      <c r="J870">
        <v>0</v>
      </c>
    </row>
    <row r="871" spans="1:10" x14ac:dyDescent="0.3">
      <c r="A871" s="21" t="str">
        <f>B461&amp;C866&amp;D871</f>
        <v>PENETRACION (%)PAL.PAN+BARRIT+TORTITMDD AM</v>
      </c>
      <c r="B871">
        <v>0</v>
      </c>
      <c r="C871">
        <v>0</v>
      </c>
      <c r="D871" t="s">
        <v>150</v>
      </c>
      <c r="E871">
        <v>0</v>
      </c>
      <c r="F871">
        <v>0</v>
      </c>
      <c r="G871">
        <v>0</v>
      </c>
      <c r="H871">
        <v>0</v>
      </c>
      <c r="I871">
        <v>0</v>
      </c>
      <c r="J871">
        <v>0</v>
      </c>
    </row>
    <row r="872" spans="1:10" x14ac:dyDescent="0.3">
      <c r="A872" s="21" t="str">
        <f>B461&amp;C866&amp;D872</f>
        <v>PENETRACION (%)PAL.PAN+BARRIT+TORTITRTO CENTRO</v>
      </c>
      <c r="B872">
        <v>0</v>
      </c>
      <c r="C872">
        <v>0</v>
      </c>
      <c r="D872" t="s">
        <v>151</v>
      </c>
      <c r="E872">
        <v>0</v>
      </c>
      <c r="F872">
        <v>0</v>
      </c>
      <c r="G872">
        <v>0</v>
      </c>
      <c r="H872">
        <v>0</v>
      </c>
      <c r="I872">
        <v>0</v>
      </c>
      <c r="J872">
        <v>0</v>
      </c>
    </row>
    <row r="873" spans="1:10" x14ac:dyDescent="0.3">
      <c r="A873" s="21" t="str">
        <f>B461&amp;C866&amp;D873</f>
        <v>PENETRACION (%)PAL.PAN+BARRIT+TORTITNORTE-CENTRO</v>
      </c>
      <c r="B873">
        <v>0</v>
      </c>
      <c r="C873">
        <v>0</v>
      </c>
      <c r="D873" t="s">
        <v>152</v>
      </c>
      <c r="E873">
        <v>0</v>
      </c>
      <c r="F873">
        <v>0</v>
      </c>
      <c r="G873">
        <v>0</v>
      </c>
      <c r="H873">
        <v>0</v>
      </c>
      <c r="I873">
        <v>0</v>
      </c>
      <c r="J873">
        <v>0</v>
      </c>
    </row>
    <row r="874" spans="1:10" x14ac:dyDescent="0.3">
      <c r="A874" s="21" t="str">
        <f>B461&amp;C866&amp;D874</f>
        <v>PENETRACION (%)PAL.PAN+BARRIT+TORTITNOROESTE</v>
      </c>
      <c r="B874">
        <v>0</v>
      </c>
      <c r="C874">
        <v>0</v>
      </c>
      <c r="D874" t="s">
        <v>153</v>
      </c>
      <c r="E874">
        <v>0</v>
      </c>
      <c r="F874">
        <v>0</v>
      </c>
      <c r="G874">
        <v>0</v>
      </c>
      <c r="H874">
        <v>0</v>
      </c>
      <c r="I874">
        <v>0</v>
      </c>
      <c r="J874">
        <v>0</v>
      </c>
    </row>
    <row r="875" spans="1:10" x14ac:dyDescent="0.3">
      <c r="A875" s="21" t="str">
        <f>B461&amp;C866&amp;D875</f>
        <v>PENETRACION (%)PAL.PAN+BARRIT+TORTIT&lt;2MIL</v>
      </c>
      <c r="B875">
        <v>0</v>
      </c>
      <c r="C875">
        <v>0</v>
      </c>
      <c r="D875" t="s">
        <v>30</v>
      </c>
      <c r="E875">
        <v>0</v>
      </c>
      <c r="F875">
        <v>0</v>
      </c>
      <c r="G875">
        <v>0</v>
      </c>
      <c r="H875">
        <v>0</v>
      </c>
      <c r="I875">
        <v>0</v>
      </c>
      <c r="J875">
        <v>0</v>
      </c>
    </row>
    <row r="876" spans="1:10" x14ac:dyDescent="0.3">
      <c r="A876" s="21" t="str">
        <f>B461&amp;C866&amp;D876</f>
        <v>PENETRACION (%)PAL.PAN+BARRIT+TORTIT2-5MIL</v>
      </c>
      <c r="B876">
        <v>0</v>
      </c>
      <c r="C876">
        <v>0</v>
      </c>
      <c r="D876" t="s">
        <v>33</v>
      </c>
      <c r="E876">
        <v>0</v>
      </c>
      <c r="F876">
        <v>0</v>
      </c>
      <c r="G876">
        <v>0</v>
      </c>
      <c r="H876">
        <v>0</v>
      </c>
      <c r="I876">
        <v>0</v>
      </c>
      <c r="J876">
        <v>0</v>
      </c>
    </row>
    <row r="877" spans="1:10" x14ac:dyDescent="0.3">
      <c r="A877" s="21" t="str">
        <f>B461&amp;C866&amp;D877</f>
        <v>PENETRACION (%)PAL.PAN+BARRIT+TORTIT5-10MIL</v>
      </c>
      <c r="B877">
        <v>0</v>
      </c>
      <c r="C877">
        <v>0</v>
      </c>
      <c r="D877" t="s">
        <v>35</v>
      </c>
      <c r="E877">
        <v>0</v>
      </c>
      <c r="F877">
        <v>0</v>
      </c>
      <c r="G877">
        <v>0</v>
      </c>
      <c r="H877">
        <v>0</v>
      </c>
      <c r="I877">
        <v>0</v>
      </c>
      <c r="J877">
        <v>0</v>
      </c>
    </row>
    <row r="878" spans="1:10" x14ac:dyDescent="0.3">
      <c r="A878" s="21" t="str">
        <f>B461&amp;C866&amp;D878</f>
        <v>PENETRACION (%)PAL.PAN+BARRIT+TORTIT10-30MIL</v>
      </c>
      <c r="B878">
        <v>0</v>
      </c>
      <c r="C878">
        <v>0</v>
      </c>
      <c r="D878" t="s">
        <v>37</v>
      </c>
      <c r="E878">
        <v>0</v>
      </c>
      <c r="F878">
        <v>0</v>
      </c>
      <c r="G878">
        <v>0</v>
      </c>
      <c r="H878">
        <v>0</v>
      </c>
      <c r="I878">
        <v>0</v>
      </c>
      <c r="J878">
        <v>0</v>
      </c>
    </row>
    <row r="879" spans="1:10" x14ac:dyDescent="0.3">
      <c r="A879" s="21" t="str">
        <f>B461&amp;C866&amp;D879</f>
        <v>PENETRACION (%)PAL.PAN+BARRIT+TORTIT30-100MIL</v>
      </c>
      <c r="B879">
        <v>0</v>
      </c>
      <c r="C879">
        <v>0</v>
      </c>
      <c r="D879" t="s">
        <v>39</v>
      </c>
      <c r="E879">
        <v>0</v>
      </c>
      <c r="F879">
        <v>0</v>
      </c>
      <c r="G879">
        <v>0</v>
      </c>
      <c r="H879">
        <v>0</v>
      </c>
      <c r="I879">
        <v>0</v>
      </c>
      <c r="J879">
        <v>0</v>
      </c>
    </row>
    <row r="880" spans="1:10" x14ac:dyDescent="0.3">
      <c r="A880" s="21" t="str">
        <f>B461&amp;C866&amp;D880</f>
        <v>PENETRACION (%)PAL.PAN+BARRIT+TORTIT100-200MIL</v>
      </c>
      <c r="B880">
        <v>0</v>
      </c>
      <c r="C880">
        <v>0</v>
      </c>
      <c r="D880" t="s">
        <v>41</v>
      </c>
      <c r="E880">
        <v>0</v>
      </c>
      <c r="F880">
        <v>0</v>
      </c>
      <c r="G880">
        <v>0</v>
      </c>
      <c r="H880">
        <v>0</v>
      </c>
      <c r="I880">
        <v>0</v>
      </c>
      <c r="J880">
        <v>0</v>
      </c>
    </row>
    <row r="881" spans="1:10" x14ac:dyDescent="0.3">
      <c r="A881" s="21" t="str">
        <f>B461&amp;C866&amp;D881</f>
        <v>PENETRACION (%)PAL.PAN+BARRIT+TORTIT200-500MIL</v>
      </c>
      <c r="B881">
        <v>0</v>
      </c>
      <c r="C881">
        <v>0</v>
      </c>
      <c r="D881" t="s">
        <v>43</v>
      </c>
      <c r="E881">
        <v>0</v>
      </c>
      <c r="F881">
        <v>0</v>
      </c>
      <c r="G881">
        <v>0</v>
      </c>
      <c r="H881">
        <v>0</v>
      </c>
      <c r="I881">
        <v>0</v>
      </c>
      <c r="J881">
        <v>0</v>
      </c>
    </row>
    <row r="882" spans="1:10" x14ac:dyDescent="0.3">
      <c r="A882" s="21" t="str">
        <f>B461&amp;C866&amp;D882</f>
        <v>PENETRACION (%)PAL.PAN+BARRIT+TORTIT&gt;500MIL</v>
      </c>
      <c r="B882">
        <v>0</v>
      </c>
      <c r="C882">
        <v>0</v>
      </c>
      <c r="D882" t="s">
        <v>45</v>
      </c>
      <c r="E882">
        <v>0</v>
      </c>
      <c r="F882">
        <v>0</v>
      </c>
      <c r="G882">
        <v>0</v>
      </c>
      <c r="H882">
        <v>0</v>
      </c>
      <c r="I882">
        <v>0</v>
      </c>
      <c r="J882">
        <v>0</v>
      </c>
    </row>
    <row r="883" spans="1:10" x14ac:dyDescent="0.3">
      <c r="A883" s="21" t="str">
        <f>B461&amp;C866&amp;D883</f>
        <v>PENETRACION (%)PAL.PAN+BARRIT+TORTITDE 15 A 19 AÑOS</v>
      </c>
      <c r="B883">
        <v>0</v>
      </c>
      <c r="C883">
        <v>0</v>
      </c>
      <c r="D883" t="s">
        <v>154</v>
      </c>
      <c r="E883">
        <v>0</v>
      </c>
      <c r="F883">
        <v>0</v>
      </c>
      <c r="G883">
        <v>0</v>
      </c>
      <c r="H883">
        <v>0</v>
      </c>
      <c r="I883">
        <v>0</v>
      </c>
      <c r="J883">
        <v>0</v>
      </c>
    </row>
    <row r="884" spans="1:10" x14ac:dyDescent="0.3">
      <c r="A884" s="21" t="str">
        <f>B461&amp;C866&amp;D884</f>
        <v>PENETRACION (%)PAL.PAN+BARRIT+TORTITDE 20 A 24 AÑOS</v>
      </c>
      <c r="B884">
        <v>0</v>
      </c>
      <c r="C884">
        <v>0</v>
      </c>
      <c r="D884" t="s">
        <v>155</v>
      </c>
      <c r="E884">
        <v>0</v>
      </c>
      <c r="F884">
        <v>0</v>
      </c>
      <c r="G884">
        <v>0</v>
      </c>
      <c r="H884">
        <v>0</v>
      </c>
      <c r="I884">
        <v>0</v>
      </c>
      <c r="J884">
        <v>0</v>
      </c>
    </row>
    <row r="885" spans="1:10" x14ac:dyDescent="0.3">
      <c r="A885" s="21" t="str">
        <f>B461&amp;C866&amp;D885</f>
        <v>PENETRACION (%)PAL.PAN+BARRIT+TORTITDE 25 A 34 AÑOS</v>
      </c>
      <c r="B885">
        <v>0</v>
      </c>
      <c r="C885">
        <v>0</v>
      </c>
      <c r="D885" t="s">
        <v>156</v>
      </c>
      <c r="E885">
        <v>0</v>
      </c>
      <c r="F885">
        <v>0</v>
      </c>
      <c r="G885">
        <v>0</v>
      </c>
      <c r="H885">
        <v>0</v>
      </c>
      <c r="I885">
        <v>0</v>
      </c>
      <c r="J885">
        <v>0</v>
      </c>
    </row>
    <row r="886" spans="1:10" x14ac:dyDescent="0.3">
      <c r="A886" s="21" t="str">
        <f>B461&amp;C866&amp;D886</f>
        <v>PENETRACION (%)PAL.PAN+BARRIT+TORTITDE 35 A 49 AÑOS</v>
      </c>
      <c r="B886">
        <v>0</v>
      </c>
      <c r="C886">
        <v>0</v>
      </c>
      <c r="D886" t="s">
        <v>157</v>
      </c>
      <c r="E886">
        <v>0</v>
      </c>
      <c r="F886">
        <v>0</v>
      </c>
      <c r="G886">
        <v>0</v>
      </c>
      <c r="H886">
        <v>0</v>
      </c>
      <c r="I886">
        <v>0</v>
      </c>
      <c r="J886">
        <v>0</v>
      </c>
    </row>
    <row r="887" spans="1:10" x14ac:dyDescent="0.3">
      <c r="A887" s="21" t="str">
        <f>B461&amp;C866&amp;D887</f>
        <v>PENETRACION (%)PAL.PAN+BARRIT+TORTITDE 50 A 59 AÑOS</v>
      </c>
      <c r="B887">
        <v>0</v>
      </c>
      <c r="C887">
        <v>0</v>
      </c>
      <c r="D887" t="s">
        <v>158</v>
      </c>
      <c r="E887">
        <v>0</v>
      </c>
      <c r="F887">
        <v>0</v>
      </c>
      <c r="G887">
        <v>0</v>
      </c>
      <c r="H887">
        <v>0</v>
      </c>
      <c r="I887">
        <v>0</v>
      </c>
      <c r="J887">
        <v>0</v>
      </c>
    </row>
    <row r="888" spans="1:10" x14ac:dyDescent="0.3">
      <c r="A888" s="21" t="str">
        <f>B461&amp;C866&amp;D888</f>
        <v>PENETRACION (%)PAL.PAN+BARRIT+TORTITDE 60 A 75 AÑOS</v>
      </c>
      <c r="B888">
        <v>0</v>
      </c>
      <c r="C888">
        <v>0</v>
      </c>
      <c r="D888" t="s">
        <v>159</v>
      </c>
      <c r="E888">
        <v>0</v>
      </c>
      <c r="F888">
        <v>0</v>
      </c>
      <c r="G888">
        <v>0</v>
      </c>
      <c r="H888">
        <v>0</v>
      </c>
      <c r="I888">
        <v>0</v>
      </c>
      <c r="J888">
        <v>0</v>
      </c>
    </row>
    <row r="889" spans="1:10" x14ac:dyDescent="0.3">
      <c r="A889" s="21" t="str">
        <f>B461&amp;C866&amp;D889</f>
        <v>PENETRACION (%)PAL.PAN+BARRIT+TORTITALTA Y MEDIA ALTA</v>
      </c>
      <c r="B889">
        <v>0</v>
      </c>
      <c r="C889">
        <v>0</v>
      </c>
      <c r="D889" t="s">
        <v>160</v>
      </c>
      <c r="E889">
        <v>0</v>
      </c>
      <c r="F889">
        <v>0</v>
      </c>
      <c r="G889">
        <v>0</v>
      </c>
      <c r="H889">
        <v>0</v>
      </c>
      <c r="I889">
        <v>0</v>
      </c>
      <c r="J889">
        <v>0</v>
      </c>
    </row>
    <row r="890" spans="1:10" x14ac:dyDescent="0.3">
      <c r="A890" s="21" t="str">
        <f>B461&amp;C866&amp;D890</f>
        <v>PENETRACION (%)PAL.PAN+BARRIT+TORTITMEDIA</v>
      </c>
      <c r="B890">
        <v>0</v>
      </c>
      <c r="C890">
        <v>0</v>
      </c>
      <c r="D890" t="s">
        <v>161</v>
      </c>
      <c r="E890">
        <v>0</v>
      </c>
      <c r="F890">
        <v>0</v>
      </c>
      <c r="G890">
        <v>0</v>
      </c>
      <c r="H890">
        <v>0</v>
      </c>
      <c r="I890">
        <v>0</v>
      </c>
      <c r="J890">
        <v>0</v>
      </c>
    </row>
    <row r="891" spans="1:10" x14ac:dyDescent="0.3">
      <c r="A891" s="21" t="str">
        <f>B461&amp;C866&amp;D891</f>
        <v>PENETRACION (%)PAL.PAN+BARRIT+TORTITMEDIA BAJA</v>
      </c>
      <c r="B891">
        <v>0</v>
      </c>
      <c r="C891">
        <v>0</v>
      </c>
      <c r="D891" t="s">
        <v>162</v>
      </c>
      <c r="E891">
        <v>0</v>
      </c>
      <c r="F891">
        <v>0</v>
      </c>
      <c r="G891">
        <v>0</v>
      </c>
      <c r="H891">
        <v>0</v>
      </c>
      <c r="I891">
        <v>0</v>
      </c>
      <c r="J891">
        <v>0</v>
      </c>
    </row>
    <row r="892" spans="1:10" x14ac:dyDescent="0.3">
      <c r="A892" s="21" t="str">
        <f>B461&amp;C866&amp;D892</f>
        <v>PENETRACION (%)PAL.PAN+BARRIT+TORTITBAJA</v>
      </c>
      <c r="B892">
        <v>0</v>
      </c>
      <c r="C892">
        <v>0</v>
      </c>
      <c r="D892" t="s">
        <v>163</v>
      </c>
      <c r="E892">
        <v>0</v>
      </c>
      <c r="F892">
        <v>0</v>
      </c>
      <c r="G892">
        <v>0</v>
      </c>
      <c r="H892">
        <v>0</v>
      </c>
      <c r="I892">
        <v>0</v>
      </c>
      <c r="J892">
        <v>0</v>
      </c>
    </row>
    <row r="893" spans="1:10" x14ac:dyDescent="0.3">
      <c r="A893" s="21" t="str">
        <f>B461&amp;C893&amp;D893</f>
        <v>PENETRACION (%).Resto productos Ing.T.ESPAÑA</v>
      </c>
      <c r="B893">
        <v>0</v>
      </c>
      <c r="C893" t="s">
        <v>132</v>
      </c>
      <c r="D893" t="s">
        <v>60</v>
      </c>
      <c r="E893">
        <v>15.20293</v>
      </c>
      <c r="F893">
        <v>18.36431</v>
      </c>
      <c r="G893">
        <v>0</v>
      </c>
      <c r="H893">
        <v>0</v>
      </c>
      <c r="I893">
        <v>0</v>
      </c>
      <c r="J893">
        <v>0</v>
      </c>
    </row>
    <row r="894" spans="1:10" x14ac:dyDescent="0.3">
      <c r="A894" s="21" t="str">
        <f>B461&amp;C893&amp;D894</f>
        <v>PENETRACION (%).Resto productos Ing.BCN AM</v>
      </c>
      <c r="B894">
        <v>0</v>
      </c>
      <c r="C894">
        <v>0</v>
      </c>
      <c r="D894" t="s">
        <v>146</v>
      </c>
      <c r="E894">
        <v>15.118740000000001</v>
      </c>
      <c r="F894">
        <v>23.337630000000001</v>
      </c>
      <c r="G894">
        <v>0</v>
      </c>
      <c r="H894">
        <v>0</v>
      </c>
      <c r="I894">
        <v>0</v>
      </c>
      <c r="J894">
        <v>0</v>
      </c>
    </row>
    <row r="895" spans="1:10" x14ac:dyDescent="0.3">
      <c r="A895" s="21" t="str">
        <f>B461&amp;C893&amp;D895</f>
        <v>PENETRACION (%).Resto productos Ing.REST.CAT ARAGON</v>
      </c>
      <c r="B895">
        <v>0</v>
      </c>
      <c r="C895">
        <v>0</v>
      </c>
      <c r="D895" t="s">
        <v>147</v>
      </c>
      <c r="E895">
        <v>12.89195</v>
      </c>
      <c r="F895">
        <v>13.899330000000001</v>
      </c>
      <c r="G895">
        <v>0</v>
      </c>
      <c r="H895">
        <v>0</v>
      </c>
      <c r="I895">
        <v>0</v>
      </c>
      <c r="J895">
        <v>0</v>
      </c>
    </row>
    <row r="896" spans="1:10" x14ac:dyDescent="0.3">
      <c r="A896" s="21" t="str">
        <f>B461&amp;C893&amp;D896</f>
        <v>PENETRACION (%).Resto productos Ing.LEVANTE</v>
      </c>
      <c r="B896">
        <v>0</v>
      </c>
      <c r="C896">
        <v>0</v>
      </c>
      <c r="D896" t="s">
        <v>148</v>
      </c>
      <c r="E896">
        <v>15.72964</v>
      </c>
      <c r="F896">
        <v>20.838339999999999</v>
      </c>
      <c r="G896">
        <v>0</v>
      </c>
      <c r="H896">
        <v>0</v>
      </c>
      <c r="I896">
        <v>0</v>
      </c>
      <c r="J896">
        <v>0</v>
      </c>
    </row>
    <row r="897" spans="1:10" x14ac:dyDescent="0.3">
      <c r="A897" s="21" t="str">
        <f>B461&amp;C893&amp;D897</f>
        <v>PENETRACION (%).Resto productos Ing.ANDALUCIA</v>
      </c>
      <c r="B897">
        <v>0</v>
      </c>
      <c r="C897">
        <v>0</v>
      </c>
      <c r="D897" t="s">
        <v>149</v>
      </c>
      <c r="E897">
        <v>18.323560000000001</v>
      </c>
      <c r="F897">
        <v>20.095089999999999</v>
      </c>
      <c r="G897">
        <v>0</v>
      </c>
      <c r="H897">
        <v>0</v>
      </c>
      <c r="I897">
        <v>0</v>
      </c>
      <c r="J897">
        <v>0</v>
      </c>
    </row>
    <row r="898" spans="1:10" x14ac:dyDescent="0.3">
      <c r="A898" s="21" t="str">
        <f>B461&amp;C893&amp;D898</f>
        <v>PENETRACION (%).Resto productos Ing.MDD AM</v>
      </c>
      <c r="B898">
        <v>0</v>
      </c>
      <c r="C898">
        <v>0</v>
      </c>
      <c r="D898" t="s">
        <v>150</v>
      </c>
      <c r="E898">
        <v>15.76352</v>
      </c>
      <c r="F898">
        <v>18.584040000000002</v>
      </c>
      <c r="G898">
        <v>0</v>
      </c>
      <c r="H898">
        <v>0</v>
      </c>
      <c r="I898">
        <v>0</v>
      </c>
      <c r="J898">
        <v>0</v>
      </c>
    </row>
    <row r="899" spans="1:10" x14ac:dyDescent="0.3">
      <c r="A899" s="21" t="str">
        <f>B461&amp;C893&amp;D899</f>
        <v>PENETRACION (%).Resto productos Ing.RTO CENTRO</v>
      </c>
      <c r="B899">
        <v>0</v>
      </c>
      <c r="C899">
        <v>0</v>
      </c>
      <c r="D899" t="s">
        <v>151</v>
      </c>
      <c r="E899">
        <v>14.866390000000001</v>
      </c>
      <c r="F899">
        <v>16.502410000000001</v>
      </c>
      <c r="G899">
        <v>0</v>
      </c>
      <c r="H899">
        <v>0</v>
      </c>
      <c r="I899">
        <v>0</v>
      </c>
      <c r="J899">
        <v>0</v>
      </c>
    </row>
    <row r="900" spans="1:10" x14ac:dyDescent="0.3">
      <c r="A900" s="21" t="str">
        <f>B461&amp;C893&amp;D900</f>
        <v>PENETRACION (%).Resto productos Ing.NORTE-CENTRO</v>
      </c>
      <c r="B900">
        <v>0</v>
      </c>
      <c r="C900">
        <v>0</v>
      </c>
      <c r="D900" t="s">
        <v>152</v>
      </c>
      <c r="E900">
        <v>13.6806</v>
      </c>
      <c r="F900">
        <v>11.061999999999999</v>
      </c>
      <c r="G900">
        <v>0</v>
      </c>
      <c r="H900">
        <v>0</v>
      </c>
      <c r="I900">
        <v>0</v>
      </c>
      <c r="J900">
        <v>0</v>
      </c>
    </row>
    <row r="901" spans="1:10" x14ac:dyDescent="0.3">
      <c r="A901" s="21" t="str">
        <f>B461&amp;C893&amp;D901</f>
        <v>PENETRACION (%).Resto productos Ing.NOROESTE</v>
      </c>
      <c r="B901">
        <v>0</v>
      </c>
      <c r="C901">
        <v>0</v>
      </c>
      <c r="D901" t="s">
        <v>153</v>
      </c>
      <c r="E901">
        <v>14.267200000000001</v>
      </c>
      <c r="F901">
        <v>22.568049999999999</v>
      </c>
      <c r="G901">
        <v>0</v>
      </c>
      <c r="H901">
        <v>0</v>
      </c>
      <c r="I901">
        <v>0</v>
      </c>
      <c r="J901">
        <v>0</v>
      </c>
    </row>
    <row r="902" spans="1:10" x14ac:dyDescent="0.3">
      <c r="A902" s="21" t="str">
        <f>B461&amp;C893&amp;D902</f>
        <v>PENETRACION (%).Resto productos Ing.&lt;2MIL</v>
      </c>
      <c r="B902">
        <v>0</v>
      </c>
      <c r="C902">
        <v>0</v>
      </c>
      <c r="D902" t="s">
        <v>30</v>
      </c>
      <c r="E902">
        <v>0</v>
      </c>
      <c r="F902">
        <v>0</v>
      </c>
      <c r="G902">
        <v>0</v>
      </c>
      <c r="H902">
        <v>0</v>
      </c>
      <c r="I902">
        <v>0</v>
      </c>
      <c r="J902">
        <v>0</v>
      </c>
    </row>
    <row r="903" spans="1:10" x14ac:dyDescent="0.3">
      <c r="A903" s="21" t="str">
        <f>B461&amp;C893&amp;D903</f>
        <v>PENETRACION (%).Resto productos Ing.2-5MIL</v>
      </c>
      <c r="B903">
        <v>0</v>
      </c>
      <c r="C903">
        <v>0</v>
      </c>
      <c r="D903" t="s">
        <v>33</v>
      </c>
      <c r="E903">
        <v>0</v>
      </c>
      <c r="F903">
        <v>24.028759999999998</v>
      </c>
      <c r="G903">
        <v>0</v>
      </c>
      <c r="H903">
        <v>0</v>
      </c>
      <c r="I903">
        <v>0</v>
      </c>
      <c r="J903">
        <v>0</v>
      </c>
    </row>
    <row r="904" spans="1:10" x14ac:dyDescent="0.3">
      <c r="A904" s="21" t="str">
        <f>B461&amp;C893&amp;D904</f>
        <v>PENETRACION (%).Resto productos Ing.5-10MIL</v>
      </c>
      <c r="B904">
        <v>0</v>
      </c>
      <c r="C904">
        <v>0</v>
      </c>
      <c r="D904" t="s">
        <v>35</v>
      </c>
      <c r="E904">
        <v>14.448700000000001</v>
      </c>
      <c r="F904">
        <v>15.15432</v>
      </c>
      <c r="G904">
        <v>0</v>
      </c>
      <c r="H904">
        <v>0</v>
      </c>
      <c r="I904">
        <v>0</v>
      </c>
      <c r="J904">
        <v>0</v>
      </c>
    </row>
    <row r="905" spans="1:10" x14ac:dyDescent="0.3">
      <c r="A905" s="21" t="str">
        <f>B461&amp;C893&amp;D905</f>
        <v>PENETRACION (%).Resto productos Ing.10-30MIL</v>
      </c>
      <c r="B905">
        <v>0</v>
      </c>
      <c r="C905">
        <v>0</v>
      </c>
      <c r="D905" t="s">
        <v>37</v>
      </c>
      <c r="E905">
        <v>15.25642</v>
      </c>
      <c r="F905">
        <v>16.948060000000002</v>
      </c>
      <c r="G905">
        <v>0</v>
      </c>
      <c r="H905">
        <v>0</v>
      </c>
      <c r="I905">
        <v>0</v>
      </c>
      <c r="J905">
        <v>0</v>
      </c>
    </row>
    <row r="906" spans="1:10" x14ac:dyDescent="0.3">
      <c r="A906" s="21" t="str">
        <f>B461&amp;C893&amp;D906</f>
        <v>PENETRACION (%).Resto productos Ing.30-100MIL</v>
      </c>
      <c r="B906">
        <v>0</v>
      </c>
      <c r="C906">
        <v>0</v>
      </c>
      <c r="D906" t="s">
        <v>39</v>
      </c>
      <c r="E906">
        <v>19.393879999999999</v>
      </c>
      <c r="F906">
        <v>23.73837</v>
      </c>
      <c r="G906">
        <v>0</v>
      </c>
      <c r="H906">
        <v>0</v>
      </c>
      <c r="I906">
        <v>0</v>
      </c>
      <c r="J906">
        <v>0</v>
      </c>
    </row>
    <row r="907" spans="1:10" x14ac:dyDescent="0.3">
      <c r="A907" s="21" t="str">
        <f>B461&amp;C893&amp;D907</f>
        <v>PENETRACION (%).Resto productos Ing.100-200MIL</v>
      </c>
      <c r="B907">
        <v>0</v>
      </c>
      <c r="C907">
        <v>0</v>
      </c>
      <c r="D907" t="s">
        <v>41</v>
      </c>
      <c r="E907">
        <v>17.917480000000001</v>
      </c>
      <c r="F907">
        <v>15.91375</v>
      </c>
      <c r="G907">
        <v>0</v>
      </c>
      <c r="H907">
        <v>0</v>
      </c>
      <c r="I907">
        <v>0</v>
      </c>
      <c r="J907">
        <v>0</v>
      </c>
    </row>
    <row r="908" spans="1:10" x14ac:dyDescent="0.3">
      <c r="A908" s="21" t="str">
        <f>B461&amp;C893&amp;D908</f>
        <v>PENETRACION (%).Resto productos Ing.200-500MIL</v>
      </c>
      <c r="B908">
        <v>0</v>
      </c>
      <c r="C908">
        <v>0</v>
      </c>
      <c r="D908" t="s">
        <v>43</v>
      </c>
      <c r="E908">
        <v>15.278890000000001</v>
      </c>
      <c r="F908">
        <v>21.738969999999998</v>
      </c>
      <c r="G908">
        <v>0</v>
      </c>
      <c r="H908">
        <v>0</v>
      </c>
      <c r="I908">
        <v>0</v>
      </c>
      <c r="J908">
        <v>0</v>
      </c>
    </row>
    <row r="909" spans="1:10" x14ac:dyDescent="0.3">
      <c r="A909" s="21" t="str">
        <f>B461&amp;C893&amp;D909</f>
        <v>PENETRACION (%).Resto productos Ing.&gt;500MIL</v>
      </c>
      <c r="B909">
        <v>0</v>
      </c>
      <c r="C909">
        <v>0</v>
      </c>
      <c r="D909" t="s">
        <v>45</v>
      </c>
      <c r="E909">
        <v>12.948130000000001</v>
      </c>
      <c r="F909">
        <v>16.30367</v>
      </c>
      <c r="G909">
        <v>0</v>
      </c>
      <c r="H909">
        <v>0</v>
      </c>
      <c r="I909">
        <v>0</v>
      </c>
      <c r="J909">
        <v>0</v>
      </c>
    </row>
    <row r="910" spans="1:10" x14ac:dyDescent="0.3">
      <c r="A910" s="21" t="str">
        <f>B461&amp;C893&amp;D910</f>
        <v>PENETRACION (%).Resto productos Ing.DE 15 A 19 AÑOS</v>
      </c>
      <c r="B910">
        <v>0</v>
      </c>
      <c r="C910">
        <v>0</v>
      </c>
      <c r="D910" t="s">
        <v>154</v>
      </c>
      <c r="E910">
        <v>0</v>
      </c>
      <c r="F910">
        <v>0</v>
      </c>
      <c r="G910">
        <v>0</v>
      </c>
      <c r="H910">
        <v>0</v>
      </c>
      <c r="I910">
        <v>0</v>
      </c>
      <c r="J910">
        <v>0</v>
      </c>
    </row>
    <row r="911" spans="1:10" x14ac:dyDescent="0.3">
      <c r="A911" s="21" t="str">
        <f>B461&amp;C893&amp;D911</f>
        <v>PENETRACION (%).Resto productos Ing.DE 20 A 24 AÑOS</v>
      </c>
      <c r="B911">
        <v>0</v>
      </c>
      <c r="C911">
        <v>0</v>
      </c>
      <c r="D911" t="s">
        <v>155</v>
      </c>
      <c r="E911">
        <v>23.125160000000001</v>
      </c>
      <c r="F911">
        <v>17.526869999999999</v>
      </c>
      <c r="G911">
        <v>0</v>
      </c>
      <c r="H911">
        <v>0</v>
      </c>
      <c r="I911">
        <v>0</v>
      </c>
      <c r="J911">
        <v>0</v>
      </c>
    </row>
    <row r="912" spans="1:10" x14ac:dyDescent="0.3">
      <c r="A912" s="21" t="str">
        <f>B461&amp;C893&amp;D912</f>
        <v>PENETRACION (%).Resto productos Ing.DE 25 A 34 AÑOS</v>
      </c>
      <c r="B912">
        <v>0</v>
      </c>
      <c r="C912">
        <v>0</v>
      </c>
      <c r="D912" t="s">
        <v>156</v>
      </c>
      <c r="E912">
        <v>21.274760000000001</v>
      </c>
      <c r="F912">
        <v>20.879470000000001</v>
      </c>
      <c r="G912">
        <v>0</v>
      </c>
      <c r="H912">
        <v>0</v>
      </c>
      <c r="I912">
        <v>0</v>
      </c>
      <c r="J912">
        <v>0</v>
      </c>
    </row>
    <row r="913" spans="1:10" x14ac:dyDescent="0.3">
      <c r="A913" s="21" t="str">
        <f>B461&amp;C893&amp;D913</f>
        <v>PENETRACION (%).Resto productos Ing.DE 35 A 49 AÑOS</v>
      </c>
      <c r="B913">
        <v>0</v>
      </c>
      <c r="C913">
        <v>0</v>
      </c>
      <c r="D913" t="s">
        <v>157</v>
      </c>
      <c r="E913">
        <v>15.06291</v>
      </c>
      <c r="F913">
        <v>18.94143</v>
      </c>
      <c r="G913">
        <v>0</v>
      </c>
      <c r="H913">
        <v>0</v>
      </c>
      <c r="I913">
        <v>0</v>
      </c>
      <c r="J913">
        <v>0</v>
      </c>
    </row>
    <row r="914" spans="1:10" x14ac:dyDescent="0.3">
      <c r="A914" s="21" t="str">
        <f>B461&amp;C893&amp;D914</f>
        <v>PENETRACION (%).Resto productos Ing.DE 50 A 59 AÑOS</v>
      </c>
      <c r="B914">
        <v>0</v>
      </c>
      <c r="C914">
        <v>0</v>
      </c>
      <c r="D914" t="s">
        <v>158</v>
      </c>
      <c r="E914">
        <v>14.08278</v>
      </c>
      <c r="F914">
        <v>18.56813</v>
      </c>
      <c r="G914">
        <v>0</v>
      </c>
      <c r="H914">
        <v>0</v>
      </c>
      <c r="I914">
        <v>0</v>
      </c>
      <c r="J914">
        <v>0</v>
      </c>
    </row>
    <row r="915" spans="1:10" x14ac:dyDescent="0.3">
      <c r="A915" s="21" t="str">
        <f>B461&amp;C893&amp;D915</f>
        <v>PENETRACION (%).Resto productos Ing.DE 60 A 75 AÑOS</v>
      </c>
      <c r="B915">
        <v>0</v>
      </c>
      <c r="C915">
        <v>0</v>
      </c>
      <c r="D915" t="s">
        <v>159</v>
      </c>
      <c r="E915">
        <v>13.310269999999999</v>
      </c>
      <c r="F915">
        <v>12.904820000000001</v>
      </c>
      <c r="G915">
        <v>0</v>
      </c>
      <c r="H915">
        <v>0</v>
      </c>
      <c r="I915">
        <v>0</v>
      </c>
      <c r="J915">
        <v>0</v>
      </c>
    </row>
    <row r="916" spans="1:10" x14ac:dyDescent="0.3">
      <c r="A916" s="21" t="str">
        <f>B461&amp;C893&amp;D916</f>
        <v>PENETRACION (%).Resto productos Ing.ALTA Y MEDIA ALTA</v>
      </c>
      <c r="B916">
        <v>0</v>
      </c>
      <c r="C916">
        <v>0</v>
      </c>
      <c r="D916" t="s">
        <v>160</v>
      </c>
      <c r="E916">
        <v>18.756879999999999</v>
      </c>
      <c r="F916">
        <v>21.342549999999999</v>
      </c>
      <c r="G916">
        <v>0</v>
      </c>
      <c r="H916">
        <v>0</v>
      </c>
      <c r="I916">
        <v>0</v>
      </c>
      <c r="J916">
        <v>0</v>
      </c>
    </row>
    <row r="917" spans="1:10" x14ac:dyDescent="0.3">
      <c r="A917" s="21" t="str">
        <f>B461&amp;C893&amp;D917</f>
        <v>PENETRACION (%).Resto productos Ing.MEDIA</v>
      </c>
      <c r="B917">
        <v>0</v>
      </c>
      <c r="C917">
        <v>0</v>
      </c>
      <c r="D917" t="s">
        <v>161</v>
      </c>
      <c r="E917">
        <v>15.237399999999999</v>
      </c>
      <c r="F917">
        <v>17.84845</v>
      </c>
      <c r="G917">
        <v>0</v>
      </c>
      <c r="H917">
        <v>0</v>
      </c>
      <c r="I917">
        <v>0</v>
      </c>
      <c r="J917">
        <v>0</v>
      </c>
    </row>
    <row r="918" spans="1:10" x14ac:dyDescent="0.3">
      <c r="A918" s="21" t="str">
        <f>B461&amp;C893&amp;D918</f>
        <v>PENETRACION (%).Resto productos Ing.MEDIA BAJA</v>
      </c>
      <c r="B918">
        <v>0</v>
      </c>
      <c r="C918">
        <v>0</v>
      </c>
      <c r="D918" t="s">
        <v>162</v>
      </c>
      <c r="E918">
        <v>15.0684</v>
      </c>
      <c r="F918">
        <v>18.259709999999998</v>
      </c>
      <c r="G918">
        <v>0</v>
      </c>
      <c r="H918">
        <v>0</v>
      </c>
      <c r="I918">
        <v>0</v>
      </c>
      <c r="J918">
        <v>0</v>
      </c>
    </row>
    <row r="919" spans="1:10" x14ac:dyDescent="0.3">
      <c r="A919" s="21" t="str">
        <f>B461&amp;C893&amp;D919</f>
        <v>PENETRACION (%).Resto productos Ing.BAJA</v>
      </c>
      <c r="B919">
        <v>0</v>
      </c>
      <c r="C919">
        <v>0</v>
      </c>
      <c r="D919" t="s">
        <v>163</v>
      </c>
      <c r="E919">
        <v>14.985200000000001</v>
      </c>
      <c r="F919">
        <v>18.209800000000001</v>
      </c>
      <c r="G919">
        <v>0</v>
      </c>
      <c r="H919">
        <v>0</v>
      </c>
      <c r="I919">
        <v>0</v>
      </c>
      <c r="J919">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theme="7"/>
  </sheetPr>
  <dimension ref="A1:K30"/>
  <sheetViews>
    <sheetView topLeftCell="A10" workbookViewId="0">
      <selection activeCell="D11" sqref="D11"/>
    </sheetView>
  </sheetViews>
  <sheetFormatPr baseColWidth="10" defaultColWidth="11.44140625" defaultRowHeight="14.4" x14ac:dyDescent="0.3"/>
  <cols>
    <col min="1" max="1" width="25.77734375" bestFit="1" customWidth="1"/>
    <col min="2" max="2" width="20.77734375" bestFit="1" customWidth="1"/>
    <col min="3" max="3" width="30.21875" bestFit="1" customWidth="1"/>
    <col min="4" max="4" width="28.21875" bestFit="1" customWidth="1"/>
    <col min="5" max="5" width="30.21875" bestFit="1" customWidth="1"/>
  </cols>
  <sheetData>
    <row r="1" spans="1:11" x14ac:dyDescent="0.3">
      <c r="B1" t="s">
        <v>133</v>
      </c>
    </row>
    <row r="2" spans="1:11" x14ac:dyDescent="0.3">
      <c r="B2" t="e">
        <v>#REF!</v>
      </c>
      <c r="C2" t="e">
        <v>#REF!</v>
      </c>
      <c r="D2" t="e">
        <v>#REF!</v>
      </c>
      <c r="K2" t="s">
        <v>7</v>
      </c>
    </row>
    <row r="3" spans="1:11" x14ac:dyDescent="0.3">
      <c r="B3" t="e">
        <v>#REF!</v>
      </c>
      <c r="C3" t="e">
        <v>#REF!</v>
      </c>
      <c r="D3" t="e">
        <v>#REF!</v>
      </c>
    </row>
    <row r="4" spans="1:11" x14ac:dyDescent="0.3">
      <c r="B4" t="e">
        <v>#REF!</v>
      </c>
      <c r="C4" t="e">
        <v>#REF!</v>
      </c>
      <c r="D4" t="e">
        <v>#REF!</v>
      </c>
      <c r="E4" t="e">
        <v>#REF!</v>
      </c>
      <c r="F4" t="e">
        <v>#REF!</v>
      </c>
      <c r="G4" t="e">
        <v>#REF!</v>
      </c>
      <c r="H4" t="e">
        <v>#REF!</v>
      </c>
    </row>
    <row r="5" spans="1:11" x14ac:dyDescent="0.3">
      <c r="A5" t="e">
        <f>$B$1&amp;B5</f>
        <v>#REF!</v>
      </c>
      <c r="B5" t="e">
        <v>#REF!</v>
      </c>
      <c r="C5" t="e">
        <v>#REF!</v>
      </c>
      <c r="D5" t="e">
        <v>#REF!</v>
      </c>
      <c r="E5" t="e">
        <v>#REF!</v>
      </c>
      <c r="F5" t="e">
        <v>#REF!</v>
      </c>
      <c r="G5" t="e">
        <v>#REF!</v>
      </c>
      <c r="H5" t="e">
        <v>#REF!</v>
      </c>
    </row>
    <row r="6" spans="1:11" x14ac:dyDescent="0.3">
      <c r="A6" t="e">
        <f t="shared" ref="A6:A10" si="0">$B$1&amp;B6</f>
        <v>#REF!</v>
      </c>
      <c r="B6" t="e">
        <v>#REF!</v>
      </c>
      <c r="C6" t="e">
        <v>#REF!</v>
      </c>
      <c r="D6" t="e">
        <v>#REF!</v>
      </c>
      <c r="E6" t="e">
        <v>#REF!</v>
      </c>
      <c r="F6" t="e">
        <v>#REF!</v>
      </c>
      <c r="G6" t="e">
        <v>#REF!</v>
      </c>
      <c r="H6" t="e">
        <v>#REF!</v>
      </c>
    </row>
    <row r="7" spans="1:11" x14ac:dyDescent="0.3">
      <c r="A7" t="e">
        <f t="shared" si="0"/>
        <v>#REF!</v>
      </c>
      <c r="B7" t="e">
        <v>#REF!</v>
      </c>
      <c r="C7" t="e">
        <v>#REF!</v>
      </c>
      <c r="D7" t="e">
        <v>#REF!</v>
      </c>
      <c r="E7" t="e">
        <v>#REF!</v>
      </c>
      <c r="F7" t="e">
        <v>#REF!</v>
      </c>
      <c r="G7" t="e">
        <v>#REF!</v>
      </c>
      <c r="H7" t="e">
        <v>#REF!</v>
      </c>
    </row>
    <row r="8" spans="1:11" x14ac:dyDescent="0.3">
      <c r="A8" t="e">
        <f t="shared" si="0"/>
        <v>#REF!</v>
      </c>
      <c r="B8" t="e">
        <v>#REF!</v>
      </c>
      <c r="C8" t="e">
        <v>#REF!</v>
      </c>
      <c r="D8" t="e">
        <v>#REF!</v>
      </c>
      <c r="E8" t="e">
        <v>#REF!</v>
      </c>
      <c r="F8" t="e">
        <v>#REF!</v>
      </c>
      <c r="G8" t="e">
        <v>#REF!</v>
      </c>
      <c r="H8" t="e">
        <v>#REF!</v>
      </c>
    </row>
    <row r="9" spans="1:11" x14ac:dyDescent="0.3">
      <c r="A9" t="e">
        <f t="shared" si="0"/>
        <v>#REF!</v>
      </c>
      <c r="B9" t="e">
        <v>#REF!</v>
      </c>
      <c r="C9" t="e">
        <v>#REF!</v>
      </c>
      <c r="D9" t="e">
        <v>#REF!</v>
      </c>
      <c r="E9" t="e">
        <v>#REF!</v>
      </c>
      <c r="F9" t="e">
        <v>#REF!</v>
      </c>
      <c r="G9" t="e">
        <v>#REF!</v>
      </c>
      <c r="H9" t="e">
        <v>#REF!</v>
      </c>
    </row>
    <row r="10" spans="1:11" x14ac:dyDescent="0.3">
      <c r="A10" t="e">
        <f t="shared" si="0"/>
        <v>#REF!</v>
      </c>
      <c r="B10" t="e">
        <v>#REF!</v>
      </c>
      <c r="C10" t="e">
        <v>#REF!</v>
      </c>
      <c r="D10" t="e">
        <v>#REF!</v>
      </c>
      <c r="E10" t="e">
        <v>#REF!</v>
      </c>
      <c r="F10" t="e">
        <v>#REF!</v>
      </c>
      <c r="G10" t="e">
        <v>#REF!</v>
      </c>
      <c r="H10" t="e">
        <v>#REF!</v>
      </c>
    </row>
    <row r="11" spans="1:11" x14ac:dyDescent="0.3">
      <c r="B11" t="e">
        <v>#REF!</v>
      </c>
      <c r="C11" t="e">
        <v>#REF!</v>
      </c>
      <c r="D11" t="e">
        <v>#REF!</v>
      </c>
      <c r="E11" t="e">
        <v>#REF!</v>
      </c>
    </row>
    <row r="12" spans="1:11" x14ac:dyDescent="0.3">
      <c r="B12" t="e">
        <v>#REF!</v>
      </c>
      <c r="C12" t="e">
        <v>#REF!</v>
      </c>
      <c r="D12" t="e">
        <v>#REF!</v>
      </c>
      <c r="E12" t="e">
        <v>#REF!</v>
      </c>
    </row>
    <row r="13" spans="1:11" x14ac:dyDescent="0.3">
      <c r="B13" t="s">
        <v>134</v>
      </c>
    </row>
    <row r="14" spans="1:11" x14ac:dyDescent="0.3">
      <c r="B14" t="e">
        <v>#REF!</v>
      </c>
      <c r="C14" t="e">
        <v>#REF!</v>
      </c>
      <c r="D14" t="e">
        <v>#REF!</v>
      </c>
      <c r="E14" t="e">
        <v>#REF!</v>
      </c>
    </row>
    <row r="15" spans="1:11" x14ac:dyDescent="0.3">
      <c r="B15" t="e">
        <v>#REF!</v>
      </c>
      <c r="C15" t="e">
        <v>#REF!</v>
      </c>
      <c r="D15" t="e">
        <v>#REF!</v>
      </c>
      <c r="E15" t="e">
        <v>#REF!</v>
      </c>
    </row>
    <row r="16" spans="1:11" x14ac:dyDescent="0.3">
      <c r="B16" t="e">
        <v>#REF!</v>
      </c>
      <c r="C16" t="e">
        <v>#REF!</v>
      </c>
      <c r="D16" t="e">
        <v>#REF!</v>
      </c>
      <c r="E16" t="e">
        <v>#REF!</v>
      </c>
      <c r="F16" t="e">
        <v>#REF!</v>
      </c>
      <c r="G16" t="e">
        <v>#REF!</v>
      </c>
      <c r="H16" t="e">
        <v>#REF!</v>
      </c>
    </row>
    <row r="17" spans="1:8" x14ac:dyDescent="0.3">
      <c r="A17" t="e">
        <f>$B$13&amp;B17</f>
        <v>#REF!</v>
      </c>
      <c r="B17" t="e">
        <v>#REF!</v>
      </c>
      <c r="C17" t="e">
        <v>#REF!</v>
      </c>
      <c r="D17" t="e">
        <v>#REF!</v>
      </c>
      <c r="E17" t="e">
        <v>#REF!</v>
      </c>
      <c r="F17" t="e">
        <v>#REF!</v>
      </c>
      <c r="G17" t="e">
        <v>#REF!</v>
      </c>
      <c r="H17" t="e">
        <v>#REF!</v>
      </c>
    </row>
    <row r="18" spans="1:8" x14ac:dyDescent="0.3">
      <c r="A18" t="e">
        <f t="shared" ref="A18:A22" si="1">$B$13&amp;B18</f>
        <v>#REF!</v>
      </c>
      <c r="B18" t="e">
        <v>#REF!</v>
      </c>
      <c r="C18" t="e">
        <v>#REF!</v>
      </c>
      <c r="D18" t="e">
        <v>#REF!</v>
      </c>
      <c r="E18" t="e">
        <v>#REF!</v>
      </c>
      <c r="F18" t="e">
        <v>#REF!</v>
      </c>
      <c r="G18" t="e">
        <v>#REF!</v>
      </c>
      <c r="H18" t="e">
        <v>#REF!</v>
      </c>
    </row>
    <row r="19" spans="1:8" x14ac:dyDescent="0.3">
      <c r="A19" t="e">
        <f t="shared" si="1"/>
        <v>#REF!</v>
      </c>
      <c r="B19" t="e">
        <v>#REF!</v>
      </c>
      <c r="C19" t="e">
        <v>#REF!</v>
      </c>
      <c r="D19" t="e">
        <v>#REF!</v>
      </c>
      <c r="E19" t="e">
        <v>#REF!</v>
      </c>
      <c r="F19" t="e">
        <v>#REF!</v>
      </c>
      <c r="G19" t="e">
        <v>#REF!</v>
      </c>
      <c r="H19" t="e">
        <v>#REF!</v>
      </c>
    </row>
    <row r="20" spans="1:8" x14ac:dyDescent="0.3">
      <c r="A20" t="e">
        <f t="shared" si="1"/>
        <v>#REF!</v>
      </c>
      <c r="B20" t="e">
        <v>#REF!</v>
      </c>
      <c r="C20" t="e">
        <v>#REF!</v>
      </c>
      <c r="D20" t="e">
        <v>#REF!</v>
      </c>
      <c r="E20" t="e">
        <v>#REF!</v>
      </c>
      <c r="F20" t="e">
        <v>#REF!</v>
      </c>
      <c r="G20" t="e">
        <v>#REF!</v>
      </c>
      <c r="H20" t="e">
        <v>#REF!</v>
      </c>
    </row>
    <row r="21" spans="1:8" x14ac:dyDescent="0.3">
      <c r="A21" t="e">
        <f t="shared" si="1"/>
        <v>#REF!</v>
      </c>
      <c r="B21" t="e">
        <v>#REF!</v>
      </c>
      <c r="C21" t="e">
        <v>#REF!</v>
      </c>
      <c r="D21" t="e">
        <v>#REF!</v>
      </c>
      <c r="E21" t="e">
        <v>#REF!</v>
      </c>
      <c r="F21" t="e">
        <v>#REF!</v>
      </c>
      <c r="G21" t="e">
        <v>#REF!</v>
      </c>
      <c r="H21" t="e">
        <v>#REF!</v>
      </c>
    </row>
    <row r="22" spans="1:8" x14ac:dyDescent="0.3">
      <c r="A22" t="e">
        <f t="shared" si="1"/>
        <v>#REF!</v>
      </c>
      <c r="B22" t="e">
        <v>#REF!</v>
      </c>
      <c r="C22" t="e">
        <v>#REF!</v>
      </c>
      <c r="D22" t="e">
        <v>#REF!</v>
      </c>
      <c r="E22" t="e">
        <v>#REF!</v>
      </c>
      <c r="F22" t="e">
        <v>#REF!</v>
      </c>
      <c r="G22" t="e">
        <v>#REF!</v>
      </c>
      <c r="H22" t="e">
        <v>#REF!</v>
      </c>
    </row>
    <row r="25" spans="1:8" x14ac:dyDescent="0.3">
      <c r="B25" t="e">
        <f t="shared" ref="B25:B30" si="2">"TASA"&amp;B5</f>
        <v>#REF!</v>
      </c>
      <c r="C25" s="44" t="e">
        <f>C5/C17*100</f>
        <v>#REF!</v>
      </c>
      <c r="D25" s="44" t="e">
        <f t="shared" ref="D25:E25" si="3">D5/D17*100</f>
        <v>#REF!</v>
      </c>
      <c r="E25" s="44" t="e">
        <f t="shared" si="3"/>
        <v>#REF!</v>
      </c>
      <c r="F25" s="44" t="e">
        <f>F5/F17*100</f>
        <v>#REF!</v>
      </c>
      <c r="G25" s="44" t="e">
        <f t="shared" ref="G25:H25" si="4">G5/G17*100</f>
        <v>#REF!</v>
      </c>
      <c r="H25" s="44" t="e">
        <f t="shared" si="4"/>
        <v>#REF!</v>
      </c>
    </row>
    <row r="26" spans="1:8" x14ac:dyDescent="0.3">
      <c r="B26" t="e">
        <f t="shared" si="2"/>
        <v>#REF!</v>
      </c>
      <c r="C26" s="44" t="e">
        <f t="shared" ref="C26:E30" si="5">C6/C18*100</f>
        <v>#REF!</v>
      </c>
      <c r="D26" s="44" t="e">
        <f t="shared" si="5"/>
        <v>#REF!</v>
      </c>
      <c r="E26" s="44" t="e">
        <f t="shared" si="5"/>
        <v>#REF!</v>
      </c>
      <c r="F26" s="44" t="e">
        <f t="shared" ref="F26:H26" si="6">F6/F18*100</f>
        <v>#REF!</v>
      </c>
      <c r="G26" s="44" t="e">
        <f t="shared" si="6"/>
        <v>#REF!</v>
      </c>
      <c r="H26" s="44" t="e">
        <f t="shared" si="6"/>
        <v>#REF!</v>
      </c>
    </row>
    <row r="27" spans="1:8" x14ac:dyDescent="0.3">
      <c r="B27" t="e">
        <f t="shared" si="2"/>
        <v>#REF!</v>
      </c>
      <c r="C27" s="44" t="e">
        <f t="shared" si="5"/>
        <v>#REF!</v>
      </c>
      <c r="D27" s="44" t="e">
        <f t="shared" si="5"/>
        <v>#REF!</v>
      </c>
      <c r="E27" s="44" t="e">
        <f t="shared" si="5"/>
        <v>#REF!</v>
      </c>
      <c r="F27" s="44" t="e">
        <f t="shared" ref="F27:H27" si="7">F7/F19*100</f>
        <v>#REF!</v>
      </c>
      <c r="G27" s="44" t="e">
        <f t="shared" si="7"/>
        <v>#REF!</v>
      </c>
      <c r="H27" s="44" t="e">
        <f t="shared" si="7"/>
        <v>#REF!</v>
      </c>
    </row>
    <row r="28" spans="1:8" x14ac:dyDescent="0.3">
      <c r="B28" t="e">
        <f t="shared" si="2"/>
        <v>#REF!</v>
      </c>
      <c r="C28" s="44" t="e">
        <f t="shared" si="5"/>
        <v>#REF!</v>
      </c>
      <c r="D28" s="44" t="e">
        <f t="shared" si="5"/>
        <v>#REF!</v>
      </c>
      <c r="E28" s="44" t="e">
        <f t="shared" si="5"/>
        <v>#REF!</v>
      </c>
      <c r="F28" s="44" t="e">
        <f t="shared" ref="F28:H28" si="8">F8/F20*100</f>
        <v>#REF!</v>
      </c>
      <c r="G28" s="44" t="e">
        <f t="shared" si="8"/>
        <v>#REF!</v>
      </c>
      <c r="H28" s="44" t="e">
        <f t="shared" si="8"/>
        <v>#REF!</v>
      </c>
    </row>
    <row r="29" spans="1:8" x14ac:dyDescent="0.3">
      <c r="B29" t="e">
        <f t="shared" si="2"/>
        <v>#REF!</v>
      </c>
      <c r="C29" s="44" t="e">
        <f t="shared" si="5"/>
        <v>#REF!</v>
      </c>
      <c r="D29" s="44" t="e">
        <f t="shared" si="5"/>
        <v>#REF!</v>
      </c>
      <c r="E29" s="44" t="e">
        <f t="shared" si="5"/>
        <v>#REF!</v>
      </c>
      <c r="F29" s="44" t="e">
        <f t="shared" ref="F29:H29" si="9">F9/F21*100</f>
        <v>#REF!</v>
      </c>
      <c r="G29" s="44" t="e">
        <f t="shared" si="9"/>
        <v>#REF!</v>
      </c>
      <c r="H29" s="44" t="e">
        <f t="shared" si="9"/>
        <v>#REF!</v>
      </c>
    </row>
    <row r="30" spans="1:8" x14ac:dyDescent="0.3">
      <c r="B30" t="e">
        <f t="shared" si="2"/>
        <v>#REF!</v>
      </c>
      <c r="C30" s="44" t="e">
        <f t="shared" si="5"/>
        <v>#REF!</v>
      </c>
      <c r="D30" s="44" t="e">
        <f t="shared" si="5"/>
        <v>#REF!</v>
      </c>
      <c r="E30" s="44" t="e">
        <f t="shared" si="5"/>
        <v>#REF!</v>
      </c>
      <c r="F30" s="44" t="e">
        <f t="shared" ref="F30:H30" si="10">F10/F22*100</f>
        <v>#REF!</v>
      </c>
      <c r="G30" s="44" t="e">
        <f t="shared" si="10"/>
        <v>#REF!</v>
      </c>
      <c r="H30" s="44" t="e">
        <f t="shared" si="10"/>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
  <dimension ref="A1:L38"/>
  <sheetViews>
    <sheetView showGridLines="0" showRowColHeaders="0" zoomScale="55" zoomScaleNormal="55" zoomScaleSheetLayoutView="85" zoomScalePageLayoutView="50" workbookViewId="0">
      <selection activeCell="L8" sqref="L8"/>
    </sheetView>
  </sheetViews>
  <sheetFormatPr baseColWidth="10" defaultColWidth="11.44140625" defaultRowHeight="14.4" x14ac:dyDescent="0.3"/>
  <cols>
    <col min="1" max="1" width="2.77734375" customWidth="1"/>
    <col min="9" max="9" width="40.21875" customWidth="1"/>
  </cols>
  <sheetData>
    <row r="1" spans="1:12" ht="48.75" customHeight="1" x14ac:dyDescent="0.3">
      <c r="A1" s="54"/>
      <c r="B1" s="54"/>
      <c r="C1" s="54"/>
      <c r="D1" s="86" t="s">
        <v>0</v>
      </c>
      <c r="E1" s="86"/>
      <c r="F1" s="86"/>
      <c r="G1" s="86"/>
      <c r="H1" s="86"/>
      <c r="I1" s="86"/>
      <c r="J1" s="54"/>
      <c r="K1" s="27"/>
      <c r="L1" s="27"/>
    </row>
    <row r="2" spans="1:12" ht="15" thickBot="1" x14ac:dyDescent="0.35">
      <c r="A2" s="50"/>
      <c r="B2" s="50"/>
      <c r="C2" s="50"/>
      <c r="D2" s="50"/>
      <c r="E2" s="50"/>
      <c r="F2" s="50"/>
      <c r="G2" s="50"/>
      <c r="H2" s="50"/>
      <c r="I2" s="50"/>
      <c r="J2" s="50"/>
    </row>
    <row r="3" spans="1:12" ht="18.75" customHeight="1" thickBot="1" x14ac:dyDescent="0.35">
      <c r="A3" s="94" t="s">
        <v>13</v>
      </c>
      <c r="B3" s="95"/>
      <c r="C3" s="95"/>
      <c r="D3" s="95"/>
      <c r="E3" s="95"/>
      <c r="F3" s="95"/>
      <c r="G3" s="95"/>
      <c r="H3" s="95"/>
      <c r="I3" s="95"/>
      <c r="J3" s="95"/>
      <c r="K3" s="28"/>
      <c r="L3" s="28"/>
    </row>
    <row r="5" spans="1:12" ht="18.45" customHeight="1" x14ac:dyDescent="0.3">
      <c r="B5" s="92" t="s">
        <v>170</v>
      </c>
      <c r="C5" s="92"/>
      <c r="D5" s="92"/>
      <c r="E5" s="92"/>
      <c r="F5" s="92"/>
      <c r="G5" s="92"/>
      <c r="H5" s="92"/>
      <c r="I5" s="92"/>
      <c r="J5" s="92"/>
    </row>
    <row r="6" spans="1:12" ht="13.5" customHeight="1" x14ac:dyDescent="0.3">
      <c r="B6" s="91"/>
      <c r="C6" s="91"/>
      <c r="D6" s="91"/>
      <c r="E6" s="91"/>
      <c r="F6" s="91"/>
      <c r="G6" s="91"/>
      <c r="H6" s="91"/>
      <c r="I6" s="91"/>
    </row>
    <row r="7" spans="1:12" s="51" customFormat="1" ht="154.05000000000001" customHeight="1" x14ac:dyDescent="0.3">
      <c r="B7" s="93" t="s">
        <v>171</v>
      </c>
      <c r="C7" s="93"/>
      <c r="D7" s="93"/>
      <c r="E7" s="93"/>
      <c r="F7" s="93"/>
      <c r="G7" s="93"/>
      <c r="H7" s="93"/>
      <c r="I7" s="93"/>
      <c r="J7" s="93"/>
    </row>
    <row r="8" spans="1:12" s="51" customFormat="1" ht="154.19999999999999" customHeight="1" x14ac:dyDescent="0.3">
      <c r="B8" s="93" t="s">
        <v>172</v>
      </c>
      <c r="C8" s="93"/>
      <c r="D8" s="93"/>
      <c r="E8" s="93"/>
      <c r="F8" s="93"/>
      <c r="G8" s="93"/>
      <c r="H8" s="93"/>
      <c r="I8" s="93"/>
      <c r="J8" s="93"/>
    </row>
    <row r="9" spans="1:12" s="51" customFormat="1" ht="222" customHeight="1" x14ac:dyDescent="0.3">
      <c r="B9" s="93" t="s">
        <v>173</v>
      </c>
      <c r="C9" s="93"/>
      <c r="D9" s="93"/>
      <c r="E9" s="93"/>
      <c r="F9" s="93"/>
      <c r="G9" s="93"/>
      <c r="H9" s="93"/>
      <c r="I9" s="93"/>
      <c r="J9" s="93"/>
    </row>
    <row r="10" spans="1:12" s="51" customFormat="1" ht="69" customHeight="1" x14ac:dyDescent="0.3">
      <c r="B10" s="93" t="s">
        <v>174</v>
      </c>
      <c r="C10" s="93"/>
      <c r="D10" s="93"/>
      <c r="E10" s="93"/>
      <c r="F10" s="93"/>
      <c r="G10" s="93"/>
      <c r="H10" s="93"/>
      <c r="I10" s="93"/>
      <c r="J10" s="93"/>
    </row>
    <row r="11" spans="1:12" ht="31.2" customHeight="1" x14ac:dyDescent="0.3">
      <c r="B11" s="91"/>
      <c r="C11" s="91"/>
      <c r="D11" s="91"/>
      <c r="E11" s="91"/>
      <c r="F11" s="91"/>
      <c r="G11" s="91"/>
      <c r="H11" s="91"/>
      <c r="I11" s="91"/>
    </row>
    <row r="12" spans="1:12" ht="31.2" customHeight="1" x14ac:dyDescent="0.3">
      <c r="B12" s="91"/>
      <c r="C12" s="91"/>
      <c r="D12" s="91"/>
      <c r="E12" s="91"/>
      <c r="F12" s="91"/>
      <c r="G12" s="91"/>
      <c r="H12" s="91"/>
      <c r="I12" s="91"/>
    </row>
    <row r="13" spans="1:12" ht="14.7" customHeight="1" x14ac:dyDescent="0.3">
      <c r="B13" s="52"/>
      <c r="C13" s="52"/>
      <c r="D13" s="52"/>
      <c r="E13" s="52"/>
      <c r="F13" s="52"/>
      <c r="G13" s="52"/>
      <c r="H13" s="52"/>
      <c r="I13" s="52"/>
    </row>
    <row r="14" spans="1:12" ht="14.7" customHeight="1" x14ac:dyDescent="0.3">
      <c r="B14" s="53"/>
      <c r="C14" s="53"/>
      <c r="D14" s="53"/>
      <c r="E14" s="53"/>
      <c r="F14" s="53"/>
      <c r="G14" s="53"/>
      <c r="H14" s="53"/>
      <c r="I14" s="53"/>
    </row>
    <row r="15" spans="1:12" ht="14.7" customHeight="1" x14ac:dyDescent="0.3">
      <c r="B15" s="53"/>
      <c r="C15" s="53"/>
      <c r="D15" s="53"/>
      <c r="E15" s="53"/>
      <c r="F15" s="53"/>
      <c r="G15" s="53"/>
      <c r="H15" s="53"/>
      <c r="I15" s="53"/>
    </row>
    <row r="16" spans="1:12" ht="14.7" customHeight="1" x14ac:dyDescent="0.3">
      <c r="B16" s="53"/>
      <c r="C16" s="53"/>
      <c r="D16" s="53"/>
      <c r="E16" s="53"/>
      <c r="F16" s="53"/>
      <c r="G16" s="53"/>
      <c r="H16" s="53"/>
      <c r="I16" s="53"/>
    </row>
    <row r="17" spans="2:9" ht="14.7" customHeight="1" x14ac:dyDescent="0.3">
      <c r="B17" s="53"/>
      <c r="C17" s="53"/>
      <c r="D17" s="53"/>
      <c r="E17" s="53"/>
      <c r="F17" s="53"/>
      <c r="G17" s="53"/>
      <c r="H17" s="53"/>
      <c r="I17" s="53"/>
    </row>
    <row r="18" spans="2:9" ht="14.7" customHeight="1" x14ac:dyDescent="0.3">
      <c r="B18" s="53"/>
      <c r="C18" s="53"/>
      <c r="D18" s="53"/>
      <c r="E18" s="53"/>
      <c r="F18" s="53"/>
      <c r="G18" s="53"/>
      <c r="H18" s="53"/>
      <c r="I18" s="53"/>
    </row>
    <row r="19" spans="2:9" ht="14.7" customHeight="1" x14ac:dyDescent="0.3">
      <c r="B19" s="53"/>
      <c r="C19" s="53"/>
      <c r="D19" s="53"/>
      <c r="E19" s="53"/>
      <c r="F19" s="53"/>
      <c r="G19" s="53"/>
      <c r="H19" s="53"/>
      <c r="I19" s="53"/>
    </row>
    <row r="20" spans="2:9" ht="14.7" customHeight="1" x14ac:dyDescent="0.3">
      <c r="B20" s="53"/>
      <c r="C20" s="53"/>
      <c r="D20" s="53"/>
      <c r="E20" s="53"/>
      <c r="F20" s="53"/>
      <c r="G20" s="53"/>
      <c r="H20" s="53"/>
      <c r="I20" s="53"/>
    </row>
    <row r="21" spans="2:9" ht="14.7" customHeight="1" x14ac:dyDescent="0.3">
      <c r="B21" s="53"/>
      <c r="C21" s="53"/>
      <c r="D21" s="53"/>
      <c r="E21" s="53"/>
      <c r="F21" s="53"/>
      <c r="G21" s="53"/>
      <c r="H21" s="53"/>
      <c r="I21" s="53"/>
    </row>
    <row r="22" spans="2:9" ht="14.7" customHeight="1" x14ac:dyDescent="0.3">
      <c r="B22" s="53"/>
      <c r="C22" s="53"/>
      <c r="D22" s="53"/>
      <c r="E22" s="53"/>
      <c r="F22" s="53"/>
      <c r="G22" s="53"/>
      <c r="H22" s="53"/>
      <c r="I22" s="53"/>
    </row>
    <row r="23" spans="2:9" ht="14.7" customHeight="1" x14ac:dyDescent="0.3">
      <c r="B23" s="53"/>
      <c r="C23" s="53"/>
      <c r="D23" s="53"/>
      <c r="E23" s="53"/>
      <c r="F23" s="53"/>
      <c r="G23" s="53"/>
      <c r="H23" s="53"/>
      <c r="I23" s="53"/>
    </row>
    <row r="24" spans="2:9" ht="14.7" customHeight="1" x14ac:dyDescent="0.3">
      <c r="B24" s="53"/>
      <c r="C24" s="53"/>
      <c r="D24" s="53"/>
      <c r="E24" s="53"/>
      <c r="F24" s="53"/>
      <c r="G24" s="53"/>
      <c r="H24" s="53"/>
      <c r="I24" s="53"/>
    </row>
    <row r="25" spans="2:9" ht="14.7" customHeight="1" x14ac:dyDescent="0.3">
      <c r="B25" s="53"/>
      <c r="C25" s="53"/>
      <c r="D25" s="53"/>
      <c r="E25" s="53"/>
      <c r="F25" s="53"/>
      <c r="G25" s="53"/>
      <c r="H25" s="53"/>
      <c r="I25" s="53"/>
    </row>
    <row r="26" spans="2:9" ht="14.7" customHeight="1" x14ac:dyDescent="0.3">
      <c r="B26" s="53"/>
      <c r="C26" s="53"/>
      <c r="D26" s="53"/>
      <c r="E26" s="53"/>
      <c r="F26" s="53"/>
      <c r="G26" s="53"/>
      <c r="H26" s="53"/>
      <c r="I26" s="53"/>
    </row>
    <row r="27" spans="2:9" ht="14.7" customHeight="1" x14ac:dyDescent="0.3">
      <c r="B27" s="53"/>
      <c r="C27" s="53"/>
      <c r="D27" s="53"/>
      <c r="E27" s="53"/>
      <c r="F27" s="53"/>
      <c r="G27" s="53"/>
      <c r="H27" s="53"/>
      <c r="I27" s="53"/>
    </row>
    <row r="28" spans="2:9" ht="14.7" customHeight="1" x14ac:dyDescent="0.3">
      <c r="B28" s="53"/>
      <c r="C28" s="53"/>
      <c r="D28" s="53"/>
      <c r="E28" s="53"/>
      <c r="F28" s="53"/>
      <c r="G28" s="53"/>
      <c r="H28" s="53"/>
      <c r="I28" s="53"/>
    </row>
    <row r="29" spans="2:9" ht="14.7" customHeight="1" x14ac:dyDescent="0.3">
      <c r="B29" s="53"/>
      <c r="C29" s="53"/>
      <c r="D29" s="53"/>
      <c r="E29" s="53"/>
      <c r="F29" s="53"/>
      <c r="G29" s="53"/>
      <c r="H29" s="53"/>
      <c r="I29" s="53"/>
    </row>
    <row r="30" spans="2:9" ht="14.7" customHeight="1" x14ac:dyDescent="0.3">
      <c r="B30" s="53"/>
      <c r="C30" s="53"/>
      <c r="D30" s="53"/>
      <c r="E30" s="53"/>
      <c r="F30" s="53"/>
      <c r="G30" s="53"/>
      <c r="H30" s="53"/>
      <c r="I30" s="53"/>
    </row>
    <row r="31" spans="2:9" ht="14.7" customHeight="1" x14ac:dyDescent="0.3">
      <c r="B31" s="53"/>
      <c r="C31" s="53"/>
      <c r="D31" s="53"/>
      <c r="E31" s="53"/>
      <c r="F31" s="53"/>
      <c r="G31" s="53"/>
      <c r="H31" s="53"/>
      <c r="I31" s="53"/>
    </row>
    <row r="32" spans="2:9" ht="14.7" customHeight="1" x14ac:dyDescent="0.3">
      <c r="B32" s="53"/>
      <c r="C32" s="53"/>
      <c r="D32" s="53"/>
      <c r="E32" s="53"/>
      <c r="F32" s="53"/>
      <c r="G32" s="53"/>
      <c r="H32" s="53"/>
      <c r="I32" s="53"/>
    </row>
    <row r="33" spans="2:9" ht="14.7" customHeight="1" x14ac:dyDescent="0.3">
      <c r="B33" s="53"/>
      <c r="C33" s="53"/>
      <c r="D33" s="53"/>
      <c r="E33" s="53"/>
      <c r="F33" s="53"/>
      <c r="G33" s="53"/>
      <c r="H33" s="53"/>
      <c r="I33" s="53"/>
    </row>
    <row r="34" spans="2:9" ht="14.7" customHeight="1" x14ac:dyDescent="0.3">
      <c r="B34" s="53"/>
      <c r="C34" s="53"/>
      <c r="D34" s="53"/>
      <c r="E34" s="53"/>
      <c r="F34" s="53"/>
      <c r="G34" s="53"/>
      <c r="H34" s="53"/>
      <c r="I34" s="53"/>
    </row>
    <row r="35" spans="2:9" ht="14.7" customHeight="1" x14ac:dyDescent="0.3">
      <c r="B35" s="53"/>
      <c r="C35" s="53"/>
      <c r="D35" s="53"/>
      <c r="E35" s="53"/>
      <c r="F35" s="53"/>
      <c r="G35" s="53"/>
      <c r="H35" s="53"/>
      <c r="I35" s="53"/>
    </row>
    <row r="36" spans="2:9" ht="14.7" customHeight="1" x14ac:dyDescent="0.3">
      <c r="B36" s="53"/>
      <c r="C36" s="53"/>
      <c r="D36" s="53"/>
      <c r="E36" s="53"/>
      <c r="F36" s="53"/>
      <c r="G36" s="53"/>
      <c r="H36" s="53"/>
      <c r="I36" s="53"/>
    </row>
    <row r="37" spans="2:9" ht="14.7" customHeight="1" x14ac:dyDescent="0.3">
      <c r="B37" s="53"/>
      <c r="C37" s="53"/>
      <c r="D37" s="53"/>
      <c r="E37" s="53"/>
      <c r="F37" s="53"/>
      <c r="G37" s="53"/>
      <c r="H37" s="53"/>
      <c r="I37" s="53"/>
    </row>
    <row r="38" spans="2:9" ht="14.7" customHeight="1" x14ac:dyDescent="0.3">
      <c r="B38" s="53"/>
      <c r="C38" s="53"/>
      <c r="D38" s="53"/>
      <c r="E38" s="53"/>
      <c r="F38" s="53"/>
      <c r="G38" s="53"/>
      <c r="H38" s="53"/>
      <c r="I38" s="53"/>
    </row>
  </sheetData>
  <mergeCells count="10">
    <mergeCell ref="B12:I12"/>
    <mergeCell ref="D1:I1"/>
    <mergeCell ref="B5:J5"/>
    <mergeCell ref="B7:J7"/>
    <mergeCell ref="B8:J8"/>
    <mergeCell ref="B9:J9"/>
    <mergeCell ref="B10:J10"/>
    <mergeCell ref="B11:I11"/>
    <mergeCell ref="A3:J3"/>
    <mergeCell ref="B6:I6"/>
  </mergeCells>
  <pageMargins left="0.7" right="0.7" top="0.75" bottom="0.75" header="0.3" footer="0.3"/>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pageSetUpPr fitToPage="1"/>
  </sheetPr>
  <dimension ref="A1:K17"/>
  <sheetViews>
    <sheetView showGridLines="0" showRowColHeaders="0" zoomScale="90" zoomScaleNormal="90" zoomScaleSheetLayoutView="90" workbookViewId="0"/>
  </sheetViews>
  <sheetFormatPr baseColWidth="10" defaultColWidth="12" defaultRowHeight="15.6" x14ac:dyDescent="0.3"/>
  <cols>
    <col min="1" max="1" width="2.21875" style="55" customWidth="1"/>
    <col min="2" max="2" width="4.21875" style="55" customWidth="1"/>
    <col min="3" max="3" width="34.21875" style="55" bestFit="1" customWidth="1"/>
    <col min="4" max="7" width="16.21875" style="55" customWidth="1"/>
    <col min="8" max="8" width="16.77734375" style="55" bestFit="1" customWidth="1"/>
    <col min="9" max="9" width="16.21875" style="58" customWidth="1"/>
    <col min="10" max="10" width="2.44140625" style="55" customWidth="1"/>
    <col min="11" max="11" width="16.77734375" style="55" customWidth="1"/>
    <col min="12" max="16384" width="12" style="55"/>
  </cols>
  <sheetData>
    <row r="1" spans="1:11" ht="72" customHeight="1" x14ac:dyDescent="0.3">
      <c r="B1" s="56"/>
      <c r="C1" s="97" t="s">
        <v>0</v>
      </c>
      <c r="D1" s="97"/>
      <c r="E1" s="97"/>
      <c r="F1" s="97"/>
      <c r="G1" s="97"/>
      <c r="H1" s="97"/>
      <c r="I1" s="97"/>
      <c r="J1" s="97"/>
      <c r="K1" s="97"/>
    </row>
    <row r="2" spans="1:11" ht="24" customHeight="1" x14ac:dyDescent="0.3">
      <c r="B2" s="57"/>
    </row>
    <row r="3" spans="1:11" ht="25.2" customHeight="1" x14ac:dyDescent="0.3">
      <c r="A3" s="59"/>
      <c r="B3" s="59"/>
      <c r="C3" s="59"/>
      <c r="D3" s="60"/>
      <c r="E3" s="60"/>
      <c r="F3" s="60"/>
      <c r="G3" s="60"/>
      <c r="H3" s="60"/>
      <c r="I3" s="60"/>
      <c r="J3" s="61"/>
    </row>
    <row r="4" spans="1:11" s="62" customFormat="1" ht="11.25" customHeight="1" x14ac:dyDescent="0.3">
      <c r="A4" s="33"/>
      <c r="B4" s="33"/>
      <c r="C4" s="34"/>
      <c r="D4" s="7">
        <v>96</v>
      </c>
      <c r="E4" s="8"/>
      <c r="F4" s="8"/>
      <c r="G4" s="7"/>
      <c r="I4" s="63"/>
    </row>
    <row r="5" spans="1:11" s="62" customFormat="1" ht="15" customHeight="1" x14ac:dyDescent="0.3">
      <c r="A5" s="7">
        <v>1</v>
      </c>
      <c r="B5" s="46" t="str">
        <f>VLOOKUP(A5,desplegables!C2:D5,2,0)</f>
        <v>VOLUMEN (Miles kg ó litros)</v>
      </c>
      <c r="C5" s="45"/>
      <c r="D5" s="64"/>
      <c r="E5" s="64"/>
      <c r="F5" s="64"/>
      <c r="G5" s="64"/>
      <c r="I5" s="65"/>
    </row>
    <row r="6" spans="1:11" s="23" customFormat="1" ht="18" customHeight="1" x14ac:dyDescent="0.3">
      <c r="A6" s="66"/>
      <c r="B6" s="96"/>
      <c r="C6" s="96"/>
      <c r="D6" s="67">
        <v>32073135.108767997</v>
      </c>
      <c r="E6" s="67">
        <v>31796651.899999999</v>
      </c>
      <c r="F6" s="67">
        <v>28579560.528701</v>
      </c>
      <c r="G6" s="67">
        <v>26312260.197521999</v>
      </c>
      <c r="H6" s="67">
        <v>26207729.846116003</v>
      </c>
      <c r="I6" s="67">
        <v>24181234.546657495</v>
      </c>
    </row>
    <row r="7" spans="1:11" x14ac:dyDescent="0.3">
      <c r="A7" s="10"/>
      <c r="B7" s="10"/>
      <c r="C7" s="10"/>
      <c r="D7" s="73">
        <v>4</v>
      </c>
      <c r="E7" s="73">
        <f>D7+1</f>
        <v>5</v>
      </c>
      <c r="F7" s="73">
        <f t="shared" ref="F7:I7" si="0">E7+1</f>
        <v>6</v>
      </c>
      <c r="G7" s="73">
        <f t="shared" si="0"/>
        <v>7</v>
      </c>
      <c r="H7" s="73">
        <f t="shared" si="0"/>
        <v>8</v>
      </c>
      <c r="I7" s="73">
        <f t="shared" si="0"/>
        <v>9</v>
      </c>
      <c r="J7" s="74"/>
      <c r="K7" s="3"/>
    </row>
    <row r="8" spans="1:11" ht="50.1" customHeight="1" thickBot="1" x14ac:dyDescent="0.35">
      <c r="A8" s="10"/>
      <c r="B8" s="11"/>
      <c r="C8" s="6"/>
      <c r="D8" s="5" t="str">
        <f>'ALIMENTACION PERFIL'!E$1</f>
        <v>Año 2020</v>
      </c>
      <c r="E8" s="5" t="str">
        <f>'ALIMENTACION PERFIL'!F$1</f>
        <v>Año 2021</v>
      </c>
      <c r="F8" s="5"/>
      <c r="G8" s="5"/>
      <c r="H8" s="5"/>
      <c r="I8" s="5"/>
      <c r="J8" s="3"/>
      <c r="K8" s="31" t="str">
        <f>"Evolucion "&amp;E8&amp;" vs "&amp;D8</f>
        <v>Evolucion Año 2021 vs Año 2020</v>
      </c>
    </row>
    <row r="9" spans="1:11" ht="25.2" customHeight="1" x14ac:dyDescent="0.3">
      <c r="A9" s="61"/>
      <c r="B9" s="61"/>
      <c r="C9" s="68" t="s">
        <v>14</v>
      </c>
      <c r="D9" s="12">
        <f>VLOOKUP($B$5&amp;$C9,'ALIMENTACION KPI'!$A:$L,D$7,0)</f>
        <v>25648.611975371001</v>
      </c>
      <c r="E9" s="12">
        <f>VLOOKUP($B$5&amp;$C9,'ALIMENTACION KPI'!$A:$L,E$7,0)</f>
        <v>25180.359806731998</v>
      </c>
      <c r="F9" s="12"/>
      <c r="G9" s="12"/>
      <c r="H9" s="12"/>
      <c r="I9" s="12"/>
      <c r="J9" s="3"/>
      <c r="K9" s="32">
        <f>IFERROR(IF($A$5=2,(E9-D9),((E9/D9-1)*100)),"-")</f>
        <v>-1.8256433100108493</v>
      </c>
    </row>
    <row r="10" spans="1:11" ht="25.2" customHeight="1" x14ac:dyDescent="0.3">
      <c r="A10" s="61"/>
      <c r="B10" s="61"/>
      <c r="C10" s="69" t="s">
        <v>15</v>
      </c>
      <c r="D10" s="12">
        <f>VLOOKUP($B$5&amp;$C10,'ALIMENTACION KPI'!$A:$L,D$7,0)</f>
        <v>11229.766701385</v>
      </c>
      <c r="E10" s="12">
        <f>VLOOKUP($B$5&amp;$C10,'ALIMENTACION KPI'!$A:$L,E$7,0)</f>
        <v>11102.155665561</v>
      </c>
      <c r="F10" s="12"/>
      <c r="G10" s="12"/>
      <c r="H10" s="12"/>
      <c r="I10" s="12"/>
      <c r="J10" s="3"/>
      <c r="K10" s="32">
        <f t="shared" ref="K10:K14" si="1">IFERROR(IF($A$5=2,(E10-D10),((E10/D10-1)*100)),"-")</f>
        <v>-1.1363640867825153</v>
      </c>
    </row>
    <row r="11" spans="1:11" ht="25.2" customHeight="1" x14ac:dyDescent="0.3">
      <c r="A11" s="61"/>
      <c r="B11" s="61"/>
      <c r="C11" s="69" t="s">
        <v>16</v>
      </c>
      <c r="D11" s="12">
        <f>VLOOKUP($B$5&amp;$C11,'ALIMENTACION KPI'!$A:$L,D$7,0)</f>
        <v>13713.774152279999</v>
      </c>
      <c r="E11" s="12">
        <f>VLOOKUP($B$5&amp;$C11,'ALIMENTACION KPI'!$A:$L,E$7,0)</f>
        <v>13488.762000815001</v>
      </c>
      <c r="F11" s="12"/>
      <c r="G11" s="12"/>
      <c r="H11" s="12"/>
      <c r="I11" s="12"/>
      <c r="J11" s="3"/>
      <c r="K11" s="32">
        <f t="shared" si="1"/>
        <v>-1.6407748076235351</v>
      </c>
    </row>
    <row r="12" spans="1:11" ht="25.2" customHeight="1" x14ac:dyDescent="0.3">
      <c r="A12" s="61"/>
      <c r="B12" s="61"/>
      <c r="C12" s="70" t="s">
        <v>17</v>
      </c>
      <c r="D12" s="12">
        <f>VLOOKUP($B$5&amp;$C12,'ALIMENTACION KPI'!$A:$L,D$7,0)</f>
        <v>12950.678628529999</v>
      </c>
      <c r="E12" s="12">
        <f>VLOOKUP($B$5&amp;$C12,'ALIMENTACION KPI'!$A:$L,E$7,0)</f>
        <v>12735.977447590001</v>
      </c>
      <c r="F12" s="12"/>
      <c r="G12" s="12"/>
      <c r="H12" s="12"/>
      <c r="I12" s="12"/>
      <c r="J12" s="3"/>
      <c r="K12" s="32">
        <f t="shared" si="1"/>
        <v>-1.6578373002555713</v>
      </c>
    </row>
    <row r="13" spans="1:11" ht="25.2" customHeight="1" x14ac:dyDescent="0.3">
      <c r="A13" s="61"/>
      <c r="B13" s="61"/>
      <c r="C13" s="70" t="s">
        <v>18</v>
      </c>
      <c r="D13" s="12">
        <f>VLOOKUP($B$5&amp;$C13,'ALIMENTACION KPI'!$A:$L,D$7,0)</f>
        <v>763.0955237500001</v>
      </c>
      <c r="E13" s="12">
        <f>VLOOKUP($B$5&amp;$C13,'ALIMENTACION KPI'!$A:$L,E$7,0)</f>
        <v>752.78455322500008</v>
      </c>
      <c r="F13" s="12"/>
      <c r="G13" s="12"/>
      <c r="H13" s="12"/>
      <c r="I13" s="12"/>
      <c r="J13" s="3"/>
      <c r="K13" s="32">
        <f t="shared" si="1"/>
        <v>-1.3512031199357399</v>
      </c>
    </row>
    <row r="14" spans="1:11" ht="25.2" customHeight="1" x14ac:dyDescent="0.3">
      <c r="A14" s="61"/>
      <c r="B14" s="61"/>
      <c r="C14" s="69" t="s">
        <v>19</v>
      </c>
      <c r="D14" s="12">
        <f>VLOOKUP($B$5&amp;$C14,'ALIMENTACION KPI'!$A:$L,D$7,0)</f>
        <v>705.07112170599999</v>
      </c>
      <c r="E14" s="12">
        <f>VLOOKUP($B$5&amp;$C14,'ALIMENTACION KPI'!$A:$L,E$7,0)</f>
        <v>589.4421403560001</v>
      </c>
      <c r="F14" s="12"/>
      <c r="G14" s="12"/>
      <c r="H14" s="12"/>
      <c r="I14" s="12"/>
      <c r="J14" s="3"/>
      <c r="K14" s="32">
        <f t="shared" si="1"/>
        <v>-16.399619526356769</v>
      </c>
    </row>
    <row r="16" spans="1:11" x14ac:dyDescent="0.3">
      <c r="G16" s="71"/>
    </row>
    <row r="17" spans="7:7" x14ac:dyDescent="0.3">
      <c r="G17" s="72"/>
    </row>
  </sheetData>
  <sheetProtection sheet="1" objects="1" scenarios="1"/>
  <mergeCells count="2">
    <mergeCell ref="B6:C6"/>
    <mergeCell ref="C1:K1"/>
  </mergeCells>
  <conditionalFormatting sqref="K9:K14">
    <cfRule type="containsErrors" dxfId="8" priority="1">
      <formula>ISERROR(K9)</formula>
    </cfRule>
  </conditionalFormatting>
  <pageMargins left="0.25" right="0.25" top="0.75" bottom="0.75" header="0.3" footer="0.3"/>
  <pageSetup paperSize="9" scale="91"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22860</xdr:colOff>
                    <xdr:row>4</xdr:row>
                    <xdr:rowOff>38100</xdr:rowOff>
                  </from>
                  <to>
                    <xdr:col>3</xdr:col>
                    <xdr:colOff>327660</xdr:colOff>
                    <xdr:row>5</xdr:row>
                    <xdr:rowOff>175260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K35"/>
  <sheetViews>
    <sheetView showGridLines="0" showRowColHeaders="0" zoomScale="70" zoomScaleNormal="70" zoomScaleSheetLayoutView="90" workbookViewId="0"/>
  </sheetViews>
  <sheetFormatPr baseColWidth="10" defaultColWidth="12" defaultRowHeight="15.6" x14ac:dyDescent="0.3"/>
  <cols>
    <col min="1" max="1" width="2.21875" style="23" customWidth="1"/>
    <col min="2" max="2" width="16.21875" style="55" customWidth="1"/>
    <col min="3" max="3" width="29.77734375" style="55" bestFit="1" customWidth="1"/>
    <col min="4" max="8" width="18.44140625" style="55" customWidth="1"/>
    <col min="9" max="9" width="18.44140625" style="58" customWidth="1"/>
    <col min="10" max="10" width="2.77734375" style="55" customWidth="1"/>
    <col min="11" max="11" width="23.77734375" style="55" customWidth="1"/>
    <col min="12" max="16384" width="12" style="55"/>
  </cols>
  <sheetData>
    <row r="1" spans="1:11" ht="72" customHeight="1" x14ac:dyDescent="0.3">
      <c r="B1" s="56"/>
      <c r="C1" s="97" t="s">
        <v>0</v>
      </c>
      <c r="D1" s="97"/>
      <c r="E1" s="97"/>
      <c r="F1" s="97"/>
      <c r="G1" s="97"/>
      <c r="H1" s="97"/>
      <c r="I1" s="97"/>
      <c r="J1" s="97"/>
      <c r="K1" s="97"/>
    </row>
    <row r="2" spans="1:11" ht="7.5" customHeight="1" x14ac:dyDescent="0.3">
      <c r="B2" s="57"/>
    </row>
    <row r="3" spans="1:11" ht="25.2"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1</v>
      </c>
      <c r="B5" s="7" t="str">
        <f>VLOOKUP(A5,desplegables!E2:F3,2,0)</f>
        <v>DISTRIBUCION VOLUMEN X CRITERIO (kg ó litros)</v>
      </c>
      <c r="C5" s="22"/>
      <c r="D5" s="64"/>
      <c r="E5" s="64"/>
      <c r="F5" s="64"/>
      <c r="G5" s="64"/>
      <c r="I5" s="65"/>
    </row>
    <row r="6" spans="1:11" s="23" customFormat="1" ht="18" customHeight="1" x14ac:dyDescent="0.3">
      <c r="A6" s="75"/>
      <c r="B6" s="101"/>
      <c r="C6" s="101"/>
      <c r="D6" s="67">
        <v>32073135.108767997</v>
      </c>
      <c r="E6" s="67">
        <v>31796651.899999999</v>
      </c>
      <c r="F6" s="67">
        <v>28579560.528701</v>
      </c>
      <c r="G6" s="67">
        <v>26312260.197521999</v>
      </c>
      <c r="H6" s="67">
        <v>26207729.846116003</v>
      </c>
      <c r="I6" s="67">
        <v>24181234.546657495</v>
      </c>
    </row>
    <row r="7" spans="1:11" x14ac:dyDescent="0.3">
      <c r="A7" s="23">
        <v>1</v>
      </c>
      <c r="B7" s="23" t="str">
        <f>VLOOKUP(A7,desplegables!A2:B7,2,0)</f>
        <v>TotalAlimentacion</v>
      </c>
      <c r="C7" s="23"/>
      <c r="D7" s="73">
        <v>5</v>
      </c>
      <c r="E7" s="73">
        <f>D7+1</f>
        <v>6</v>
      </c>
      <c r="F7" s="73">
        <f t="shared" ref="F7:I7" si="0">E7+1</f>
        <v>7</v>
      </c>
      <c r="G7" s="73">
        <f t="shared" si="0"/>
        <v>8</v>
      </c>
      <c r="H7" s="73">
        <f t="shared" si="0"/>
        <v>9</v>
      </c>
      <c r="I7" s="73">
        <f t="shared" si="0"/>
        <v>10</v>
      </c>
      <c r="J7" s="74"/>
      <c r="K7" s="3"/>
    </row>
    <row r="8" spans="1:11" ht="50.1" customHeight="1" x14ac:dyDescent="0.3">
      <c r="B8" s="24"/>
      <c r="C8" s="25"/>
      <c r="D8" s="13" t="str">
        <f>'ALIMENTACION PERFIL'!E$1</f>
        <v>Año 2020</v>
      </c>
      <c r="E8" s="13" t="str">
        <f>'ALIMENTACION PERFIL'!F$1</f>
        <v>Año 2021</v>
      </c>
      <c r="F8" s="13"/>
      <c r="G8" s="13"/>
      <c r="H8" s="13"/>
      <c r="I8" s="13"/>
      <c r="J8" s="3"/>
      <c r="K8" s="35" t="str">
        <f>"Dif. puntos "&amp;E8&amp;" vs "&amp;D8</f>
        <v>Dif. puntos Año 2021 vs Año 2020</v>
      </c>
    </row>
    <row r="9" spans="1:11" x14ac:dyDescent="0.3">
      <c r="A9" s="80" t="str">
        <f>'ALIMENTACION PERFIL'!D2</f>
        <v>T.ESPAÑA</v>
      </c>
      <c r="B9" s="98" t="s">
        <v>20</v>
      </c>
      <c r="C9" s="76" t="s">
        <v>21</v>
      </c>
      <c r="D9" s="14">
        <f>VLOOKUP($B$5&amp;$B$7&amp;$A9,'ALIMENTACION PERFIL'!$A:$L,D$7,0)</f>
        <v>100</v>
      </c>
      <c r="E9" s="14">
        <f>VLOOKUP($B$5&amp;$B$7&amp;$A9,'ALIMENTACION PERFIL'!$A:$L,E$7,0)</f>
        <v>100</v>
      </c>
      <c r="F9" s="14"/>
      <c r="G9" s="14"/>
      <c r="H9" s="14"/>
      <c r="I9" s="14"/>
      <c r="J9" s="3"/>
      <c r="K9" s="47">
        <f>IFERROR((E9-D9),"-")</f>
        <v>0</v>
      </c>
    </row>
    <row r="10" spans="1:11" x14ac:dyDescent="0.3">
      <c r="A10" s="80" t="str">
        <f>'ALIMENTACION PERFIL'!D3</f>
        <v>BCN AM</v>
      </c>
      <c r="B10" s="99"/>
      <c r="C10" s="77" t="s">
        <v>22</v>
      </c>
      <c r="D10" s="4">
        <f>VLOOKUP($B$5&amp;$B$7&amp;$A10,'ALIMENTACION PERFIL'!$A:$L,D$7,0)</f>
        <v>7.1919334382277738</v>
      </c>
      <c r="E10" s="4">
        <f>VLOOKUP($B$5&amp;$B$7&amp;$A10,'ALIMENTACION PERFIL'!$A:$L,E$7,0)</f>
        <v>10.331810490386491</v>
      </c>
      <c r="F10" s="4"/>
      <c r="G10" s="4"/>
      <c r="H10" s="4"/>
      <c r="I10" s="4"/>
      <c r="J10" s="3"/>
      <c r="K10" s="48">
        <f>IFERROR((E10-D10),"-")</f>
        <v>3.1398770521587176</v>
      </c>
    </row>
    <row r="11" spans="1:11" x14ac:dyDescent="0.3">
      <c r="A11" s="80" t="str">
        <f>'ALIMENTACION PERFIL'!D4</f>
        <v>REST.CAT ARAGON</v>
      </c>
      <c r="B11" s="99"/>
      <c r="C11" s="77" t="s">
        <v>23</v>
      </c>
      <c r="D11" s="4">
        <f>VLOOKUP($B$5&amp;$B$7&amp;$A11,'ALIMENTACION PERFIL'!$A:$L,D$7,0)</f>
        <v>14.991419783640678</v>
      </c>
      <c r="E11" s="4">
        <f>VLOOKUP($B$5&amp;$B$7&amp;$A11,'ALIMENTACION PERFIL'!$A:$L,E$7,0)</f>
        <v>16.703144025616918</v>
      </c>
      <c r="F11" s="4"/>
      <c r="G11" s="4"/>
      <c r="H11" s="4"/>
      <c r="I11" s="4"/>
      <c r="J11" s="3"/>
      <c r="K11" s="48">
        <f t="shared" ref="K11:K17" si="1">IFERROR((E11-D11),"-")</f>
        <v>1.7117242419762402</v>
      </c>
    </row>
    <row r="12" spans="1:11" x14ac:dyDescent="0.3">
      <c r="A12" s="80" t="str">
        <f>'ALIMENTACION PERFIL'!D5</f>
        <v>LEVANTE</v>
      </c>
      <c r="B12" s="99"/>
      <c r="C12" s="77" t="s">
        <v>24</v>
      </c>
      <c r="D12" s="4">
        <f>VLOOKUP($B$5&amp;$B$7&amp;$A12,'ALIMENTACION PERFIL'!$A:$L,D$7,0)</f>
        <v>12.875378211776439</v>
      </c>
      <c r="E12" s="4">
        <f>VLOOKUP($B$5&amp;$B$7&amp;$A12,'ALIMENTACION PERFIL'!$A:$L,E$7,0)</f>
        <v>16.51942281788568</v>
      </c>
      <c r="F12" s="4"/>
      <c r="G12" s="4"/>
      <c r="H12" s="4"/>
      <c r="I12" s="4"/>
      <c r="J12" s="3"/>
      <c r="K12" s="48">
        <f t="shared" si="1"/>
        <v>3.6440446061092402</v>
      </c>
    </row>
    <row r="13" spans="1:11" x14ac:dyDescent="0.3">
      <c r="A13" s="80" t="str">
        <f>'ALIMENTACION PERFIL'!D6</f>
        <v>ANDALUCIA</v>
      </c>
      <c r="B13" s="99"/>
      <c r="C13" s="77" t="s">
        <v>25</v>
      </c>
      <c r="D13" s="4">
        <f>VLOOKUP($B$5&amp;$B$7&amp;$A13,'ALIMENTACION PERFIL'!$A:$L,D$7,0)</f>
        <v>21.547671734673113</v>
      </c>
      <c r="E13" s="4">
        <f>VLOOKUP($B$5&amp;$B$7&amp;$A13,'ALIMENTACION PERFIL'!$A:$L,E$7,0)</f>
        <v>18.767646388569723</v>
      </c>
      <c r="F13" s="4"/>
      <c r="G13" s="4"/>
      <c r="H13" s="4"/>
      <c r="I13" s="4"/>
      <c r="J13" s="3"/>
      <c r="K13" s="48">
        <f t="shared" si="1"/>
        <v>-2.7800253461033897</v>
      </c>
    </row>
    <row r="14" spans="1:11" x14ac:dyDescent="0.3">
      <c r="A14" s="80" t="str">
        <f>'ALIMENTACION PERFIL'!D7</f>
        <v>MDD AM</v>
      </c>
      <c r="B14" s="99"/>
      <c r="C14" s="77" t="s">
        <v>26</v>
      </c>
      <c r="D14" s="4">
        <f>VLOOKUP($B$5&amp;$B$7&amp;$A14,'ALIMENTACION PERFIL'!$A:$L,D$7,0)</f>
        <v>17.883842837224922</v>
      </c>
      <c r="E14" s="4">
        <f>VLOOKUP($B$5&amp;$B$7&amp;$A14,'ALIMENTACION PERFIL'!$A:$L,E$7,0)</f>
        <v>13.482497702147048</v>
      </c>
      <c r="F14" s="4"/>
      <c r="G14" s="4"/>
      <c r="H14" s="4"/>
      <c r="I14" s="4"/>
      <c r="J14" s="3"/>
      <c r="K14" s="48">
        <f t="shared" si="1"/>
        <v>-4.4013451350778734</v>
      </c>
    </row>
    <row r="15" spans="1:11" x14ac:dyDescent="0.3">
      <c r="A15" s="80" t="str">
        <f>'ALIMENTACION PERFIL'!D8</f>
        <v>RTO CENTRO</v>
      </c>
      <c r="B15" s="99"/>
      <c r="C15" s="77" t="s">
        <v>27</v>
      </c>
      <c r="D15" s="4">
        <f>VLOOKUP($B$5&amp;$B$7&amp;$A15,'ALIMENTACION PERFIL'!$A:$L,D$7,0)</f>
        <v>7.3244961867681173</v>
      </c>
      <c r="E15" s="4">
        <f>VLOOKUP($B$5&amp;$B$7&amp;$A15,'ALIMENTACION PERFIL'!$A:$L,E$7,0)</f>
        <v>6.2653276189374312</v>
      </c>
      <c r="F15" s="4"/>
      <c r="G15" s="4"/>
      <c r="H15" s="4"/>
      <c r="I15" s="4"/>
      <c r="J15" s="3"/>
      <c r="K15" s="48">
        <f t="shared" si="1"/>
        <v>-1.0591685678306861</v>
      </c>
    </row>
    <row r="16" spans="1:11" x14ac:dyDescent="0.3">
      <c r="A16" s="80" t="str">
        <f>'ALIMENTACION PERFIL'!D9</f>
        <v>NORTE-CENTRO</v>
      </c>
      <c r="B16" s="99"/>
      <c r="C16" s="77" t="s">
        <v>28</v>
      </c>
      <c r="D16" s="4">
        <f>VLOOKUP($B$5&amp;$B$7&amp;$A16,'ALIMENTACION PERFIL'!$A:$L,D$7,0)</f>
        <v>9.8261039859976496</v>
      </c>
      <c r="E16" s="4">
        <f>VLOOKUP($B$5&amp;$B$7&amp;$A16,'ALIMENTACION PERFIL'!$A:$L,E$7,0)</f>
        <v>9.3521154847772117</v>
      </c>
      <c r="F16" s="4"/>
      <c r="G16" s="4"/>
      <c r="H16" s="4"/>
      <c r="I16" s="4"/>
      <c r="J16" s="3"/>
      <c r="K16" s="48">
        <f t="shared" si="1"/>
        <v>-0.4739885012204379</v>
      </c>
    </row>
    <row r="17" spans="1:11" x14ac:dyDescent="0.3">
      <c r="A17" s="80" t="str">
        <f>'ALIMENTACION PERFIL'!D10</f>
        <v>NOROESTE</v>
      </c>
      <c r="B17" s="100"/>
      <c r="C17" s="78" t="s">
        <v>29</v>
      </c>
      <c r="D17" s="17">
        <f>VLOOKUP($B$5&amp;$B$7&amp;$A17,'ALIMENTACION PERFIL'!$A:$L,D$7,0)</f>
        <v>8.359156245705524</v>
      </c>
      <c r="E17" s="17">
        <f>VLOOKUP($B$5&amp;$B$7&amp;$A17,'ALIMENTACION PERFIL'!$A:$L,E$7,0)</f>
        <v>8.5780376095838253</v>
      </c>
      <c r="F17" s="17"/>
      <c r="G17" s="17"/>
      <c r="H17" s="17"/>
      <c r="I17" s="17"/>
      <c r="J17" s="3"/>
      <c r="K17" s="47">
        <f t="shared" si="1"/>
        <v>0.21888136387830137</v>
      </c>
    </row>
    <row r="18" spans="1:11" x14ac:dyDescent="0.3">
      <c r="A18" s="80" t="s">
        <v>30</v>
      </c>
      <c r="B18" s="98" t="s">
        <v>31</v>
      </c>
      <c r="C18" s="79" t="s">
        <v>32</v>
      </c>
      <c r="D18" s="14">
        <f>VLOOKUP($B$5&amp;$B$7&amp;$A18,'ALIMENTACION PERFIL'!$A:$L,D$7,0)</f>
        <v>2.1755150703976009</v>
      </c>
      <c r="E18" s="14">
        <f>VLOOKUP($B$5&amp;$B$7&amp;$A18,'ALIMENTACION PERFIL'!$A:$L,E$7,0)</f>
        <v>2.4718892380902058</v>
      </c>
      <c r="F18" s="14"/>
      <c r="G18" s="14"/>
      <c r="H18" s="14"/>
      <c r="I18" s="14"/>
      <c r="J18" s="3"/>
      <c r="K18" s="47">
        <f t="shared" ref="K18:K35" si="2">IFERROR((G18-E18),"-")</f>
        <v>-2.4718892380902058</v>
      </c>
    </row>
    <row r="19" spans="1:11" x14ac:dyDescent="0.3">
      <c r="A19" s="80" t="s">
        <v>33</v>
      </c>
      <c r="B19" s="99"/>
      <c r="C19" s="77" t="s">
        <v>34</v>
      </c>
      <c r="D19" s="4">
        <f>VLOOKUP($B$5&amp;$B$7&amp;$A19,'ALIMENTACION PERFIL'!$A:$L,D$7,0)</f>
        <v>5.3850706065158187</v>
      </c>
      <c r="E19" s="4">
        <f>VLOOKUP($B$5&amp;$B$7&amp;$A19,'ALIMENTACION PERFIL'!$A:$L,E$7,0)</f>
        <v>6.6704750258411476</v>
      </c>
      <c r="F19" s="4"/>
      <c r="G19" s="4"/>
      <c r="H19" s="4"/>
      <c r="I19" s="4"/>
      <c r="J19" s="3"/>
      <c r="K19" s="48">
        <f t="shared" si="2"/>
        <v>-6.6704750258411476</v>
      </c>
    </row>
    <row r="20" spans="1:11" x14ac:dyDescent="0.3">
      <c r="A20" s="80" t="s">
        <v>35</v>
      </c>
      <c r="B20" s="99"/>
      <c r="C20" s="77" t="s">
        <v>36</v>
      </c>
      <c r="D20" s="4">
        <f>VLOOKUP($B$5&amp;$B$7&amp;$A20,'ALIMENTACION PERFIL'!$A:$L,D$7,0)</f>
        <v>8.2432388051260919</v>
      </c>
      <c r="E20" s="4">
        <f>VLOOKUP($B$5&amp;$B$7&amp;$A20,'ALIMENTACION PERFIL'!$A:$L,E$7,0)</f>
        <v>11.301859336589617</v>
      </c>
      <c r="F20" s="4"/>
      <c r="G20" s="4"/>
      <c r="H20" s="4"/>
      <c r="I20" s="4"/>
      <c r="J20" s="3"/>
      <c r="K20" s="48">
        <f t="shared" si="2"/>
        <v>-11.301859336589617</v>
      </c>
    </row>
    <row r="21" spans="1:11" x14ac:dyDescent="0.3">
      <c r="A21" s="80" t="s">
        <v>37</v>
      </c>
      <c r="B21" s="99"/>
      <c r="C21" s="77" t="s">
        <v>38</v>
      </c>
      <c r="D21" s="4">
        <f>VLOOKUP($B$5&amp;$B$7&amp;$A21,'ALIMENTACION PERFIL'!$A:$L,D$7,0)</f>
        <v>21.536201901405626</v>
      </c>
      <c r="E21" s="4">
        <f>VLOOKUP($B$5&amp;$B$7&amp;$A21,'ALIMENTACION PERFIL'!$A:$L,E$7,0)</f>
        <v>16.622894133756372</v>
      </c>
      <c r="F21" s="4"/>
      <c r="G21" s="4"/>
      <c r="H21" s="4"/>
      <c r="I21" s="4"/>
      <c r="J21" s="3"/>
      <c r="K21" s="48">
        <f t="shared" si="2"/>
        <v>-16.622894133756372</v>
      </c>
    </row>
    <row r="22" spans="1:11" ht="18.45" customHeight="1" x14ac:dyDescent="0.3">
      <c r="A22" s="80" t="s">
        <v>39</v>
      </c>
      <c r="B22" s="99"/>
      <c r="C22" s="77" t="s">
        <v>40</v>
      </c>
      <c r="D22" s="4">
        <f>VLOOKUP($B$5&amp;$B$7&amp;$A22,'ALIMENTACION PERFIL'!$A:$L,D$7,0)</f>
        <v>18.011320916975965</v>
      </c>
      <c r="E22" s="4">
        <f>VLOOKUP($B$5&amp;$B$7&amp;$A22,'ALIMENTACION PERFIL'!$A:$L,E$7,0)</f>
        <v>19.136106292225254</v>
      </c>
      <c r="F22" s="4"/>
      <c r="G22" s="4"/>
      <c r="H22" s="4"/>
      <c r="I22" s="4"/>
      <c r="J22" s="3"/>
      <c r="K22" s="48">
        <f t="shared" si="2"/>
        <v>-19.136106292225254</v>
      </c>
    </row>
    <row r="23" spans="1:11" x14ac:dyDescent="0.3">
      <c r="A23" s="80" t="s">
        <v>41</v>
      </c>
      <c r="B23" s="99"/>
      <c r="C23" s="77" t="s">
        <v>42</v>
      </c>
      <c r="D23" s="4">
        <f>VLOOKUP($B$5&amp;$B$7&amp;$A23,'ALIMENTACION PERFIL'!$A:$L,D$7,0)</f>
        <v>8.7734234937033104</v>
      </c>
      <c r="E23" s="4">
        <f>VLOOKUP($B$5&amp;$B$7&amp;$A23,'ALIMENTACION PERFIL'!$A:$L,E$7,0)</f>
        <v>7.7906856297840958</v>
      </c>
      <c r="F23" s="4"/>
      <c r="G23" s="4"/>
      <c r="H23" s="4"/>
      <c r="I23" s="4"/>
      <c r="J23" s="3"/>
      <c r="K23" s="48">
        <f t="shared" si="2"/>
        <v>-7.7906856297840958</v>
      </c>
    </row>
    <row r="24" spans="1:11" ht="18.45" customHeight="1" x14ac:dyDescent="0.3">
      <c r="A24" s="80" t="s">
        <v>43</v>
      </c>
      <c r="B24" s="99"/>
      <c r="C24" s="77" t="s">
        <v>44</v>
      </c>
      <c r="D24" s="4">
        <f>VLOOKUP($B$5&amp;$B$7&amp;$A24,'ALIMENTACION PERFIL'!$A:$L,D$7,0)</f>
        <v>12.715535938968975</v>
      </c>
      <c r="E24" s="4">
        <f>VLOOKUP($B$5&amp;$B$7&amp;$A24,'ALIMENTACION PERFIL'!$A:$L,E$7,0)</f>
        <v>12.066637565638255</v>
      </c>
      <c r="F24" s="4"/>
      <c r="G24" s="4"/>
      <c r="H24" s="4"/>
      <c r="I24" s="4"/>
      <c r="J24" s="3"/>
      <c r="K24" s="48">
        <f t="shared" si="2"/>
        <v>-12.066637565638255</v>
      </c>
    </row>
    <row r="25" spans="1:11" ht="18.45" customHeight="1" x14ac:dyDescent="0.3">
      <c r="A25" s="80" t="s">
        <v>45</v>
      </c>
      <c r="B25" s="100"/>
      <c r="C25" s="78" t="s">
        <v>46</v>
      </c>
      <c r="D25" s="17">
        <f>VLOOKUP($B$5&amp;$B$7&amp;$A25,'ALIMENTACION PERFIL'!$A:$L,D$7,0)</f>
        <v>23.15969565463816</v>
      </c>
      <c r="E25" s="17">
        <f>VLOOKUP($B$5&amp;$B$7&amp;$A25,'ALIMENTACION PERFIL'!$A:$L,E$7,0)</f>
        <v>23.939454626428319</v>
      </c>
      <c r="F25" s="17"/>
      <c r="G25" s="17"/>
      <c r="H25" s="17"/>
      <c r="I25" s="17"/>
      <c r="J25" s="3"/>
      <c r="K25" s="49">
        <f t="shared" si="2"/>
        <v>-23.939454626428319</v>
      </c>
    </row>
    <row r="26" spans="1:11" ht="18.45" customHeight="1" x14ac:dyDescent="0.3">
      <c r="A26" s="80" t="str">
        <f>'ALIMENTACION PERFIL'!D19</f>
        <v>DE 15 A 19 AÑOS</v>
      </c>
      <c r="B26" s="98" t="s">
        <v>47</v>
      </c>
      <c r="C26" s="79" t="s">
        <v>48</v>
      </c>
      <c r="D26" s="14">
        <f>VLOOKUP($B$5&amp;$B$7&amp;$A26,'ALIMENTACION PERFIL'!$A:$L,D$7,0)</f>
        <v>5.3902677456876376</v>
      </c>
      <c r="E26" s="14">
        <f>VLOOKUP($B$5&amp;$B$7&amp;$A26,'ALIMENTACION PERFIL'!$A:$L,E$7,0)</f>
        <v>6.6659459829134322</v>
      </c>
      <c r="F26" s="14"/>
      <c r="G26" s="14"/>
      <c r="H26" s="14"/>
      <c r="I26" s="14"/>
      <c r="J26" s="3"/>
      <c r="K26" s="47">
        <f t="shared" si="2"/>
        <v>-6.6659459829134322</v>
      </c>
    </row>
    <row r="27" spans="1:11" ht="18.45" customHeight="1" x14ac:dyDescent="0.3">
      <c r="A27" s="80" t="str">
        <f>'ALIMENTACION PERFIL'!D20</f>
        <v>DE 20 A 24 AÑOS</v>
      </c>
      <c r="B27" s="99"/>
      <c r="C27" s="77" t="s">
        <v>49</v>
      </c>
      <c r="D27" s="4">
        <f>VLOOKUP($B$5&amp;$B$7&amp;$A27,'ALIMENTACION PERFIL'!$A:$L,D$7,0)</f>
        <v>8.7547434235708561</v>
      </c>
      <c r="E27" s="4">
        <f>VLOOKUP($B$5&amp;$B$7&amp;$A27,'ALIMENTACION PERFIL'!$A:$L,E$7,0)</f>
        <v>5.9391955059838875</v>
      </c>
      <c r="F27" s="4"/>
      <c r="G27" s="4"/>
      <c r="H27" s="4"/>
      <c r="I27" s="4"/>
      <c r="J27" s="3"/>
      <c r="K27" s="48">
        <f t="shared" si="2"/>
        <v>-5.9391955059838875</v>
      </c>
    </row>
    <row r="28" spans="1:11" ht="18.45" customHeight="1" x14ac:dyDescent="0.3">
      <c r="A28" s="80" t="str">
        <f>'ALIMENTACION PERFIL'!D21</f>
        <v>DE 25 A 34 AÑOS</v>
      </c>
      <c r="B28" s="99"/>
      <c r="C28" s="77" t="s">
        <v>50</v>
      </c>
      <c r="D28" s="4">
        <f>VLOOKUP($B$5&amp;$B$7&amp;$A28,'ALIMENTACION PERFIL'!$A:$L,D$7,0)</f>
        <v>16.732294079465184</v>
      </c>
      <c r="E28" s="4">
        <f>VLOOKUP($B$5&amp;$B$7&amp;$A28,'ALIMENTACION PERFIL'!$A:$L,E$7,0)</f>
        <v>11.10881939321675</v>
      </c>
      <c r="F28" s="4"/>
      <c r="G28" s="4"/>
      <c r="H28" s="4"/>
      <c r="I28" s="4"/>
      <c r="J28" s="3"/>
      <c r="K28" s="48">
        <f t="shared" si="2"/>
        <v>-11.10881939321675</v>
      </c>
    </row>
    <row r="29" spans="1:11" ht="18.45" customHeight="1" x14ac:dyDescent="0.3">
      <c r="A29" s="80" t="str">
        <f>'ALIMENTACION PERFIL'!D22</f>
        <v>DE 35 A 49 AÑOS</v>
      </c>
      <c r="B29" s="99"/>
      <c r="C29" s="77" t="s">
        <v>51</v>
      </c>
      <c r="D29" s="4">
        <f>VLOOKUP($B$5&amp;$B$7&amp;$A29,'ALIMENTACION PERFIL'!$A:$L,D$7,0)</f>
        <v>30.975530330884816</v>
      </c>
      <c r="E29" s="4">
        <f>VLOOKUP($B$5&amp;$B$7&amp;$A29,'ALIMENTACION PERFIL'!$A:$L,E$7,0)</f>
        <v>33.389019631924612</v>
      </c>
      <c r="F29" s="4"/>
      <c r="G29" s="4"/>
      <c r="H29" s="4"/>
      <c r="I29" s="4"/>
      <c r="J29" s="3"/>
      <c r="K29" s="48">
        <f t="shared" si="2"/>
        <v>-33.389019631924612</v>
      </c>
    </row>
    <row r="30" spans="1:11" ht="18.45" customHeight="1" x14ac:dyDescent="0.3">
      <c r="A30" s="80" t="str">
        <f>'ALIMENTACION PERFIL'!D23</f>
        <v>DE 50 A 59 AÑOS</v>
      </c>
      <c r="B30" s="99"/>
      <c r="C30" s="77" t="s">
        <v>52</v>
      </c>
      <c r="D30" s="4">
        <f>VLOOKUP($B$5&amp;$B$7&amp;$A30,'ALIMENTACION PERFIL'!$A:$L,D$7,0)</f>
        <v>22.33823478361591</v>
      </c>
      <c r="E30" s="4">
        <f>VLOOKUP($B$5&amp;$B$7&amp;$A30,'ALIMENTACION PERFIL'!$A:$L,E$7,0)</f>
        <v>25.675805933962486</v>
      </c>
      <c r="F30" s="4"/>
      <c r="G30" s="4"/>
      <c r="H30" s="4"/>
      <c r="I30" s="4"/>
      <c r="J30" s="3"/>
      <c r="K30" s="48">
        <f t="shared" si="2"/>
        <v>-25.675805933962486</v>
      </c>
    </row>
    <row r="31" spans="1:11" ht="18.45" customHeight="1" x14ac:dyDescent="0.3">
      <c r="A31" s="80" t="str">
        <f>'ALIMENTACION PERFIL'!D24</f>
        <v>DE 60 A 75 AÑOS</v>
      </c>
      <c r="B31" s="100"/>
      <c r="C31" s="78" t="s">
        <v>53</v>
      </c>
      <c r="D31" s="17">
        <f>VLOOKUP($B$5&amp;$B$7&amp;$A31,'ALIMENTACION PERFIL'!$A:$L,D$7,0)</f>
        <v>15.808932252371324</v>
      </c>
      <c r="E31" s="17">
        <f>VLOOKUP($B$5&amp;$B$7&amp;$A31,'ALIMENTACION PERFIL'!$A:$L,E$7,0)</f>
        <v>17.221216700448689</v>
      </c>
      <c r="F31" s="17"/>
      <c r="G31" s="17"/>
      <c r="H31" s="17"/>
      <c r="I31" s="17"/>
      <c r="J31" s="3"/>
      <c r="K31" s="49">
        <f t="shared" si="2"/>
        <v>-17.221216700448689</v>
      </c>
    </row>
    <row r="32" spans="1:11" ht="18.45" customHeight="1" x14ac:dyDescent="0.3">
      <c r="A32" s="80" t="str">
        <f>'ALIMENTACION PERFIL'!D25</f>
        <v>ALTA Y MEDIA ALTA</v>
      </c>
      <c r="B32" s="98" t="s">
        <v>54</v>
      </c>
      <c r="C32" s="79" t="s">
        <v>55</v>
      </c>
      <c r="D32" s="14">
        <f>VLOOKUP($B$5&amp;$B$7&amp;$A32,'ALIMENTACION PERFIL'!$A:$L,D$7,0)</f>
        <v>17.308642415803803</v>
      </c>
      <c r="E32" s="14">
        <f>VLOOKUP($B$5&amp;$B$7&amp;$A32,'ALIMENTACION PERFIL'!$A:$L,E$7,0)</f>
        <v>20.515975001778429</v>
      </c>
      <c r="F32" s="14"/>
      <c r="G32" s="14"/>
      <c r="H32" s="14"/>
      <c r="I32" s="14"/>
      <c r="J32" s="3"/>
      <c r="K32" s="47">
        <f t="shared" si="2"/>
        <v>-20.515975001778429</v>
      </c>
    </row>
    <row r="33" spans="1:11" ht="18.45" customHeight="1" x14ac:dyDescent="0.3">
      <c r="A33" s="80" t="str">
        <f>'ALIMENTACION PERFIL'!D26</f>
        <v>MEDIA</v>
      </c>
      <c r="B33" s="99"/>
      <c r="C33" s="77" t="s">
        <v>56</v>
      </c>
      <c r="D33" s="4">
        <f>VLOOKUP($B$5&amp;$B$7&amp;$A33,'ALIMENTACION PERFIL'!$A:$L,D$7,0)</f>
        <v>24.979809279754697</v>
      </c>
      <c r="E33" s="4">
        <f>VLOOKUP($B$5&amp;$B$7&amp;$A33,'ALIMENTACION PERFIL'!$A:$L,E$7,0)</f>
        <v>28.771415637194782</v>
      </c>
      <c r="F33" s="4"/>
      <c r="G33" s="4"/>
      <c r="H33" s="4"/>
      <c r="I33" s="4"/>
      <c r="J33" s="3"/>
      <c r="K33" s="48">
        <f t="shared" si="2"/>
        <v>-28.771415637194782</v>
      </c>
    </row>
    <row r="34" spans="1:11" ht="18.45" customHeight="1" x14ac:dyDescent="0.3">
      <c r="A34" s="80" t="str">
        <f>'ALIMENTACION PERFIL'!D27</f>
        <v>MEDIA BAJA</v>
      </c>
      <c r="B34" s="99"/>
      <c r="C34" s="77" t="s">
        <v>57</v>
      </c>
      <c r="D34" s="4">
        <f>VLOOKUP($B$5&amp;$B$7&amp;$A34,'ALIMENTACION PERFIL'!$A:$L,D$7,0)</f>
        <v>39.802601022179992</v>
      </c>
      <c r="E34" s="4">
        <f>VLOOKUP($B$5&amp;$B$7&amp;$A34,'ALIMENTACION PERFIL'!$A:$L,E$7,0)</f>
        <v>37.131607622287831</v>
      </c>
      <c r="F34" s="4"/>
      <c r="G34" s="4"/>
      <c r="H34" s="4"/>
      <c r="I34" s="4"/>
      <c r="J34" s="3"/>
      <c r="K34" s="48">
        <f t="shared" si="2"/>
        <v>-37.131607622287831</v>
      </c>
    </row>
    <row r="35" spans="1:11" ht="18.45" customHeight="1" x14ac:dyDescent="0.3">
      <c r="A35" s="80" t="str">
        <f>'ALIMENTACION PERFIL'!D28</f>
        <v>BAJA</v>
      </c>
      <c r="B35" s="100"/>
      <c r="C35" s="78" t="s">
        <v>58</v>
      </c>
      <c r="D35" s="17">
        <f>VLOOKUP($B$5&amp;$B$7&amp;$A35,'ALIMENTACION PERFIL'!$A:$L,D$7,0)</f>
        <v>17.908948998198404</v>
      </c>
      <c r="E35" s="17">
        <f>VLOOKUP($B$5&amp;$B$7&amp;$A35,'ALIMENTACION PERFIL'!$A:$L,E$7,0)</f>
        <v>13.58100266158519</v>
      </c>
      <c r="F35" s="17"/>
      <c r="G35" s="17"/>
      <c r="H35" s="17"/>
      <c r="I35" s="17"/>
      <c r="J35" s="3"/>
      <c r="K35" s="49">
        <f t="shared" si="2"/>
        <v>-13.58100266158519</v>
      </c>
    </row>
  </sheetData>
  <sheetProtection sheet="1" objects="1" scenarios="1"/>
  <mergeCells count="6">
    <mergeCell ref="C1:K1"/>
    <mergeCell ref="B18:B25"/>
    <mergeCell ref="B26:B31"/>
    <mergeCell ref="B32:B35"/>
    <mergeCell ref="B6:C6"/>
    <mergeCell ref="B9:B17"/>
  </mergeCells>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5" r:id="rId4" name="Drop Down 3">
              <controlPr defaultSize="0" autoLine="0" autoPict="0">
                <anchor moveWithCells="1">
                  <from>
                    <xdr:col>1</xdr:col>
                    <xdr:colOff>22860</xdr:colOff>
                    <xdr:row>2</xdr:row>
                    <xdr:rowOff>114300</xdr:rowOff>
                  </from>
                  <to>
                    <xdr:col>2</xdr:col>
                    <xdr:colOff>1866900</xdr:colOff>
                    <xdr:row>3</xdr:row>
                    <xdr:rowOff>99060</xdr:rowOff>
                  </to>
                </anchor>
              </controlPr>
            </control>
          </mc:Choice>
        </mc:AlternateContent>
        <mc:AlternateContent xmlns:mc="http://schemas.openxmlformats.org/markup-compatibility/2006">
          <mc:Choice Requires="x14">
            <control shapeId="8196" r:id="rId5" name="Drop Down 4">
              <controlPr defaultSize="0" autoLine="0" autoPict="0">
                <anchor moveWithCells="1">
                  <from>
                    <xdr:col>1</xdr:col>
                    <xdr:colOff>7620</xdr:colOff>
                    <xdr:row>4</xdr:row>
                    <xdr:rowOff>106680</xdr:rowOff>
                  </from>
                  <to>
                    <xdr:col>2</xdr:col>
                    <xdr:colOff>1859280</xdr:colOff>
                    <xdr:row>5</xdr:row>
                    <xdr:rowOff>182880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3">
    <pageSetUpPr fitToPage="1"/>
  </sheetPr>
  <dimension ref="A1:K43"/>
  <sheetViews>
    <sheetView showGridLines="0" showRowColHeaders="0" zoomScale="60" zoomScaleNormal="60" zoomScaleSheetLayoutView="90" zoomScalePageLayoutView="80" workbookViewId="0">
      <selection activeCell="D4" sqref="D4"/>
    </sheetView>
  </sheetViews>
  <sheetFormatPr baseColWidth="10" defaultColWidth="12" defaultRowHeight="15.6" x14ac:dyDescent="0.3"/>
  <cols>
    <col min="1" max="1" width="2.21875" style="55" customWidth="1"/>
    <col min="2" max="2" width="16.21875" style="55" customWidth="1"/>
    <col min="3" max="3" width="29.77734375" style="55" bestFit="1" customWidth="1"/>
    <col min="4" max="8" width="20.44140625" style="55" customWidth="1"/>
    <col min="9" max="9" width="20.44140625" style="58" customWidth="1"/>
    <col min="10" max="10" width="2.77734375" style="55" customWidth="1"/>
    <col min="11" max="11" width="17" style="55" customWidth="1"/>
    <col min="12" max="16384" width="12" style="55"/>
  </cols>
  <sheetData>
    <row r="1" spans="1:11" ht="72" customHeight="1" x14ac:dyDescent="0.3">
      <c r="B1" s="56"/>
      <c r="C1" s="97" t="s">
        <v>0</v>
      </c>
      <c r="D1" s="97"/>
      <c r="E1" s="97"/>
      <c r="F1" s="97"/>
      <c r="G1" s="97"/>
      <c r="H1" s="97"/>
      <c r="I1" s="97"/>
      <c r="J1" s="97"/>
      <c r="K1" s="97"/>
    </row>
    <row r="2" spans="1:11" ht="7.5" customHeight="1" x14ac:dyDescent="0.3">
      <c r="B2" s="57"/>
    </row>
    <row r="3" spans="1:11" ht="7.5" customHeight="1" x14ac:dyDescent="0.3">
      <c r="I3" s="55"/>
    </row>
    <row r="4" spans="1:11" s="62" customFormat="1" ht="11.25" customHeight="1" x14ac:dyDescent="0.3">
      <c r="A4" s="7"/>
      <c r="B4" s="7"/>
      <c r="C4" s="8"/>
      <c r="D4" s="7">
        <v>96</v>
      </c>
      <c r="E4" s="8"/>
      <c r="F4" s="8"/>
      <c r="G4" s="7"/>
      <c r="I4" s="63"/>
    </row>
    <row r="5" spans="1:11" s="62" customFormat="1" ht="15" customHeight="1" x14ac:dyDescent="0.3">
      <c r="A5" s="7">
        <v>2</v>
      </c>
      <c r="B5" s="7" t="str">
        <f>VLOOKUP(A5,desplegables!E2:F3,2,0)</f>
        <v>PENETRACION (%)</v>
      </c>
      <c r="C5" s="22"/>
      <c r="D5" s="64"/>
      <c r="E5" s="64"/>
      <c r="F5" s="83"/>
      <c r="G5" s="64"/>
      <c r="I5" s="65"/>
    </row>
    <row r="6" spans="1:11" s="23" customFormat="1" ht="18" customHeight="1" x14ac:dyDescent="0.3">
      <c r="A6" s="75"/>
      <c r="B6" s="101"/>
      <c r="C6" s="101"/>
      <c r="D6" s="67">
        <v>32073135.108767997</v>
      </c>
      <c r="E6" s="67">
        <v>31796651.899999999</v>
      </c>
      <c r="F6" s="67">
        <v>28579560.528701</v>
      </c>
      <c r="G6" s="67">
        <v>26312260.197521999</v>
      </c>
      <c r="H6" s="67">
        <v>26207729.846116003</v>
      </c>
      <c r="I6" s="67">
        <v>24181234.546657495</v>
      </c>
    </row>
    <row r="7" spans="1:11" x14ac:dyDescent="0.3">
      <c r="A7" s="23">
        <v>1</v>
      </c>
      <c r="B7" s="23" t="str">
        <f>VLOOKUP(A7,desplegables!A2:B7,2,0)</f>
        <v>TotalAlimentacion</v>
      </c>
      <c r="C7" s="23"/>
      <c r="D7" s="73">
        <v>5</v>
      </c>
      <c r="E7" s="73">
        <f>D7+1</f>
        <v>6</v>
      </c>
      <c r="F7" s="73">
        <f t="shared" ref="F7:I7" si="0">E7+1</f>
        <v>7</v>
      </c>
      <c r="G7" s="73">
        <f t="shared" si="0"/>
        <v>8</v>
      </c>
      <c r="H7" s="73">
        <f t="shared" si="0"/>
        <v>9</v>
      </c>
      <c r="I7" s="73">
        <f t="shared" si="0"/>
        <v>10</v>
      </c>
      <c r="J7" s="74"/>
      <c r="K7" s="3"/>
    </row>
    <row r="8" spans="1:11" ht="50.1" customHeight="1" x14ac:dyDescent="0.3">
      <c r="A8" s="23"/>
      <c r="B8" s="24"/>
      <c r="C8" s="25"/>
      <c r="D8" s="13" t="str">
        <f>'ALIMENTACION PERFIL'!$E$1</f>
        <v>Año 2020</v>
      </c>
      <c r="E8" s="13" t="str">
        <f>'ALIMENTACION PERFIL'!$F$1</f>
        <v>Año 2021</v>
      </c>
      <c r="F8" s="13"/>
      <c r="G8" s="13"/>
      <c r="H8" s="13"/>
      <c r="I8" s="13"/>
      <c r="J8" s="3"/>
      <c r="K8" s="35" t="str">
        <f>"Dif. puntos "&amp;E8&amp;" vs "&amp;D8</f>
        <v>Dif. puntos Año 2021 vs Año 2020</v>
      </c>
    </row>
    <row r="9" spans="1:11" x14ac:dyDescent="0.3">
      <c r="A9" s="10"/>
      <c r="B9" s="98" t="s">
        <v>59</v>
      </c>
      <c r="C9" s="76" t="s">
        <v>60</v>
      </c>
      <c r="D9" s="14">
        <f>VLOOKUP($B$5&amp;$B$7&amp;$C9,MOTIVOS!$A:$N,D$7,0)</f>
        <v>43.755769999999998</v>
      </c>
      <c r="E9" s="14">
        <f>VLOOKUP($B$5&amp;$B$7&amp;$C9,MOTIVOS!$A:$N,E$7,0)</f>
        <v>44.262349999999998</v>
      </c>
      <c r="F9" s="14"/>
      <c r="G9" s="14"/>
      <c r="H9" s="14"/>
      <c r="I9" s="14"/>
      <c r="J9" s="3"/>
      <c r="K9" s="37">
        <f>IFERROR((D9-E9),"-")</f>
        <v>-0.50657999999999959</v>
      </c>
    </row>
    <row r="10" spans="1:11" x14ac:dyDescent="0.3">
      <c r="A10" s="10"/>
      <c r="B10" s="99"/>
      <c r="C10" s="77" t="s">
        <v>61</v>
      </c>
      <c r="D10" s="4">
        <f>VLOOKUP($B$5&amp;$B$7&amp;$C10,MOTIVOS!$A:$N,D$7,0)</f>
        <v>9.2037560000000003</v>
      </c>
      <c r="E10" s="4">
        <f>VLOOKUP($B$5&amp;$B$7&amp;$C10,MOTIVOS!$A:$N,E$7,0)</f>
        <v>10.31391</v>
      </c>
      <c r="F10" s="4"/>
      <c r="G10" s="4"/>
      <c r="H10" s="4"/>
      <c r="I10" s="4"/>
      <c r="J10" s="3"/>
      <c r="K10" s="37">
        <f t="shared" ref="K10:K42" si="1">IFERROR((D10-E10),"-")</f>
        <v>-1.1101539999999996</v>
      </c>
    </row>
    <row r="11" spans="1:11" x14ac:dyDescent="0.3">
      <c r="A11" s="10"/>
      <c r="B11" s="99"/>
      <c r="C11" s="77" t="s">
        <v>62</v>
      </c>
      <c r="D11" s="4">
        <f>VLOOKUP($B$5&amp;$B$7&amp;$C11,MOTIVOS!$A:$N,D$7,0)</f>
        <v>6.6444720000000004</v>
      </c>
      <c r="E11" s="4">
        <f>VLOOKUP($B$5&amp;$B$7&amp;$C11,MOTIVOS!$A:$N,E$7,0)</f>
        <v>7.06637</v>
      </c>
      <c r="F11" s="4"/>
      <c r="G11" s="4"/>
      <c r="H11" s="4"/>
      <c r="I11" s="4"/>
      <c r="J11" s="3"/>
      <c r="K11" s="37">
        <f t="shared" si="1"/>
        <v>-0.42189799999999966</v>
      </c>
    </row>
    <row r="12" spans="1:11" x14ac:dyDescent="0.3">
      <c r="A12" s="10"/>
      <c r="B12" s="99"/>
      <c r="C12" s="77" t="s">
        <v>63</v>
      </c>
      <c r="D12" s="4">
        <f>VLOOKUP($B$5&amp;$B$7&amp;$C12,MOTIVOS!$A:$N,D$7,0)</f>
        <v>24.811820000000001</v>
      </c>
      <c r="E12" s="4">
        <f>VLOOKUP($B$5&amp;$B$7&amp;$C12,MOTIVOS!$A:$N,E$7,0)</f>
        <v>24.782409999999999</v>
      </c>
      <c r="F12" s="4"/>
      <c r="G12" s="4"/>
      <c r="H12" s="4"/>
      <c r="I12" s="4"/>
      <c r="J12" s="3"/>
      <c r="K12" s="37">
        <f t="shared" si="1"/>
        <v>2.9410000000002157E-2</v>
      </c>
    </row>
    <row r="13" spans="1:11" x14ac:dyDescent="0.3">
      <c r="A13" s="10"/>
      <c r="B13" s="99"/>
      <c r="C13" s="77" t="s">
        <v>64</v>
      </c>
      <c r="D13" s="4">
        <f>VLOOKUP($B$5&amp;$B$7&amp;$C13,MOTIVOS!$A:$N,D$7,0)</f>
        <v>3.903429</v>
      </c>
      <c r="E13" s="4">
        <f>VLOOKUP($B$5&amp;$B$7&amp;$C13,MOTIVOS!$A:$N,E$7,0)</f>
        <v>3.9529369999999999</v>
      </c>
      <c r="F13" s="4"/>
      <c r="G13" s="4"/>
      <c r="H13" s="4"/>
      <c r="I13" s="4"/>
      <c r="J13" s="3"/>
      <c r="K13" s="37">
        <f t="shared" si="1"/>
        <v>-4.9507999999999885E-2</v>
      </c>
    </row>
    <row r="14" spans="1:11" x14ac:dyDescent="0.3">
      <c r="A14" s="10"/>
      <c r="B14" s="99"/>
      <c r="C14" s="77" t="s">
        <v>65</v>
      </c>
      <c r="D14" s="4">
        <f>VLOOKUP($B$5&amp;$B$7&amp;$C14,MOTIVOS!$A:$N,D$7,0)</f>
        <v>0</v>
      </c>
      <c r="E14" s="4">
        <f>VLOOKUP($B$5&amp;$B$7&amp;$C14,MOTIVOS!$A:$N,E$7,0)</f>
        <v>0</v>
      </c>
      <c r="F14" s="4"/>
      <c r="G14" s="4"/>
      <c r="H14" s="4"/>
      <c r="I14" s="4"/>
      <c r="J14" s="3"/>
      <c r="K14" s="37">
        <f t="shared" si="1"/>
        <v>0</v>
      </c>
    </row>
    <row r="15" spans="1:11" x14ac:dyDescent="0.3">
      <c r="A15" s="10"/>
      <c r="B15" s="99"/>
      <c r="C15" s="77" t="s">
        <v>66</v>
      </c>
      <c r="D15" s="4">
        <f>VLOOKUP($B$5&amp;$B$7&amp;$C15,MOTIVOS!$A:$N,D$7,0)</f>
        <v>15.31761</v>
      </c>
      <c r="E15" s="4">
        <f>VLOOKUP($B$5&amp;$B$7&amp;$C15,MOTIVOS!$A:$N,E$7,0)</f>
        <v>15.504799999999999</v>
      </c>
      <c r="F15" s="4"/>
      <c r="G15" s="4"/>
      <c r="H15" s="4"/>
      <c r="I15" s="4"/>
      <c r="J15" s="3"/>
      <c r="K15" s="37">
        <f t="shared" si="1"/>
        <v>-0.1871899999999993</v>
      </c>
    </row>
    <row r="16" spans="1:11" x14ac:dyDescent="0.3">
      <c r="A16" s="10"/>
      <c r="B16" s="99"/>
      <c r="C16" s="77" t="s">
        <v>67</v>
      </c>
      <c r="D16" s="4">
        <f>VLOOKUP($B$5&amp;$B$7&amp;$C16,MOTIVOS!$A:$N,D$7,0)</f>
        <v>1.1991560000000001</v>
      </c>
      <c r="E16" s="4">
        <f>VLOOKUP($B$5&amp;$B$7&amp;$C16,MOTIVOS!$A:$N,E$7,0)</f>
        <v>1.502996</v>
      </c>
      <c r="F16" s="4"/>
      <c r="G16" s="4"/>
      <c r="H16" s="4"/>
      <c r="I16" s="4"/>
      <c r="J16" s="3"/>
      <c r="K16" s="37">
        <f t="shared" si="1"/>
        <v>-0.30383999999999989</v>
      </c>
    </row>
    <row r="17" spans="1:11" x14ac:dyDescent="0.3">
      <c r="A17" s="10"/>
      <c r="B17" s="100"/>
      <c r="C17" s="78" t="s">
        <v>68</v>
      </c>
      <c r="D17" s="17">
        <f>VLOOKUP($B$5&amp;$B$7&amp;$C17,MOTIVOS!$A:$N,D$7,0)</f>
        <v>4.8966510000000003</v>
      </c>
      <c r="E17" s="17">
        <f>VLOOKUP($B$5&amp;$B$7&amp;$C17,MOTIVOS!$A:$N,E$7,0)</f>
        <v>4.130128</v>
      </c>
      <c r="F17" s="17"/>
      <c r="G17" s="17"/>
      <c r="H17" s="17"/>
      <c r="I17" s="17"/>
      <c r="J17" s="3"/>
      <c r="K17" s="37">
        <f t="shared" si="1"/>
        <v>0.76652300000000029</v>
      </c>
    </row>
    <row r="18" spans="1:11" x14ac:dyDescent="0.3">
      <c r="A18" s="10"/>
      <c r="B18" s="98" t="s">
        <v>69</v>
      </c>
      <c r="C18" s="79" t="s">
        <v>70</v>
      </c>
      <c r="D18" s="14">
        <f>VLOOKUP($B$5&amp;$B$7&amp;$C18,MOTIVOS!$A:$N,D$7,0)</f>
        <v>8.2217140000000004</v>
      </c>
      <c r="E18" s="14">
        <f>VLOOKUP($B$5&amp;$B$7&amp;$C18,MOTIVOS!$A:$N,E$7,0)</f>
        <v>8.1565689999999993</v>
      </c>
      <c r="F18" s="14"/>
      <c r="G18" s="14"/>
      <c r="H18" s="14"/>
      <c r="I18" s="14"/>
      <c r="J18" s="3"/>
      <c r="K18" s="37">
        <f t="shared" si="1"/>
        <v>6.5145000000001119E-2</v>
      </c>
    </row>
    <row r="19" spans="1:11" x14ac:dyDescent="0.3">
      <c r="A19" s="10"/>
      <c r="B19" s="99"/>
      <c r="C19" s="77" t="s">
        <v>71</v>
      </c>
      <c r="D19" s="4">
        <f>VLOOKUP($B$5&amp;$B$7&amp;$C19,MOTIVOS!$A:$N,D$7,0)</f>
        <v>8.1423559999999995</v>
      </c>
      <c r="E19" s="4">
        <f>VLOOKUP($B$5&amp;$B$7&amp;$C19,MOTIVOS!$A:$N,E$7,0)</f>
        <v>7.5594479999999997</v>
      </c>
      <c r="F19" s="4"/>
      <c r="G19" s="4"/>
      <c r="H19" s="4"/>
      <c r="I19" s="4"/>
      <c r="J19" s="3"/>
      <c r="K19" s="37">
        <f t="shared" si="1"/>
        <v>0.58290799999999976</v>
      </c>
    </row>
    <row r="20" spans="1:11" x14ac:dyDescent="0.3">
      <c r="A20" s="10"/>
      <c r="B20" s="99"/>
      <c r="C20" s="77" t="s">
        <v>72</v>
      </c>
      <c r="D20" s="4">
        <f>VLOOKUP($B$5&amp;$B$7&amp;$C20,MOTIVOS!$A:$N,D$7,0)</f>
        <v>22.526599999999998</v>
      </c>
      <c r="E20" s="4">
        <f>VLOOKUP($B$5&amp;$B$7&amp;$C20,MOTIVOS!$A:$N,E$7,0)</f>
        <v>25.045739999999999</v>
      </c>
      <c r="F20" s="4"/>
      <c r="G20" s="4"/>
      <c r="H20" s="4"/>
      <c r="I20" s="4"/>
      <c r="J20" s="3"/>
      <c r="K20" s="37">
        <f t="shared" si="1"/>
        <v>-2.5191400000000002</v>
      </c>
    </row>
    <row r="21" spans="1:11" x14ac:dyDescent="0.3">
      <c r="A21" s="10"/>
      <c r="B21" s="99"/>
      <c r="C21" s="77" t="s">
        <v>73</v>
      </c>
      <c r="D21" s="4">
        <f>VLOOKUP($B$5&amp;$B$7&amp;$C21,MOTIVOS!$A:$N,D$7,0)</f>
        <v>11.224640000000001</v>
      </c>
      <c r="E21" s="4">
        <f>VLOOKUP($B$5&amp;$B$7&amp;$C21,MOTIVOS!$A:$N,E$7,0)</f>
        <v>11.67742</v>
      </c>
      <c r="F21" s="4"/>
      <c r="G21" s="4"/>
      <c r="H21" s="4"/>
      <c r="I21" s="4"/>
      <c r="J21" s="3"/>
      <c r="K21" s="37">
        <f t="shared" si="1"/>
        <v>-0.45277999999999885</v>
      </c>
    </row>
    <row r="22" spans="1:11" ht="18.45" customHeight="1" x14ac:dyDescent="0.3">
      <c r="A22" s="10"/>
      <c r="B22" s="99"/>
      <c r="C22" s="77" t="s">
        <v>74</v>
      </c>
      <c r="D22" s="4">
        <f>VLOOKUP($B$5&amp;$B$7&amp;$C22,MOTIVOS!$A:$N,D$7,0)</f>
        <v>3.539606</v>
      </c>
      <c r="E22" s="4">
        <f>VLOOKUP($B$5&amp;$B$7&amp;$C22,MOTIVOS!$A:$N,E$7,0)</f>
        <v>2.727401</v>
      </c>
      <c r="F22" s="4"/>
      <c r="G22" s="4"/>
      <c r="H22" s="4"/>
      <c r="I22" s="4"/>
      <c r="J22" s="3"/>
      <c r="K22" s="37">
        <f t="shared" si="1"/>
        <v>0.81220500000000007</v>
      </c>
    </row>
    <row r="23" spans="1:11" x14ac:dyDescent="0.3">
      <c r="A23" s="10"/>
      <c r="B23" s="99"/>
      <c r="C23" s="77" t="s">
        <v>75</v>
      </c>
      <c r="D23" s="4">
        <f>VLOOKUP($B$5&amp;$B$7&amp;$C23,MOTIVOS!$A:$N,D$7,0)</f>
        <v>15.89315</v>
      </c>
      <c r="E23" s="4">
        <f>VLOOKUP($B$5&amp;$B$7&amp;$C23,MOTIVOS!$A:$N,E$7,0)</f>
        <v>15.801119999999999</v>
      </c>
      <c r="F23" s="4"/>
      <c r="G23" s="4"/>
      <c r="H23" s="4"/>
      <c r="I23" s="4"/>
      <c r="J23" s="3"/>
      <c r="K23" s="37">
        <f t="shared" si="1"/>
        <v>9.2030000000001166E-2</v>
      </c>
    </row>
    <row r="24" spans="1:11" ht="18.45" customHeight="1" x14ac:dyDescent="0.3">
      <c r="A24" s="10"/>
      <c r="B24" s="99"/>
      <c r="C24" s="77" t="s">
        <v>76</v>
      </c>
      <c r="D24" s="4">
        <f>VLOOKUP($B$5&amp;$B$7&amp;$C24,MOTIVOS!$A:$N,D$7,0)</f>
        <v>2.0680450000000001</v>
      </c>
      <c r="E24" s="4">
        <f>VLOOKUP($B$5&amp;$B$7&amp;$C24,MOTIVOS!$A:$N,E$7,0)</f>
        <v>1.818668</v>
      </c>
      <c r="F24" s="4"/>
      <c r="G24" s="4"/>
      <c r="H24" s="4"/>
      <c r="I24" s="4"/>
      <c r="J24" s="3"/>
      <c r="K24" s="37">
        <f t="shared" si="1"/>
        <v>0.24937700000000018</v>
      </c>
    </row>
    <row r="25" spans="1:11" ht="18.45" customHeight="1" x14ac:dyDescent="0.3">
      <c r="A25" s="10"/>
      <c r="B25" s="100"/>
      <c r="C25" s="78" t="s">
        <v>77</v>
      </c>
      <c r="D25" s="17">
        <f>VLOOKUP($B$5&amp;$B$7&amp;$C25,MOTIVOS!$A:$N,D$7,0)</f>
        <v>3.5815730000000001</v>
      </c>
      <c r="E25" s="17">
        <f>VLOOKUP($B$5&amp;$B$7&amp;$C25,MOTIVOS!$A:$N,E$7,0)</f>
        <v>4.2273170000000002</v>
      </c>
      <c r="F25" s="17"/>
      <c r="G25" s="17"/>
      <c r="H25" s="17"/>
      <c r="I25" s="17"/>
      <c r="J25" s="3"/>
      <c r="K25" s="37">
        <f t="shared" si="1"/>
        <v>-0.6457440000000001</v>
      </c>
    </row>
    <row r="26" spans="1:11" ht="18.45" customHeight="1" x14ac:dyDescent="0.3">
      <c r="A26" s="10"/>
      <c r="B26" s="98" t="s">
        <v>78</v>
      </c>
      <c r="C26" s="79" t="s">
        <v>79</v>
      </c>
      <c r="D26" s="14">
        <f>VLOOKUP($B$5&amp;$B$7&amp;$C26,MOTIVOS!$A:$N,D$7,0)</f>
        <v>14.36281</v>
      </c>
      <c r="E26" s="14">
        <f>VLOOKUP($B$5&amp;$B$7&amp;$C26,MOTIVOS!$A:$N,E$7,0)</f>
        <v>15.759650000000001</v>
      </c>
      <c r="F26" s="14"/>
      <c r="G26" s="14"/>
      <c r="H26" s="14"/>
      <c r="I26" s="14"/>
      <c r="J26" s="3"/>
      <c r="K26" s="37">
        <f t="shared" si="1"/>
        <v>-1.396840000000001</v>
      </c>
    </row>
    <row r="27" spans="1:11" ht="18.45" customHeight="1" x14ac:dyDescent="0.3">
      <c r="A27" s="10"/>
      <c r="B27" s="99"/>
      <c r="C27" s="77" t="s">
        <v>80</v>
      </c>
      <c r="D27" s="4">
        <f>VLOOKUP($B$5&amp;$B$7&amp;$C27,MOTIVOS!$A:$N,D$7,0)</f>
        <v>0</v>
      </c>
      <c r="E27" s="4">
        <f>VLOOKUP($B$5&amp;$B$7&amp;$C27,MOTIVOS!$A:$N,E$7,0)</f>
        <v>0</v>
      </c>
      <c r="F27" s="4"/>
      <c r="G27" s="4"/>
      <c r="H27" s="4"/>
      <c r="I27" s="4"/>
      <c r="J27" s="3"/>
      <c r="K27" s="37">
        <f t="shared" si="1"/>
        <v>0</v>
      </c>
    </row>
    <row r="28" spans="1:11" ht="18.45" customHeight="1" x14ac:dyDescent="0.3">
      <c r="A28" s="10"/>
      <c r="B28" s="99"/>
      <c r="C28" s="77" t="s">
        <v>81</v>
      </c>
      <c r="D28" s="4">
        <f>VLOOKUP($B$5&amp;$B$7&amp;$C28,MOTIVOS!$A:$N,D$7,0)</f>
        <v>2.780761</v>
      </c>
      <c r="E28" s="4">
        <f>VLOOKUP($B$5&amp;$B$7&amp;$C28,MOTIVOS!$A:$N,E$7,0)</f>
        <v>3.1927099999999999</v>
      </c>
      <c r="F28" s="4"/>
      <c r="G28" s="4"/>
      <c r="H28" s="4"/>
      <c r="I28" s="4"/>
      <c r="J28" s="3"/>
      <c r="K28" s="37">
        <f t="shared" si="1"/>
        <v>-0.4119489999999999</v>
      </c>
    </row>
    <row r="29" spans="1:11" ht="18.45" customHeight="1" x14ac:dyDescent="0.3">
      <c r="A29" s="10"/>
      <c r="B29" s="99"/>
      <c r="C29" s="77" t="s">
        <v>82</v>
      </c>
      <c r="D29" s="4">
        <f>VLOOKUP($B$5&amp;$B$7&amp;$C29,MOTIVOS!$A:$N,D$7,0)</f>
        <v>0</v>
      </c>
      <c r="E29" s="4">
        <f>VLOOKUP($B$5&amp;$B$7&amp;$C29,MOTIVOS!$A:$N,E$7,0)</f>
        <v>0</v>
      </c>
      <c r="F29" s="4"/>
      <c r="G29" s="4"/>
      <c r="H29" s="4"/>
      <c r="I29" s="4"/>
      <c r="J29" s="3"/>
      <c r="K29" s="37">
        <f t="shared" si="1"/>
        <v>0</v>
      </c>
    </row>
    <row r="30" spans="1:11" ht="18.45" customHeight="1" x14ac:dyDescent="0.3">
      <c r="A30" s="10"/>
      <c r="B30" s="99"/>
      <c r="C30" s="77" t="s">
        <v>83</v>
      </c>
      <c r="D30" s="4">
        <f>VLOOKUP($B$5&amp;$B$7&amp;$C30,MOTIVOS!$A:$N,D$7,0)</f>
        <v>20.40813</v>
      </c>
      <c r="E30" s="4">
        <f>VLOOKUP($B$5&amp;$B$7&amp;$C30,MOTIVOS!$A:$N,E$7,0)</f>
        <v>22.9969</v>
      </c>
      <c r="F30" s="4"/>
      <c r="G30" s="4"/>
      <c r="H30" s="4"/>
      <c r="I30" s="4"/>
      <c r="J30" s="3"/>
      <c r="K30" s="37">
        <f t="shared" si="1"/>
        <v>-2.5887700000000002</v>
      </c>
    </row>
    <row r="31" spans="1:11" ht="18.45" customHeight="1" x14ac:dyDescent="0.3">
      <c r="A31" s="10"/>
      <c r="B31" s="99"/>
      <c r="C31" s="77" t="s">
        <v>84</v>
      </c>
      <c r="D31" s="4">
        <f>VLOOKUP($B$5&amp;$B$7&amp;$C31,MOTIVOS!$A:$N,D$7,0)</f>
        <v>13.376620000000001</v>
      </c>
      <c r="E31" s="4">
        <f>VLOOKUP($B$5&amp;$B$7&amp;$C31,MOTIVOS!$A:$N,E$7,0)</f>
        <v>14.50014</v>
      </c>
      <c r="F31" s="4"/>
      <c r="G31" s="4"/>
      <c r="H31" s="4"/>
      <c r="I31" s="4"/>
      <c r="J31" s="3"/>
      <c r="K31" s="37">
        <f t="shared" si="1"/>
        <v>-1.1235199999999992</v>
      </c>
    </row>
    <row r="32" spans="1:11" ht="18.45" customHeight="1" x14ac:dyDescent="0.3">
      <c r="A32" s="10"/>
      <c r="B32" s="99"/>
      <c r="C32" s="77" t="s">
        <v>85</v>
      </c>
      <c r="D32" s="4">
        <f>VLOOKUP($B$5&amp;$B$7&amp;$C32,MOTIVOS!$A:$N,D$7,0)</f>
        <v>14.899089999999999</v>
      </c>
      <c r="E32" s="4">
        <f>VLOOKUP($B$5&amp;$B$7&amp;$C32,MOTIVOS!$A:$N,E$7,0)</f>
        <v>12.36323</v>
      </c>
      <c r="F32" s="4"/>
      <c r="G32" s="4"/>
      <c r="H32" s="4"/>
      <c r="I32" s="4"/>
      <c r="J32" s="3"/>
      <c r="K32" s="37">
        <f t="shared" si="1"/>
        <v>2.5358599999999996</v>
      </c>
    </row>
    <row r="33" spans="1:11" ht="18.45" customHeight="1" x14ac:dyDescent="0.3">
      <c r="A33" s="10"/>
      <c r="B33" s="100"/>
      <c r="C33" s="78" t="s">
        <v>86</v>
      </c>
      <c r="D33" s="17">
        <f>VLOOKUP($B$5&amp;$B$7&amp;$C33,MOTIVOS!$A:$N,D$7,0)</f>
        <v>0</v>
      </c>
      <c r="E33" s="17">
        <f>VLOOKUP($B$5&amp;$B$7&amp;$C33,MOTIVOS!$A:$N,E$7,0)</f>
        <v>1.3542749999999999</v>
      </c>
      <c r="F33" s="17"/>
      <c r="G33" s="17"/>
      <c r="H33" s="17"/>
      <c r="I33" s="17"/>
      <c r="J33" s="3"/>
      <c r="K33" s="37">
        <f t="shared" si="1"/>
        <v>-1.3542749999999999</v>
      </c>
    </row>
    <row r="34" spans="1:11" ht="18.45" customHeight="1" x14ac:dyDescent="0.3">
      <c r="A34" s="10"/>
      <c r="B34" s="98" t="s">
        <v>87</v>
      </c>
      <c r="C34" s="79" t="s">
        <v>88</v>
      </c>
      <c r="D34" s="14">
        <f>VLOOKUP($B$5&amp;$B$7&amp;$C34,MOTIVOS!$A:$N,D$7,0)</f>
        <v>5.4490769999999999</v>
      </c>
      <c r="E34" s="14">
        <f>VLOOKUP($B$5&amp;$B$7&amp;$C34,MOTIVOS!$A:$N,E$7,0)</f>
        <v>5.0993700000000004</v>
      </c>
      <c r="F34" s="14"/>
      <c r="G34" s="14"/>
      <c r="H34" s="14"/>
      <c r="I34" s="14"/>
      <c r="J34" s="3"/>
      <c r="K34" s="37">
        <f t="shared" si="1"/>
        <v>0.34970699999999955</v>
      </c>
    </row>
    <row r="35" spans="1:11" ht="18.45" customHeight="1" x14ac:dyDescent="0.3">
      <c r="A35" s="10"/>
      <c r="B35" s="99"/>
      <c r="C35" s="77" t="s">
        <v>89</v>
      </c>
      <c r="D35" s="4">
        <f>VLOOKUP($B$5&amp;$B$7&amp;$C35,MOTIVOS!$A:$N,D$7,0)</f>
        <v>0</v>
      </c>
      <c r="E35" s="4">
        <f>VLOOKUP($B$5&amp;$B$7&amp;$C35,MOTIVOS!$A:$N,E$7,0)</f>
        <v>0</v>
      </c>
      <c r="F35" s="4"/>
      <c r="G35" s="4"/>
      <c r="H35" s="4"/>
      <c r="I35" s="4"/>
      <c r="J35" s="3"/>
      <c r="K35" s="37">
        <f t="shared" si="1"/>
        <v>0</v>
      </c>
    </row>
    <row r="36" spans="1:11" ht="18.45" customHeight="1" x14ac:dyDescent="0.3">
      <c r="A36" s="10"/>
      <c r="B36" s="99"/>
      <c r="C36" s="77" t="s">
        <v>90</v>
      </c>
      <c r="D36" s="4">
        <f>VLOOKUP($B$5&amp;$B$7&amp;$C36,MOTIVOS!$A:$N,D$7,0)</f>
        <v>12.141209999999999</v>
      </c>
      <c r="E36" s="4">
        <f>VLOOKUP($B$5&amp;$B$7&amp;$C36,MOTIVOS!$A:$N,E$7,0)</f>
        <v>12.972490000000001</v>
      </c>
      <c r="F36" s="4"/>
      <c r="G36" s="4"/>
      <c r="H36" s="4"/>
      <c r="I36" s="4"/>
      <c r="J36" s="3"/>
      <c r="K36" s="37">
        <f t="shared" si="1"/>
        <v>-0.83128000000000135</v>
      </c>
    </row>
    <row r="37" spans="1:11" ht="18.45" customHeight="1" x14ac:dyDescent="0.3">
      <c r="A37" s="10"/>
      <c r="B37" s="99"/>
      <c r="C37" s="77" t="s">
        <v>91</v>
      </c>
      <c r="D37" s="4">
        <f>VLOOKUP($B$5&amp;$B$7&amp;$C37,MOTIVOS!$A:$N,D$7,0)</f>
        <v>22.261690000000002</v>
      </c>
      <c r="E37" s="4">
        <f>VLOOKUP($B$5&amp;$B$7&amp;$C37,MOTIVOS!$A:$N,E$7,0)</f>
        <v>22.341719999999999</v>
      </c>
      <c r="F37" s="4"/>
      <c r="G37" s="4"/>
      <c r="H37" s="4"/>
      <c r="I37" s="4"/>
      <c r="J37" s="3"/>
      <c r="K37" s="37">
        <f t="shared" si="1"/>
        <v>-8.0029999999997159E-2</v>
      </c>
    </row>
    <row r="38" spans="1:11" ht="18.45" customHeight="1" x14ac:dyDescent="0.3">
      <c r="A38" s="10"/>
      <c r="B38" s="99"/>
      <c r="C38" s="77" t="s">
        <v>92</v>
      </c>
      <c r="D38" s="4">
        <f>VLOOKUP($B$5&amp;$B$7&amp;$C38,MOTIVOS!$A:$N,D$7,0)</f>
        <v>5.8043329999999997</v>
      </c>
      <c r="E38" s="4">
        <f>VLOOKUP($B$5&amp;$B$7&amp;$C38,MOTIVOS!$A:$N,E$7,0)</f>
        <v>3.9376389999999999</v>
      </c>
      <c r="F38" s="4"/>
      <c r="G38" s="4"/>
      <c r="H38" s="4"/>
      <c r="I38" s="4"/>
      <c r="J38" s="3"/>
      <c r="K38" s="37">
        <f t="shared" si="1"/>
        <v>1.8666939999999999</v>
      </c>
    </row>
    <row r="39" spans="1:11" ht="18.45" customHeight="1" x14ac:dyDescent="0.3">
      <c r="A39" s="10"/>
      <c r="B39" s="99"/>
      <c r="C39" s="77" t="s">
        <v>93</v>
      </c>
      <c r="D39" s="4">
        <f>VLOOKUP($B$5&amp;$B$7&amp;$C39,MOTIVOS!$A:$N,D$7,0)</f>
        <v>7.9867869999999996</v>
      </c>
      <c r="E39" s="4">
        <f>VLOOKUP($B$5&amp;$B$7&amp;$C39,MOTIVOS!$A:$N,E$7,0)</f>
        <v>8.4882209999999993</v>
      </c>
      <c r="F39" s="4"/>
      <c r="G39" s="4"/>
      <c r="H39" s="4"/>
      <c r="I39" s="4"/>
      <c r="J39" s="3"/>
      <c r="K39" s="37">
        <f t="shared" si="1"/>
        <v>-0.50143399999999971</v>
      </c>
    </row>
    <row r="40" spans="1:11" ht="18.45" customHeight="1" x14ac:dyDescent="0.3">
      <c r="A40" s="10"/>
      <c r="B40" s="99"/>
      <c r="C40" s="77" t="s">
        <v>94</v>
      </c>
      <c r="D40" s="4">
        <f>VLOOKUP($B$5&amp;$B$7&amp;$C40,MOTIVOS!$A:$N,D$7,0)</f>
        <v>14.575150000000001</v>
      </c>
      <c r="E40" s="4">
        <f>VLOOKUP($B$5&amp;$B$7&amp;$C40,MOTIVOS!$A:$N,E$7,0)</f>
        <v>14.261520000000001</v>
      </c>
      <c r="F40" s="4"/>
      <c r="G40" s="4"/>
      <c r="H40" s="4"/>
      <c r="I40" s="4"/>
      <c r="J40" s="3"/>
      <c r="K40" s="37">
        <f t="shared" si="1"/>
        <v>0.31362999999999985</v>
      </c>
    </row>
    <row r="41" spans="1:11" ht="18.45" customHeight="1" x14ac:dyDescent="0.3">
      <c r="A41" s="10"/>
      <c r="B41" s="99"/>
      <c r="C41" s="77" t="s">
        <v>95</v>
      </c>
      <c r="D41" s="4">
        <f>VLOOKUP($B$5&amp;$B$7&amp;$C41,MOTIVOS!$A:$N,D$7,0)</f>
        <v>1.171683</v>
      </c>
      <c r="E41" s="4">
        <f>VLOOKUP($B$5&amp;$B$7&amp;$C41,MOTIVOS!$A:$N,E$7,0)</f>
        <v>1.516815</v>
      </c>
      <c r="F41" s="4"/>
      <c r="G41" s="4"/>
      <c r="H41" s="4"/>
      <c r="I41" s="4"/>
      <c r="J41" s="3"/>
      <c r="K41" s="37">
        <f t="shared" si="1"/>
        <v>-0.34513199999999999</v>
      </c>
    </row>
    <row r="42" spans="1:11" ht="18.45" customHeight="1" x14ac:dyDescent="0.3">
      <c r="A42" s="10"/>
      <c r="B42" s="100"/>
      <c r="C42" s="78" t="s">
        <v>96</v>
      </c>
      <c r="D42" s="17">
        <f>VLOOKUP($B$5&amp;$B$7&amp;$C42,MOTIVOS!$A:$N,D$7,0)</f>
        <v>5.5321290000000003</v>
      </c>
      <c r="E42" s="17">
        <f>VLOOKUP($B$5&amp;$B$7&amp;$C42,MOTIVOS!$A:$N,E$7,0)</f>
        <v>6.979425</v>
      </c>
      <c r="F42" s="17"/>
      <c r="G42" s="17"/>
      <c r="H42" s="17"/>
      <c r="I42" s="17"/>
      <c r="J42" s="3"/>
      <c r="K42" s="37">
        <f t="shared" si="1"/>
        <v>-1.4472959999999997</v>
      </c>
    </row>
    <row r="43" spans="1:11" x14ac:dyDescent="0.3">
      <c r="K43" s="84"/>
    </row>
  </sheetData>
  <sheetProtection sheet="1" objects="1" scenarios="1"/>
  <mergeCells count="6">
    <mergeCell ref="C1:K1"/>
    <mergeCell ref="B26:B33"/>
    <mergeCell ref="B34:B42"/>
    <mergeCell ref="B6:C6"/>
    <mergeCell ref="B9:B17"/>
    <mergeCell ref="B18:B25"/>
  </mergeCells>
  <conditionalFormatting sqref="K36:K42">
    <cfRule type="containsErrors" dxfId="7" priority="2">
      <formula>ISERROR(K36)</formula>
    </cfRule>
  </conditionalFormatting>
  <conditionalFormatting sqref="K9:K42">
    <cfRule type="containsErrors" dxfId="6" priority="1">
      <formula>ISERROR(K9)</formula>
    </cfRule>
  </conditionalFormatting>
  <pageMargins left="0.25" right="0.25" top="0.75" bottom="0.75" header="0.3" footer="0.3"/>
  <pageSetup paperSize="9" scale="61" orientation="landscape" r:id="rId1"/>
  <ignoredErrors>
    <ignoredError sqref="B7 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68580</xdr:colOff>
                    <xdr:row>3</xdr:row>
                    <xdr:rowOff>121920</xdr:rowOff>
                  </from>
                  <to>
                    <xdr:col>2</xdr:col>
                    <xdr:colOff>1920240</xdr:colOff>
                    <xdr:row>5</xdr:row>
                    <xdr:rowOff>106680</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1</xdr:col>
                    <xdr:colOff>60960</xdr:colOff>
                    <xdr:row>5</xdr:row>
                    <xdr:rowOff>182880</xdr:rowOff>
                  </from>
                  <to>
                    <xdr:col>2</xdr:col>
                    <xdr:colOff>1912620</xdr:colOff>
                    <xdr:row>7</xdr:row>
                    <xdr:rowOff>22860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4">
    <pageSetUpPr fitToPage="1"/>
  </sheetPr>
  <dimension ref="A1:K15"/>
  <sheetViews>
    <sheetView showGridLines="0" showRowColHeaders="0" zoomScale="90" zoomScaleNormal="90" zoomScaleSheetLayoutView="90" workbookViewId="0"/>
  </sheetViews>
  <sheetFormatPr baseColWidth="10" defaultColWidth="12" defaultRowHeight="15.6" x14ac:dyDescent="0.3"/>
  <cols>
    <col min="1" max="2" width="1.77734375" style="55" customWidth="1"/>
    <col min="3" max="3" width="41.21875" style="55" customWidth="1"/>
    <col min="4" max="7" width="16.21875" style="55" customWidth="1"/>
    <col min="8" max="8" width="16.77734375" style="55" bestFit="1" customWidth="1"/>
    <col min="9" max="9" width="16.21875" style="58" customWidth="1"/>
    <col min="10" max="10" width="2.77734375" style="55" customWidth="1"/>
    <col min="11" max="11" width="16.5546875" style="55" customWidth="1"/>
    <col min="12" max="16384" width="12" style="55"/>
  </cols>
  <sheetData>
    <row r="1" spans="1:11" ht="72" customHeight="1" x14ac:dyDescent="0.3">
      <c r="B1" s="56"/>
      <c r="C1" s="97" t="s">
        <v>0</v>
      </c>
      <c r="D1" s="97"/>
      <c r="E1" s="97"/>
      <c r="F1" s="97"/>
      <c r="G1" s="97"/>
      <c r="H1" s="97"/>
      <c r="I1" s="97"/>
      <c r="J1" s="97"/>
      <c r="K1" s="97"/>
    </row>
    <row r="2" spans="1:11" ht="24" customHeight="1" x14ac:dyDescent="0.3">
      <c r="B2" s="57"/>
    </row>
    <row r="3" spans="1:11" ht="25.2"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1</v>
      </c>
      <c r="B5" s="7" t="str">
        <f>VLOOKUP(A5,desplegables!C2:D5,2,0)</f>
        <v>VOLUMEN (Miles kg ó litros)</v>
      </c>
      <c r="C5" s="22"/>
      <c r="D5" s="64"/>
      <c r="E5" s="64"/>
      <c r="F5" s="64"/>
      <c r="G5" s="64"/>
      <c r="I5" s="65"/>
    </row>
    <row r="6" spans="1:11" s="23" customFormat="1" ht="18" customHeight="1" x14ac:dyDescent="0.3">
      <c r="A6" s="75"/>
      <c r="B6" s="101"/>
      <c r="C6" s="101"/>
      <c r="D6" s="67">
        <v>32073135.108767997</v>
      </c>
      <c r="E6" s="67">
        <v>31796651.899999999</v>
      </c>
      <c r="F6" s="67">
        <v>28579560.528701</v>
      </c>
      <c r="G6" s="67">
        <v>26312260.197521999</v>
      </c>
      <c r="H6" s="67">
        <v>26207729.846116003</v>
      </c>
      <c r="I6" s="67">
        <v>24181234.546657495</v>
      </c>
    </row>
    <row r="7" spans="1:11" x14ac:dyDescent="0.3">
      <c r="A7" s="23"/>
      <c r="B7" s="23"/>
      <c r="C7" s="23"/>
      <c r="D7" s="73">
        <v>4</v>
      </c>
      <c r="E7" s="73">
        <f>D7+1</f>
        <v>5</v>
      </c>
      <c r="F7" s="73">
        <f t="shared" ref="F7:I7" si="0">E7+1</f>
        <v>6</v>
      </c>
      <c r="G7" s="73">
        <f t="shared" si="0"/>
        <v>7</v>
      </c>
      <c r="H7" s="73">
        <f t="shared" si="0"/>
        <v>8</v>
      </c>
      <c r="I7" s="73">
        <f t="shared" si="0"/>
        <v>9</v>
      </c>
      <c r="J7" s="74"/>
      <c r="K7" s="3"/>
    </row>
    <row r="8" spans="1:11" ht="50.1" customHeight="1" thickBot="1" x14ac:dyDescent="0.35">
      <c r="A8" s="10"/>
      <c r="B8" s="11"/>
      <c r="C8" s="6"/>
      <c r="D8" s="5" t="str">
        <f>'ALIMENTACION PERFIL'!$E$1</f>
        <v>Año 2020</v>
      </c>
      <c r="E8" s="5" t="str">
        <f>'ALIMENTACION PERFIL'!$F$1</f>
        <v>Año 2021</v>
      </c>
      <c r="F8" s="5"/>
      <c r="G8" s="5"/>
      <c r="H8" s="5"/>
      <c r="I8" s="5"/>
      <c r="J8" s="3"/>
      <c r="K8" s="42" t="str">
        <f>"Evolucion "&amp;E8&amp;" vs "&amp;D8</f>
        <v>Evolucion Año 2021 vs Año 2020</v>
      </c>
    </row>
    <row r="9" spans="1:11" ht="25.2" customHeight="1" x14ac:dyDescent="0.3">
      <c r="A9" s="61"/>
      <c r="B9" s="61"/>
      <c r="C9" s="68" t="s">
        <v>19</v>
      </c>
      <c r="D9" s="12">
        <f>VLOOKUP($B$5&amp;$C9,'APERITIVOS KPI'!$A:$M,D$7,0)</f>
        <v>705.07112170599999</v>
      </c>
      <c r="E9" s="12">
        <f>VLOOKUP($B$5&amp;$C9,'APERITIVOS KPI'!$A:$M,E$7,0)</f>
        <v>589.4421403560001</v>
      </c>
      <c r="F9" s="12"/>
      <c r="G9" s="12"/>
      <c r="H9" s="12"/>
      <c r="I9" s="12"/>
      <c r="J9" s="3"/>
      <c r="K9" s="32">
        <f>IFERROR(IF($A$5=2,(E9-D9),((E9/D9-1)*100)),"-")</f>
        <v>-16.399619526356769</v>
      </c>
    </row>
    <row r="10" spans="1:11" ht="25.2" customHeight="1" x14ac:dyDescent="0.3">
      <c r="A10" s="61"/>
      <c r="B10" s="61"/>
      <c r="C10" s="69" t="s">
        <v>97</v>
      </c>
      <c r="D10" s="12">
        <f>VLOOKUP($B$5&amp;$C10,'APERITIVOS KPI'!$A:$M,D$7,0)</f>
        <v>226.41748919</v>
      </c>
      <c r="E10" s="12">
        <f>VLOOKUP($B$5&amp;$C10,'APERITIVOS KPI'!$A:$M,E$7,0)</f>
        <v>167.19426641999999</v>
      </c>
      <c r="F10" s="12"/>
      <c r="G10" s="12"/>
      <c r="H10" s="12"/>
      <c r="I10" s="12"/>
      <c r="J10" s="3"/>
      <c r="K10" s="32">
        <f t="shared" ref="K10:K15" si="1">IFERROR(IF($A$5=2,(E10-D10),((E10/D10-1)*100)),"-")</f>
        <v>-26.15664672453919</v>
      </c>
    </row>
    <row r="11" spans="1:11" ht="25.2" customHeight="1" x14ac:dyDescent="0.3">
      <c r="A11" s="61"/>
      <c r="B11" s="61"/>
      <c r="C11" s="69" t="s">
        <v>98</v>
      </c>
      <c r="D11" s="12">
        <f>VLOOKUP($B$5&amp;$C11,'APERITIVOS KPI'!$A:$M,D$7,0)</f>
        <v>155.10603958000002</v>
      </c>
      <c r="E11" s="12">
        <f>VLOOKUP($B$5&amp;$C11,'APERITIVOS KPI'!$A:$M,E$7,0)</f>
        <v>111.78380779999999</v>
      </c>
      <c r="F11" s="12"/>
      <c r="G11" s="12"/>
      <c r="H11" s="12"/>
      <c r="I11" s="12"/>
      <c r="J11" s="3"/>
      <c r="K11" s="32">
        <f t="shared" si="1"/>
        <v>-27.930718814888856</v>
      </c>
    </row>
    <row r="12" spans="1:11" ht="25.2" customHeight="1" x14ac:dyDescent="0.3">
      <c r="A12" s="61"/>
      <c r="B12" s="61"/>
      <c r="C12" s="69" t="s">
        <v>99</v>
      </c>
      <c r="D12" s="12">
        <f>VLOOKUP($B$5&amp;$C12,'APERITIVOS KPI'!$A:$M,D$7,0)</f>
        <v>195.62986471600001</v>
      </c>
      <c r="E12" s="12">
        <f>VLOOKUP($B$5&amp;$C12,'APERITIVOS KPI'!$A:$M,E$7,0)</f>
        <v>213.48861350999999</v>
      </c>
      <c r="F12" s="12"/>
      <c r="G12" s="12"/>
      <c r="H12" s="12"/>
      <c r="I12" s="12"/>
      <c r="J12" s="3"/>
      <c r="K12" s="32">
        <f t="shared" si="1"/>
        <v>9.128845853840307</v>
      </c>
    </row>
    <row r="13" spans="1:11" ht="25.2" customHeight="1" x14ac:dyDescent="0.3">
      <c r="A13" s="61"/>
      <c r="B13" s="61"/>
      <c r="C13" s="69" t="s">
        <v>100</v>
      </c>
      <c r="D13" s="12">
        <f>VLOOKUP($B$5&amp;$C13,'APERITIVOS KPI'!$A:$M,D$7,0)</f>
        <v>20.207347119999998</v>
      </c>
      <c r="E13" s="12">
        <f>VLOOKUP($B$5&amp;$C13,'APERITIVOS KPI'!$A:$M,E$7,0)</f>
        <v>18.811274676</v>
      </c>
      <c r="F13" s="12"/>
      <c r="G13" s="12"/>
      <c r="H13" s="12"/>
      <c r="I13" s="12"/>
      <c r="J13" s="3"/>
      <c r="K13" s="32">
        <f t="shared" si="1"/>
        <v>-6.9087368852007831</v>
      </c>
    </row>
    <row r="14" spans="1:11" ht="25.2" customHeight="1" x14ac:dyDescent="0.3">
      <c r="A14" s="61"/>
      <c r="B14" s="61"/>
      <c r="C14" s="69" t="s">
        <v>101</v>
      </c>
      <c r="D14" s="12">
        <f>VLOOKUP($B$5&amp;$C14,'APERITIVOS KPI'!$A:$M,D$7,0)</f>
        <v>29.1540386</v>
      </c>
      <c r="E14" s="12">
        <f>VLOOKUP($B$5&amp;$C14,'APERITIVOS KPI'!$A:$M,E$7,0)</f>
        <v>0</v>
      </c>
      <c r="F14" s="12"/>
      <c r="G14" s="12"/>
      <c r="H14" s="12"/>
      <c r="I14" s="12"/>
      <c r="J14" s="3"/>
      <c r="K14" s="32">
        <f t="shared" si="1"/>
        <v>-100</v>
      </c>
    </row>
    <row r="15" spans="1:11" ht="25.2" customHeight="1" x14ac:dyDescent="0.3">
      <c r="A15" s="61"/>
      <c r="B15" s="61"/>
      <c r="C15" s="69" t="s">
        <v>102</v>
      </c>
      <c r="D15" s="12">
        <f>VLOOKUP($B$5&amp;$C15,'APERITIVOS KPI'!$A:$M,D$7,0)</f>
        <v>78.5563425</v>
      </c>
      <c r="E15" s="12">
        <f>VLOOKUP($B$5&amp;$C15,'APERITIVOS KPI'!$A:$M,E$7,0)</f>
        <v>51.134847500000006</v>
      </c>
      <c r="F15" s="12"/>
      <c r="G15" s="12"/>
      <c r="H15" s="12"/>
      <c r="I15" s="12"/>
      <c r="J15" s="3"/>
      <c r="K15" s="32">
        <f t="shared" si="1"/>
        <v>-34.90678680718873</v>
      </c>
    </row>
  </sheetData>
  <sheetProtection sheet="1" objects="1" scenarios="1"/>
  <mergeCells count="2">
    <mergeCell ref="B6:C6"/>
    <mergeCell ref="C1:K1"/>
  </mergeCells>
  <conditionalFormatting sqref="K9:K15">
    <cfRule type="containsErrors" dxfId="5" priority="1">
      <formula>ISERROR(K9)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from>
                    <xdr:col>1</xdr:col>
                    <xdr:colOff>68580</xdr:colOff>
                    <xdr:row>3</xdr:row>
                    <xdr:rowOff>121920</xdr:rowOff>
                  </from>
                  <to>
                    <xdr:col>3</xdr:col>
                    <xdr:colOff>45720</xdr:colOff>
                    <xdr:row>5</xdr:row>
                    <xdr:rowOff>106680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
    <pageSetUpPr fitToPage="1"/>
  </sheetPr>
  <dimension ref="A1:K36"/>
  <sheetViews>
    <sheetView showGridLines="0" showRowColHeaders="0" zoomScale="80" zoomScaleNormal="80" zoomScaleSheetLayoutView="90" workbookViewId="0"/>
  </sheetViews>
  <sheetFormatPr baseColWidth="10" defaultColWidth="12" defaultRowHeight="15.6" x14ac:dyDescent="0.3"/>
  <cols>
    <col min="1" max="1" width="0.77734375" style="55" customWidth="1"/>
    <col min="2" max="2" width="16.21875" style="55" customWidth="1"/>
    <col min="3" max="3" width="29.77734375" style="55" bestFit="1" customWidth="1"/>
    <col min="4" max="8" width="20.77734375" style="55" customWidth="1"/>
    <col min="9" max="9" width="20.77734375" style="58" customWidth="1"/>
    <col min="10" max="10" width="3.77734375" style="55" customWidth="1"/>
    <col min="11" max="11" width="17.21875" style="55" customWidth="1"/>
    <col min="12" max="16384" width="12" style="55"/>
  </cols>
  <sheetData>
    <row r="1" spans="1:11" ht="72" customHeight="1" x14ac:dyDescent="0.3">
      <c r="B1" s="56"/>
      <c r="C1" s="97" t="s">
        <v>0</v>
      </c>
      <c r="D1" s="97"/>
      <c r="E1" s="97"/>
      <c r="F1" s="97"/>
      <c r="G1" s="97"/>
      <c r="H1" s="97"/>
      <c r="I1" s="97"/>
      <c r="J1" s="97"/>
      <c r="K1" s="97"/>
    </row>
    <row r="2" spans="1:11" ht="7.5" customHeight="1" x14ac:dyDescent="0.3">
      <c r="B2" s="57"/>
    </row>
    <row r="3" spans="1:11" ht="25.2"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1</v>
      </c>
      <c r="B5" s="7" t="str">
        <f>VLOOKUP(A5,desplegables!E2:F3,2,0)</f>
        <v>DISTRIBUCION VOLUMEN X CRITERIO (kg ó litros)</v>
      </c>
      <c r="C5" s="22"/>
      <c r="D5" s="64"/>
      <c r="E5" s="64"/>
      <c r="F5" s="64"/>
      <c r="G5" s="64"/>
      <c r="I5" s="65"/>
    </row>
    <row r="6" spans="1:11" s="23" customFormat="1" ht="18" customHeight="1" x14ac:dyDescent="0.3">
      <c r="A6" s="75"/>
      <c r="B6" s="101"/>
      <c r="C6" s="101"/>
      <c r="D6" s="67">
        <v>32073135.108767997</v>
      </c>
      <c r="E6" s="67">
        <v>31796651.899999999</v>
      </c>
      <c r="F6" s="67">
        <v>28579560.528701</v>
      </c>
      <c r="G6" s="67">
        <v>26312260.197521999</v>
      </c>
      <c r="H6" s="67">
        <v>26207729.846116003</v>
      </c>
      <c r="I6" s="67">
        <v>24181234.546657495</v>
      </c>
    </row>
    <row r="7" spans="1:11" x14ac:dyDescent="0.3">
      <c r="A7" s="23">
        <v>1</v>
      </c>
      <c r="B7" s="23" t="str">
        <f>VLOOKUP(A7,desplegables!A9:B15,2,0)</f>
        <v>Total Aperitivos</v>
      </c>
      <c r="C7" s="23"/>
      <c r="D7" s="73">
        <v>5</v>
      </c>
      <c r="E7" s="73">
        <f>D7+1</f>
        <v>6</v>
      </c>
      <c r="F7" s="73">
        <f t="shared" ref="F7:I7" si="0">E7+1</f>
        <v>7</v>
      </c>
      <c r="G7" s="73">
        <f t="shared" si="0"/>
        <v>8</v>
      </c>
      <c r="H7" s="73">
        <f t="shared" si="0"/>
        <v>9</v>
      </c>
      <c r="I7" s="73">
        <f t="shared" si="0"/>
        <v>10</v>
      </c>
      <c r="J7" s="74"/>
      <c r="K7" s="3"/>
    </row>
    <row r="8" spans="1:11" ht="50.1" customHeight="1" x14ac:dyDescent="0.3">
      <c r="A8" s="23"/>
      <c r="B8" s="24"/>
      <c r="C8" s="25"/>
      <c r="D8" s="13" t="str">
        <f>'ALIMENTACION PERFIL'!$E$1</f>
        <v>Año 2020</v>
      </c>
      <c r="E8" s="13" t="str">
        <f>'ALIMENTACION PERFIL'!$F$1</f>
        <v>Año 2021</v>
      </c>
      <c r="F8" s="13"/>
      <c r="G8" s="13"/>
      <c r="H8" s="13"/>
      <c r="I8" s="13"/>
      <c r="J8" s="3"/>
      <c r="K8" s="35" t="str">
        <f>"Dif. puntos "&amp;E8&amp;" vs "&amp;D8</f>
        <v>Dif. puntos Año 2021 vs Año 2020</v>
      </c>
    </row>
    <row r="9" spans="1:11" x14ac:dyDescent="0.3">
      <c r="A9" s="80" t="str">
        <f>'ALIMENTACION PERFIL'!D2</f>
        <v>T.ESPAÑA</v>
      </c>
      <c r="B9" s="98" t="s">
        <v>20</v>
      </c>
      <c r="C9" s="76" t="s">
        <v>21</v>
      </c>
      <c r="D9" s="14">
        <f>VLOOKUP($B$5&amp;$B$7&amp;$A9,'APERITIVOS PERFIL'!$A:$N,D$7,0)</f>
        <v>100</v>
      </c>
      <c r="E9" s="14">
        <f>VLOOKUP($B$5&amp;$B$7&amp;$A9,'APERITIVOS PERFIL'!$A:$N,E$7,0)</f>
        <v>100</v>
      </c>
      <c r="F9" s="14"/>
      <c r="G9" s="14"/>
      <c r="H9" s="14"/>
      <c r="I9" s="14"/>
      <c r="J9" s="3"/>
      <c r="K9" s="36">
        <f>IFERROR((E9-D9),"-")</f>
        <v>0</v>
      </c>
    </row>
    <row r="10" spans="1:11" x14ac:dyDescent="0.3">
      <c r="A10" s="80" t="str">
        <f>'ALIMENTACION PERFIL'!D3</f>
        <v>BCN AM</v>
      </c>
      <c r="B10" s="99"/>
      <c r="C10" s="77" t="s">
        <v>22</v>
      </c>
      <c r="D10" s="4">
        <f>VLOOKUP($B$5&amp;$B$7&amp;$A10,'APERITIVOS PERFIL'!$A:$N,D$7,0)</f>
        <v>0</v>
      </c>
      <c r="E10" s="4">
        <f>VLOOKUP($B$5&amp;$B$7&amp;$A10,'APERITIVOS PERFIL'!$A:$N,E$7,0)</f>
        <v>0</v>
      </c>
      <c r="F10" s="4"/>
      <c r="G10" s="4"/>
      <c r="H10" s="4"/>
      <c r="I10" s="4"/>
      <c r="J10" s="3"/>
      <c r="K10" s="37">
        <f>IFERROR((E10-D10),"-")</f>
        <v>0</v>
      </c>
    </row>
    <row r="11" spans="1:11" x14ac:dyDescent="0.3">
      <c r="A11" s="80" t="str">
        <f>'ALIMENTACION PERFIL'!D4</f>
        <v>REST.CAT ARAGON</v>
      </c>
      <c r="B11" s="99"/>
      <c r="C11" s="77" t="s">
        <v>23</v>
      </c>
      <c r="D11" s="4">
        <f>VLOOKUP($B$5&amp;$B$7&amp;$A11,'APERITIVOS PERFIL'!$A:$N,D$7,0)</f>
        <v>0</v>
      </c>
      <c r="E11" s="4">
        <f>VLOOKUP($B$5&amp;$B$7&amp;$A11,'APERITIVOS PERFIL'!$A:$N,E$7,0)</f>
        <v>0</v>
      </c>
      <c r="F11" s="4"/>
      <c r="G11" s="4"/>
      <c r="H11" s="4"/>
      <c r="I11" s="4"/>
      <c r="J11" s="3"/>
      <c r="K11" s="37">
        <f>IFERROR((E11-D11),"-")</f>
        <v>0</v>
      </c>
    </row>
    <row r="12" spans="1:11" x14ac:dyDescent="0.3">
      <c r="A12" s="80" t="str">
        <f>'ALIMENTACION PERFIL'!D5</f>
        <v>LEVANTE</v>
      </c>
      <c r="B12" s="99"/>
      <c r="C12" s="77" t="s">
        <v>24</v>
      </c>
      <c r="D12" s="4">
        <f>VLOOKUP($B$5&amp;$B$7&amp;$A12,'APERITIVOS PERFIL'!$A:$N,D$7,0)</f>
        <v>15.25735680816277</v>
      </c>
      <c r="E12" s="4">
        <f>VLOOKUP($B$5&amp;$B$7&amp;$A12,'APERITIVOS PERFIL'!$A:$N,E$7,0)</f>
        <v>18.793270837591617</v>
      </c>
      <c r="F12" s="4"/>
      <c r="G12" s="4"/>
      <c r="H12" s="4"/>
      <c r="I12" s="4"/>
      <c r="J12" s="3"/>
      <c r="K12" s="37">
        <f t="shared" ref="K12:K35" si="1">IFERROR((E12-D12),"-")</f>
        <v>3.5359140294288469</v>
      </c>
    </row>
    <row r="13" spans="1:11" x14ac:dyDescent="0.3">
      <c r="A13" s="80" t="str">
        <f>'ALIMENTACION PERFIL'!D6</f>
        <v>ANDALUCIA</v>
      </c>
      <c r="B13" s="99"/>
      <c r="C13" s="77" t="s">
        <v>25</v>
      </c>
      <c r="D13" s="4">
        <f>VLOOKUP($B$5&amp;$B$7&amp;$A13,'APERITIVOS PERFIL'!$A:$N,D$7,0)</f>
        <v>19.315332706504901</v>
      </c>
      <c r="E13" s="4">
        <f>VLOOKUP($B$5&amp;$B$7&amp;$A13,'APERITIVOS PERFIL'!$A:$N,E$7,0)</f>
        <v>13.65749213152275</v>
      </c>
      <c r="F13" s="4"/>
      <c r="G13" s="4"/>
      <c r="H13" s="4"/>
      <c r="I13" s="4"/>
      <c r="J13" s="3"/>
      <c r="K13" s="37">
        <f t="shared" si="1"/>
        <v>-5.657840574982151</v>
      </c>
    </row>
    <row r="14" spans="1:11" x14ac:dyDescent="0.3">
      <c r="A14" s="80" t="str">
        <f>'ALIMENTACION PERFIL'!D7</f>
        <v>MDD AM</v>
      </c>
      <c r="B14" s="99"/>
      <c r="C14" s="77" t="s">
        <v>26</v>
      </c>
      <c r="D14" s="4">
        <f>VLOOKUP($B$5&amp;$B$7&amp;$A14,'APERITIVOS PERFIL'!$A:$N,D$7,0)</f>
        <v>16.50569732219536</v>
      </c>
      <c r="E14" s="4">
        <f>VLOOKUP($B$5&amp;$B$7&amp;$A14,'APERITIVOS PERFIL'!$A:$N,E$7,0)</f>
        <v>10.572102789319288</v>
      </c>
      <c r="F14" s="4"/>
      <c r="G14" s="4"/>
      <c r="H14" s="4"/>
      <c r="I14" s="4"/>
      <c r="J14" s="3"/>
      <c r="K14" s="37">
        <f t="shared" si="1"/>
        <v>-5.9335945328760715</v>
      </c>
    </row>
    <row r="15" spans="1:11" x14ac:dyDescent="0.3">
      <c r="A15" s="80" t="str">
        <f>'ALIMENTACION PERFIL'!D8</f>
        <v>RTO CENTRO</v>
      </c>
      <c r="B15" s="99"/>
      <c r="C15" s="77" t="s">
        <v>27</v>
      </c>
      <c r="D15" s="4">
        <f>VLOOKUP($B$5&amp;$B$7&amp;$A15,'APERITIVOS PERFIL'!$A:$N,D$7,0)</f>
        <v>9.8148534601103226</v>
      </c>
      <c r="E15" s="4">
        <f>VLOOKUP($B$5&amp;$B$7&amp;$A15,'APERITIVOS PERFIL'!$A:$N,E$7,0)</f>
        <v>12.250326920194205</v>
      </c>
      <c r="F15" s="4"/>
      <c r="G15" s="4"/>
      <c r="H15" s="4"/>
      <c r="I15" s="4"/>
      <c r="J15" s="3"/>
      <c r="K15" s="37">
        <f t="shared" si="1"/>
        <v>2.4354734600838821</v>
      </c>
    </row>
    <row r="16" spans="1:11" x14ac:dyDescent="0.3">
      <c r="A16" s="80" t="str">
        <f>'ALIMENTACION PERFIL'!D9</f>
        <v>NORTE-CENTRO</v>
      </c>
      <c r="B16" s="99"/>
      <c r="C16" s="77" t="s">
        <v>28</v>
      </c>
      <c r="D16" s="4">
        <f>VLOOKUP($B$5&amp;$B$7&amp;$A16,'APERITIVOS PERFIL'!$A:$N,D$7,0)</f>
        <v>16.753636673444085</v>
      </c>
      <c r="E16" s="4">
        <f>VLOOKUP($B$5&amp;$B$7&amp;$A16,'APERITIVOS PERFIL'!$A:$N,E$7,0)</f>
        <v>0</v>
      </c>
      <c r="F16" s="4"/>
      <c r="G16" s="4"/>
      <c r="H16" s="4"/>
      <c r="I16" s="4"/>
      <c r="J16" s="3"/>
      <c r="K16" s="37">
        <f t="shared" si="1"/>
        <v>-16.753636673444085</v>
      </c>
    </row>
    <row r="17" spans="1:11" x14ac:dyDescent="0.3">
      <c r="A17" s="80" t="str">
        <f>'ALIMENTACION PERFIL'!D10</f>
        <v>NOROESTE</v>
      </c>
      <c r="B17" s="100"/>
      <c r="C17" s="78" t="s">
        <v>29</v>
      </c>
      <c r="D17" s="17">
        <f>VLOOKUP($B$5&amp;$B$7&amp;$A17,'APERITIVOS PERFIL'!$A:$N,D$7,0)</f>
        <v>0</v>
      </c>
      <c r="E17" s="17">
        <f>VLOOKUP($B$5&amp;$B$7&amp;$A17,'APERITIVOS PERFIL'!$A:$N,E$7,0)</f>
        <v>0</v>
      </c>
      <c r="F17" s="17"/>
      <c r="G17" s="17"/>
      <c r="H17" s="17"/>
      <c r="I17" s="17"/>
      <c r="J17" s="3"/>
      <c r="K17" s="38">
        <f t="shared" si="1"/>
        <v>0</v>
      </c>
    </row>
    <row r="18" spans="1:11" x14ac:dyDescent="0.3">
      <c r="A18" s="80" t="s">
        <v>30</v>
      </c>
      <c r="B18" s="98" t="s">
        <v>31</v>
      </c>
      <c r="C18" s="79" t="s">
        <v>32</v>
      </c>
      <c r="D18" s="14">
        <f>VLOOKUP($B$5&amp;$B$7&amp;$A18,'APERITIVOS PERFIL'!$A:$N,D$7,0)</f>
        <v>0</v>
      </c>
      <c r="E18" s="14">
        <f>VLOOKUP($B$5&amp;$B$7&amp;$A18,'APERITIVOS PERFIL'!$A:$N,E$7,0)</f>
        <v>0</v>
      </c>
      <c r="F18" s="14"/>
      <c r="G18" s="14"/>
      <c r="H18" s="14"/>
      <c r="I18" s="14"/>
      <c r="J18" s="3"/>
      <c r="K18" s="39">
        <f t="shared" si="1"/>
        <v>0</v>
      </c>
    </row>
    <row r="19" spans="1:11" x14ac:dyDescent="0.3">
      <c r="A19" s="80" t="s">
        <v>33</v>
      </c>
      <c r="B19" s="99"/>
      <c r="C19" s="77" t="s">
        <v>34</v>
      </c>
      <c r="D19" s="4">
        <f>VLOOKUP($B$5&amp;$B$7&amp;$A19,'APERITIVOS PERFIL'!$A:$N,D$7,0)</f>
        <v>0</v>
      </c>
      <c r="E19" s="4">
        <f>VLOOKUP($B$5&amp;$B$7&amp;$A19,'APERITIVOS PERFIL'!$A:$N,E$7,0)</f>
        <v>0</v>
      </c>
      <c r="F19" s="4"/>
      <c r="G19" s="4"/>
      <c r="H19" s="4"/>
      <c r="I19" s="4"/>
      <c r="J19" s="3"/>
      <c r="K19" s="37">
        <f t="shared" si="1"/>
        <v>0</v>
      </c>
    </row>
    <row r="20" spans="1:11" x14ac:dyDescent="0.3">
      <c r="A20" s="80" t="s">
        <v>35</v>
      </c>
      <c r="B20" s="99"/>
      <c r="C20" s="77" t="s">
        <v>36</v>
      </c>
      <c r="D20" s="4">
        <f>VLOOKUP($B$5&amp;$B$7&amp;$A20,'APERITIVOS PERFIL'!$A:$N,D$7,0)</f>
        <v>0</v>
      </c>
      <c r="E20" s="4">
        <f>VLOOKUP($B$5&amp;$B$7&amp;$A20,'APERITIVOS PERFIL'!$A:$N,E$7,0)</f>
        <v>0</v>
      </c>
      <c r="F20" s="4"/>
      <c r="G20" s="4"/>
      <c r="H20" s="4"/>
      <c r="I20" s="4"/>
      <c r="J20" s="3"/>
      <c r="K20" s="37">
        <f t="shared" si="1"/>
        <v>0</v>
      </c>
    </row>
    <row r="21" spans="1:11" x14ac:dyDescent="0.3">
      <c r="A21" s="80" t="s">
        <v>37</v>
      </c>
      <c r="B21" s="99"/>
      <c r="C21" s="77" t="s">
        <v>38</v>
      </c>
      <c r="D21" s="4">
        <f>VLOOKUP($B$5&amp;$B$7&amp;$A21,'APERITIVOS PERFIL'!$A:$N,D$7,0)</f>
        <v>25.384005688808937</v>
      </c>
      <c r="E21" s="4">
        <f>VLOOKUP($B$5&amp;$B$7&amp;$A21,'APERITIVOS PERFIL'!$A:$N,E$7,0)</f>
        <v>14.436997250757175</v>
      </c>
      <c r="F21" s="4"/>
      <c r="G21" s="4"/>
      <c r="H21" s="4"/>
      <c r="I21" s="4"/>
      <c r="J21" s="3"/>
      <c r="K21" s="37">
        <f t="shared" si="1"/>
        <v>-10.947008438051762</v>
      </c>
    </row>
    <row r="22" spans="1:11" ht="18.45" customHeight="1" x14ac:dyDescent="0.3">
      <c r="A22" s="80" t="s">
        <v>39</v>
      </c>
      <c r="B22" s="99"/>
      <c r="C22" s="77" t="s">
        <v>40</v>
      </c>
      <c r="D22" s="4">
        <f>VLOOKUP($B$5&amp;$B$7&amp;$A22,'APERITIVOS PERFIL'!$A:$N,D$7,0)</f>
        <v>29.605779350163342</v>
      </c>
      <c r="E22" s="4">
        <f>VLOOKUP($B$5&amp;$B$7&amp;$A22,'APERITIVOS PERFIL'!$A:$N,E$7,0)</f>
        <v>14.51242015956575</v>
      </c>
      <c r="F22" s="4"/>
      <c r="G22" s="4"/>
      <c r="H22" s="4"/>
      <c r="I22" s="4"/>
      <c r="J22" s="3"/>
      <c r="K22" s="37">
        <f t="shared" si="1"/>
        <v>-15.093359190597592</v>
      </c>
    </row>
    <row r="23" spans="1:11" x14ac:dyDescent="0.3">
      <c r="A23" s="80" t="s">
        <v>41</v>
      </c>
      <c r="B23" s="99"/>
      <c r="C23" s="77" t="s">
        <v>42</v>
      </c>
      <c r="D23" s="4">
        <f>VLOOKUP($B$5&amp;$B$7&amp;$A23,'APERITIVOS PERFIL'!$A:$N,D$7,0)</f>
        <v>8.8586126070334679</v>
      </c>
      <c r="E23" s="4">
        <f>VLOOKUP($B$5&amp;$B$7&amp;$A23,'APERITIVOS PERFIL'!$A:$N,E$7,0)</f>
        <v>8.897306830713795</v>
      </c>
      <c r="F23" s="4"/>
      <c r="G23" s="4"/>
      <c r="H23" s="4"/>
      <c r="I23" s="4"/>
      <c r="J23" s="3"/>
      <c r="K23" s="37">
        <f t="shared" si="1"/>
        <v>3.8694223680327156E-2</v>
      </c>
    </row>
    <row r="24" spans="1:11" ht="18.45" customHeight="1" x14ac:dyDescent="0.3">
      <c r="A24" s="80" t="s">
        <v>43</v>
      </c>
      <c r="B24" s="99"/>
      <c r="C24" s="77" t="s">
        <v>44</v>
      </c>
      <c r="D24" s="4">
        <f>VLOOKUP($B$5&amp;$B$7&amp;$A24,'APERITIVOS PERFIL'!$A:$N,D$7,0)</f>
        <v>10.96039909818113</v>
      </c>
      <c r="E24" s="4">
        <f>VLOOKUP($B$5&amp;$B$7&amp;$A24,'APERITIVOS PERFIL'!$A:$N,E$7,0)</f>
        <v>11.899523873477674</v>
      </c>
      <c r="F24" s="4"/>
      <c r="G24" s="4"/>
      <c r="H24" s="4"/>
      <c r="I24" s="4"/>
      <c r="J24" s="3"/>
      <c r="K24" s="37">
        <f t="shared" si="1"/>
        <v>0.93912477529654481</v>
      </c>
    </row>
    <row r="25" spans="1:11" ht="18.45" customHeight="1" x14ac:dyDescent="0.3">
      <c r="A25" s="80" t="s">
        <v>45</v>
      </c>
      <c r="B25" s="100"/>
      <c r="C25" s="78" t="s">
        <v>46</v>
      </c>
      <c r="D25" s="17">
        <f>VLOOKUP($B$5&amp;$B$7&amp;$A25,'APERITIVOS PERFIL'!$A:$N,D$7,0)</f>
        <v>15.634249091535576</v>
      </c>
      <c r="E25" s="17">
        <f>VLOOKUP($B$5&amp;$B$7&amp;$A25,'APERITIVOS PERFIL'!$A:$N,E$7,0)</f>
        <v>25.816269212970429</v>
      </c>
      <c r="F25" s="17"/>
      <c r="G25" s="17"/>
      <c r="H25" s="17"/>
      <c r="I25" s="17"/>
      <c r="J25" s="3"/>
      <c r="K25" s="38">
        <f t="shared" si="1"/>
        <v>10.182020121434853</v>
      </c>
    </row>
    <row r="26" spans="1:11" ht="18.45" customHeight="1" x14ac:dyDescent="0.3">
      <c r="A26" s="80" t="str">
        <f>'ALIMENTACION PERFIL'!D19</f>
        <v>DE 15 A 19 AÑOS</v>
      </c>
      <c r="B26" s="98" t="s">
        <v>47</v>
      </c>
      <c r="C26" s="79" t="s">
        <v>48</v>
      </c>
      <c r="D26" s="14">
        <f>VLOOKUP($B$5&amp;$B$7&amp;$A26,'APERITIVOS PERFIL'!$A:$N,D$7,0)</f>
        <v>0</v>
      </c>
      <c r="E26" s="14">
        <f>VLOOKUP($B$5&amp;$B$7&amp;$A26,'APERITIVOS PERFIL'!$A:$N,E$7,0)</f>
        <v>0</v>
      </c>
      <c r="F26" s="14"/>
      <c r="G26" s="14"/>
      <c r="H26" s="14"/>
      <c r="I26" s="14"/>
      <c r="J26" s="3"/>
      <c r="K26" s="39">
        <f t="shared" si="1"/>
        <v>0</v>
      </c>
    </row>
    <row r="27" spans="1:11" ht="18.45" customHeight="1" x14ac:dyDescent="0.3">
      <c r="A27" s="80" t="str">
        <f>'ALIMENTACION PERFIL'!D20</f>
        <v>DE 20 A 24 AÑOS</v>
      </c>
      <c r="B27" s="99"/>
      <c r="C27" s="77" t="s">
        <v>49</v>
      </c>
      <c r="D27" s="4">
        <f>VLOOKUP($B$5&amp;$B$7&amp;$A27,'APERITIVOS PERFIL'!$A:$N,D$7,0)</f>
        <v>6.1010118733719709</v>
      </c>
      <c r="E27" s="4">
        <f>VLOOKUP($B$5&amp;$B$7&amp;$A27,'APERITIVOS PERFIL'!$A:$N,E$7,0)</f>
        <v>0</v>
      </c>
      <c r="F27" s="4"/>
      <c r="G27" s="4"/>
      <c r="H27" s="4"/>
      <c r="I27" s="4"/>
      <c r="J27" s="3"/>
      <c r="K27" s="37">
        <f t="shared" si="1"/>
        <v>-6.1010118733719709</v>
      </c>
    </row>
    <row r="28" spans="1:11" ht="18.45" customHeight="1" x14ac:dyDescent="0.3">
      <c r="A28" s="80" t="str">
        <f>'ALIMENTACION PERFIL'!D21</f>
        <v>DE 25 A 34 AÑOS</v>
      </c>
      <c r="B28" s="99"/>
      <c r="C28" s="77" t="s">
        <v>50</v>
      </c>
      <c r="D28" s="4">
        <f>VLOOKUP($B$5&amp;$B$7&amp;$A28,'APERITIVOS PERFIL'!$A:$N,D$7,0)</f>
        <v>26.20193216579273</v>
      </c>
      <c r="E28" s="4">
        <f>VLOOKUP($B$5&amp;$B$7&amp;$A28,'APERITIVOS PERFIL'!$A:$N,E$7,0)</f>
        <v>10.466253732849864</v>
      </c>
      <c r="F28" s="4"/>
      <c r="G28" s="4"/>
      <c r="H28" s="4"/>
      <c r="I28" s="4"/>
      <c r="J28" s="3"/>
      <c r="K28" s="37">
        <f t="shared" si="1"/>
        <v>-15.735678432942866</v>
      </c>
    </row>
    <row r="29" spans="1:11" ht="18.45" customHeight="1" x14ac:dyDescent="0.3">
      <c r="A29" s="80" t="str">
        <f>'ALIMENTACION PERFIL'!D22</f>
        <v>DE 35 A 49 AÑOS</v>
      </c>
      <c r="B29" s="99"/>
      <c r="C29" s="77" t="s">
        <v>51</v>
      </c>
      <c r="D29" s="4">
        <f>VLOOKUP($B$5&amp;$B$7&amp;$A29,'APERITIVOS PERFIL'!$A:$N,D$7,0)</f>
        <v>26.988730100953823</v>
      </c>
      <c r="E29" s="4">
        <f>VLOOKUP($B$5&amp;$B$7&amp;$A29,'APERITIVOS PERFIL'!$A:$N,E$7,0)</f>
        <v>28.564178225756219</v>
      </c>
      <c r="F29" s="4"/>
      <c r="G29" s="4"/>
      <c r="H29" s="4"/>
      <c r="I29" s="4"/>
      <c r="J29" s="3"/>
      <c r="K29" s="37">
        <f t="shared" si="1"/>
        <v>1.5754481248023957</v>
      </c>
    </row>
    <row r="30" spans="1:11" ht="18.45" customHeight="1" x14ac:dyDescent="0.3">
      <c r="A30" s="80" t="str">
        <f>'ALIMENTACION PERFIL'!D23</f>
        <v>DE 50 A 59 AÑOS</v>
      </c>
      <c r="B30" s="99"/>
      <c r="C30" s="77" t="s">
        <v>52</v>
      </c>
      <c r="D30" s="4">
        <f>VLOOKUP($B$5&amp;$B$7&amp;$A30,'APERITIVOS PERFIL'!$A:$N,D$7,0)</f>
        <v>26.183492247606114</v>
      </c>
      <c r="E30" s="4">
        <f>VLOOKUP($B$5&amp;$B$7&amp;$A30,'APERITIVOS PERFIL'!$A:$N,E$7,0)</f>
        <v>33.432560683560915</v>
      </c>
      <c r="F30" s="4"/>
      <c r="G30" s="4"/>
      <c r="H30" s="4"/>
      <c r="I30" s="4"/>
      <c r="J30" s="3"/>
      <c r="K30" s="37">
        <f t="shared" si="1"/>
        <v>7.2490684359548005</v>
      </c>
    </row>
    <row r="31" spans="1:11" ht="18.45" customHeight="1" x14ac:dyDescent="0.3">
      <c r="A31" s="80" t="str">
        <f>'ALIMENTACION PERFIL'!D24</f>
        <v>DE 60 A 75 AÑOS</v>
      </c>
      <c r="B31" s="100"/>
      <c r="C31" s="78" t="s">
        <v>53</v>
      </c>
      <c r="D31" s="17">
        <f>VLOOKUP($B$5&amp;$B$7&amp;$A31,'APERITIVOS PERFIL'!$A:$N,D$7,0)</f>
        <v>0</v>
      </c>
      <c r="E31" s="17">
        <f>VLOOKUP($B$5&amp;$B$7&amp;$A31,'APERITIVOS PERFIL'!$A:$N,E$7,0)</f>
        <v>0</v>
      </c>
      <c r="F31" s="17"/>
      <c r="G31" s="17"/>
      <c r="H31" s="17"/>
      <c r="I31" s="17"/>
      <c r="J31" s="3"/>
      <c r="K31" s="40">
        <f t="shared" si="1"/>
        <v>0</v>
      </c>
    </row>
    <row r="32" spans="1:11" ht="18.45" customHeight="1" x14ac:dyDescent="0.3">
      <c r="A32" s="80" t="str">
        <f>'ALIMENTACION PERFIL'!D25</f>
        <v>ALTA Y MEDIA ALTA</v>
      </c>
      <c r="B32" s="98" t="s">
        <v>54</v>
      </c>
      <c r="C32" s="79" t="s">
        <v>55</v>
      </c>
      <c r="D32" s="14">
        <f>VLOOKUP($B$5&amp;$B$7&amp;$A32,'APERITIVOS PERFIL'!$A:$N,D$7,0)</f>
        <v>23.133369039331058</v>
      </c>
      <c r="E32" s="14">
        <f>VLOOKUP($B$5&amp;$B$7&amp;$A32,'APERITIVOS PERFIL'!$A:$N,E$7,0)</f>
        <v>14.55058765652552</v>
      </c>
      <c r="F32" s="14"/>
      <c r="G32" s="14"/>
      <c r="H32" s="14"/>
      <c r="I32" s="14"/>
      <c r="J32" s="3"/>
      <c r="K32" s="36">
        <f t="shared" si="1"/>
        <v>-8.5827813828055373</v>
      </c>
    </row>
    <row r="33" spans="1:11" ht="18.45" customHeight="1" x14ac:dyDescent="0.3">
      <c r="A33" s="80" t="str">
        <f>'ALIMENTACION PERFIL'!D26</f>
        <v>MEDIA</v>
      </c>
      <c r="B33" s="99"/>
      <c r="C33" s="77" t="s">
        <v>56</v>
      </c>
      <c r="D33" s="4">
        <f>VLOOKUP($B$5&amp;$B$7&amp;$A33,'APERITIVOS PERFIL'!$A:$N,D$7,0)</f>
        <v>30.230161582320008</v>
      </c>
      <c r="E33" s="4">
        <f>VLOOKUP($B$5&amp;$B$7&amp;$A33,'APERITIVOS PERFIL'!$A:$N,E$7,0)</f>
        <v>20.377692664195234</v>
      </c>
      <c r="F33" s="4"/>
      <c r="G33" s="4"/>
      <c r="H33" s="4"/>
      <c r="I33" s="4"/>
      <c r="J33" s="3"/>
      <c r="K33" s="37">
        <f t="shared" si="1"/>
        <v>-9.8524689181247744</v>
      </c>
    </row>
    <row r="34" spans="1:11" ht="18.45" customHeight="1" x14ac:dyDescent="0.3">
      <c r="A34" s="80" t="str">
        <f>'ALIMENTACION PERFIL'!D27</f>
        <v>MEDIA BAJA</v>
      </c>
      <c r="B34" s="99"/>
      <c r="C34" s="77" t="s">
        <v>57</v>
      </c>
      <c r="D34" s="4">
        <f>VLOOKUP($B$5&amp;$B$7&amp;$A34,'APERITIVOS PERFIL'!$A:$N,D$7,0)</f>
        <v>30.778740616111843</v>
      </c>
      <c r="E34" s="4">
        <f>VLOOKUP($B$5&amp;$B$7&amp;$A34,'APERITIVOS PERFIL'!$A:$N,E$7,0)</f>
        <v>38.14368602764106</v>
      </c>
      <c r="F34" s="4"/>
      <c r="G34" s="4"/>
      <c r="H34" s="4"/>
      <c r="I34" s="4"/>
      <c r="J34" s="3"/>
      <c r="K34" s="37">
        <f t="shared" si="1"/>
        <v>7.3649454115292166</v>
      </c>
    </row>
    <row r="35" spans="1:11" ht="18.45" customHeight="1" x14ac:dyDescent="0.3">
      <c r="A35" s="80" t="str">
        <f>'ALIMENTACION PERFIL'!D28</f>
        <v>BAJA</v>
      </c>
      <c r="B35" s="100"/>
      <c r="C35" s="78" t="s">
        <v>58</v>
      </c>
      <c r="D35" s="17">
        <f>VLOOKUP($B$5&amp;$B$7&amp;$A35,'APERITIVOS PERFIL'!$A:$N,D$7,0)</f>
        <v>15.857733860871662</v>
      </c>
      <c r="E35" s="17">
        <f>VLOOKUP($B$5&amp;$B$7&amp;$A35,'APERITIVOS PERFIL'!$A:$N,E$7,0)</f>
        <v>26.928035245009145</v>
      </c>
      <c r="F35" s="17"/>
      <c r="G35" s="17"/>
      <c r="H35" s="17"/>
      <c r="I35" s="17"/>
      <c r="J35" s="3"/>
      <c r="K35" s="38">
        <f t="shared" si="1"/>
        <v>11.070301384137483</v>
      </c>
    </row>
    <row r="36" spans="1:11" x14ac:dyDescent="0.3">
      <c r="A36" s="23"/>
    </row>
  </sheetData>
  <sheetProtection sheet="1" objects="1" scenarios="1"/>
  <mergeCells count="6">
    <mergeCell ref="C1:K1"/>
    <mergeCell ref="B32:B35"/>
    <mergeCell ref="B6:C6"/>
    <mergeCell ref="B9:B17"/>
    <mergeCell ref="B18:B25"/>
    <mergeCell ref="B26:B31"/>
  </mergeCells>
  <conditionalFormatting sqref="K9:K35">
    <cfRule type="containsErrors" dxfId="4" priority="1">
      <formula>ISERROR(K9)</formula>
    </cfRule>
  </conditionalFormatting>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68580</xdr:colOff>
                    <xdr:row>3</xdr:row>
                    <xdr:rowOff>121920</xdr:rowOff>
                  </from>
                  <to>
                    <xdr:col>2</xdr:col>
                    <xdr:colOff>1920240</xdr:colOff>
                    <xdr:row>5</xdr:row>
                    <xdr:rowOff>106680</xdr:rowOff>
                  </to>
                </anchor>
              </controlPr>
            </control>
          </mc:Choice>
        </mc:AlternateContent>
        <mc:AlternateContent xmlns:mc="http://schemas.openxmlformats.org/markup-compatibility/2006">
          <mc:Choice Requires="x14">
            <control shapeId="30722" r:id="rId5" name="Drop Down 2">
              <controlPr defaultSize="0" autoLine="0" autoPict="0">
                <anchor moveWithCells="1">
                  <from>
                    <xdr:col>1</xdr:col>
                    <xdr:colOff>60960</xdr:colOff>
                    <xdr:row>5</xdr:row>
                    <xdr:rowOff>182880</xdr:rowOff>
                  </from>
                  <to>
                    <xdr:col>2</xdr:col>
                    <xdr:colOff>1912620</xdr:colOff>
                    <xdr:row>7</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pageSetUpPr fitToPage="1"/>
  </sheetPr>
  <dimension ref="A1:K22"/>
  <sheetViews>
    <sheetView showGridLines="0" showRowColHeaders="0" zoomScale="70" zoomScaleNormal="70" zoomScaleSheetLayoutView="90" workbookViewId="0">
      <selection activeCell="D15" sqref="D15"/>
    </sheetView>
  </sheetViews>
  <sheetFormatPr baseColWidth="10" defaultColWidth="12" defaultRowHeight="15.6" x14ac:dyDescent="0.3"/>
  <cols>
    <col min="1" max="2" width="0.77734375" style="55" customWidth="1"/>
    <col min="3" max="3" width="41.21875" style="55" customWidth="1"/>
    <col min="4" max="7" width="16.21875" style="55" customWidth="1"/>
    <col min="8" max="8" width="16.77734375" style="55" bestFit="1" customWidth="1"/>
    <col min="9" max="9" width="16.21875" style="58" customWidth="1"/>
    <col min="10" max="10" width="2.77734375" style="55" customWidth="1"/>
    <col min="11" max="11" width="17.21875" style="55" customWidth="1"/>
    <col min="12" max="16384" width="12" style="55"/>
  </cols>
  <sheetData>
    <row r="1" spans="1:11" ht="72" customHeight="1" x14ac:dyDescent="0.3">
      <c r="B1" s="56"/>
      <c r="C1" s="97" t="s">
        <v>0</v>
      </c>
      <c r="D1" s="97"/>
      <c r="E1" s="97"/>
      <c r="F1" s="97"/>
      <c r="G1" s="97"/>
      <c r="H1" s="97"/>
      <c r="I1" s="97"/>
      <c r="J1" s="97"/>
      <c r="K1" s="97"/>
    </row>
    <row r="2" spans="1:11" ht="24" customHeight="1" x14ac:dyDescent="0.3">
      <c r="B2" s="57"/>
    </row>
    <row r="3" spans="1:11" ht="25.2" customHeight="1" x14ac:dyDescent="0.3">
      <c r="A3" s="61"/>
      <c r="B3" s="61"/>
      <c r="C3" s="61"/>
      <c r="D3" s="61"/>
      <c r="E3" s="61"/>
      <c r="F3" s="61"/>
      <c r="G3" s="61"/>
      <c r="H3" s="61"/>
      <c r="I3" s="61"/>
    </row>
    <row r="4" spans="1:11" s="62" customFormat="1" ht="11.25" customHeight="1" x14ac:dyDescent="0.3">
      <c r="A4" s="7"/>
      <c r="B4" s="7"/>
      <c r="C4" s="8"/>
      <c r="D4" s="7">
        <v>96</v>
      </c>
      <c r="E4" s="8"/>
      <c r="F4" s="8"/>
      <c r="G4" s="7"/>
      <c r="I4" s="63"/>
    </row>
    <row r="5" spans="1:11" s="62" customFormat="1" ht="15" customHeight="1" x14ac:dyDescent="0.3">
      <c r="A5" s="7">
        <v>2</v>
      </c>
      <c r="B5" s="7" t="str">
        <f>VLOOKUP(A5,desplegables!C2:D5,2,0)</f>
        <v>PENETRACION (%)</v>
      </c>
      <c r="C5" s="22"/>
      <c r="D5" s="64"/>
      <c r="E5" s="64"/>
      <c r="F5" s="64"/>
      <c r="G5" s="64"/>
      <c r="I5" s="65"/>
    </row>
    <row r="6" spans="1:11" s="23" customFormat="1" ht="18" customHeight="1" x14ac:dyDescent="0.3">
      <c r="A6" s="66"/>
      <c r="B6" s="96"/>
      <c r="C6" s="96"/>
      <c r="D6" s="67">
        <v>32073135.108767997</v>
      </c>
      <c r="E6" s="67">
        <v>31796651.899999999</v>
      </c>
      <c r="F6" s="67">
        <v>28579560.528701</v>
      </c>
      <c r="G6" s="67">
        <v>26312260.197521999</v>
      </c>
      <c r="H6" s="67">
        <v>26207729.846116003</v>
      </c>
      <c r="I6" s="67">
        <v>24181234.546657495</v>
      </c>
    </row>
    <row r="7" spans="1:11" x14ac:dyDescent="0.3">
      <c r="A7" s="10"/>
      <c r="B7" s="10"/>
      <c r="C7" s="10"/>
      <c r="D7" s="73">
        <v>4</v>
      </c>
      <c r="E7" s="73">
        <f>D7+1</f>
        <v>5</v>
      </c>
      <c r="F7" s="73">
        <f t="shared" ref="F7:I7" si="0">E7+1</f>
        <v>6</v>
      </c>
      <c r="G7" s="73">
        <f t="shared" si="0"/>
        <v>7</v>
      </c>
      <c r="H7" s="73">
        <f t="shared" si="0"/>
        <v>8</v>
      </c>
      <c r="I7" s="73">
        <f t="shared" si="0"/>
        <v>9</v>
      </c>
      <c r="J7" s="74"/>
      <c r="K7" s="3"/>
    </row>
    <row r="8" spans="1:11" ht="50.1" customHeight="1" thickBot="1" x14ac:dyDescent="0.35">
      <c r="A8" s="10"/>
      <c r="B8" s="11"/>
      <c r="C8" s="6"/>
      <c r="D8" s="5" t="str">
        <f>'ALIMENTACION PERFIL'!$E$1</f>
        <v>Año 2020</v>
      </c>
      <c r="E8" s="5" t="str">
        <f>'ALIMENTACION PERFIL'!$F$1</f>
        <v>Año 2021</v>
      </c>
      <c r="F8" s="5"/>
      <c r="G8" s="5"/>
      <c r="H8" s="5"/>
      <c r="I8" s="5"/>
      <c r="J8" s="3"/>
      <c r="K8" s="42" t="str">
        <f>"Evolucion "&amp;E8&amp;" vs "&amp;D8</f>
        <v>Evolucion Año 2021 vs Año 2020</v>
      </c>
    </row>
    <row r="9" spans="1:11" ht="25.2" customHeight="1" x14ac:dyDescent="0.3">
      <c r="A9" s="61"/>
      <c r="B9" s="61"/>
      <c r="C9" s="68" t="s">
        <v>103</v>
      </c>
      <c r="D9" s="12">
        <f>VLOOKUP($B$5&amp;$C9,'BEBIDAS KPI'!$A:$N,D$7,0)</f>
        <v>25.155619999999999</v>
      </c>
      <c r="E9" s="12">
        <f>VLOOKUP($B$5&amp;$C9,'BEBIDAS KPI'!$A:$N,E$7,0)</f>
        <v>23.88138</v>
      </c>
      <c r="F9" s="12"/>
      <c r="G9" s="12"/>
      <c r="H9" s="12"/>
      <c r="I9" s="12"/>
      <c r="J9" s="3"/>
      <c r="K9" s="32">
        <f>IFERROR(IF($A$5=2,(E9-D9),((E9/D9-1)*100)),"-")</f>
        <v>-1.2742399999999989</v>
      </c>
    </row>
    <row r="10" spans="1:11" ht="25.2" customHeight="1" x14ac:dyDescent="0.3">
      <c r="A10" s="61"/>
      <c r="B10" s="61"/>
      <c r="C10" s="69" t="s">
        <v>104</v>
      </c>
      <c r="D10" s="12">
        <f>VLOOKUP($B$5&amp;$C10,'BEBIDAS KPI'!$A:$N,D$7,0)</f>
        <v>24.08784</v>
      </c>
      <c r="E10" s="12">
        <f>VLOOKUP($B$5&amp;$C10,'BEBIDAS KPI'!$A:$N,E$7,0)</f>
        <v>23.323879999999999</v>
      </c>
      <c r="F10" s="12"/>
      <c r="G10" s="12"/>
      <c r="H10" s="12"/>
      <c r="I10" s="12"/>
      <c r="J10" s="3"/>
      <c r="K10" s="32">
        <f t="shared" ref="K10:K22" si="1">IFERROR(IF($A$5=2,(E10-D10),((E10/D10-1)*100)),"-")</f>
        <v>-0.76396000000000086</v>
      </c>
    </row>
    <row r="11" spans="1:11" ht="25.2" customHeight="1" x14ac:dyDescent="0.3">
      <c r="A11" s="61"/>
      <c r="B11" s="61"/>
      <c r="C11" s="70" t="s">
        <v>105</v>
      </c>
      <c r="D11" s="12">
        <f>VLOOKUP($B$5&amp;$C11,'BEBIDAS KPI'!$A:$N,D$7,0)</f>
        <v>4.1226750000000001</v>
      </c>
      <c r="E11" s="12">
        <f>VLOOKUP($B$5&amp;$C11,'BEBIDAS KPI'!$A:$N,E$7,0)</f>
        <v>5.2877270000000003</v>
      </c>
      <c r="F11" s="12"/>
      <c r="G11" s="12"/>
      <c r="H11" s="12"/>
      <c r="I11" s="12"/>
      <c r="J11" s="3"/>
      <c r="K11" s="32">
        <f t="shared" si="1"/>
        <v>1.1650520000000002</v>
      </c>
    </row>
    <row r="12" spans="1:11" ht="25.2" customHeight="1" x14ac:dyDescent="0.3">
      <c r="A12" s="61"/>
      <c r="B12" s="61"/>
      <c r="C12" s="70" t="s">
        <v>106</v>
      </c>
      <c r="D12" s="12">
        <f>VLOOKUP($B$5&amp;$C12,'BEBIDAS KPI'!$A:$N,D$7,0)</f>
        <v>0</v>
      </c>
      <c r="E12" s="12">
        <f>VLOOKUP($B$5&amp;$C12,'BEBIDAS KPI'!$A:$N,E$7,0)</f>
        <v>0</v>
      </c>
      <c r="F12" s="12"/>
      <c r="G12" s="12"/>
      <c r="H12" s="12"/>
      <c r="I12" s="12"/>
      <c r="J12" s="3"/>
      <c r="K12" s="32">
        <f t="shared" si="1"/>
        <v>0</v>
      </c>
    </row>
    <row r="13" spans="1:11" ht="25.2" customHeight="1" x14ac:dyDescent="0.3">
      <c r="A13" s="61"/>
      <c r="B13" s="61"/>
      <c r="C13" s="70" t="s">
        <v>107</v>
      </c>
      <c r="D13" s="12">
        <f>VLOOKUP($B$5&amp;$C13,'BEBIDAS KPI'!$A:$N,D$7,0)</f>
        <v>5.3097770000000004</v>
      </c>
      <c r="E13" s="12">
        <f>VLOOKUP($B$5&amp;$C13,'BEBIDAS KPI'!$A:$N,E$7,0)</f>
        <v>5.0375439999999996</v>
      </c>
      <c r="F13" s="12"/>
      <c r="G13" s="12"/>
      <c r="H13" s="12"/>
      <c r="I13" s="12"/>
      <c r="J13" s="3"/>
      <c r="K13" s="32">
        <f t="shared" si="1"/>
        <v>-0.27223300000000084</v>
      </c>
    </row>
    <row r="14" spans="1:11" ht="25.2" customHeight="1" x14ac:dyDescent="0.3">
      <c r="A14" s="61"/>
      <c r="B14" s="61"/>
      <c r="C14" s="70" t="s">
        <v>108</v>
      </c>
      <c r="D14" s="12">
        <f>VLOOKUP($B$5&amp;$C14,'BEBIDAS KPI'!$A:$N,D$7,0)</f>
        <v>1.313347</v>
      </c>
      <c r="E14" s="12">
        <f>VLOOKUP($B$5&amp;$C14,'BEBIDAS KPI'!$A:$N,E$7,0)</f>
        <v>2.3930069999999999</v>
      </c>
      <c r="F14" s="12"/>
      <c r="G14" s="12"/>
      <c r="H14" s="12"/>
      <c r="I14" s="12"/>
      <c r="J14" s="3"/>
      <c r="K14" s="32">
        <f t="shared" si="1"/>
        <v>1.0796599999999998</v>
      </c>
    </row>
    <row r="15" spans="1:11" ht="25.2" customHeight="1" x14ac:dyDescent="0.3">
      <c r="A15" s="61"/>
      <c r="B15" s="61"/>
      <c r="C15" s="70" t="s">
        <v>109</v>
      </c>
      <c r="D15" s="12">
        <f>VLOOKUP($B$5&amp;$C15,'BEBIDAS KPI'!$A:$N,D$7,0)</f>
        <v>1.5643320000000001</v>
      </c>
      <c r="E15" s="12">
        <f>VLOOKUP($B$5&amp;$C15,'BEBIDAS KPI'!$A:$N,E$7,0)</f>
        <v>1.9883599999999999</v>
      </c>
      <c r="F15" s="12"/>
      <c r="G15" s="12"/>
      <c r="H15" s="12"/>
      <c r="I15" s="12"/>
      <c r="J15" s="3"/>
      <c r="K15" s="32">
        <f t="shared" si="1"/>
        <v>0.42402799999999985</v>
      </c>
    </row>
    <row r="16" spans="1:11" ht="25.2" customHeight="1" x14ac:dyDescent="0.3">
      <c r="A16" s="61"/>
      <c r="B16" s="61"/>
      <c r="C16" s="70" t="s">
        <v>110</v>
      </c>
      <c r="D16" s="12">
        <f>VLOOKUP($B$5&amp;$C16,'BEBIDAS KPI'!$A:$N,D$7,0)</f>
        <v>9.3510679999999997</v>
      </c>
      <c r="E16" s="12">
        <f>VLOOKUP($B$5&amp;$C16,'BEBIDAS KPI'!$A:$N,E$7,0)</f>
        <v>9.3486049999999992</v>
      </c>
      <c r="F16" s="12"/>
      <c r="G16" s="12"/>
      <c r="H16" s="12"/>
      <c r="I16" s="12"/>
      <c r="J16" s="3"/>
      <c r="K16" s="32">
        <f t="shared" si="1"/>
        <v>-2.4630000000005481E-3</v>
      </c>
    </row>
    <row r="17" spans="1:11" ht="25.2" customHeight="1" x14ac:dyDescent="0.3">
      <c r="A17" s="61"/>
      <c r="B17" s="61"/>
      <c r="C17" s="70" t="s">
        <v>111</v>
      </c>
      <c r="D17" s="12">
        <f>VLOOKUP($B$5&amp;$C17,'BEBIDAS KPI'!$A:$N,D$7,0)</f>
        <v>9.6792130000000007</v>
      </c>
      <c r="E17" s="12">
        <f>VLOOKUP($B$5&amp;$C17,'BEBIDAS KPI'!$A:$N,E$7,0)</f>
        <v>9.4355759999999993</v>
      </c>
      <c r="F17" s="12"/>
      <c r="G17" s="12"/>
      <c r="H17" s="12"/>
      <c r="I17" s="12"/>
      <c r="J17" s="3"/>
      <c r="K17" s="32">
        <f t="shared" si="1"/>
        <v>-0.24363700000000144</v>
      </c>
    </row>
    <row r="18" spans="1:11" ht="25.2" customHeight="1" x14ac:dyDescent="0.3">
      <c r="A18" s="61"/>
      <c r="B18" s="61"/>
      <c r="C18" s="69" t="s">
        <v>112</v>
      </c>
      <c r="D18" s="12">
        <f>VLOOKUP($B$5&amp;$C18,'BEBIDAS KPI'!$A:$N,D$7,0)</f>
        <v>3.3477139999999999</v>
      </c>
      <c r="E18" s="12">
        <f>VLOOKUP($B$5&amp;$C18,'BEBIDAS KPI'!$A:$N,E$7,0)</f>
        <v>3.7351589999999999</v>
      </c>
      <c r="F18" s="12"/>
      <c r="G18" s="12"/>
      <c r="H18" s="12"/>
      <c r="I18" s="12"/>
      <c r="J18" s="3"/>
      <c r="K18" s="32">
        <f t="shared" si="1"/>
        <v>0.38744500000000004</v>
      </c>
    </row>
    <row r="19" spans="1:11" ht="25.2" customHeight="1" x14ac:dyDescent="0.3">
      <c r="A19" s="61"/>
      <c r="B19" s="61"/>
      <c r="C19" s="70" t="s">
        <v>113</v>
      </c>
      <c r="D19" s="12">
        <f>VLOOKUP($B$5&amp;$C19,'BEBIDAS KPI'!$A:$N,D$7,0)</f>
        <v>1.2544949999999999</v>
      </c>
      <c r="E19" s="12">
        <f>VLOOKUP($B$5&amp;$C19,'BEBIDAS KPI'!$A:$N,E$7,0)</f>
        <v>1.5964799999999999</v>
      </c>
      <c r="F19" s="12"/>
      <c r="G19" s="12"/>
      <c r="H19" s="12"/>
      <c r="I19" s="12"/>
      <c r="J19" s="3"/>
      <c r="K19" s="32">
        <f t="shared" si="1"/>
        <v>0.34198499999999998</v>
      </c>
    </row>
    <row r="20" spans="1:11" ht="25.2" customHeight="1" x14ac:dyDescent="0.3">
      <c r="A20" s="61"/>
      <c r="B20" s="61"/>
      <c r="C20" s="70" t="s">
        <v>114</v>
      </c>
      <c r="D20" s="12">
        <f>VLOOKUP($B$5&amp;$C20,'BEBIDAS KPI'!$A:$N,D$7,0)</f>
        <v>1.777477</v>
      </c>
      <c r="E20" s="12">
        <f>VLOOKUP($B$5&amp;$C20,'BEBIDAS KPI'!$A:$N,E$7,0)</f>
        <v>1.8516010000000001</v>
      </c>
      <c r="F20" s="12"/>
      <c r="G20" s="12"/>
      <c r="H20" s="12"/>
      <c r="I20" s="12"/>
      <c r="J20" s="3"/>
      <c r="K20" s="32">
        <f t="shared" si="1"/>
        <v>7.4124000000000079E-2</v>
      </c>
    </row>
    <row r="21" spans="1:11" ht="25.2" customHeight="1" x14ac:dyDescent="0.3">
      <c r="A21" s="61"/>
      <c r="B21" s="61"/>
      <c r="C21" s="70" t="s">
        <v>115</v>
      </c>
      <c r="D21" s="12">
        <f>VLOOKUP($B$5&amp;$C21,'BEBIDAS KPI'!$A:$N,D$7,0)</f>
        <v>0</v>
      </c>
      <c r="E21" s="12">
        <f>VLOOKUP($B$5&amp;$C21,'BEBIDAS KPI'!$A:$N,E$7,0)</f>
        <v>0</v>
      </c>
      <c r="F21" s="12"/>
      <c r="G21" s="12"/>
      <c r="H21" s="12"/>
      <c r="I21" s="12"/>
      <c r="J21" s="3"/>
      <c r="K21" s="32">
        <f t="shared" si="1"/>
        <v>0</v>
      </c>
    </row>
    <row r="22" spans="1:11" ht="25.2" customHeight="1" x14ac:dyDescent="0.3">
      <c r="A22" s="61"/>
      <c r="B22" s="61"/>
      <c r="C22" s="70" t="s">
        <v>116</v>
      </c>
      <c r="D22" s="12">
        <f>VLOOKUP($B$5&amp;$C22,'BEBIDAS KPI'!$A:$N,D$7,0)</f>
        <v>0</v>
      </c>
      <c r="E22" s="12">
        <f>VLOOKUP($B$5&amp;$C22,'BEBIDAS KPI'!$A:$N,E$7,0)</f>
        <v>0</v>
      </c>
      <c r="F22" s="12"/>
      <c r="G22" s="12"/>
      <c r="H22" s="12"/>
      <c r="I22" s="12"/>
      <c r="J22" s="3"/>
      <c r="K22" s="32">
        <f t="shared" si="1"/>
        <v>0</v>
      </c>
    </row>
  </sheetData>
  <sheetProtection sheet="1" objects="1" scenarios="1"/>
  <mergeCells count="2">
    <mergeCell ref="B6:C6"/>
    <mergeCell ref="C1:K1"/>
  </mergeCells>
  <conditionalFormatting sqref="K9:K22">
    <cfRule type="containsErrors" dxfId="3" priority="1">
      <formula>ISERROR(K9)</formula>
    </cfRule>
  </conditionalFormatting>
  <pageMargins left="0.25" right="0.25" top="0.75" bottom="0.75" header="0.3" footer="0.3"/>
  <pageSetup paperSize="9" scale="84"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68580</xdr:colOff>
                    <xdr:row>3</xdr:row>
                    <xdr:rowOff>121920</xdr:rowOff>
                  </from>
                  <to>
                    <xdr:col>3</xdr:col>
                    <xdr:colOff>99060</xdr:colOff>
                    <xdr:row>5</xdr:row>
                    <xdr:rowOff>106680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8E4726-2162-4EB7-A670-6AD72ECB92A2}">
  <ds:schemaRefs>
    <ds:schemaRef ds:uri="http://schemas.microsoft.com/sharepoint/v3/contenttype/forms"/>
  </ds:schemaRefs>
</ds:datastoreItem>
</file>

<file path=customXml/itemProps2.xml><?xml version="1.0" encoding="utf-8"?>
<ds:datastoreItem xmlns:ds="http://schemas.openxmlformats.org/officeDocument/2006/customXml" ds:itemID="{2D2659F8-161D-4132-AEB8-010C6B1409C0}">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http://purl.org/dc/elements/1.1/"/>
    <ds:schemaRef ds:uri="8be3414b-2ef9-485f-84d6-269f1d6f703b"/>
    <ds:schemaRef ds:uri="http://www.w3.org/XML/1998/namespace"/>
  </ds:schemaRefs>
</ds:datastoreItem>
</file>

<file path=customXml/itemProps3.xml><?xml version="1.0" encoding="utf-8"?>
<ds:datastoreItem xmlns:ds="http://schemas.openxmlformats.org/officeDocument/2006/customXml" ds:itemID="{97C74169-5C9E-40EB-900B-4BB8DC50A1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PORTADA</vt:lpstr>
      <vt:lpstr>METODOLOGÍA</vt:lpstr>
      <vt:lpstr>Conclusiones</vt:lpstr>
      <vt:lpstr>kpi Alimentacion</vt:lpstr>
      <vt:lpstr>Perfil Alimentacion</vt:lpstr>
      <vt:lpstr>Motivos Alimentacion</vt:lpstr>
      <vt:lpstr>KPI Aperitivos</vt:lpstr>
      <vt:lpstr>Perfil Aperitivos</vt:lpstr>
      <vt:lpstr>KPI bebidas</vt:lpstr>
      <vt:lpstr>perfil bebidas</vt:lpstr>
      <vt:lpstr>KPI ALIMENTOS</vt:lpstr>
      <vt:lpstr>perfil alimentos</vt:lpstr>
      <vt:lpstr>desplegables</vt:lpstr>
      <vt:lpstr>ALIMENTACION KPI</vt:lpstr>
      <vt:lpstr>ALIMENTACION PERFIL</vt:lpstr>
      <vt:lpstr>MOTIVOS</vt:lpstr>
      <vt:lpstr>APERITIVOS KPI</vt:lpstr>
      <vt:lpstr>APERITIVOS PERFIL</vt:lpstr>
      <vt:lpstr>BEBIDAS KPI</vt:lpstr>
      <vt:lpstr>BEBIDAS PERFIL</vt:lpstr>
      <vt:lpstr>ALIMENTOS KPI</vt:lpstr>
      <vt:lpstr>ALIMENTOS PERFIL</vt:lpstr>
      <vt:lpstr>TASA DESPERDICIO ALIMENTACION</vt:lpstr>
      <vt:lpstr>Conclusiones!Área_de_impresión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Molina Almela, Luis</cp:lastModifiedBy>
  <cp:revision/>
  <dcterms:created xsi:type="dcterms:W3CDTF">2020-06-10T15:11:10Z</dcterms:created>
  <dcterms:modified xsi:type="dcterms:W3CDTF">2022-11-16T12:51:55Z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