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bec_sgeca6.AGEDOM\Downloads\resubir\"/>
    </mc:Choice>
  </mc:AlternateContent>
  <bookViews>
    <workbookView showSheetTabs="0" xWindow="-120" yWindow="-120" windowWidth="21840" windowHeight="13140" tabRatio="806"/>
  </bookViews>
  <sheets>
    <sheet name="PORTADA" sheetId="13" r:id="rId1"/>
    <sheet name="Conclusiones" sheetId="17" r:id="rId2"/>
    <sheet name="VARIABLES" sheetId="14" r:id="rId3"/>
    <sheet name="METODOLOGÍA" sheetId="15" r:id="rId4"/>
    <sheet name="KPI_DATOS" sheetId="3" state="hidden" r:id="rId5"/>
    <sheet name="Desplegables" sheetId="16" state="hidden" r:id="rId6"/>
    <sheet name="PERFIL_DATOS" sheetId="7" state="hidden" r:id="rId7"/>
    <sheet name="MOTIVOS_DATOS" sheetId="10" state="hidden" r:id="rId8"/>
    <sheet name="KPI" sheetId="5" r:id="rId9"/>
    <sheet name="PERFIL" sheetId="8" r:id="rId10"/>
    <sheet name="MOTIVOS" sheetId="9" r:id="rId11"/>
  </sheets>
  <definedNames>
    <definedName name="_GoBack" localSheetId="10">MOTIVOS!$A$23</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8" l="1"/>
  <c r="B6" i="5"/>
  <c r="D7" i="9" l="1"/>
  <c r="B7" i="9"/>
  <c r="A8" i="8" l="1"/>
  <c r="A14" i="5" l="1"/>
  <c r="C9" i="9"/>
  <c r="A15" i="5"/>
  <c r="D9" i="9"/>
  <c r="D7" i="5"/>
  <c r="A9" i="5"/>
  <c r="A12" i="5"/>
  <c r="E7" i="5"/>
  <c r="C7" i="5"/>
  <c r="A13" i="5"/>
  <c r="A11" i="5"/>
  <c r="A8" i="5"/>
  <c r="A16" i="5"/>
  <c r="E9" i="8"/>
  <c r="D9" i="8"/>
  <c r="C9" i="8"/>
  <c r="A10" i="5"/>
  <c r="E9" i="9"/>
  <c r="A17" i="5"/>
  <c r="A410" i="3"/>
  <c r="A407" i="3"/>
  <c r="A406" i="3"/>
  <c r="A408" i="3"/>
  <c r="A402" i="3"/>
  <c r="A404" i="3"/>
  <c r="A405" i="3"/>
  <c r="A409" i="3"/>
  <c r="A403" i="3"/>
  <c r="A176" i="3"/>
  <c r="A177" i="3"/>
  <c r="A179" i="3"/>
  <c r="A181" i="3"/>
  <c r="A174" i="3"/>
  <c r="A182" i="3"/>
  <c r="A178" i="3"/>
  <c r="A175" i="3"/>
  <c r="A183" i="3"/>
  <c r="A180" i="3"/>
  <c r="A149" i="10"/>
  <c r="A177" i="10"/>
  <c r="A173" i="10"/>
  <c r="A146" i="10"/>
  <c r="A151" i="10"/>
  <c r="A172" i="10"/>
  <c r="A174" i="10"/>
  <c r="A158" i="10"/>
  <c r="A163" i="10"/>
  <c r="A169" i="10"/>
  <c r="A155" i="10"/>
  <c r="A183" i="10"/>
  <c r="A156" i="10"/>
  <c r="A141" i="10"/>
  <c r="A157" i="10"/>
  <c r="A69" i="3"/>
  <c r="A61" i="3"/>
  <c r="A67" i="3"/>
  <c r="A65" i="3"/>
  <c r="A62" i="3"/>
  <c r="A60" i="3"/>
  <c r="A63" i="3"/>
  <c r="A66" i="3"/>
  <c r="A579" i="3"/>
  <c r="A574" i="3"/>
  <c r="A581" i="3"/>
  <c r="A582" i="3"/>
  <c r="A575" i="3"/>
  <c r="A580" i="3"/>
  <c r="A578" i="3"/>
  <c r="A576" i="3"/>
  <c r="A573" i="3"/>
  <c r="A307" i="10"/>
  <c r="A309" i="10"/>
  <c r="A312" i="10"/>
  <c r="A294" i="10"/>
  <c r="A365" i="10"/>
  <c r="A290" i="10"/>
  <c r="A291" i="10"/>
  <c r="A300" i="10"/>
  <c r="A308" i="10"/>
  <c r="A292" i="10"/>
  <c r="A344" i="10"/>
  <c r="A315" i="10"/>
  <c r="A338" i="10"/>
  <c r="A320" i="10"/>
  <c r="A284" i="10"/>
  <c r="A293" i="10"/>
  <c r="A280" i="10"/>
  <c r="A281" i="10"/>
  <c r="A305" i="10"/>
  <c r="A316" i="10"/>
  <c r="A311" i="10"/>
  <c r="A295" i="10"/>
  <c r="A302" i="10"/>
  <c r="A362" i="10"/>
  <c r="A279" i="10"/>
  <c r="A282" i="10"/>
  <c r="A301" i="10"/>
  <c r="A298" i="10"/>
  <c r="A313" i="10"/>
  <c r="A314" i="10"/>
  <c r="A310" i="10"/>
  <c r="A304" i="10"/>
  <c r="A317" i="10"/>
  <c r="A303" i="10"/>
  <c r="A330" i="10"/>
  <c r="A306" i="10"/>
  <c r="A235" i="3"/>
  <c r="A233" i="3"/>
  <c r="A237" i="3"/>
  <c r="A240" i="3"/>
  <c r="A234" i="3"/>
  <c r="A236" i="3"/>
  <c r="A232" i="3"/>
  <c r="A231" i="3"/>
  <c r="A238" i="3"/>
  <c r="A346" i="7"/>
  <c r="A410" i="7"/>
  <c r="A425" i="7"/>
  <c r="A430" i="7"/>
  <c r="A413" i="7"/>
  <c r="A536" i="7"/>
  <c r="A311" i="7"/>
  <c r="A313" i="7"/>
  <c r="A952" i="7"/>
  <c r="A432" i="7"/>
  <c r="A336" i="7"/>
  <c r="A182" i="7"/>
  <c r="A417" i="7"/>
  <c r="A342" i="7"/>
  <c r="A948" i="7"/>
  <c r="A534" i="7"/>
  <c r="A303" i="7"/>
  <c r="A532" i="7"/>
  <c r="A187" i="7"/>
  <c r="A606" i="7"/>
  <c r="A16" i="7"/>
  <c r="A589" i="7"/>
  <c r="A934" i="7"/>
  <c r="A542" i="7"/>
  <c r="A13" i="7"/>
  <c r="A26" i="7"/>
  <c r="A202" i="7"/>
  <c r="A527" i="7"/>
  <c r="A547" i="7"/>
  <c r="A344" i="7"/>
  <c r="A319" i="7"/>
  <c r="A429" i="7"/>
  <c r="A940" i="7"/>
  <c r="A936" i="7"/>
  <c r="A10" i="7"/>
  <c r="A595" i="7"/>
  <c r="A897" i="7"/>
  <c r="A972" i="7"/>
  <c r="A950" i="7"/>
  <c r="A377" i="7"/>
  <c r="A544" i="7"/>
  <c r="A323" i="7"/>
  <c r="A709" i="7"/>
  <c r="A189" i="7"/>
  <c r="A959" i="7"/>
  <c r="A552" i="7"/>
  <c r="A14" i="7"/>
  <c r="A17" i="7"/>
  <c r="A309" i="7"/>
  <c r="A5" i="7"/>
  <c r="A345" i="7"/>
  <c r="A571" i="7"/>
  <c r="A306" i="7"/>
  <c r="A932" i="7"/>
  <c r="A6" i="7"/>
  <c r="A956" i="7"/>
  <c r="A975" i="7"/>
  <c r="A293" i="7"/>
  <c r="A605" i="7"/>
  <c r="A530" i="7"/>
  <c r="A1408" i="7"/>
  <c r="A583" i="7"/>
  <c r="A25" i="7"/>
  <c r="A324" i="7"/>
  <c r="A539" i="7"/>
  <c r="A28" i="7"/>
  <c r="A1418" i="7"/>
  <c r="A596" i="7"/>
  <c r="A337" i="7"/>
  <c r="A423" i="7"/>
  <c r="A327" i="7"/>
  <c r="A180" i="7"/>
  <c r="A63" i="7"/>
  <c r="A184" i="7"/>
  <c r="A427" i="7"/>
  <c r="A550" i="7"/>
  <c r="A177" i="7"/>
  <c r="A946" i="7"/>
  <c r="A525" i="7"/>
  <c r="A433" i="7"/>
  <c r="A939" i="7"/>
  <c r="A574" i="7"/>
  <c r="A326" i="7"/>
  <c r="A951" i="7"/>
  <c r="A372" i="7"/>
  <c r="A874" i="7"/>
  <c r="A591" i="7"/>
  <c r="A1144" i="7"/>
  <c r="A538" i="7"/>
  <c r="A331" i="7"/>
  <c r="A1421" i="7"/>
  <c r="A604" i="7"/>
  <c r="A529" i="7"/>
  <c r="A664" i="7"/>
  <c r="A549" i="7"/>
  <c r="A723" i="7"/>
  <c r="A330" i="7"/>
  <c r="A196" i="7"/>
  <c r="A944" i="7"/>
  <c r="A608" i="7"/>
  <c r="A541" i="7"/>
  <c r="A598" i="7"/>
  <c r="A190" i="7"/>
  <c r="A198" i="7"/>
  <c r="A705" i="7"/>
  <c r="A949" i="7"/>
  <c r="A296" i="7"/>
  <c r="A658" i="7"/>
  <c r="A732" i="7"/>
  <c r="A197" i="7"/>
  <c r="A437" i="7"/>
  <c r="A310" i="7"/>
  <c r="A1294" i="7"/>
  <c r="A984" i="7"/>
  <c r="A281" i="7"/>
  <c r="A193" i="7"/>
  <c r="A546" i="7"/>
  <c r="A1415" i="7"/>
  <c r="A649" i="7"/>
  <c r="A599" i="7"/>
  <c r="A160" i="7"/>
  <c r="A453" i="7"/>
  <c r="A416" i="7"/>
  <c r="A365" i="7"/>
  <c r="A312" i="7"/>
  <c r="A314" i="7"/>
  <c r="A935" i="7"/>
  <c r="A422" i="7"/>
  <c r="A650" i="7"/>
  <c r="A1285" i="7"/>
  <c r="A436" i="7"/>
  <c r="A340" i="7"/>
  <c r="A543" i="7"/>
  <c r="A195" i="7"/>
  <c r="A531" i="7"/>
  <c r="A937" i="7"/>
  <c r="A526" i="7"/>
  <c r="A15" i="7"/>
  <c r="A958" i="7"/>
  <c r="A294" i="7"/>
  <c r="A20" i="7"/>
  <c r="A186" i="7"/>
  <c r="A350" i="7"/>
  <c r="A157" i="7"/>
  <c r="A421" i="7"/>
  <c r="A81" i="7"/>
  <c r="A23" i="7"/>
  <c r="A332" i="7"/>
  <c r="A201" i="7"/>
  <c r="A21" i="7"/>
  <c r="A889" i="7"/>
  <c r="A175" i="7"/>
  <c r="A414" i="7"/>
  <c r="A753" i="7"/>
  <c r="A1145" i="7"/>
  <c r="A431" i="7"/>
  <c r="A322" i="7"/>
  <c r="A455" i="7"/>
  <c r="A701" i="7"/>
  <c r="A71" i="7"/>
  <c r="A11" i="7"/>
  <c r="A302" i="7"/>
  <c r="A611" i="7"/>
  <c r="A412" i="7"/>
  <c r="A537" i="7"/>
  <c r="A188" i="7"/>
  <c r="A667" i="7"/>
  <c r="A555" i="7"/>
  <c r="A348" i="7"/>
  <c r="A931" i="7"/>
  <c r="A1147" i="7"/>
  <c r="A83" i="7"/>
  <c r="A607" i="7"/>
  <c r="A447" i="7"/>
  <c r="A9" i="7"/>
  <c r="A610" i="7"/>
  <c r="A205" i="7"/>
  <c r="A459" i="7"/>
  <c r="A29" i="7"/>
  <c r="A295" i="7"/>
  <c r="A199" i="7"/>
  <c r="A173" i="7"/>
  <c r="A31" i="7"/>
  <c r="A163" i="7"/>
  <c r="A715" i="7"/>
  <c r="A183" i="7"/>
  <c r="A185" i="7"/>
  <c r="A343" i="7"/>
  <c r="A742" i="7"/>
  <c r="A349" i="7"/>
  <c r="A590" i="7"/>
  <c r="A953" i="7"/>
  <c r="A955" i="7"/>
  <c r="A1280" i="7"/>
  <c r="A729" i="7"/>
  <c r="A18" i="7"/>
  <c r="A8" i="7"/>
  <c r="A308" i="7"/>
  <c r="A191" i="7"/>
  <c r="A458" i="7"/>
  <c r="A1169" i="7"/>
  <c r="A533" i="7"/>
  <c r="A208" i="7"/>
  <c r="A19" i="7"/>
  <c r="A646" i="7"/>
  <c r="A27" i="7"/>
  <c r="A966" i="7"/>
  <c r="A299" i="7"/>
  <c r="A947" i="7"/>
  <c r="A653" i="7"/>
  <c r="A578" i="7"/>
  <c r="A933" i="7"/>
  <c r="A545" i="7"/>
  <c r="A584" i="7"/>
  <c r="A1142" i="7"/>
  <c r="A728" i="7"/>
  <c r="A4" i="7"/>
  <c r="A200" i="7"/>
  <c r="A466" i="7"/>
  <c r="A957" i="7"/>
  <c r="A85" i="7"/>
  <c r="A275" i="7"/>
  <c r="A586" i="7"/>
  <c r="A194" i="7"/>
  <c r="A305" i="7"/>
  <c r="A320" i="7"/>
  <c r="A588" i="7"/>
  <c r="A609" i="7"/>
  <c r="A648" i="7"/>
  <c r="A1420" i="7"/>
  <c r="A963" i="7"/>
  <c r="A1303" i="7"/>
  <c r="A358" i="7"/>
  <c r="A580" i="7"/>
  <c r="A941" i="7"/>
  <c r="A12" i="7"/>
  <c r="A411" i="7"/>
  <c r="A1160" i="7"/>
  <c r="A426" i="7"/>
  <c r="A318" i="7"/>
  <c r="A877" i="7"/>
  <c r="A409" i="7"/>
  <c r="A964" i="7"/>
  <c r="A22" i="7"/>
  <c r="A587" i="7"/>
  <c r="A434" i="7"/>
  <c r="A334" i="7"/>
  <c r="A61" i="7"/>
  <c r="A428" i="7"/>
  <c r="A300" i="7"/>
  <c r="A304" i="7"/>
  <c r="A971" i="7"/>
  <c r="A645" i="7"/>
  <c r="A528" i="7"/>
  <c r="A1298" i="7"/>
  <c r="A317" i="7"/>
  <c r="A178" i="7"/>
  <c r="A943" i="7"/>
  <c r="A341" i="7"/>
  <c r="A954" i="7"/>
  <c r="A378" i="7"/>
  <c r="A30" i="7"/>
  <c r="A540" i="7"/>
  <c r="A597" i="7"/>
  <c r="A965" i="7"/>
  <c r="A1334" i="7"/>
  <c r="A744" i="7"/>
  <c r="A881" i="7"/>
  <c r="A424" i="7"/>
  <c r="A435" i="7"/>
  <c r="A737" i="7"/>
  <c r="A1318" i="7"/>
  <c r="A339" i="7"/>
  <c r="A593" i="7"/>
  <c r="A325" i="7"/>
  <c r="A420" i="7"/>
  <c r="A1419" i="7"/>
  <c r="A960" i="7"/>
  <c r="A567" i="7"/>
  <c r="A315" i="7"/>
  <c r="A181" i="7"/>
  <c r="A203" i="7"/>
  <c r="A328" i="7"/>
  <c r="A553" i="7"/>
  <c r="A750" i="7"/>
  <c r="A1152" i="7"/>
  <c r="A601" i="7"/>
  <c r="A155" i="7"/>
  <c r="A77" i="7"/>
  <c r="A415" i="7"/>
  <c r="A374" i="7"/>
  <c r="A577" i="7"/>
  <c r="A70" i="7"/>
  <c r="A333" i="7"/>
  <c r="A418" i="7"/>
  <c r="A179" i="7"/>
  <c r="A551" i="7"/>
  <c r="A461" i="3"/>
  <c r="A460" i="3"/>
  <c r="A467" i="3"/>
  <c r="A464" i="3"/>
  <c r="A462" i="3"/>
  <c r="A459" i="3"/>
  <c r="A466" i="3"/>
  <c r="A468" i="3"/>
  <c r="A465" i="3"/>
  <c r="A463" i="3"/>
  <c r="A348" i="3"/>
  <c r="A353" i="3"/>
  <c r="A354" i="3"/>
  <c r="A346" i="3"/>
  <c r="A350" i="3"/>
  <c r="A352" i="3"/>
  <c r="A345" i="3"/>
  <c r="A347" i="3"/>
  <c r="A351" i="3"/>
  <c r="A349" i="3"/>
  <c r="A292" i="3"/>
  <c r="A290" i="3"/>
  <c r="A289" i="3"/>
  <c r="A295" i="3"/>
  <c r="A293" i="3"/>
  <c r="A294" i="3"/>
  <c r="A296" i="3"/>
  <c r="A297" i="3"/>
  <c r="A288" i="3"/>
  <c r="A291" i="3"/>
  <c r="A523" i="3"/>
  <c r="A524" i="3"/>
  <c r="A521" i="3"/>
  <c r="A517" i="3"/>
  <c r="A516" i="3"/>
  <c r="A522" i="3"/>
  <c r="A525" i="3"/>
  <c r="A520" i="3"/>
  <c r="A518" i="3"/>
  <c r="A519" i="3"/>
  <c r="A3320" i="7"/>
  <c r="A3330" i="7"/>
  <c r="A3310" i="7"/>
  <c r="A3321" i="7"/>
  <c r="A3322" i="7"/>
  <c r="A3332" i="7"/>
  <c r="A3333" i="7"/>
  <c r="A3316" i="7"/>
  <c r="A3336" i="7"/>
  <c r="A3329" i="7"/>
  <c r="A3313" i="7"/>
  <c r="A3324" i="7"/>
  <c r="A3312" i="7"/>
  <c r="A3319" i="7"/>
  <c r="A3326" i="7"/>
  <c r="A3325" i="7"/>
  <c r="A3334" i="7"/>
  <c r="A3311" i="7"/>
  <c r="A3328" i="7"/>
  <c r="A3335" i="7"/>
  <c r="A3318" i="7"/>
  <c r="A3327" i="7"/>
  <c r="A3337" i="7"/>
  <c r="A3317" i="7"/>
  <c r="A3314" i="7"/>
  <c r="A3323" i="7"/>
  <c r="A3331" i="7"/>
  <c r="A3309" i="7"/>
  <c r="A3315" i="7"/>
  <c r="A2029" i="7"/>
  <c r="A1684" i="7"/>
  <c r="A2342" i="7"/>
  <c r="A2030" i="7"/>
  <c r="A2026" i="7"/>
  <c r="A2324" i="7"/>
  <c r="A2032" i="7"/>
  <c r="A2326" i="7"/>
  <c r="A2350" i="7"/>
  <c r="A2007" i="7"/>
  <c r="A2334" i="7"/>
  <c r="A2347" i="7"/>
  <c r="A2328" i="7"/>
  <c r="A2341" i="7"/>
  <c r="A1680" i="7"/>
  <c r="A2004" i="7"/>
  <c r="A1681" i="7"/>
  <c r="A2337" i="7"/>
  <c r="A2005" i="7"/>
  <c r="A1661" i="7"/>
  <c r="A1682" i="7"/>
  <c r="A2331" i="7"/>
  <c r="A2335" i="7"/>
  <c r="A1666" i="7"/>
  <c r="A2344" i="7"/>
  <c r="A2006" i="7"/>
  <c r="A2016" i="7"/>
  <c r="A2349" i="7"/>
  <c r="A1658" i="7"/>
  <c r="A1671" i="7"/>
  <c r="A2013" i="7"/>
  <c r="A1676" i="7"/>
  <c r="A2323" i="7"/>
  <c r="A1679" i="7"/>
  <c r="A2020" i="7"/>
  <c r="A2015" i="7"/>
  <c r="A1662" i="7"/>
  <c r="A2012" i="7"/>
  <c r="A2345" i="7"/>
  <c r="A1657" i="7"/>
  <c r="A1673" i="7"/>
  <c r="A2338" i="7"/>
  <c r="A2346" i="7"/>
  <c r="A2336" i="7"/>
  <c r="A2019" i="7"/>
  <c r="A2348" i="7"/>
  <c r="A2343" i="7"/>
  <c r="A2011" i="7"/>
  <c r="A1683" i="7"/>
  <c r="A2330" i="7"/>
  <c r="A2327" i="7"/>
  <c r="A2028" i="7"/>
  <c r="A2025" i="7"/>
  <c r="A1656" i="7"/>
  <c r="A2022" i="7"/>
  <c r="A1667" i="7"/>
  <c r="A1672" i="7"/>
  <c r="A2024" i="7"/>
  <c r="A1675" i="7"/>
  <c r="A2329" i="7"/>
  <c r="A2014" i="7"/>
  <c r="A1659" i="7"/>
  <c r="A1677" i="7"/>
  <c r="A2023" i="7"/>
  <c r="A2671" i="7"/>
  <c r="A2340" i="7"/>
  <c r="A2339" i="7"/>
  <c r="A2008" i="7"/>
  <c r="A2010" i="7"/>
  <c r="A2489" i="7"/>
  <c r="A1669" i="7"/>
  <c r="A2018" i="7"/>
  <c r="A1678" i="7"/>
  <c r="A2051" i="7"/>
  <c r="A2021" i="7"/>
  <c r="A1664" i="7"/>
  <c r="A2009" i="7"/>
  <c r="A2220" i="7"/>
  <c r="A2017" i="7"/>
  <c r="A2027" i="7"/>
  <c r="A1663" i="7"/>
  <c r="A2052" i="7"/>
  <c r="A2308" i="7"/>
  <c r="A2223" i="7"/>
  <c r="A1688" i="7"/>
  <c r="A2351" i="7"/>
  <c r="A1665" i="7"/>
  <c r="A2240" i="7"/>
  <c r="A1704" i="7"/>
  <c r="A1668" i="7"/>
  <c r="A2046" i="7"/>
  <c r="A2031" i="7"/>
  <c r="A1936" i="7"/>
  <c r="A1660" i="7"/>
  <c r="A1674" i="7"/>
  <c r="A2249" i="7"/>
  <c r="A2333" i="7"/>
  <c r="A1670" i="7"/>
  <c r="A2257" i="7"/>
  <c r="A2325" i="7"/>
  <c r="A2093" i="7"/>
  <c r="A4" i="3"/>
  <c r="A5" i="3"/>
  <c r="A3" i="3"/>
  <c r="A8" i="3"/>
  <c r="A6" i="3"/>
  <c r="A12" i="3"/>
  <c r="A7" i="3"/>
  <c r="A9" i="3"/>
  <c r="A10" i="3"/>
  <c r="A11" i="3"/>
  <c r="A117" i="3"/>
  <c r="A122" i="3"/>
  <c r="A124" i="3"/>
  <c r="A126" i="3"/>
  <c r="A123" i="3"/>
  <c r="A125" i="3"/>
  <c r="A121" i="3"/>
  <c r="A120" i="3"/>
  <c r="A119" i="3"/>
  <c r="A118" i="3"/>
  <c r="A1872" i="7"/>
  <c r="A4276" i="7"/>
  <c r="A40" i="5"/>
  <c r="A32" i="5"/>
  <c r="A45" i="5"/>
  <c r="A50" i="5"/>
  <c r="A24" i="5"/>
  <c r="A27" i="5"/>
  <c r="A30" i="5"/>
  <c r="A57" i="5"/>
  <c r="A29" i="5"/>
  <c r="A28" i="5"/>
  <c r="A36" i="5"/>
  <c r="A23" i="5"/>
  <c r="A48" i="5"/>
  <c r="A34" i="5"/>
  <c r="A49" i="5"/>
  <c r="A21" i="5"/>
  <c r="A56" i="5"/>
  <c r="A58" i="5"/>
  <c r="A44" i="5"/>
  <c r="A38" i="5"/>
  <c r="A52" i="5"/>
  <c r="A37" i="5"/>
  <c r="A39" i="5"/>
  <c r="A25" i="5"/>
  <c r="A41" i="5"/>
  <c r="A33" i="5"/>
  <c r="A35" i="5"/>
  <c r="A51" i="5"/>
  <c r="A47" i="5"/>
  <c r="A18" i="5"/>
  <c r="A20" i="5"/>
  <c r="A42" i="5"/>
  <c r="A46" i="5"/>
  <c r="A54" i="5"/>
  <c r="A31" i="5"/>
  <c r="A53" i="5"/>
  <c r="A22" i="5"/>
  <c r="A19" i="5"/>
  <c r="A26" i="5"/>
  <c r="A43" i="5"/>
  <c r="A55" i="5"/>
  <c r="A586" i="3"/>
  <c r="A615" i="3"/>
  <c r="A585" i="3"/>
  <c r="A589" i="3"/>
  <c r="A602" i="3"/>
  <c r="A597" i="3"/>
  <c r="A621" i="3"/>
  <c r="A613" i="3"/>
  <c r="A591" i="3"/>
  <c r="A629" i="3"/>
  <c r="G7" i="5" l="1"/>
  <c r="A132" i="3"/>
  <c r="A163" i="3"/>
  <c r="A159" i="3"/>
  <c r="A156" i="3"/>
  <c r="A148" i="3"/>
  <c r="A153" i="3"/>
  <c r="A139" i="3"/>
  <c r="A49" i="3"/>
  <c r="A59" i="3"/>
  <c r="A24" i="3"/>
  <c r="A30" i="3"/>
  <c r="A36" i="3"/>
  <c r="A45" i="3"/>
  <c r="A2301" i="7"/>
  <c r="A1910" i="7"/>
  <c r="A1727" i="7"/>
  <c r="A2214" i="7"/>
  <c r="A1815" i="7"/>
  <c r="A2637" i="7"/>
  <c r="A1937" i="7"/>
  <c r="A2377" i="7"/>
  <c r="A2968" i="7"/>
  <c r="A2881" i="7"/>
  <c r="A3004" i="7"/>
  <c r="A1801" i="7"/>
  <c r="A3111" i="7"/>
  <c r="A2200" i="7"/>
  <c r="A3072" i="7"/>
  <c r="A3117" i="7"/>
  <c r="A2136" i="7"/>
  <c r="A2454" i="7"/>
  <c r="A3145" i="7"/>
  <c r="A2369" i="7"/>
  <c r="A1881" i="7"/>
  <c r="A1753" i="7"/>
  <c r="A3059" i="7"/>
  <c r="A2661" i="7"/>
  <c r="A2998" i="7"/>
  <c r="A1843" i="7"/>
  <c r="A3304" i="7"/>
  <c r="A2616" i="7"/>
  <c r="A2981" i="7"/>
  <c r="A3046" i="7"/>
  <c r="A2363" i="7"/>
  <c r="A2321" i="7"/>
  <c r="A2676" i="7"/>
  <c r="A3102" i="7"/>
  <c r="A3185" i="7"/>
  <c r="A2543" i="7"/>
  <c r="A3201" i="7"/>
  <c r="A2689" i="7"/>
  <c r="A3264" i="7"/>
  <c r="A2267" i="7"/>
  <c r="A2169" i="7"/>
  <c r="A2478" i="7"/>
  <c r="A3445" i="7"/>
  <c r="A3375" i="7"/>
  <c r="A4918" i="7"/>
  <c r="A3670" i="7"/>
  <c r="A3813" i="7"/>
  <c r="A4620" i="7"/>
  <c r="A146" i="3"/>
  <c r="A161" i="3"/>
  <c r="A142" i="3"/>
  <c r="A165" i="3"/>
  <c r="A131" i="3"/>
  <c r="A47" i="3"/>
  <c r="A38" i="3"/>
  <c r="A53" i="3"/>
  <c r="A42" i="3"/>
  <c r="A18" i="3"/>
  <c r="A2638" i="7"/>
  <c r="A3226" i="7"/>
  <c r="A2518" i="7"/>
  <c r="A3138" i="7"/>
  <c r="A3095" i="7"/>
  <c r="A3107" i="7"/>
  <c r="A1697" i="7"/>
  <c r="A1950" i="7"/>
  <c r="A3198" i="7"/>
  <c r="A2467" i="7"/>
  <c r="A3125" i="7"/>
  <c r="A2625" i="7"/>
  <c r="A1874" i="7"/>
  <c r="A2505" i="7"/>
  <c r="A2523" i="7"/>
  <c r="A1738" i="7"/>
  <c r="A1686" i="7"/>
  <c r="A2664" i="7"/>
  <c r="A2210" i="7"/>
  <c r="A2408" i="7"/>
  <c r="A2825" i="7"/>
  <c r="A2483" i="7"/>
  <c r="A2281" i="7"/>
  <c r="A2548" i="7"/>
  <c r="A3003" i="7"/>
  <c r="A2846" i="7"/>
  <c r="A1835" i="7"/>
  <c r="A2139" i="7"/>
  <c r="A1908" i="7"/>
  <c r="A2961" i="7"/>
  <c r="A2232" i="7"/>
  <c r="A2553" i="7"/>
  <c r="A3230" i="7"/>
  <c r="A3008" i="7"/>
  <c r="A2241" i="7"/>
  <c r="A2449" i="7"/>
  <c r="A1975" i="7"/>
  <c r="A3205" i="7"/>
  <c r="A3027" i="7"/>
  <c r="A2192" i="7"/>
  <c r="A2581" i="7"/>
  <c r="A2423" i="7"/>
  <c r="A3049" i="7"/>
  <c r="A2613" i="7"/>
  <c r="A2604" i="7"/>
  <c r="A2144" i="7"/>
  <c r="A2907" i="7"/>
  <c r="A2914" i="7"/>
  <c r="A2712" i="7"/>
  <c r="A2096" i="7"/>
  <c r="A1836" i="7"/>
  <c r="A2061" i="7"/>
  <c r="A2727" i="7"/>
  <c r="A2185" i="7"/>
  <c r="A2242" i="7"/>
  <c r="A2480" i="7"/>
  <c r="A2635" i="7"/>
  <c r="A2298" i="7"/>
  <c r="A1907" i="7"/>
  <c r="A167" i="3"/>
  <c r="A164" i="3"/>
  <c r="A133" i="3"/>
  <c r="A162" i="3"/>
  <c r="A144" i="3"/>
  <c r="A157" i="3"/>
  <c r="A130" i="3"/>
  <c r="A44" i="3"/>
  <c r="A43" i="3"/>
  <c r="A57" i="3"/>
  <c r="A22" i="3"/>
  <c r="A28" i="3"/>
  <c r="A27" i="3"/>
  <c r="A2414" i="7"/>
  <c r="A2415" i="7"/>
  <c r="A3242" i="7"/>
  <c r="A2752" i="7"/>
  <c r="A3306" i="7"/>
  <c r="A2364" i="7"/>
  <c r="A3006" i="7"/>
  <c r="A2796" i="7"/>
  <c r="A2774" i="7"/>
  <c r="A2764" i="7"/>
  <c r="A2504" i="7"/>
  <c r="A2513" i="7"/>
  <c r="A1733" i="7"/>
  <c r="A2141" i="7"/>
  <c r="A2642" i="7"/>
  <c r="A3274" i="7"/>
  <c r="A2864" i="7"/>
  <c r="A2107" i="7"/>
  <c r="A1959" i="7"/>
  <c r="A2251" i="7"/>
  <c r="A1962" i="7"/>
  <c r="A2748" i="7"/>
  <c r="A1817" i="7"/>
  <c r="A3116" i="7"/>
  <c r="A1863" i="7"/>
  <c r="A2820" i="7"/>
  <c r="A1750" i="7"/>
  <c r="A2886" i="7"/>
  <c r="A2131" i="7"/>
  <c r="A3161" i="7"/>
  <c r="A2447" i="7"/>
  <c r="A1837" i="7"/>
  <c r="A2730" i="7"/>
  <c r="A1752" i="7"/>
  <c r="A3159" i="7"/>
  <c r="A1988" i="7"/>
  <c r="A3262" i="7"/>
  <c r="A2987" i="7"/>
  <c r="A2993" i="7"/>
  <c r="A3257" i="7"/>
  <c r="A1782" i="7"/>
  <c r="A3276" i="7"/>
  <c r="A2393" i="7"/>
  <c r="A2658" i="7"/>
  <c r="A2900" i="7"/>
  <c r="A2797" i="7"/>
  <c r="A1971" i="7"/>
  <c r="A3140" i="7"/>
  <c r="A3067" i="7"/>
  <c r="A1928" i="7"/>
  <c r="A3007" i="7"/>
  <c r="A2165" i="7"/>
  <c r="A1912" i="7"/>
  <c r="A2991" i="7"/>
  <c r="A2867" i="7"/>
  <c r="A1896" i="7"/>
  <c r="A1700" i="7"/>
  <c r="A1832" i="7"/>
  <c r="A1949" i="7"/>
  <c r="A1942" i="7"/>
  <c r="A3135" i="7"/>
  <c r="A1742" i="7"/>
  <c r="A1974" i="7"/>
  <c r="A3065" i="7"/>
  <c r="A2370" i="7"/>
  <c r="A2735" i="7"/>
  <c r="A3248" i="7"/>
  <c r="A2538" i="7"/>
  <c r="A1841" i="7"/>
  <c r="A3260" i="7"/>
  <c r="A2060" i="7"/>
  <c r="A1904" i="7"/>
  <c r="A2261" i="7"/>
  <c r="A3235" i="7"/>
  <c r="A2654" i="7"/>
  <c r="A2884" i="7"/>
  <c r="A2254" i="7"/>
  <c r="A3261" i="7"/>
  <c r="A2627" i="7"/>
  <c r="A2434" i="7"/>
  <c r="A2556" i="7"/>
  <c r="A2085" i="7"/>
  <c r="A2306" i="7"/>
  <c r="A3110" i="7"/>
  <c r="A2640" i="7"/>
  <c r="A2529" i="7"/>
  <c r="A3154" i="7"/>
  <c r="A2184" i="7"/>
  <c r="A2358" i="7"/>
  <c r="A1882" i="7"/>
  <c r="A2995" i="7"/>
  <c r="A2126" i="7"/>
  <c r="A3040" i="7"/>
  <c r="A2466" i="7"/>
  <c r="A1963" i="7"/>
  <c r="A1773" i="7"/>
  <c r="A2374" i="7"/>
  <c r="A2236" i="7"/>
  <c r="A2586" i="7"/>
  <c r="A2965" i="7"/>
  <c r="A3224" i="7"/>
  <c r="A2601" i="7"/>
  <c r="A3271" i="7"/>
  <c r="A2663" i="7"/>
  <c r="A2769" i="7"/>
  <c r="A2694" i="7"/>
  <c r="A2154" i="7"/>
  <c r="A2655" i="7"/>
  <c r="A1940" i="7"/>
  <c r="A2554" i="7"/>
  <c r="A2838" i="7"/>
  <c r="A2821" i="7"/>
  <c r="A2133" i="7"/>
  <c r="A3301" i="7"/>
  <c r="A1933" i="7"/>
  <c r="A2626" i="7"/>
  <c r="A2763" i="7"/>
  <c r="A2972" i="7"/>
  <c r="A2102" i="7"/>
  <c r="A2452" i="7"/>
  <c r="A2932" i="7"/>
  <c r="A1842" i="7"/>
  <c r="A2417" i="7"/>
  <c r="A2873" i="7"/>
  <c r="A2198" i="7"/>
  <c r="A2802" i="7"/>
  <c r="A3255" i="7"/>
  <c r="A2643" i="7"/>
  <c r="A3158" i="7"/>
  <c r="A1807" i="7"/>
  <c r="A1919" i="7"/>
  <c r="A2710" i="7"/>
  <c r="A2753" i="7"/>
  <c r="A1993" i="7"/>
  <c r="A2783" i="7"/>
  <c r="A2368" i="7"/>
  <c r="A1889" i="7"/>
  <c r="A2474" i="7"/>
  <c r="A1783" i="7"/>
  <c r="A2413" i="7"/>
  <c r="A2845" i="7"/>
  <c r="A3218" i="7"/>
  <c r="A2495" i="7"/>
  <c r="A1921" i="7"/>
  <c r="A3166" i="7"/>
  <c r="A1834" i="7"/>
  <c r="A2509" i="7"/>
  <c r="A2199" i="7"/>
  <c r="A1818" i="7"/>
  <c r="A3115" i="7"/>
  <c r="A2003" i="7"/>
  <c r="A1754" i="7"/>
  <c r="A3204" i="7"/>
  <c r="A2895" i="7"/>
  <c r="A127" i="3"/>
  <c r="A137" i="3"/>
  <c r="A173" i="3"/>
  <c r="A171" i="3"/>
  <c r="A145" i="3"/>
  <c r="A166" i="3"/>
  <c r="A149" i="3"/>
  <c r="A140" i="3"/>
  <c r="A33" i="3"/>
  <c r="A14" i="3"/>
  <c r="A25" i="3"/>
  <c r="A31" i="3"/>
  <c r="A46" i="3"/>
  <c r="A2902" i="7"/>
  <c r="A1926" i="7"/>
  <c r="A2930" i="7"/>
  <c r="A2117" i="7"/>
  <c r="A2904" i="7"/>
  <c r="A2302" i="7"/>
  <c r="A2891" i="7"/>
  <c r="A3168" i="7"/>
  <c r="A1740" i="7"/>
  <c r="A2781" i="7"/>
  <c r="A1873" i="7"/>
  <c r="A2372" i="7"/>
  <c r="A1906" i="7"/>
  <c r="A147" i="3"/>
  <c r="A154" i="3"/>
  <c r="A136" i="3"/>
  <c r="A158" i="3"/>
  <c r="A26" i="3"/>
  <c r="A39" i="3"/>
  <c r="A15" i="3"/>
  <c r="A51" i="3"/>
  <c r="A37" i="3"/>
  <c r="A19" i="3"/>
  <c r="A1694" i="7"/>
  <c r="A3051" i="7"/>
  <c r="A2187" i="7"/>
  <c r="A2913" i="7"/>
  <c r="A1796" i="7"/>
  <c r="A2300" i="7"/>
  <c r="A3209" i="7"/>
  <c r="A2515" i="7"/>
  <c r="A3245" i="7"/>
  <c r="A1768" i="7"/>
  <c r="A3221" i="7"/>
  <c r="A1793" i="7"/>
  <c r="A2977" i="7"/>
  <c r="A2611" i="7"/>
  <c r="A2869" i="7"/>
  <c r="A1786" i="7"/>
  <c r="A2720" i="7"/>
  <c r="A2682" i="7"/>
  <c r="A2960" i="7"/>
  <c r="A3001" i="7"/>
  <c r="A1900" i="7"/>
  <c r="A2959" i="7"/>
  <c r="A1811" i="7"/>
  <c r="A2536" i="7"/>
  <c r="A2808" i="7"/>
  <c r="A2922" i="7"/>
  <c r="A2675" i="7"/>
  <c r="A2843" i="7"/>
  <c r="A2401" i="7"/>
  <c r="A2064" i="7"/>
  <c r="A2443" i="7"/>
  <c r="A3025" i="7"/>
  <c r="A2579" i="7"/>
  <c r="A2792" i="7"/>
  <c r="A1948" i="7"/>
  <c r="A2075" i="7"/>
  <c r="A2970" i="7"/>
  <c r="A1858" i="7"/>
  <c r="A1953" i="7"/>
  <c r="A2647" i="7"/>
  <c r="A2670" i="7"/>
  <c r="A2149" i="7"/>
  <c r="A3295" i="7"/>
  <c r="A2058" i="7"/>
  <c r="A3279" i="7"/>
  <c r="A2230" i="7"/>
  <c r="A2146" i="7"/>
  <c r="A3197" i="7"/>
  <c r="A2557" i="7"/>
  <c r="A1792" i="7"/>
  <c r="A1927" i="7"/>
  <c r="A2617" i="7"/>
  <c r="A2530" i="7"/>
  <c r="A2253" i="7"/>
  <c r="A3179" i="7"/>
  <c r="A3005" i="7"/>
  <c r="A2997" i="7"/>
  <c r="A1710" i="7"/>
  <c r="A2703" i="7"/>
  <c r="A3002" i="7"/>
  <c r="A2068" i="7"/>
  <c r="A2560" i="7"/>
  <c r="A2218" i="7"/>
  <c r="A2665" i="7"/>
  <c r="A2906" i="7"/>
  <c r="A2441" i="7"/>
  <c r="A1885" i="7"/>
  <c r="A2430" i="7"/>
  <c r="A3016" i="7"/>
  <c r="A2262" i="7"/>
  <c r="A3070" i="7"/>
  <c r="A2147" i="7"/>
  <c r="A2380" i="7"/>
  <c r="A2231" i="7"/>
  <c r="A143" i="3"/>
  <c r="A128" i="3"/>
  <c r="A134" i="3"/>
  <c r="A152" i="3"/>
  <c r="A150" i="3"/>
  <c r="A168" i="3"/>
  <c r="A160" i="3"/>
  <c r="A35" i="3"/>
  <c r="A29" i="3"/>
  <c r="A48" i="3"/>
  <c r="A55" i="3"/>
  <c r="A34" i="3"/>
  <c r="A41" i="3"/>
  <c r="A138" i="3"/>
  <c r="A129" i="3"/>
  <c r="A151" i="3"/>
  <c r="A172" i="3"/>
  <c r="A170" i="3"/>
  <c r="A58" i="3"/>
  <c r="A56" i="3"/>
  <c r="A16" i="3"/>
  <c r="A20" i="3"/>
  <c r="A2841" i="7"/>
  <c r="A2973" i="7"/>
  <c r="A2835" i="7"/>
  <c r="A1830" i="7"/>
  <c r="A3146" i="7"/>
  <c r="A2702" i="7"/>
  <c r="A3100" i="7"/>
  <c r="A3246" i="7"/>
  <c r="A2381" i="7"/>
  <c r="A2502" i="7"/>
  <c r="A3278" i="7"/>
  <c r="A2189" i="7"/>
  <c r="A3042" i="7"/>
  <c r="A2621" i="7"/>
  <c r="A1756" i="7"/>
  <c r="A1709" i="7"/>
  <c r="A2172" i="7"/>
  <c r="A2216" i="7"/>
  <c r="A2562" i="7"/>
  <c r="A1941" i="7"/>
  <c r="A3152" i="7"/>
  <c r="A2963" i="7"/>
  <c r="A1723" i="7"/>
  <c r="A2880" i="7"/>
  <c r="A2043" i="7"/>
  <c r="A2894" i="7"/>
  <c r="A2848" i="7"/>
  <c r="A3123" i="7"/>
  <c r="A1804" i="7"/>
  <c r="A2409" i="7"/>
  <c r="A1778" i="7"/>
  <c r="A2498" i="7"/>
  <c r="A2933" i="7"/>
  <c r="A1987" i="7"/>
  <c r="A2268" i="7"/>
  <c r="A1758" i="7"/>
  <c r="A1978" i="7"/>
  <c r="A2829" i="7"/>
  <c r="A2142" i="7"/>
  <c r="A2599" i="7"/>
  <c r="A1890" i="7"/>
  <c r="A2473" i="7"/>
  <c r="A1775" i="7"/>
  <c r="A3184" i="7"/>
  <c r="A155" i="3"/>
  <c r="A135" i="3"/>
  <c r="A169" i="3"/>
  <c r="A141" i="3"/>
  <c r="A2967" i="7"/>
  <c r="A2166" i="7"/>
  <c r="A3169" i="7"/>
  <c r="A2547" i="7"/>
  <c r="A1690" i="7"/>
  <c r="A1737" i="7"/>
  <c r="A2511" i="7"/>
  <c r="A1743" i="7"/>
  <c r="A3114" i="7"/>
  <c r="A1981" i="7"/>
  <c r="A2385" i="7"/>
  <c r="A2863" i="7"/>
  <c r="A3635" i="7"/>
  <c r="A4376" i="7"/>
  <c r="A4022" i="7"/>
  <c r="A3590" i="7"/>
  <c r="A3821" i="7"/>
  <c r="A3926" i="7"/>
  <c r="A4788" i="7"/>
  <c r="A3610" i="7"/>
  <c r="A3369" i="7"/>
  <c r="A4348" i="7"/>
  <c r="A4624" i="7"/>
  <c r="A4695" i="7"/>
  <c r="A3757" i="7"/>
  <c r="A4491" i="7"/>
  <c r="A3345" i="7"/>
  <c r="A4403" i="7"/>
  <c r="A3511" i="7"/>
  <c r="A3570" i="7"/>
  <c r="A4084" i="7"/>
  <c r="A4508" i="7"/>
  <c r="A3817" i="7"/>
  <c r="A3975" i="7"/>
  <c r="A4765" i="7"/>
  <c r="A4906" i="7"/>
  <c r="A4143" i="7"/>
  <c r="A4652" i="7"/>
  <c r="A3826" i="7"/>
  <c r="A4899" i="7"/>
  <c r="A4473" i="7"/>
  <c r="A3983" i="7"/>
  <c r="A3338" i="7"/>
  <c r="A4123" i="7"/>
  <c r="A4781" i="7"/>
  <c r="A3594" i="7"/>
  <c r="A4736" i="7"/>
  <c r="A4167" i="7"/>
  <c r="A4555" i="7"/>
  <c r="A3455" i="7"/>
  <c r="A4266" i="7"/>
  <c r="A3351" i="7"/>
  <c r="A4085" i="7"/>
  <c r="A3850" i="7"/>
  <c r="A4713" i="7"/>
  <c r="A3915" i="7"/>
  <c r="A4154" i="7"/>
  <c r="A3940" i="7"/>
  <c r="A3501" i="7"/>
  <c r="A4603" i="7"/>
  <c r="A3359" i="7"/>
  <c r="A4961" i="7"/>
  <c r="A4108" i="7"/>
  <c r="A4291" i="7"/>
  <c r="A4722" i="7"/>
  <c r="A4216" i="7"/>
  <c r="A4149" i="7"/>
  <c r="A3939" i="7"/>
  <c r="A4323" i="7"/>
  <c r="A4874" i="7"/>
  <c r="A3952" i="7"/>
  <c r="A4046" i="7"/>
  <c r="A4954" i="7"/>
  <c r="A4294" i="7"/>
  <c r="A4327" i="7"/>
  <c r="A3424" i="7"/>
  <c r="A4847" i="7"/>
  <c r="A3721" i="7"/>
  <c r="A4394" i="7"/>
  <c r="A4587" i="7"/>
  <c r="A4031" i="7"/>
  <c r="A4032" i="7"/>
  <c r="A3355" i="7"/>
  <c r="A4811" i="7"/>
  <c r="A3575" i="7"/>
  <c r="A3584" i="7"/>
  <c r="A4659" i="7"/>
  <c r="A3839" i="7"/>
  <c r="A4354" i="7"/>
  <c r="A3751" i="7"/>
  <c r="A4621" i="7"/>
  <c r="A3992" i="7"/>
  <c r="A4117" i="7"/>
  <c r="A4116" i="7"/>
  <c r="A4512" i="7"/>
  <c r="A4179" i="7"/>
  <c r="A3404" i="7"/>
  <c r="A3079" i="7"/>
  <c r="A2123" i="7"/>
  <c r="A3010" i="7"/>
  <c r="A3294" i="7"/>
  <c r="A1997" i="7"/>
  <c r="A2129" i="7"/>
  <c r="A2494" i="7"/>
  <c r="A2812" i="7"/>
  <c r="A2549" i="7"/>
  <c r="A3132" i="7"/>
  <c r="A1826" i="7"/>
  <c r="A2534" i="7"/>
  <c r="A2685" i="7"/>
  <c r="A2446" i="7"/>
  <c r="A2545" i="7"/>
  <c r="A2776" i="7"/>
  <c r="A1820" i="7"/>
  <c r="A2235" i="7"/>
  <c r="A2124" i="7"/>
  <c r="A3019" i="7"/>
  <c r="A2955" i="7"/>
  <c r="A3196" i="7"/>
  <c r="A1860" i="7"/>
  <c r="A2178" i="7"/>
  <c r="A1736" i="7"/>
  <c r="A2492" i="7"/>
  <c r="A2795" i="7"/>
  <c r="A2899" i="7"/>
  <c r="A2135" i="7"/>
  <c r="A2092" i="7"/>
  <c r="A2083" i="7"/>
  <c r="A3277" i="7"/>
  <c r="A2698" i="7"/>
  <c r="A3009" i="7"/>
  <c r="A3064" i="7"/>
  <c r="A2248" i="7"/>
  <c r="A2833" i="7"/>
  <c r="A2693" i="7"/>
  <c r="A1990" i="7"/>
  <c r="A2458" i="7"/>
  <c r="A3150" i="7"/>
  <c r="A3192" i="7"/>
  <c r="A2937" i="7"/>
  <c r="A2103" i="7"/>
  <c r="A2840" i="7"/>
  <c r="A2181" i="7"/>
  <c r="A2311" i="7"/>
  <c r="A1819" i="7"/>
  <c r="A1735" i="7"/>
  <c r="A1707" i="7"/>
  <c r="A1779" i="7"/>
  <c r="A2420" i="7"/>
  <c r="A2650" i="7"/>
  <c r="A1731" i="7"/>
  <c r="A2849" i="7"/>
  <c r="A3180" i="7"/>
  <c r="A2890" i="7"/>
  <c r="A2814" i="7"/>
  <c r="A3078" i="7"/>
  <c r="A2312" i="7"/>
  <c r="A2931" i="7"/>
  <c r="A2501" i="7"/>
  <c r="A2105" i="7"/>
  <c r="A2280" i="7"/>
  <c r="A2148" i="7"/>
  <c r="A3258" i="7"/>
  <c r="A2546" i="7"/>
  <c r="A2132" i="7"/>
  <c r="A1849" i="7"/>
  <c r="A1964" i="7"/>
  <c r="A2116" i="7"/>
  <c r="A2396" i="7"/>
  <c r="A2784" i="7"/>
  <c r="A2976" i="7"/>
  <c r="A2948" i="7"/>
  <c r="A1806" i="7"/>
  <c r="A2552" i="7"/>
  <c r="A2700" i="7"/>
  <c r="A2497" i="7"/>
  <c r="A2614" i="7"/>
  <c r="A1695" i="7"/>
  <c r="A2722" i="7"/>
  <c r="A2598" i="7"/>
  <c r="A3244" i="7"/>
  <c r="A2582" i="7"/>
  <c r="A2095" i="7"/>
  <c r="A2939" i="7"/>
  <c r="A2903" i="7"/>
  <c r="A1922" i="7"/>
  <c r="A2558" i="7"/>
  <c r="A2108" i="7"/>
  <c r="A1751" i="7"/>
  <c r="A2915" i="7"/>
  <c r="A2589" i="7"/>
  <c r="A1886" i="7"/>
  <c r="A2561" i="7"/>
  <c r="A2128" i="7"/>
  <c r="A1870" i="7"/>
  <c r="A2047" i="7"/>
  <c r="A2463" i="7"/>
  <c r="A2789" i="7"/>
  <c r="A2462" i="7"/>
  <c r="A3033" i="7"/>
  <c r="A1827" i="7"/>
  <c r="A1930" i="7"/>
  <c r="A2285" i="7"/>
  <c r="A3229" i="7"/>
  <c r="A23" i="3"/>
  <c r="A54" i="3"/>
  <c r="A2171" i="7"/>
  <c r="A2773" i="7"/>
  <c r="A2856" i="7"/>
  <c r="A2711" i="7"/>
  <c r="A2195" i="7"/>
  <c r="A3143" i="7"/>
  <c r="A1956" i="7"/>
  <c r="A2313" i="7"/>
  <c r="A2666" i="7"/>
  <c r="A2772" i="7"/>
  <c r="A2239" i="7"/>
  <c r="A2425" i="7"/>
  <c r="A1961" i="7"/>
  <c r="A3148" i="7"/>
  <c r="A2361" i="7"/>
  <c r="A2284" i="7"/>
  <c r="A2844" i="7"/>
  <c r="A2794" i="7"/>
  <c r="A3075" i="7"/>
  <c r="A2718" i="7"/>
  <c r="A1839" i="7"/>
  <c r="A2088" i="7"/>
  <c r="A2742" i="7"/>
  <c r="A2487" i="7"/>
  <c r="A2594" i="7"/>
  <c r="A2427" i="7"/>
  <c r="A2089" i="7"/>
  <c r="A3108" i="7"/>
  <c r="A2482" i="7"/>
  <c r="A2945" i="7"/>
  <c r="A2243" i="7"/>
  <c r="A2751" i="7"/>
  <c r="A3026" i="7"/>
  <c r="A2217" i="7"/>
  <c r="A3149" i="7"/>
  <c r="A2749" i="7"/>
  <c r="A2485" i="7"/>
  <c r="A1749" i="7"/>
  <c r="A1762" i="7"/>
  <c r="A3302" i="7"/>
  <c r="A2077" i="7"/>
  <c r="A1808" i="7"/>
  <c r="A2054" i="7"/>
  <c r="A2431" i="7"/>
  <c r="A3268" i="7"/>
  <c r="A1960" i="7"/>
  <c r="A2488" i="7"/>
  <c r="A2813" i="7"/>
  <c r="A2477" i="7"/>
  <c r="A3053" i="7"/>
  <c r="A2287" i="7"/>
  <c r="A3077" i="7"/>
  <c r="A2674" i="7"/>
  <c r="A2150" i="7"/>
  <c r="A3247" i="7"/>
  <c r="A3018" i="7"/>
  <c r="A1831" i="7"/>
  <c r="A3267" i="7"/>
  <c r="A2296" i="7"/>
  <c r="A2580" i="7"/>
  <c r="A2615" i="7"/>
  <c r="A3269" i="7"/>
  <c r="A2824" i="7"/>
  <c r="A2356" i="7"/>
  <c r="A2908" i="7"/>
  <c r="A3178" i="7"/>
  <c r="A1774" i="7"/>
  <c r="A2979" i="7"/>
  <c r="A2827" i="7"/>
  <c r="A1732" i="7"/>
  <c r="A1776" i="7"/>
  <c r="A1864" i="7"/>
  <c r="A1944" i="7"/>
  <c r="A1788" i="7"/>
  <c r="A3092" i="7"/>
  <c r="A2295" i="7"/>
  <c r="A3211" i="7"/>
  <c r="A2155" i="7"/>
  <c r="A2263" i="7"/>
  <c r="A3199" i="7"/>
  <c r="A3118" i="7"/>
  <c r="A3133" i="7"/>
  <c r="A3217" i="7"/>
  <c r="A2404" i="7"/>
  <c r="A1833" i="7"/>
  <c r="A1967" i="7"/>
  <c r="A2395" i="7"/>
  <c r="A1764" i="7"/>
  <c r="A2535" i="7"/>
  <c r="A3063" i="7"/>
  <c r="A1857" i="7"/>
  <c r="A3022" i="7"/>
  <c r="A2929" i="7"/>
  <c r="A1979" i="7"/>
  <c r="A2157" i="7"/>
  <c r="A2460" i="7"/>
  <c r="A3156" i="7"/>
  <c r="A2911" i="7"/>
  <c r="A3272" i="7"/>
  <c r="A2294" i="7"/>
  <c r="A2951" i="7"/>
  <c r="A2063" i="7"/>
  <c r="A2639" i="7"/>
  <c r="A3044" i="7"/>
  <c r="A2544" i="7"/>
  <c r="A2426" i="7"/>
  <c r="A1799" i="7"/>
  <c r="A2986" i="7"/>
  <c r="A2709" i="7"/>
  <c r="A2540" i="7"/>
  <c r="A2435" i="7"/>
  <c r="A1924" i="7"/>
  <c r="A2519" i="7"/>
  <c r="A1939" i="7"/>
  <c r="A3233" i="7"/>
  <c r="A2520" i="7"/>
  <c r="A2259" i="7"/>
  <c r="A2944" i="7"/>
  <c r="A3241" i="7"/>
  <c r="A2750" i="7"/>
  <c r="A1879" i="7"/>
  <c r="A2049" i="7"/>
  <c r="A2459" i="7"/>
  <c r="A1883" i="7"/>
  <c r="A2887" i="7"/>
  <c r="A2247" i="7"/>
  <c r="A3195" i="7"/>
  <c r="A2805" i="7"/>
  <c r="A2170" i="7"/>
  <c r="A1929" i="7"/>
  <c r="A2182" i="7"/>
  <c r="A2000" i="7"/>
  <c r="A2865" i="7"/>
  <c r="A3227" i="7"/>
  <c r="A2388" i="7"/>
  <c r="A2080" i="7"/>
  <c r="A3087" i="7"/>
  <c r="A1947" i="7"/>
  <c r="A1914" i="7"/>
  <c r="A2652" i="7"/>
  <c r="A1724" i="7"/>
  <c r="A3236" i="7"/>
  <c r="A2053" i="7"/>
  <c r="A1995" i="7"/>
  <c r="A2542" i="7"/>
  <c r="A1828" i="7"/>
  <c r="A3055" i="7"/>
  <c r="A2479" i="7"/>
  <c r="A3240" i="7"/>
  <c r="A3270" i="7"/>
  <c r="A1992" i="7"/>
  <c r="A3047" i="7"/>
  <c r="A1851" i="7"/>
  <c r="A2949" i="7"/>
  <c r="A3281" i="7"/>
  <c r="A3266" i="7"/>
  <c r="A1708" i="7"/>
  <c r="A2787" i="7"/>
  <c r="A2695" i="7"/>
  <c r="A1692" i="7"/>
  <c r="A3089" i="7"/>
  <c r="A2278" i="7"/>
  <c r="A2980" i="7"/>
  <c r="A2936" i="7"/>
  <c r="A2837" i="7"/>
  <c r="A2746" i="7"/>
  <c r="A2680" i="7"/>
  <c r="A2875" i="7"/>
  <c r="A2222" i="7"/>
  <c r="A2912" i="7"/>
  <c r="A2962" i="7"/>
  <c r="A2870" i="7"/>
  <c r="A1976" i="7"/>
  <c r="A2756" i="7"/>
  <c r="A2854" i="7"/>
  <c r="A1935" i="7"/>
  <c r="A2597" i="7"/>
  <c r="A1871" i="7"/>
  <c r="A2309" i="7"/>
  <c r="A1734" i="7"/>
  <c r="A3228" i="7"/>
  <c r="A3069" i="7"/>
  <c r="A1748" i="7"/>
  <c r="A2871" i="7"/>
  <c r="A1797" i="7"/>
  <c r="A2352" i="7"/>
  <c r="A1905" i="7"/>
  <c r="A1781" i="7"/>
  <c r="A3096" i="7"/>
  <c r="A1765" i="7"/>
  <c r="A2168" i="7"/>
  <c r="A2648" i="7"/>
  <c r="A2193" i="7"/>
  <c r="A2624" i="7"/>
  <c r="A2086" i="7"/>
  <c r="A2299" i="7"/>
  <c r="A3071" i="7"/>
  <c r="A2270" i="7"/>
  <c r="A2238" i="7"/>
  <c r="A2910" i="7"/>
  <c r="A2786" i="7"/>
  <c r="A1899" i="7"/>
  <c r="A2002" i="7"/>
  <c r="A3090" i="7"/>
  <c r="A2609" i="7"/>
  <c r="A3194" i="7"/>
  <c r="A2679" i="7"/>
  <c r="A3188" i="7"/>
  <c r="A2565" i="7"/>
  <c r="A2874" i="7"/>
  <c r="A1821" i="7"/>
  <c r="A2209" i="7"/>
  <c r="A2964" i="7"/>
  <c r="A2898" i="7"/>
  <c r="A2531" i="7"/>
  <c r="A2634" i="7"/>
  <c r="A1747" i="7"/>
  <c r="A2422" i="7"/>
  <c r="A2618" i="7"/>
  <c r="A2455" i="7"/>
  <c r="A2384" i="7"/>
  <c r="A3048" i="7"/>
  <c r="A1844" i="7"/>
  <c r="A2672" i="7"/>
  <c r="A2883" i="7"/>
  <c r="A2950" i="7"/>
  <c r="A3225" i="7"/>
  <c r="A1760" i="7"/>
  <c r="A2288" i="7"/>
  <c r="A2258" i="7"/>
  <c r="A2201" i="7"/>
  <c r="A3098" i="7"/>
  <c r="A2705" i="7"/>
  <c r="A2778" i="7"/>
  <c r="A2667" i="7"/>
  <c r="A1767" i="7"/>
  <c r="A1984" i="7"/>
  <c r="A2406" i="7"/>
  <c r="A2938" i="7"/>
  <c r="A2177" i="7"/>
  <c r="A3300" i="7"/>
  <c r="A2226" i="7"/>
  <c r="A2034" i="7"/>
  <c r="A2111" i="7"/>
  <c r="A2574" i="7"/>
  <c r="A3170" i="7"/>
  <c r="A2920" i="7"/>
  <c r="A3041" i="7"/>
  <c r="A2044" i="7"/>
  <c r="A2836" i="7"/>
  <c r="A2104" i="7"/>
  <c r="A2592" i="7"/>
  <c r="A2470" i="7"/>
  <c r="A2354" i="7"/>
  <c r="A3068" i="7"/>
  <c r="A1696" i="7"/>
  <c r="A2919" i="7"/>
  <c r="A2564" i="7"/>
  <c r="A2923" i="7"/>
  <c r="A2855" i="7"/>
  <c r="A2701" i="7"/>
  <c r="A3039" i="7"/>
  <c r="A3232" i="7"/>
  <c r="A2403" i="7"/>
  <c r="A2978" i="7"/>
  <c r="A1816" i="7"/>
  <c r="A2736" i="7"/>
  <c r="A1909" i="7"/>
  <c r="A2859" i="7"/>
  <c r="A1822" i="7"/>
  <c r="A2471" i="7"/>
  <c r="A2806" i="7"/>
  <c r="A2969" i="7"/>
  <c r="A3290" i="7"/>
  <c r="A1763" i="7"/>
  <c r="A2367" i="7"/>
  <c r="A2830" i="7"/>
  <c r="A1848" i="7"/>
  <c r="A2768" i="7"/>
  <c r="A1951" i="7"/>
  <c r="A2889" i="7"/>
  <c r="A2493" i="7"/>
  <c r="A2521" i="7"/>
  <c r="A3128" i="7"/>
  <c r="A3013" i="7"/>
  <c r="A2118" i="7"/>
  <c r="A2725" i="7"/>
  <c r="A1911" i="7"/>
  <c r="A2359" i="7"/>
  <c r="A3273" i="7"/>
  <c r="A2038" i="7"/>
  <c r="A3234" i="7"/>
  <c r="A2984" i="7"/>
  <c r="A2114" i="7"/>
  <c r="A2692" i="7"/>
  <c r="A2444" i="7"/>
  <c r="A21" i="3"/>
  <c r="A13" i="3"/>
  <c r="A40" i="3"/>
  <c r="A52" i="3"/>
  <c r="A17" i="3"/>
  <c r="A32" i="3"/>
  <c r="A50" i="3"/>
  <c r="A2067" i="7"/>
  <c r="A3080" i="7"/>
  <c r="A3200" i="7"/>
  <c r="A3207" i="7"/>
  <c r="A3210" i="7"/>
  <c r="A2079" i="7"/>
  <c r="A2042" i="7"/>
  <c r="A2205" i="7"/>
  <c r="A3141" i="7"/>
  <c r="A3222" i="7"/>
  <c r="A2451" i="7"/>
  <c r="A3109" i="7"/>
  <c r="A2233" i="7"/>
  <c r="A2227" i="7"/>
  <c r="A2628" i="7"/>
  <c r="A2271" i="7"/>
  <c r="A2697" i="7"/>
  <c r="A2274" i="7"/>
  <c r="A1702" i="7"/>
  <c r="A2632" i="7"/>
  <c r="A2528" i="7"/>
  <c r="A2179" i="7"/>
  <c r="A3058" i="7"/>
  <c r="A3288" i="7"/>
  <c r="A2197" i="7"/>
  <c r="A3174" i="7"/>
  <c r="A3023" i="7"/>
  <c r="A2585" i="7"/>
  <c r="A3308" i="7"/>
  <c r="A2125" i="7"/>
  <c r="A1689" i="7"/>
  <c r="A2173" i="7"/>
  <c r="A2566" i="7"/>
  <c r="A2215" i="7"/>
  <c r="A2245" i="7"/>
  <c r="A2744" i="7"/>
  <c r="A2550" i="7"/>
  <c r="A2317" i="7"/>
  <c r="A2109" i="7"/>
  <c r="A2037" i="7"/>
  <c r="A1865" i="7"/>
  <c r="A2400" i="7"/>
  <c r="A1901" i="7"/>
  <c r="A2291" i="7"/>
  <c r="A3213" i="7"/>
  <c r="A3243" i="7"/>
  <c r="A2138" i="7"/>
  <c r="A3251" i="7"/>
  <c r="A3050" i="7"/>
  <c r="A1989" i="7"/>
  <c r="A3086" i="7"/>
  <c r="A2206" i="7"/>
  <c r="A2831" i="7"/>
  <c r="A2196" i="7"/>
  <c r="A1780" i="7"/>
  <c r="A2832" i="7"/>
  <c r="A2071" i="7"/>
  <c r="A2872" i="7"/>
  <c r="A2113" i="7"/>
  <c r="A2575" i="7"/>
  <c r="A2143" i="7"/>
  <c r="A2668" i="7"/>
  <c r="A2115" i="7"/>
  <c r="A2596" i="7"/>
  <c r="A2747" i="7"/>
  <c r="A3238" i="7"/>
  <c r="A2782" i="7"/>
  <c r="A2070" i="7"/>
  <c r="A1771" i="7"/>
  <c r="A2180" i="7"/>
  <c r="A2858" i="7"/>
  <c r="A1798" i="7"/>
  <c r="A3173" i="7"/>
  <c r="A2175" i="7"/>
  <c r="A2392" i="7"/>
  <c r="A2481" i="7"/>
  <c r="A2591" i="7"/>
  <c r="A2954" i="7"/>
  <c r="A2956" i="7"/>
  <c r="A3015" i="7"/>
  <c r="A2909" i="7"/>
  <c r="A1867" i="7"/>
  <c r="A2050" i="7"/>
  <c r="A1730" i="7"/>
  <c r="A2320" i="7"/>
  <c r="A3256" i="7"/>
  <c r="A2605" i="7"/>
  <c r="A1769" i="7"/>
  <c r="A1712" i="7"/>
  <c r="A2305" i="7"/>
  <c r="A2277" i="7"/>
  <c r="A3263" i="7"/>
  <c r="A2861" i="7"/>
  <c r="A2084" i="7"/>
  <c r="A2507" i="7"/>
  <c r="A2755" i="7"/>
  <c r="A2551" i="7"/>
  <c r="A2389" i="7"/>
  <c r="A3177" i="7"/>
  <c r="A2503" i="7"/>
  <c r="A2411" i="7"/>
  <c r="A2818" i="7"/>
  <c r="A1955" i="7"/>
  <c r="A2684" i="7"/>
  <c r="A2595" i="7"/>
  <c r="A2583" i="7"/>
  <c r="A2213" i="7"/>
  <c r="A3283" i="7"/>
  <c r="A3061" i="7"/>
  <c r="A2759" i="7"/>
  <c r="A2066" i="7"/>
  <c r="A2164" i="7"/>
  <c r="A2541" i="7"/>
  <c r="A1952" i="7"/>
  <c r="A1850" i="7"/>
  <c r="A2525" i="7"/>
  <c r="A1998" i="7"/>
  <c r="A2678" i="7"/>
  <c r="A1691" i="7"/>
  <c r="A1699" i="7"/>
  <c r="A2500" i="7"/>
  <c r="A2791" i="7"/>
  <c r="A2606" i="7"/>
  <c r="A2952" i="7"/>
  <c r="A2816" i="7"/>
  <c r="A3081" i="7"/>
  <c r="A2106" i="7"/>
  <c r="A2456" i="7"/>
  <c r="A1755" i="7"/>
  <c r="A1726" i="7"/>
  <c r="A2842" i="7"/>
  <c r="A2097" i="7"/>
  <c r="A2633" i="7"/>
  <c r="A3193" i="7"/>
  <c r="A2418" i="7"/>
  <c r="A2057" i="7"/>
  <c r="A3231" i="7"/>
  <c r="A1809" i="7"/>
  <c r="A2314" i="7"/>
  <c r="A3259" i="7"/>
  <c r="A2741" i="7"/>
  <c r="A2183" i="7"/>
  <c r="A2194" i="7"/>
  <c r="A2121" i="7"/>
  <c r="A2464" i="7"/>
  <c r="A1903" i="7"/>
  <c r="A1893" i="7"/>
  <c r="A2162" i="7"/>
  <c r="A2767" i="7"/>
  <c r="A1943" i="7"/>
  <c r="A3175" i="7"/>
  <c r="A2211" i="7"/>
  <c r="A2465" i="7"/>
  <c r="A3104" i="7"/>
  <c r="A3060" i="7"/>
  <c r="A1693" i="7"/>
  <c r="A2921" i="7"/>
  <c r="A3172" i="7"/>
  <c r="A2439" i="7"/>
  <c r="A3280" i="7"/>
  <c r="A1852" i="7"/>
  <c r="A2724" i="7"/>
  <c r="A2620" i="7"/>
  <c r="A1894" i="7"/>
  <c r="A1838" i="7"/>
  <c r="A2445" i="7"/>
  <c r="A3012" i="7"/>
  <c r="A1916" i="7"/>
  <c r="A2269" i="7"/>
  <c r="A2355" i="7"/>
  <c r="A3035" i="7"/>
  <c r="A1795" i="7"/>
  <c r="A1898" i="7"/>
  <c r="A2687" i="7"/>
  <c r="A3137" i="7"/>
  <c r="A2378" i="7"/>
  <c r="A2879" i="7"/>
  <c r="A2644" i="7"/>
  <c r="A2448" i="7"/>
  <c r="A3157" i="7"/>
  <c r="A2045" i="7"/>
  <c r="A2608" i="7"/>
  <c r="A2983" i="7"/>
  <c r="A3237" i="7"/>
  <c r="A2714" i="7"/>
  <c r="A2754" i="7"/>
  <c r="A2190" i="7"/>
  <c r="A3076" i="7"/>
  <c r="A1945" i="7"/>
  <c r="A2555" i="7"/>
  <c r="A3024" i="7"/>
  <c r="A3037" i="7"/>
  <c r="A2036" i="7"/>
  <c r="A3176" i="7"/>
  <c r="A1977" i="7"/>
  <c r="A2570" i="7"/>
  <c r="A1891" i="7"/>
  <c r="A3122" i="7"/>
  <c r="A2290" i="7"/>
  <c r="A3182" i="7"/>
  <c r="A2713" i="7"/>
  <c r="A2072" i="7"/>
  <c r="A2982" i="7"/>
  <c r="A3291" i="7"/>
  <c r="A2282" i="7"/>
  <c r="A1687" i="7"/>
  <c r="A2943" i="7"/>
  <c r="A1717" i="7"/>
  <c r="A2512" i="7"/>
  <c r="A1814" i="7"/>
  <c r="A1965" i="7"/>
  <c r="A2888" i="7"/>
  <c r="A2357" i="7"/>
  <c r="A3265" i="7"/>
  <c r="A1884" i="7"/>
  <c r="A2804" i="7"/>
  <c r="A2289" i="7"/>
  <c r="A2649" i="7"/>
  <c r="A1759" i="7"/>
  <c r="A2631" i="7"/>
  <c r="A2600" i="7"/>
  <c r="A1972" i="7"/>
  <c r="A2893" i="7"/>
  <c r="A2588" i="7"/>
  <c r="A3119" i="7"/>
  <c r="A2686" i="7"/>
  <c r="A2453" i="7"/>
  <c r="A2593" i="7"/>
  <c r="A3189" i="7"/>
  <c r="A2252" i="7"/>
  <c r="A1938" i="7"/>
  <c r="A2041" i="7"/>
  <c r="A2537" i="7"/>
  <c r="A1862" i="7"/>
  <c r="A1918" i="7"/>
  <c r="A2953" i="7"/>
  <c r="A2176" i="7"/>
  <c r="A1722" i="7"/>
  <c r="A3147" i="7"/>
  <c r="A2283" i="7"/>
  <c r="A1895" i="7"/>
  <c r="A2304" i="7"/>
  <c r="A2081" i="7"/>
  <c r="A2297" i="7"/>
  <c r="A2499" i="7"/>
  <c r="A2619" i="7"/>
  <c r="A3250" i="7"/>
  <c r="A3254" i="7"/>
  <c r="A2660" i="7"/>
  <c r="A3303" i="7"/>
  <c r="A2683" i="7"/>
  <c r="A2630" i="7"/>
  <c r="A1703" i="7"/>
  <c r="A2567" i="7"/>
  <c r="A2524" i="7"/>
  <c r="A2940" i="7"/>
  <c r="A1996" i="7"/>
  <c r="A1880" i="7"/>
  <c r="A3298" i="7"/>
  <c r="A2817" i="7"/>
  <c r="A1876" i="7"/>
  <c r="A2762" i="7"/>
  <c r="A3212" i="7"/>
  <c r="A2757" i="7"/>
  <c r="A1840" i="7"/>
  <c r="A2573" i="7"/>
  <c r="A2690" i="7"/>
  <c r="A1745" i="7"/>
  <c r="A2428" i="7"/>
  <c r="A2219" i="7"/>
  <c r="A2472" i="7"/>
  <c r="A2152" i="7"/>
  <c r="A1829" i="7"/>
  <c r="A2853" i="7"/>
  <c r="A2120" i="7"/>
  <c r="A2810" i="7"/>
  <c r="A2484" i="7"/>
  <c r="A2999" i="7"/>
  <c r="A2989" i="7"/>
  <c r="A2402" i="7"/>
  <c r="A1902" i="7"/>
  <c r="A2475" i="7"/>
  <c r="A2244" i="7"/>
  <c r="A1861" i="7"/>
  <c r="A2966" i="7"/>
  <c r="A2925" i="7"/>
  <c r="A2397" i="7"/>
  <c r="A3208" i="7"/>
  <c r="A2728" i="7"/>
  <c r="A514" i="3"/>
  <c r="A497" i="3"/>
  <c r="A508" i="3"/>
  <c r="A1275" i="7"/>
  <c r="A112" i="7"/>
  <c r="A1046" i="7"/>
  <c r="A1563" i="7"/>
  <c r="A499" i="7"/>
  <c r="A904" i="7"/>
  <c r="A1036" i="7"/>
  <c r="A851" i="7"/>
  <c r="A126" i="7"/>
  <c r="A230" i="7"/>
  <c r="A106" i="7"/>
  <c r="A1220" i="7"/>
  <c r="A506" i="7"/>
  <c r="A1578" i="7"/>
  <c r="A1478" i="7"/>
  <c r="A1024" i="7"/>
  <c r="A1521" i="7"/>
  <c r="A1202" i="7"/>
  <c r="A500" i="7"/>
  <c r="A1609" i="7"/>
  <c r="A1641" i="7"/>
  <c r="A1165" i="7"/>
  <c r="A1032" i="7"/>
  <c r="A237" i="7"/>
  <c r="A523" i="7"/>
  <c r="A1064" i="7"/>
  <c r="A48" i="7"/>
  <c r="A1018" i="7"/>
  <c r="A626" i="7"/>
  <c r="A806" i="7"/>
  <c r="A618" i="7"/>
  <c r="A1063" i="7"/>
  <c r="A1461" i="7"/>
  <c r="A471" i="7"/>
  <c r="A858" i="7"/>
  <c r="A1488" i="7"/>
  <c r="A259" i="7"/>
  <c r="A3220" i="7"/>
  <c r="A2062" i="7"/>
  <c r="A2163" i="7"/>
  <c r="A2807" i="7"/>
  <c r="A1685" i="7"/>
  <c r="A1800" i="7"/>
  <c r="A3163" i="7"/>
  <c r="A3216" i="7"/>
  <c r="A2134" i="7"/>
  <c r="A2450" i="7"/>
  <c r="A2099" i="7"/>
  <c r="A3103" i="7"/>
  <c r="A1846" i="7"/>
  <c r="A3136" i="7"/>
  <c r="A2590" i="7"/>
  <c r="A3252" i="7"/>
  <c r="A2246" i="7"/>
  <c r="A2785" i="7"/>
  <c r="A2399" i="7"/>
  <c r="A1847" i="7"/>
  <c r="A2927" i="7"/>
  <c r="A3082" i="7"/>
  <c r="A2433" i="7"/>
  <c r="A3214" i="7"/>
  <c r="A2468" i="7"/>
  <c r="A2761" i="7"/>
  <c r="A2788" i="7"/>
  <c r="A2610" i="7"/>
  <c r="A2607" i="7"/>
  <c r="A2878" i="7"/>
  <c r="A1790" i="7"/>
  <c r="A2510" i="7"/>
  <c r="A3284" i="7"/>
  <c r="A2532" i="7"/>
  <c r="A2221" i="7"/>
  <c r="A2286" i="7"/>
  <c r="A2457" i="7"/>
  <c r="A2432" i="7"/>
  <c r="A2641" i="7"/>
  <c r="A1715" i="7"/>
  <c r="A2928" i="7"/>
  <c r="A2101" i="7"/>
  <c r="A2476" i="7"/>
  <c r="A1823" i="7"/>
  <c r="A2255" i="7"/>
  <c r="A2167" i="7"/>
  <c r="A3275" i="7"/>
  <c r="A3083" i="7"/>
  <c r="A2576" i="7"/>
  <c r="A2373" i="7"/>
  <c r="A2799" i="7"/>
  <c r="A2823" i="7"/>
  <c r="A2917" i="7"/>
  <c r="A1957" i="7"/>
  <c r="A3142" i="7"/>
  <c r="A1698" i="7"/>
  <c r="A2896" i="7"/>
  <c r="A2188" i="7"/>
  <c r="A2815" i="7"/>
  <c r="A1994" i="7"/>
  <c r="A2496" i="7"/>
  <c r="A2127" i="7"/>
  <c r="A1925" i="7"/>
  <c r="A2876" i="7"/>
  <c r="A1777" i="7"/>
  <c r="A2202" i="7"/>
  <c r="A1802" i="7"/>
  <c r="A3165" i="7"/>
  <c r="A3292" i="7"/>
  <c r="A2828" i="7"/>
  <c r="A1954" i="7"/>
  <c r="A2790" i="7"/>
  <c r="A1772" i="7"/>
  <c r="A1741" i="7"/>
  <c r="A2622" i="7"/>
  <c r="A2204" i="7"/>
  <c r="A2571" i="7"/>
  <c r="A1875" i="7"/>
  <c r="A2780" i="7"/>
  <c r="A1985" i="7"/>
  <c r="A2662" i="7"/>
  <c r="A1920" i="7"/>
  <c r="A2362" i="7"/>
  <c r="A2798" i="7"/>
  <c r="A3219" i="7"/>
  <c r="A2527" i="7"/>
  <c r="A1983" i="7"/>
  <c r="A2055" i="7"/>
  <c r="A3167" i="7"/>
  <c r="A3164" i="7"/>
  <c r="A2731" i="7"/>
  <c r="A1728" i="7"/>
  <c r="A2506" i="7"/>
  <c r="A2715" i="7"/>
  <c r="A3215" i="7"/>
  <c r="A3091" i="7"/>
  <c r="A1854" i="7"/>
  <c r="A3151" i="7"/>
  <c r="A2516" i="7"/>
  <c r="A2740" i="7"/>
  <c r="A2775" i="7"/>
  <c r="A2793" i="7"/>
  <c r="A3162" i="7"/>
  <c r="A2151" i="7"/>
  <c r="A2758" i="7"/>
  <c r="A2394" i="7"/>
  <c r="A2868" i="7"/>
  <c r="A1999" i="7"/>
  <c r="A3085" i="7"/>
  <c r="A2934" i="7"/>
  <c r="A2319" i="7"/>
  <c r="A1991" i="7"/>
  <c r="A2207" i="7"/>
  <c r="A2737" i="7"/>
  <c r="A2318" i="7"/>
  <c r="A2657" i="7"/>
  <c r="A3038" i="7"/>
  <c r="A2310" i="7"/>
  <c r="A2069" i="7"/>
  <c r="A2469" i="7"/>
  <c r="A3062" i="7"/>
  <c r="A2421" i="7"/>
  <c r="A3297" i="7"/>
  <c r="A1720" i="7"/>
  <c r="A3036" i="7"/>
  <c r="A2958" i="7"/>
  <c r="A2112" i="7"/>
  <c r="A1946" i="7"/>
  <c r="A2860" i="7"/>
  <c r="A1915" i="7"/>
  <c r="A2033" i="7"/>
  <c r="A3160" i="7"/>
  <c r="A2996" i="7"/>
  <c r="A3144" i="7"/>
  <c r="A1973" i="7"/>
  <c r="A3299" i="7"/>
  <c r="A2110" i="7"/>
  <c r="A2947" i="7"/>
  <c r="A1721" i="7"/>
  <c r="A2559" i="7"/>
  <c r="A1729" i="7"/>
  <c r="A3034" i="7"/>
  <c r="A2371" i="7"/>
  <c r="A2946" i="7"/>
  <c r="A1784" i="7"/>
  <c r="A2704" i="7"/>
  <c r="A3985" i="7"/>
  <c r="A4688" i="7"/>
  <c r="A4457" i="7"/>
  <c r="A4908" i="7"/>
  <c r="A4262" i="7"/>
  <c r="A3974" i="7"/>
  <c r="A4485" i="7"/>
  <c r="A4229" i="7"/>
  <c r="A4148" i="7"/>
  <c r="A3518" i="7"/>
  <c r="A3785" i="7"/>
  <c r="A4260" i="7"/>
  <c r="A2771" i="7"/>
  <c r="A1766" i="7"/>
  <c r="A2438" i="7"/>
  <c r="A2985" i="7"/>
  <c r="A2276" i="7"/>
  <c r="A3093" i="7"/>
  <c r="A1705" i="7"/>
  <c r="A1982" i="7"/>
  <c r="A2677" i="7"/>
  <c r="A2191" i="7"/>
  <c r="A1785" i="7"/>
  <c r="A2688" i="7"/>
  <c r="A1845" i="7"/>
  <c r="A3202" i="7"/>
  <c r="A2048" i="7"/>
  <c r="A3286" i="7"/>
  <c r="A2272" i="7"/>
  <c r="A2975" i="7"/>
  <c r="A1701" i="7"/>
  <c r="A2039" i="7"/>
  <c r="A2514" i="7"/>
  <c r="A2237" i="7"/>
  <c r="A1803" i="7"/>
  <c r="A3191" i="7"/>
  <c r="A2653" i="7"/>
  <c r="A2098" i="7"/>
  <c r="A2629" i="7"/>
  <c r="A2862" i="7"/>
  <c r="A3171" i="7"/>
  <c r="A3094" i="7"/>
  <c r="A2669" i="7"/>
  <c r="A3073" i="7"/>
  <c r="A2122" i="7"/>
  <c r="A3124" i="7"/>
  <c r="A2186" i="7"/>
  <c r="A3183" i="7"/>
  <c r="A3296" i="7"/>
  <c r="A2646" i="7"/>
  <c r="A2942" i="7"/>
  <c r="A3206" i="7"/>
  <c r="A2229" i="7"/>
  <c r="A2729" i="7"/>
  <c r="A2587" i="7"/>
  <c r="A2839" i="7"/>
  <c r="A3289" i="7"/>
  <c r="A2410" i="7"/>
  <c r="A1719" i="7"/>
  <c r="A2779" i="7"/>
  <c r="A2161" i="7"/>
  <c r="A2461" i="7"/>
  <c r="A2721" i="7"/>
  <c r="A2405" i="7"/>
  <c r="A2387" i="7"/>
  <c r="A2078" i="7"/>
  <c r="A3045" i="7"/>
  <c r="A3020" i="7"/>
  <c r="A2822" i="7"/>
  <c r="A2419" i="7"/>
  <c r="A1794" i="7"/>
  <c r="A1805" i="7"/>
  <c r="A2158" i="7"/>
  <c r="A2707" i="7"/>
  <c r="A2490" i="7"/>
  <c r="A2533" i="7"/>
  <c r="A2508" i="7"/>
  <c r="A2732" i="7"/>
  <c r="A2353" i="7"/>
  <c r="A2745" i="7"/>
  <c r="A2090" i="7"/>
  <c r="A3120" i="7"/>
  <c r="A2174" i="7"/>
  <c r="A3127" i="7"/>
  <c r="A1739" i="7"/>
  <c r="A1711" i="7"/>
  <c r="A2706" i="7"/>
  <c r="A3084" i="7"/>
  <c r="A2696" i="7"/>
  <c r="A1725" i="7"/>
  <c r="A1824" i="7"/>
  <c r="A2156" i="7"/>
  <c r="A1714" i="7"/>
  <c r="A2738" i="7"/>
  <c r="A3097" i="7"/>
  <c r="A2901" i="7"/>
  <c r="A3105" i="7"/>
  <c r="A2250" i="7"/>
  <c r="A2847" i="7"/>
  <c r="A1980" i="7"/>
  <c r="A2941" i="7"/>
  <c r="A1855" i="7"/>
  <c r="A2659" i="7"/>
  <c r="A3253" i="7"/>
  <c r="A4942" i="7"/>
  <c r="A4653" i="7"/>
  <c r="A3406" i="7"/>
  <c r="A4097" i="7"/>
  <c r="A4371" i="7"/>
  <c r="A3413" i="7"/>
  <c r="A4520" i="7"/>
  <c r="A4200" i="7"/>
  <c r="A4445" i="7"/>
  <c r="A4797" i="7"/>
  <c r="A4703" i="7"/>
  <c r="A3491" i="7"/>
  <c r="A4158" i="7"/>
  <c r="A4285" i="7"/>
  <c r="A3972" i="7"/>
  <c r="A3735" i="7"/>
  <c r="A4088" i="7"/>
  <c r="A4563" i="7"/>
  <c r="A3523" i="7"/>
  <c r="A4072" i="7"/>
  <c r="A3857" i="7"/>
  <c r="A3645" i="7"/>
  <c r="A3730" i="7"/>
  <c r="A2266" i="7"/>
  <c r="A2572" i="7"/>
  <c r="A2203" i="7"/>
  <c r="A1825" i="7"/>
  <c r="A3249" i="7"/>
  <c r="A2256" i="7"/>
  <c r="A2130" i="7"/>
  <c r="A2137" i="7"/>
  <c r="A3066" i="7"/>
  <c r="A1813" i="7"/>
  <c r="A2636" i="7"/>
  <c r="A3307" i="7"/>
  <c r="A1713" i="7"/>
  <c r="A1966" i="7"/>
  <c r="A2819" i="7"/>
  <c r="A1789" i="7"/>
  <c r="A1888" i="7"/>
  <c r="A2234" i="7"/>
  <c r="A2303" i="7"/>
  <c r="A3293" i="7"/>
  <c r="A1716" i="7"/>
  <c r="A2892" i="7"/>
  <c r="A2365" i="7"/>
  <c r="A2826" i="7"/>
  <c r="A2834" i="7"/>
  <c r="A3287" i="7"/>
  <c r="A2563" i="7"/>
  <c r="A1878" i="7"/>
  <c r="A3099" i="7"/>
  <c r="A2375" i="7"/>
  <c r="A4014" i="7"/>
  <c r="A4100" i="7"/>
  <c r="A3390" i="7"/>
  <c r="A3414" i="7"/>
  <c r="A4264" i="7"/>
  <c r="A4012" i="7"/>
  <c r="A4651" i="7"/>
  <c r="A4312" i="7"/>
  <c r="A4580" i="7"/>
  <c r="A3929" i="7"/>
  <c r="A4539" i="7"/>
  <c r="A4434" i="7"/>
  <c r="A4714" i="7"/>
  <c r="A4790" i="7"/>
  <c r="A4436" i="7"/>
  <c r="A3612" i="7"/>
  <c r="A4570" i="7"/>
  <c r="A3689" i="7"/>
  <c r="A4670" i="7"/>
  <c r="A4398" i="7"/>
  <c r="A4166" i="7"/>
  <c r="A4845" i="7"/>
  <c r="A4756" i="7"/>
  <c r="A3739" i="7"/>
  <c r="A3343" i="7"/>
  <c r="A4163" i="7"/>
  <c r="A4355" i="7"/>
  <c r="A3962" i="7"/>
  <c r="A4010" i="7"/>
  <c r="A4794" i="7"/>
  <c r="A4461" i="7"/>
  <c r="A3520" i="7"/>
  <c r="A3560" i="7"/>
  <c r="A3894" i="7"/>
  <c r="A3432" i="7"/>
  <c r="A3707" i="7"/>
  <c r="A4709" i="7"/>
  <c r="A3438" i="7"/>
  <c r="A4835" i="7"/>
  <c r="A4598" i="7"/>
  <c r="A3669" i="7"/>
  <c r="A3858" i="7"/>
  <c r="A4278" i="7"/>
  <c r="A4583" i="7"/>
  <c r="A4865" i="7"/>
  <c r="A4385" i="7"/>
  <c r="A4197" i="7"/>
  <c r="A4752" i="7"/>
  <c r="A4885" i="7"/>
  <c r="A3744" i="7"/>
  <c r="A4639" i="7"/>
  <c r="A4878" i="7"/>
  <c r="A4136" i="7"/>
  <c r="A4119" i="7"/>
  <c r="A4586" i="7"/>
  <c r="A4776" i="7"/>
  <c r="A3418" i="7"/>
  <c r="A4424" i="7"/>
  <c r="A3626" i="7"/>
  <c r="A4837" i="7"/>
  <c r="A4233" i="7"/>
  <c r="A3827" i="7"/>
  <c r="A4898" i="7"/>
  <c r="A3802" i="7"/>
  <c r="A4281" i="7"/>
  <c r="A4070" i="7"/>
  <c r="A4879" i="7"/>
  <c r="A3538" i="7"/>
  <c r="A3514" i="7"/>
  <c r="A3747" i="7"/>
  <c r="A4384" i="7"/>
  <c r="A4766" i="7"/>
  <c r="A4803" i="7"/>
  <c r="A4219" i="7"/>
  <c r="A4612" i="7"/>
  <c r="A3471" i="7"/>
  <c r="A4395" i="7"/>
  <c r="A4674" i="7"/>
  <c r="A3586" i="7"/>
  <c r="A3728" i="7"/>
  <c r="A4824" i="7"/>
  <c r="A3678" i="7"/>
  <c r="A3682" i="7"/>
  <c r="A4292" i="7"/>
  <c r="A4326" i="7"/>
  <c r="A4785" i="7"/>
  <c r="A4468" i="7"/>
  <c r="A3547" i="7"/>
  <c r="A4777" i="7"/>
  <c r="A4500" i="7"/>
  <c r="A4481" i="7"/>
  <c r="A3731" i="7"/>
  <c r="A4755" i="7"/>
  <c r="A3880" i="7"/>
  <c r="A3891" i="7"/>
  <c r="A3664" i="7"/>
  <c r="A3969" i="7"/>
  <c r="A4932" i="7"/>
  <c r="A3745" i="7"/>
  <c r="A3781" i="7"/>
  <c r="A3767" i="7"/>
  <c r="A4001" i="7"/>
  <c r="A4521" i="7"/>
  <c r="A3473" i="7"/>
  <c r="A4035" i="7"/>
  <c r="A3870" i="7"/>
  <c r="A3887" i="7"/>
  <c r="A3652" i="7"/>
  <c r="A4390" i="7"/>
  <c r="A3833" i="7"/>
  <c r="A4057" i="7"/>
  <c r="A4308" i="7"/>
  <c r="A4107" i="7"/>
  <c r="A3792" i="7"/>
  <c r="A4721" i="7"/>
  <c r="A4418" i="7"/>
  <c r="A4578" i="7"/>
  <c r="A4205" i="7"/>
  <c r="A3456" i="7"/>
  <c r="A3436" i="7"/>
  <c r="A3718" i="7"/>
  <c r="A3683" i="7"/>
  <c r="A4953" i="7"/>
  <c r="A4678" i="7"/>
  <c r="A3371" i="7"/>
  <c r="A4113" i="7"/>
  <c r="A4183" i="7"/>
  <c r="A4594" i="7"/>
  <c r="A4572" i="7"/>
  <c r="A3407" i="7"/>
  <c r="A4905" i="7"/>
  <c r="A3835" i="7"/>
  <c r="A4602" i="7"/>
  <c r="A3820" i="7"/>
  <c r="A4638" i="7"/>
  <c r="A3139" i="7"/>
  <c r="A1787" i="7"/>
  <c r="A3088" i="7"/>
  <c r="A3153" i="7"/>
  <c r="A2416" i="7"/>
  <c r="A2386" i="7"/>
  <c r="A2265" i="7"/>
  <c r="A3130" i="7"/>
  <c r="A2119" i="7"/>
  <c r="A2726" i="7"/>
  <c r="A3028" i="7"/>
  <c r="A1770" i="7"/>
  <c r="A2957" i="7"/>
  <c r="A4894" i="7"/>
  <c r="A4484" i="7"/>
  <c r="A3379" i="7"/>
  <c r="A4705" i="7"/>
  <c r="A3478" i="7"/>
  <c r="A4270" i="7"/>
  <c r="A4644" i="7"/>
  <c r="A3381" i="7"/>
  <c r="A4065" i="7"/>
  <c r="A4279" i="7"/>
  <c r="A4872" i="7"/>
  <c r="A3722" i="7"/>
  <c r="A3941" i="7"/>
  <c r="A4762" i="7"/>
  <c r="A3509" i="7"/>
  <c r="A3389" i="7"/>
  <c r="A3579" i="7"/>
  <c r="A3805" i="7"/>
  <c r="A4325" i="7"/>
  <c r="A4927" i="7"/>
  <c r="A3931" i="7"/>
  <c r="A4347" i="7"/>
  <c r="A3822" i="7"/>
  <c r="A3568" i="7"/>
  <c r="A3639" i="7"/>
  <c r="A4450" i="7"/>
  <c r="A4224" i="7"/>
  <c r="A3966" i="7"/>
  <c r="A4825" i="7"/>
  <c r="A3884" i="7"/>
  <c r="A3841" i="7"/>
  <c r="A3675" i="7"/>
  <c r="A4351" i="7"/>
  <c r="A3482" i="7"/>
  <c r="A4214" i="7"/>
  <c r="A4125" i="7"/>
  <c r="A3950" i="7"/>
  <c r="A3982" i="7"/>
  <c r="A3561" i="7"/>
  <c r="A4080" i="7"/>
  <c r="A4004" i="7"/>
  <c r="A3760" i="7"/>
  <c r="A3557" i="7"/>
  <c r="A3708" i="7"/>
  <c r="A3536" i="7"/>
  <c r="A4274" i="7"/>
  <c r="A4423" i="7"/>
  <c r="A4934" i="7"/>
  <c r="A4911" i="7"/>
  <c r="A4836" i="7"/>
  <c r="A4013" i="7"/>
  <c r="A4182" i="7"/>
  <c r="A4228" i="7"/>
  <c r="A3924" i="7"/>
  <c r="A4613" i="7"/>
  <c r="A4716" i="7"/>
  <c r="A4922" i="7"/>
  <c r="A4008" i="7"/>
  <c r="A4760" i="7"/>
  <c r="A4535" i="7"/>
  <c r="A4683" i="7"/>
  <c r="A3723" i="7"/>
  <c r="A4955" i="7"/>
  <c r="A3394" i="7"/>
  <c r="A1746" i="7"/>
  <c r="A2770" i="7"/>
  <c r="A3223" i="7"/>
  <c r="A2360" i="7"/>
  <c r="A1897" i="7"/>
  <c r="A1869" i="7"/>
  <c r="A2424" i="7"/>
  <c r="A2332" i="7"/>
  <c r="A1853" i="7"/>
  <c r="A1744" i="7"/>
  <c r="A2159" i="7"/>
  <c r="A3134" i="7"/>
  <c r="A2852" i="7"/>
  <c r="A1913" i="7"/>
  <c r="A2153" i="7"/>
  <c r="A3043" i="7"/>
  <c r="A1887" i="7"/>
  <c r="A2691" i="7"/>
  <c r="A3285" i="7"/>
  <c r="A2260" i="7"/>
  <c r="A3129" i="7"/>
  <c r="A2897" i="7"/>
  <c r="A3054" i="7"/>
  <c r="A2809" i="7"/>
  <c r="A1877" i="7"/>
  <c r="A2091" i="7"/>
  <c r="A3203" i="7"/>
  <c r="A3126" i="7"/>
  <c r="A1810" i="7"/>
  <c r="A2578" i="7"/>
  <c r="A3031" i="7"/>
  <c r="A2307" i="7"/>
  <c r="A2882" i="7"/>
  <c r="A1958" i="7"/>
  <c r="A2800" i="7"/>
  <c r="A3017" i="7"/>
  <c r="A2990" i="7"/>
  <c r="A3121" i="7"/>
  <c r="A2603" i="7"/>
  <c r="A2916" i="7"/>
  <c r="A4618" i="7"/>
  <c r="A4442" i="7"/>
  <c r="A4338" i="7"/>
  <c r="A4564" i="7"/>
  <c r="A3949" i="7"/>
  <c r="A3951" i="7"/>
  <c r="A4920" i="7"/>
  <c r="A3510" i="7"/>
  <c r="A4617" i="7"/>
  <c r="A4129" i="7"/>
  <c r="A3585" i="7"/>
  <c r="A4647" i="7"/>
  <c r="A4724" i="7"/>
  <c r="A3763" i="7"/>
  <c r="A4368" i="7"/>
  <c r="A3955" i="7"/>
  <c r="A4098" i="7"/>
  <c r="A3386" i="7"/>
  <c r="A3783" i="7"/>
  <c r="A3483" i="7"/>
  <c r="A3719" i="7"/>
  <c r="A4662" i="7"/>
  <c r="A4378" i="7"/>
  <c r="A4538" i="7"/>
  <c r="A3685" i="7"/>
  <c r="A3638" i="7"/>
  <c r="A3417" i="7"/>
  <c r="A4112" i="7"/>
  <c r="A3672" i="7"/>
  <c r="A3370" i="7"/>
  <c r="A4249" i="7"/>
  <c r="A4732" i="7"/>
  <c r="A3447" i="7"/>
  <c r="A4550" i="7"/>
  <c r="A4339" i="7"/>
  <c r="A3583" i="7"/>
  <c r="A3401" i="7"/>
  <c r="A3591" i="7"/>
  <c r="A4625" i="7"/>
  <c r="A4441" i="7"/>
  <c r="A3480" i="7"/>
  <c r="A3910" i="7"/>
  <c r="A4449" i="7"/>
  <c r="A3581" i="7"/>
  <c r="A4649" i="7"/>
  <c r="A4044" i="7"/>
  <c r="A3525" i="7"/>
  <c r="A3470" i="7"/>
  <c r="A3989" i="7"/>
  <c r="A3543" i="7"/>
  <c r="A4902" i="7"/>
  <c r="A4377" i="7"/>
  <c r="A4754" i="7"/>
  <c r="A3784" i="7"/>
  <c r="A4252" i="7"/>
  <c r="A3892" i="7"/>
  <c r="A4176" i="7"/>
  <c r="A4815" i="7"/>
  <c r="A4480" i="7"/>
  <c r="A4844" i="7"/>
  <c r="A4524" i="7"/>
  <c r="A4256" i="7"/>
  <c r="A3837" i="7"/>
  <c r="A4234" i="7"/>
  <c r="A3980" i="7"/>
  <c r="A4501" i="7"/>
  <c r="A3807" i="7"/>
  <c r="A4892" i="7"/>
  <c r="A3898" i="7"/>
  <c r="A4092" i="7"/>
  <c r="A4358" i="7"/>
  <c r="A4634" i="7"/>
  <c r="A4698" i="7"/>
  <c r="A3540" i="7"/>
  <c r="A3878" i="7"/>
  <c r="A4350" i="7"/>
  <c r="A3883" i="7"/>
  <c r="A4658" i="7"/>
  <c r="A4336" i="7"/>
  <c r="A4574" i="7"/>
  <c r="A4672" i="7"/>
  <c r="A3844" i="7"/>
  <c r="A4034" i="7"/>
  <c r="A4497" i="7"/>
  <c r="A3832" i="7"/>
  <c r="A4525" i="7"/>
  <c r="A3564" i="7"/>
  <c r="A3903" i="7"/>
  <c r="A3667" i="7"/>
  <c r="A3489" i="7"/>
  <c r="A4881" i="7"/>
  <c r="A4177" i="7"/>
  <c r="A4931" i="7"/>
  <c r="A3637" i="7"/>
  <c r="A4016" i="7"/>
  <c r="A3677" i="7"/>
  <c r="A3505" i="7"/>
  <c r="A4519" i="7"/>
  <c r="A3643" i="7"/>
  <c r="A4367" i="7"/>
  <c r="A4948" i="7"/>
  <c r="A4945" i="7"/>
  <c r="A4901" i="7"/>
  <c r="A3420" i="7"/>
  <c r="A3649" i="7"/>
  <c r="A3879" i="7"/>
  <c r="A4726" i="7"/>
  <c r="A3917" i="7"/>
  <c r="A4153" i="7"/>
  <c r="A3987" i="7"/>
  <c r="A3963" i="7"/>
  <c r="A4604" i="7"/>
  <c r="A3874" i="7"/>
  <c r="A4707" i="7"/>
  <c r="A4679" i="7"/>
  <c r="A4573" i="7"/>
  <c r="A4078" i="7"/>
  <c r="A4142" i="7"/>
  <c r="A4684" i="7"/>
  <c r="A4559" i="7"/>
  <c r="A4739" i="7"/>
  <c r="A4561" i="7"/>
  <c r="A4322" i="7"/>
  <c r="A3761" i="7"/>
  <c r="A3620" i="7"/>
  <c r="A4447" i="7"/>
  <c r="A4443" i="7"/>
  <c r="A3393" i="7"/>
  <c r="A3368" i="7"/>
  <c r="A2623" i="7"/>
  <c r="A2681" i="7"/>
  <c r="A3056" i="7"/>
  <c r="A2857" i="7"/>
  <c r="A2974" i="7"/>
  <c r="A2673" i="7"/>
  <c r="A1892" i="7"/>
  <c r="A2971" i="7"/>
  <c r="A3181" i="7"/>
  <c r="A3057" i="7"/>
  <c r="A2074" i="7"/>
  <c r="A2001" i="7"/>
  <c r="A2905" i="7"/>
  <c r="A3106" i="7"/>
  <c r="A1934" i="7"/>
  <c r="A2723" i="7"/>
  <c r="A2522" i="7"/>
  <c r="A2292" i="7"/>
  <c r="A3112" i="7"/>
  <c r="A2390" i="7"/>
  <c r="A2383" i="7"/>
  <c r="A2877" i="7"/>
  <c r="A3113" i="7"/>
  <c r="A2517" i="7"/>
  <c r="A2584" i="7"/>
  <c r="A2716" i="7"/>
  <c r="A2076" i="7"/>
  <c r="A3011" i="7"/>
  <c r="A2851" i="7"/>
  <c r="A2918" i="7"/>
  <c r="A2035" i="7"/>
  <c r="A1812" i="7"/>
  <c r="A2568" i="7"/>
  <c r="A1761" i="7"/>
  <c r="A2094" i="7"/>
  <c r="A2924" i="7"/>
  <c r="A2429" i="7"/>
  <c r="A2208" i="7"/>
  <c r="A3032" i="7"/>
  <c r="A1970" i="7"/>
  <c r="A2760" i="7"/>
  <c r="A2293" i="7"/>
  <c r="A1931" i="7"/>
  <c r="A2926" i="7"/>
  <c r="A2656" i="7"/>
  <c r="A3190" i="7"/>
  <c r="A2040" i="7"/>
  <c r="A2382" i="7"/>
  <c r="A2264" i="7"/>
  <c r="A2491" i="7"/>
  <c r="A1917" i="7"/>
  <c r="A2733" i="7"/>
  <c r="A3131" i="7"/>
  <c r="A2407" i="7"/>
  <c r="A3014" i="7"/>
  <c r="A1986" i="7"/>
  <c r="A3000" i="7"/>
  <c r="A2437" i="7"/>
  <c r="A2140" i="7"/>
  <c r="A2322" i="7"/>
  <c r="A2228" i="7"/>
  <c r="A2708" i="7"/>
  <c r="A2743" i="7"/>
  <c r="A2801" i="7"/>
  <c r="A2988" i="7"/>
  <c r="A2073" i="7"/>
  <c r="A2612" i="7"/>
  <c r="A1791" i="7"/>
  <c r="A2734" i="7"/>
  <c r="A3155" i="7"/>
  <c r="A3052" i="7"/>
  <c r="A2273" i="7"/>
  <c r="A3030" i="7"/>
  <c r="A2275" i="7"/>
  <c r="A2850" i="7"/>
  <c r="A2526" i="7"/>
  <c r="A4221" i="7"/>
  <c r="A4028" i="7"/>
  <c r="A4033" i="7"/>
  <c r="A3766" i="7"/>
  <c r="A3885" i="7"/>
  <c r="A4448" i="7"/>
  <c r="A3618" i="7"/>
  <c r="A4517" i="7"/>
  <c r="A3882" i="7"/>
  <c r="A3901" i="7"/>
  <c r="A3991" i="7"/>
  <c r="A4773" i="7"/>
  <c r="A4155" i="7"/>
  <c r="A3756" i="7"/>
  <c r="A4147" i="7"/>
  <c r="A4246" i="7"/>
  <c r="A4502" i="7"/>
  <c r="A4027" i="7"/>
  <c r="A4616" i="7"/>
  <c r="A4543" i="7"/>
  <c r="A4287" i="7"/>
  <c r="A4600" i="7"/>
  <c r="A3935" i="7"/>
  <c r="A3971" i="7"/>
  <c r="A4331" i="7"/>
  <c r="A3421" i="7"/>
  <c r="A4263" i="7"/>
  <c r="A3526" i="7"/>
  <c r="A3814" i="7"/>
  <c r="A3373" i="7"/>
  <c r="A3475" i="7"/>
  <c r="A3958" i="7"/>
  <c r="A4518" i="7"/>
  <c r="A4597" i="7"/>
  <c r="A4437" i="7"/>
  <c r="A4349" i="7"/>
  <c r="A3875" i="7"/>
  <c r="A3993" i="7"/>
  <c r="A4169" i="7"/>
  <c r="A4830" i="7"/>
  <c r="A4819" i="7"/>
  <c r="A4694" i="7"/>
  <c r="A4452" i="7"/>
  <c r="A4821" i="7"/>
  <c r="A4610" i="7"/>
  <c r="A4054" i="7"/>
  <c r="A4106" i="7"/>
  <c r="A4913" i="7"/>
  <c r="A4933" i="7"/>
  <c r="A3446" i="7"/>
  <c r="A3801" i="7"/>
  <c r="A4712" i="7"/>
  <c r="A4135" i="7"/>
  <c r="A3522" i="7"/>
  <c r="A4686" i="7"/>
  <c r="A4090" i="7"/>
  <c r="A3890" i="7"/>
  <c r="A4529" i="7"/>
  <c r="A3608" i="7"/>
  <c r="A3855" i="7"/>
  <c r="A4949" i="7"/>
  <c r="A3532" i="7"/>
  <c r="A4863" i="7"/>
  <c r="A4103" i="7"/>
  <c r="A4875" i="7"/>
  <c r="A4132" i="7"/>
  <c r="A4822" i="7"/>
  <c r="A4195" i="7"/>
  <c r="A3912" i="7"/>
  <c r="A1757" i="7"/>
  <c r="A1856" i="7"/>
  <c r="A2100" i="7"/>
  <c r="A2811" i="7"/>
  <c r="A2225" i="7"/>
  <c r="A2569" i="7"/>
  <c r="A1923" i="7"/>
  <c r="A1968" i="7"/>
  <c r="A1866" i="7"/>
  <c r="A2935" i="7"/>
  <c r="A1932" i="7"/>
  <c r="A2059" i="7"/>
  <c r="A2379" i="7"/>
  <c r="A1868" i="7"/>
  <c r="A3239" i="7"/>
  <c r="A2315" i="7"/>
  <c r="A1706" i="7"/>
  <c r="A2145" i="7"/>
  <c r="A2777" i="7"/>
  <c r="A3074" i="7"/>
  <c r="A2645" i="7"/>
  <c r="A2866" i="7"/>
  <c r="A3029" i="7"/>
  <c r="A2577" i="7"/>
  <c r="A2739" i="7"/>
  <c r="A3305" i="7"/>
  <c r="A2436" i="7"/>
  <c r="A2539" i="7"/>
  <c r="A3021" i="7"/>
  <c r="A2391" i="7"/>
  <c r="A2212" i="7"/>
  <c r="A2765" i="7"/>
  <c r="A2602" i="7"/>
  <c r="A2719" i="7"/>
  <c r="A2279" i="7"/>
  <c r="A2651" i="7"/>
  <c r="A3101" i="7"/>
  <c r="A3282" i="7"/>
  <c r="A2082" i="7"/>
  <c r="A2766" i="7"/>
  <c r="A3187" i="7"/>
  <c r="A2160" i="7"/>
  <c r="A1718" i="7"/>
  <c r="A2065" i="7"/>
  <c r="A2486" i="7"/>
  <c r="A2440" i="7"/>
  <c r="A2316" i="7"/>
  <c r="A2699" i="7"/>
  <c r="A2376" i="7"/>
  <c r="A1859" i="7"/>
  <c r="A1969" i="7"/>
  <c r="A2717" i="7"/>
  <c r="A3186" i="7"/>
  <c r="A2885" i="7"/>
  <c r="A2803" i="7"/>
  <c r="A2366" i="7"/>
  <c r="A2992" i="7"/>
  <c r="A2398" i="7"/>
  <c r="A2412" i="7"/>
  <c r="A2994" i="7"/>
  <c r="A2442" i="7"/>
  <c r="A2224" i="7"/>
  <c r="A2056" i="7"/>
  <c r="A2087" i="7"/>
  <c r="A4030" i="7"/>
  <c r="A4288" i="7"/>
  <c r="A4800" i="7"/>
  <c r="A3582" i="7"/>
  <c r="A4895" i="7"/>
  <c r="A3959" i="7"/>
  <c r="A4861" i="7"/>
  <c r="A3630" i="7"/>
  <c r="A4727" i="7"/>
  <c r="A4857" i="7"/>
  <c r="A4775" i="7"/>
  <c r="A4697" i="7"/>
  <c r="A3634" i="7"/>
  <c r="A3503" i="7"/>
  <c r="A4806" i="7"/>
  <c r="A3396" i="7"/>
  <c r="A3531" i="7"/>
  <c r="A3717" i="7"/>
  <c r="A4050" i="7"/>
  <c r="A3733" i="7"/>
  <c r="A3906" i="7"/>
  <c r="A4429" i="7"/>
  <c r="A3640" i="7"/>
  <c r="A4353" i="7"/>
  <c r="A4478" i="7"/>
  <c r="A4717" i="7"/>
  <c r="A3383" i="7"/>
  <c r="A4204" i="7"/>
  <c r="A4738" i="7"/>
  <c r="A4943" i="7"/>
  <c r="A3964" i="7"/>
  <c r="A3395" i="7"/>
  <c r="A4656" i="7"/>
  <c r="A3578" i="7"/>
  <c r="A4051" i="7"/>
  <c r="A4812" i="7"/>
  <c r="A4240" i="7"/>
  <c r="A4492" i="7"/>
  <c r="A3462" i="7"/>
  <c r="A3451" i="7"/>
  <c r="A4592" i="7"/>
  <c r="A4937" i="7"/>
  <c r="A475" i="3"/>
  <c r="A507" i="3"/>
  <c r="A490" i="3"/>
  <c r="A493" i="3"/>
  <c r="A478" i="3"/>
  <c r="A503" i="3"/>
  <c r="A830" i="7"/>
  <c r="A1096" i="7"/>
  <c r="A518" i="7"/>
  <c r="A1540" i="7"/>
  <c r="A1043" i="7"/>
  <c r="A1343" i="7"/>
  <c r="A774" i="7"/>
  <c r="A396" i="7"/>
  <c r="A256" i="7"/>
  <c r="A4438" i="7"/>
  <c r="A3354" i="7"/>
  <c r="A4172" i="7"/>
  <c r="A3916" i="7"/>
  <c r="A3922" i="7"/>
  <c r="A4453" i="7"/>
  <c r="A4243" i="7"/>
  <c r="A4301" i="7"/>
  <c r="A3853" i="7"/>
  <c r="A4074" i="7"/>
  <c r="A4850" i="7"/>
  <c r="A4159" i="7"/>
  <c r="A4528" i="7"/>
  <c r="A4910" i="7"/>
  <c r="A3391" i="7"/>
  <c r="A3868" i="7"/>
  <c r="A4402" i="7"/>
  <c r="A3387" i="7"/>
  <c r="A4646" i="7"/>
  <c r="A4414" i="7"/>
  <c r="A3811" i="7"/>
  <c r="A3680" i="7"/>
  <c r="A4206" i="7"/>
  <c r="A4110" i="7"/>
  <c r="A4925" i="7"/>
  <c r="A3423" i="7"/>
  <c r="A4343" i="7"/>
  <c r="A3385" i="7"/>
  <c r="A3562" i="7"/>
  <c r="A4114" i="7"/>
  <c r="A4181" i="7"/>
  <c r="A4725" i="7"/>
  <c r="A4036" i="7"/>
  <c r="A4382" i="7"/>
  <c r="A4451" i="7"/>
  <c r="A4432" i="7"/>
  <c r="A4855" i="7"/>
  <c r="A4456" i="7"/>
  <c r="A3803" i="7"/>
  <c r="A4389" i="7"/>
  <c r="A3350" i="7"/>
  <c r="A4575" i="7"/>
  <c r="A3431" i="7"/>
  <c r="A3904" i="7"/>
  <c r="A4306" i="7"/>
  <c r="A4657" i="7"/>
  <c r="A4380" i="7"/>
  <c r="A3828" i="7"/>
  <c r="A4198" i="7"/>
  <c r="A4759" i="7"/>
  <c r="A3588" i="7"/>
  <c r="A4923" i="7"/>
  <c r="A3356" i="7"/>
  <c r="A4780" i="7"/>
  <c r="A4105" i="7"/>
  <c r="A3921" i="7"/>
  <c r="A3859" i="7"/>
  <c r="A4490" i="7"/>
  <c r="A3934" i="7"/>
  <c r="A4296" i="7"/>
  <c r="A4282" i="7"/>
  <c r="A3729" i="7"/>
  <c r="A4787" i="7"/>
  <c r="A4867" i="7"/>
  <c r="A3809" i="7"/>
  <c r="A3768" i="7"/>
  <c r="A4087" i="7"/>
  <c r="A4772" i="7"/>
  <c r="A4079" i="7"/>
  <c r="A3577" i="7"/>
  <c r="A3981" i="7"/>
  <c r="A4637" i="7"/>
  <c r="A3908" i="7"/>
  <c r="A3474" i="7"/>
  <c r="A3596" i="7"/>
  <c r="A4479" i="7"/>
  <c r="A3899" i="7"/>
  <c r="A4924" i="7"/>
  <c r="A3907" i="7"/>
  <c r="A4795" i="7"/>
  <c r="A4774" i="7"/>
  <c r="A4049" i="7"/>
  <c r="A4213" i="7"/>
  <c r="A4302" i="7"/>
  <c r="A4805" i="7"/>
  <c r="A3765" i="7"/>
  <c r="A4799" i="7"/>
  <c r="A3340" i="7"/>
  <c r="A3537" i="7"/>
  <c r="A4428" i="7"/>
  <c r="A4370" i="7"/>
  <c r="A4360" i="7"/>
  <c r="A4635" i="7"/>
  <c r="A4516" i="7"/>
  <c r="A3440" i="7"/>
  <c r="A3362" i="7"/>
  <c r="A4629" i="7"/>
  <c r="A4319" i="7"/>
  <c r="A4273" i="7"/>
  <c r="A3549" i="7"/>
  <c r="A4193" i="7"/>
  <c r="A4919" i="7"/>
  <c r="A4396" i="7"/>
  <c r="A3548" i="7"/>
  <c r="A3553" i="7"/>
  <c r="A4329" i="7"/>
  <c r="A4907" i="7"/>
  <c r="A3500" i="7"/>
  <c r="A4128" i="7"/>
  <c r="A4849" i="7"/>
  <c r="A3466" i="7"/>
  <c r="A4091" i="7"/>
  <c r="A4661" i="7"/>
  <c r="A4237" i="7"/>
  <c r="A3642" i="7"/>
  <c r="A4310" i="7"/>
  <c r="A3842" i="7"/>
  <c r="A4871" i="7"/>
  <c r="A3555" i="7"/>
  <c r="A3771" i="7"/>
  <c r="A4042" i="7"/>
  <c r="A4330" i="7"/>
  <c r="A4440" i="7"/>
  <c r="A4009" i="7"/>
  <c r="A3573" i="7"/>
  <c r="A3838" i="7"/>
  <c r="A3819" i="7"/>
  <c r="A4818" i="7"/>
  <c r="A4254" i="7"/>
  <c r="A3516" i="7"/>
  <c r="A3764" i="7"/>
  <c r="A3468" i="7"/>
  <c r="A4671" i="7"/>
  <c r="A4062" i="7"/>
  <c r="A4498" i="7"/>
  <c r="A3506" i="7"/>
  <c r="A3636" i="7"/>
  <c r="A4006" i="7"/>
  <c r="A4289" i="7"/>
  <c r="A4335" i="7"/>
  <c r="A4793" i="7"/>
  <c r="A4834" i="7"/>
  <c r="A4939" i="7"/>
  <c r="A4101" i="7"/>
  <c r="A4223" i="7"/>
  <c r="A4226" i="7"/>
  <c r="A4236" i="7"/>
  <c r="A3513" i="7"/>
  <c r="A4848" i="7"/>
  <c r="A3524" i="7"/>
  <c r="A3457" i="7"/>
  <c r="A3977" i="7"/>
  <c r="A4401" i="7"/>
  <c r="A4081" i="7"/>
  <c r="A3860" i="7"/>
  <c r="A4189" i="7"/>
  <c r="A4400" i="7"/>
  <c r="A4682" i="7"/>
  <c r="A3434" i="7"/>
  <c r="A4040" i="7"/>
  <c r="A4272" i="7"/>
  <c r="A3701" i="7"/>
  <c r="A4460" i="7"/>
  <c r="A4840" i="7"/>
  <c r="A4069" i="7"/>
  <c r="A3797" i="7"/>
  <c r="A3928" i="7"/>
  <c r="A3544" i="7"/>
  <c r="A3693" i="7"/>
  <c r="A3598" i="7"/>
  <c r="A3914" i="7"/>
  <c r="A4896" i="7"/>
  <c r="A3646" i="7"/>
  <c r="A3856" i="7"/>
  <c r="A4397" i="7"/>
  <c r="A3587" i="7"/>
  <c r="A4768" i="7"/>
  <c r="A4127" i="7"/>
  <c r="A4150" i="7"/>
  <c r="A4796" i="7"/>
  <c r="A4239" i="7"/>
  <c r="A4917" i="7"/>
  <c r="A3493" i="7"/>
  <c r="A4463" i="7"/>
  <c r="A3800" i="7"/>
  <c r="A3867" i="7"/>
  <c r="A3734" i="7"/>
  <c r="A3498" i="7"/>
  <c r="A3712" i="7"/>
  <c r="A4838" i="7"/>
  <c r="A4860" i="7"/>
  <c r="A4856" i="7"/>
  <c r="A3419" i="7"/>
  <c r="A4693" i="7"/>
  <c r="A3808" i="7"/>
  <c r="A3930" i="7"/>
  <c r="A4465" i="7"/>
  <c r="A4757" i="7"/>
  <c r="A4589" i="7"/>
  <c r="A4554" i="7"/>
  <c r="A4827" i="7"/>
  <c r="A4134" i="7"/>
  <c r="A4745" i="7"/>
  <c r="A3704" i="7"/>
  <c r="A3732" i="7"/>
  <c r="A3743" i="7"/>
  <c r="A4877" i="7"/>
  <c r="A4718" i="7"/>
  <c r="A4420" i="7"/>
  <c r="A4510" i="7"/>
  <c r="A3994" i="7"/>
  <c r="A3410" i="7"/>
  <c r="A3703" i="7"/>
  <c r="A4557" i="7"/>
  <c r="A3777" i="7"/>
  <c r="A4750" i="7"/>
  <c r="A3442" i="7"/>
  <c r="A3825" i="7"/>
  <c r="A3786" i="7"/>
  <c r="A3865" i="7"/>
  <c r="A4619" i="7"/>
  <c r="A4055" i="7"/>
  <c r="A4547" i="7"/>
  <c r="A3690" i="7"/>
  <c r="A4864" i="7"/>
  <c r="A3795" i="7"/>
  <c r="A3569" i="7"/>
  <c r="A3787" i="7"/>
  <c r="A4387" i="7"/>
  <c r="A4944" i="7"/>
  <c r="A4900" i="7"/>
  <c r="A4303" i="7"/>
  <c r="A3918" i="7"/>
  <c r="A4809" i="7"/>
  <c r="A4472" i="7"/>
  <c r="A3624" i="7"/>
  <c r="A4886" i="7"/>
  <c r="A4588" i="7"/>
  <c r="A3408" i="7"/>
  <c r="A3339" i="7"/>
  <c r="A3909" i="7"/>
  <c r="A4846" i="7"/>
  <c r="A3815" i="7"/>
  <c r="A4002" i="7"/>
  <c r="A4506" i="7"/>
  <c r="A3755" i="7"/>
  <c r="A4622" i="7"/>
  <c r="A4145" i="7"/>
  <c r="A3698" i="7"/>
  <c r="A3589" i="7"/>
  <c r="A3660" i="7"/>
  <c r="A3348" i="7"/>
  <c r="A4124" i="7"/>
  <c r="A4912" i="7"/>
  <c r="A4369" i="7"/>
  <c r="A4257" i="7"/>
  <c r="A3854" i="7"/>
  <c r="A4328" i="7"/>
  <c r="A4792" i="7"/>
  <c r="A3902" i="7"/>
  <c r="A3496" i="7"/>
  <c r="A3687" i="7"/>
  <c r="A3622" i="7"/>
  <c r="A4178" i="7"/>
  <c r="A4337" i="7"/>
  <c r="A3711" i="7"/>
  <c r="A3559" i="7"/>
  <c r="A3852" i="7"/>
  <c r="A4667" i="7"/>
  <c r="A3613" i="7"/>
  <c r="A4471" i="7"/>
  <c r="A4309" i="7"/>
  <c r="A3748" i="7"/>
  <c r="A4191" i="7"/>
  <c r="A4462" i="7"/>
  <c r="A4673" i="7"/>
  <c r="A3632" i="7"/>
  <c r="A4823" i="7"/>
  <c r="A3361" i="7"/>
  <c r="A3845" i="7"/>
  <c r="A4876" i="7"/>
  <c r="A3346" i="7"/>
  <c r="A4514" i="7"/>
  <c r="A4187" i="7"/>
  <c r="A3528" i="7"/>
  <c r="A3829" i="7"/>
  <c r="A3861" i="7"/>
  <c r="A4817" i="7"/>
  <c r="A3521" i="7"/>
  <c r="A3996" i="7"/>
  <c r="A4687" i="7"/>
  <c r="A4940" i="7"/>
  <c r="A4170" i="7"/>
  <c r="A4556" i="7"/>
  <c r="A4053" i="7"/>
  <c r="A4545" i="7"/>
  <c r="A3512" i="7"/>
  <c r="A4530" i="7"/>
  <c r="A3724" i="7"/>
  <c r="A4816" i="7"/>
  <c r="A4269" i="7"/>
  <c r="A3818" i="7"/>
  <c r="A4534" i="7"/>
  <c r="A4455" i="7"/>
  <c r="A4023" i="7"/>
  <c r="A4730" i="7"/>
  <c r="A3823" i="7"/>
  <c r="A3753" i="7"/>
  <c r="A3872" i="7"/>
  <c r="A3631" i="7"/>
  <c r="A4379" i="7"/>
  <c r="A4041" i="7"/>
  <c r="A4063" i="7"/>
  <c r="A4499" i="7"/>
  <c r="A4828" i="7"/>
  <c r="A3508" i="7"/>
  <c r="A4144" i="7"/>
  <c r="A4408" i="7"/>
  <c r="A3600" i="7"/>
  <c r="A4250" i="7"/>
  <c r="A4782" i="7"/>
  <c r="A3357" i="7"/>
  <c r="A4567" i="7"/>
  <c r="A3659" i="7"/>
  <c r="A4665" i="7"/>
  <c r="A4411" i="7"/>
  <c r="A3737" i="7"/>
  <c r="A4357" i="7"/>
  <c r="A3376" i="7"/>
  <c r="A3750" i="7"/>
  <c r="A4599" i="7"/>
  <c r="A4300" i="7"/>
  <c r="A3571" i="7"/>
  <c r="A3871" i="7"/>
  <c r="A3881" i="7"/>
  <c r="A3752" i="7"/>
  <c r="A3791" i="7"/>
  <c r="A3873" i="7"/>
  <c r="A4873" i="7"/>
  <c r="A4802" i="7"/>
  <c r="A3605" i="7"/>
  <c r="A3968" i="7"/>
  <c r="A4435" i="7"/>
  <c r="A3502" i="7"/>
  <c r="A3621" i="7"/>
  <c r="A4313" i="7"/>
  <c r="A4704" i="7"/>
  <c r="A3411" i="7"/>
  <c r="A3655" i="7"/>
  <c r="A4161" i="7"/>
  <c r="A4701" i="7"/>
  <c r="A3816" i="7"/>
  <c r="A3653" i="7"/>
  <c r="A4018" i="7"/>
  <c r="A4487" i="7"/>
  <c r="A3775" i="7"/>
  <c r="A4388" i="7"/>
  <c r="A3866" i="7"/>
  <c r="A4551" i="7"/>
  <c r="A4611" i="7"/>
  <c r="A4052" i="7"/>
  <c r="A3774" i="7"/>
  <c r="A4689" i="7"/>
  <c r="A4640" i="7"/>
  <c r="A4015" i="7"/>
  <c r="A3986" i="7"/>
  <c r="A3530" i="7"/>
  <c r="A3648" i="7"/>
  <c r="A3657" i="7"/>
  <c r="A3399" i="7"/>
  <c r="A4059" i="7"/>
  <c r="A4731" i="7"/>
  <c r="A4267" i="7"/>
  <c r="A4201" i="7"/>
  <c r="A4650" i="7"/>
  <c r="A3656" i="7"/>
  <c r="A4593" i="7"/>
  <c r="A3889" i="7"/>
  <c r="A4660" i="7"/>
  <c r="A4936" i="7"/>
  <c r="A4935" i="7"/>
  <c r="A4298" i="7"/>
  <c r="A4729" i="7"/>
  <c r="A4133" i="7"/>
  <c r="A3429" i="7"/>
  <c r="A3886" i="7"/>
  <c r="A3824" i="7"/>
  <c r="A3923" i="7"/>
  <c r="A4307" i="7"/>
  <c r="A3453" i="7"/>
  <c r="A3541" i="7"/>
  <c r="A4099" i="7"/>
  <c r="A3558" i="7"/>
  <c r="A4540" i="7"/>
  <c r="A4425" i="7"/>
  <c r="A4542" i="7"/>
  <c r="A3976" i="7"/>
  <c r="A3676" i="7"/>
  <c r="A4804" i="7"/>
  <c r="A4421" i="7"/>
  <c r="A4038" i="7"/>
  <c r="A3444" i="7"/>
  <c r="A4383" i="7"/>
  <c r="A3662" i="7"/>
  <c r="A3380" i="7"/>
  <c r="A4549" i="7"/>
  <c r="A3615" i="7"/>
  <c r="A3449" i="7"/>
  <c r="A4784" i="7"/>
  <c r="A3706" i="7"/>
  <c r="A4199" i="7"/>
  <c r="A3484" i="7"/>
  <c r="A3965" i="7"/>
  <c r="A4505" i="7"/>
  <c r="A3938" i="7"/>
  <c r="A3654" i="7"/>
  <c r="A4299" i="7"/>
  <c r="A4320" i="7"/>
  <c r="A4643" i="7"/>
  <c r="A3628" i="7"/>
  <c r="A4789" i="7"/>
  <c r="A233" i="7"/>
  <c r="A1175" i="7"/>
  <c r="A244" i="7"/>
  <c r="A92" i="7"/>
  <c r="A1530" i="7"/>
  <c r="A1383" i="7"/>
  <c r="A206" i="7"/>
  <c r="A1526" i="7"/>
  <c r="A145" i="7"/>
  <c r="A994" i="7"/>
  <c r="A491" i="7"/>
  <c r="A1510" i="7"/>
  <c r="A487" i="7"/>
  <c r="A1087" i="7"/>
  <c r="A1205" i="7"/>
  <c r="A383" i="7"/>
  <c r="A1170" i="7"/>
  <c r="A1045" i="7"/>
  <c r="A837" i="7"/>
  <c r="A763" i="7"/>
  <c r="A826" i="7"/>
  <c r="A859" i="7"/>
  <c r="A221" i="7"/>
  <c r="A101" i="7"/>
  <c r="A1572" i="7"/>
  <c r="A1071" i="7"/>
  <c r="A1528" i="7"/>
  <c r="A685" i="7"/>
  <c r="A1439" i="7"/>
  <c r="A840" i="7"/>
  <c r="A1448" i="7"/>
  <c r="A1224" i="7"/>
  <c r="A803" i="7"/>
  <c r="A1164" i="7"/>
  <c r="A1525" i="7"/>
  <c r="A42" i="7"/>
  <c r="A118" i="7"/>
  <c r="A1119" i="7"/>
  <c r="A1634" i="7"/>
  <c r="A1523" i="7"/>
  <c r="A788" i="7"/>
  <c r="A1069" i="7"/>
  <c r="A857" i="7"/>
  <c r="A1241" i="7"/>
  <c r="A1243" i="7"/>
  <c r="A1482" i="7"/>
  <c r="A261" i="7"/>
  <c r="A156" i="7"/>
  <c r="A1594" i="7"/>
  <c r="A1237" i="7"/>
  <c r="A1263" i="7"/>
  <c r="A104" i="7"/>
  <c r="A239" i="7"/>
  <c r="A681" i="7"/>
  <c r="A1190" i="7"/>
  <c r="A1189" i="7"/>
  <c r="A1499" i="7"/>
  <c r="A1570" i="7"/>
  <c r="A801" i="7"/>
  <c r="A1053" i="7"/>
  <c r="A1212" i="7"/>
  <c r="A997" i="7"/>
  <c r="A1179" i="7"/>
  <c r="A992" i="7"/>
  <c r="A988" i="7"/>
  <c r="A1271" i="7"/>
  <c r="A136" i="7"/>
  <c r="A470" i="7"/>
  <c r="A1500" i="7"/>
  <c r="A1201" i="7"/>
  <c r="A996" i="7"/>
  <c r="A1110" i="7"/>
  <c r="A786" i="7"/>
  <c r="A222" i="7"/>
  <c r="A1505" i="7"/>
  <c r="A483" i="7"/>
  <c r="A1490" i="7"/>
  <c r="A1213" i="7"/>
  <c r="A133" i="7"/>
  <c r="A866" i="7"/>
  <c r="A94" i="7"/>
  <c r="A251" i="7"/>
  <c r="A612" i="7"/>
  <c r="A43" i="7"/>
  <c r="A53" i="7"/>
  <c r="A1378" i="7"/>
  <c r="A1077" i="7"/>
  <c r="A1040" i="7"/>
  <c r="A3681" i="7"/>
  <c r="A4843" i="7"/>
  <c r="A3469" i="7"/>
  <c r="A4515" i="7"/>
  <c r="A4275" i="7"/>
  <c r="A3552" i="7"/>
  <c r="A4808" i="7"/>
  <c r="A3460" i="7"/>
  <c r="A3459" i="7"/>
  <c r="A4842" i="7"/>
  <c r="A4118" i="7"/>
  <c r="A3876" i="7"/>
  <c r="A4884" i="7"/>
  <c r="A3372" i="7"/>
  <c r="A3565" i="7"/>
  <c r="A4627" i="7"/>
  <c r="A3925" i="7"/>
  <c r="A3352" i="7"/>
  <c r="A4165" i="7"/>
  <c r="A4048" i="7"/>
  <c r="A4582" i="7"/>
  <c r="A4253" i="7"/>
  <c r="A3623" i="7"/>
  <c r="A4162" i="7"/>
  <c r="A4356" i="7"/>
  <c r="A4439" i="7"/>
  <c r="A3554" i="7"/>
  <c r="A3650" i="7"/>
  <c r="A4553" i="7"/>
  <c r="A4073" i="7"/>
  <c r="A4723" i="7"/>
  <c r="A4318" i="7"/>
  <c r="A4241" i="7"/>
  <c r="A4606" i="7"/>
  <c r="A4409" i="7"/>
  <c r="A3692" i="7"/>
  <c r="A4890" i="7"/>
  <c r="A3863" i="7"/>
  <c r="A3595" i="7"/>
  <c r="A3527" i="7"/>
  <c r="A3804" i="7"/>
  <c r="A3617" i="7"/>
  <c r="A4577" i="7"/>
  <c r="A4720" i="7"/>
  <c r="A4375" i="7"/>
  <c r="A3920" i="7"/>
  <c r="A4883" i="7"/>
  <c r="A4321" i="7"/>
  <c r="A4374" i="7"/>
  <c r="A4522" i="7"/>
  <c r="A4941" i="7"/>
  <c r="A4060" i="7"/>
  <c r="A3566" i="7"/>
  <c r="A3942" i="7"/>
  <c r="A3945" i="7"/>
  <c r="A3790" i="7"/>
  <c r="A4888" i="7"/>
  <c r="A4168" i="7"/>
  <c r="A3812" i="7"/>
  <c r="A3574" i="7"/>
  <c r="A3726" i="7"/>
  <c r="A4265" i="7"/>
  <c r="A4393" i="7"/>
  <c r="A3973" i="7"/>
  <c r="A4938" i="7"/>
  <c r="A4474" i="7"/>
  <c r="A4458" i="7"/>
  <c r="A3488" i="7"/>
  <c r="A4212" i="7"/>
  <c r="A3944" i="7"/>
  <c r="A3403" i="7"/>
  <c r="A4037" i="7"/>
  <c r="A3979" i="7"/>
  <c r="A3450" i="7"/>
  <c r="A4829" i="7"/>
  <c r="A3533" i="7"/>
  <c r="A4747" i="7"/>
  <c r="A4590" i="7"/>
  <c r="A4446" i="7"/>
  <c r="A3658" i="7"/>
  <c r="A3686" i="7"/>
  <c r="A4930" i="7"/>
  <c r="A4444" i="7"/>
  <c r="A4921" i="7"/>
  <c r="A4746" i="7"/>
  <c r="A4959" i="7"/>
  <c r="A4137" i="7"/>
  <c r="A4813" i="7"/>
  <c r="A3601" i="7"/>
  <c r="A4615" i="7"/>
  <c r="A3425" i="7"/>
  <c r="A3360" i="7"/>
  <c r="A3943" i="7"/>
  <c r="A4853" i="7"/>
  <c r="A4470" i="7"/>
  <c r="A3911" i="7"/>
  <c r="A4352" i="7"/>
  <c r="A3895" i="7"/>
  <c r="A4675" i="7"/>
  <c r="A3499" i="7"/>
  <c r="A4537" i="7"/>
  <c r="A3476" i="7"/>
  <c r="A3546" i="7"/>
  <c r="A4422" i="7"/>
  <c r="A4623" i="7"/>
  <c r="A3794" i="7"/>
  <c r="A4061" i="7"/>
  <c r="A4227" i="7"/>
  <c r="A3919" i="7"/>
  <c r="A4283" i="7"/>
  <c r="A4778" i="7"/>
  <c r="A4359" i="7"/>
  <c r="A3900" i="7"/>
  <c r="A3494" i="7"/>
  <c r="A3604" i="7"/>
  <c r="A4222" i="7"/>
  <c r="A3742" i="7"/>
  <c r="A4410" i="7"/>
  <c r="A3960" i="7"/>
  <c r="A4427" i="7"/>
  <c r="A3933" i="7"/>
  <c r="A4363" i="7"/>
  <c r="A4304" i="7"/>
  <c r="A3954" i="7"/>
  <c r="A3754" i="7"/>
  <c r="A4854" i="7"/>
  <c r="A529" i="3"/>
  <c r="A535" i="3"/>
  <c r="A547" i="3"/>
  <c r="A530" i="3"/>
  <c r="A557" i="3"/>
  <c r="A554" i="3"/>
  <c r="A329" i="3"/>
  <c r="A340" i="3"/>
  <c r="A308" i="3"/>
  <c r="A339" i="3"/>
  <c r="A309" i="3"/>
  <c r="A330" i="3"/>
  <c r="A365" i="3"/>
  <c r="A373" i="3"/>
  <c r="A377" i="3"/>
  <c r="A359" i="3"/>
  <c r="A371" i="3"/>
  <c r="A374" i="3"/>
  <c r="A4333" i="7"/>
  <c r="A4605" i="7"/>
  <c r="A3798" i="7"/>
  <c r="A3580" i="7"/>
  <c r="A3647" i="7"/>
  <c r="A3741" i="7"/>
  <c r="A3448" i="7"/>
  <c r="A4956" i="7"/>
  <c r="A3668" i="7"/>
  <c r="A4346" i="7"/>
  <c r="A4866" i="7"/>
  <c r="A4552" i="7"/>
  <c r="A4685" i="7"/>
  <c r="A4858" i="7"/>
  <c r="A3905" i="7"/>
  <c r="A4184" i="7"/>
  <c r="A3769" i="7"/>
  <c r="A4483" i="7"/>
  <c r="A4139" i="7"/>
  <c r="A4255" i="7"/>
  <c r="A3738" i="7"/>
  <c r="A3671" i="7"/>
  <c r="A4668" i="7"/>
  <c r="A4067" i="7"/>
  <c r="A4526" i="7"/>
  <c r="A4215" i="7"/>
  <c r="A3535" i="7"/>
  <c r="A4826" i="7"/>
  <c r="A3461" i="7"/>
  <c r="A4245" i="7"/>
  <c r="A4764" i="7"/>
  <c r="A4947" i="7"/>
  <c r="A4151" i="7"/>
  <c r="A4344" i="7"/>
  <c r="A3967" i="7"/>
  <c r="A3694" i="7"/>
  <c r="A3435" i="7"/>
  <c r="A4340" i="7"/>
  <c r="A4280" i="7"/>
  <c r="A3479" i="7"/>
  <c r="A4211" i="7"/>
  <c r="A4235" i="7"/>
  <c r="A3691" i="7"/>
  <c r="A4000" i="7"/>
  <c r="A3847" i="7"/>
  <c r="A3545" i="7"/>
  <c r="A4880" i="7"/>
  <c r="A3341" i="7"/>
  <c r="A3464" i="7"/>
  <c r="A4064" i="7"/>
  <c r="A4641" i="7"/>
  <c r="A4591" i="7"/>
  <c r="A4209" i="7"/>
  <c r="A3563" i="7"/>
  <c r="A3367" i="7"/>
  <c r="A4957" i="7"/>
  <c r="A3936" i="7"/>
  <c r="A4089" i="7"/>
  <c r="A4419" i="7"/>
  <c r="A4188" i="7"/>
  <c r="A4748" i="7"/>
  <c r="A3937" i="7"/>
  <c r="A4569" i="7"/>
  <c r="A3947" i="7"/>
  <c r="A4230" i="7"/>
  <c r="A4507" i="7"/>
  <c r="A4887" i="7"/>
  <c r="A3497" i="7"/>
  <c r="A4690" i="7"/>
  <c r="A4702" i="7"/>
  <c r="A4011" i="7"/>
  <c r="A3619" i="7"/>
  <c r="A4820" i="7"/>
  <c r="A4146" i="7"/>
  <c r="A4952" i="7"/>
  <c r="A3713" i="7"/>
  <c r="A4164" i="7"/>
  <c r="A3877" i="7"/>
  <c r="A4056" i="7"/>
  <c r="A4511" i="7"/>
  <c r="A3374" i="7"/>
  <c r="A4121" i="7"/>
  <c r="A4160" i="7"/>
  <c r="A3849" i="7"/>
  <c r="A4058" i="7"/>
  <c r="A4893" i="7"/>
  <c r="A3443" i="7"/>
  <c r="A4362" i="7"/>
  <c r="A4258" i="7"/>
  <c r="A3485" i="7"/>
  <c r="A4317" i="7"/>
  <c r="A3846" i="7"/>
  <c r="A4496" i="7"/>
  <c r="A3629" i="7"/>
  <c r="A4728" i="7"/>
  <c r="A4019" i="7"/>
  <c r="A3504" i="7"/>
  <c r="A4783" i="7"/>
  <c r="A4341" i="7"/>
  <c r="A4196" i="7"/>
  <c r="A3699" i="7"/>
  <c r="A3412" i="7"/>
  <c r="A4676" i="7"/>
  <c r="A3806" i="7"/>
  <c r="A3441" i="7"/>
  <c r="A4007" i="7"/>
  <c r="A4076" i="7"/>
  <c r="A4509" i="7"/>
  <c r="A1099" i="7"/>
  <c r="A1384" i="7"/>
  <c r="A1438" i="7"/>
  <c r="A57" i="7"/>
  <c r="A1072" i="7"/>
  <c r="A825" i="7"/>
  <c r="A1654" i="7"/>
  <c r="A1039" i="7"/>
  <c r="A1027" i="7"/>
  <c r="A1235" i="7"/>
  <c r="A1193" i="7"/>
  <c r="A920" i="7"/>
  <c r="A1638" i="7"/>
  <c r="A1367" i="7"/>
  <c r="A1348" i="7"/>
  <c r="A1519" i="7"/>
  <c r="A1410" i="7"/>
  <c r="A1222" i="7"/>
  <c r="A831" i="7"/>
  <c r="A1599" i="7"/>
  <c r="A1111" i="7"/>
  <c r="A855" i="7"/>
  <c r="A1484" i="7"/>
  <c r="A852" i="7"/>
  <c r="A847" i="7"/>
  <c r="A637" i="7"/>
  <c r="A1496" i="7"/>
  <c r="A1266" i="7"/>
  <c r="A1551" i="7"/>
  <c r="A1200" i="7"/>
  <c r="A1431" i="7"/>
  <c r="A766" i="7"/>
  <c r="A1486" i="7"/>
  <c r="A1086" i="7"/>
  <c r="A33" i="7"/>
  <c r="A505" i="7"/>
  <c r="A576" i="7"/>
  <c r="A384" i="10"/>
  <c r="A376" i="10"/>
  <c r="A402" i="10"/>
  <c r="A355" i="10"/>
  <c r="A333" i="10"/>
  <c r="A388" i="10"/>
  <c r="A369" i="10"/>
  <c r="A374" i="10"/>
  <c r="A358" i="10"/>
  <c r="A335" i="10"/>
  <c r="A399" i="10"/>
  <c r="A352" i="10"/>
  <c r="A609" i="3"/>
  <c r="A588" i="3"/>
  <c r="A598" i="3"/>
  <c r="A622" i="3"/>
  <c r="A617" i="3"/>
  <c r="A492" i="3"/>
  <c r="A473" i="3"/>
  <c r="A502" i="3"/>
  <c r="A504" i="3"/>
  <c r="A500" i="3"/>
  <c r="A506" i="3"/>
  <c r="A1218" i="7"/>
  <c r="A1605" i="7"/>
  <c r="A1513" i="7"/>
  <c r="A844" i="7"/>
  <c r="A265" i="7"/>
  <c r="A634" i="7"/>
  <c r="A1276" i="7"/>
  <c r="A1387" i="7"/>
  <c r="A1240" i="7"/>
  <c r="A1653" i="7"/>
  <c r="A876" i="7"/>
  <c r="A109" i="7"/>
  <c r="A1062" i="7"/>
  <c r="A633" i="7"/>
  <c r="A1587" i="7"/>
  <c r="A291" i="7"/>
  <c r="A210" i="7"/>
  <c r="A776" i="7"/>
  <c r="A848" i="7"/>
  <c r="A1614" i="7"/>
  <c r="A1385" i="7"/>
  <c r="A1329" i="7"/>
  <c r="A1236" i="7"/>
  <c r="A58" i="7"/>
  <c r="A1242" i="7"/>
  <c r="A1603" i="7"/>
  <c r="A1556" i="7"/>
  <c r="A1412" i="7"/>
  <c r="A1447" i="7"/>
  <c r="A718" i="7"/>
  <c r="A49" i="7"/>
  <c r="A795" i="7"/>
  <c r="A1049" i="7"/>
  <c r="A360" i="7"/>
  <c r="A1579" i="7"/>
  <c r="A268" i="7"/>
  <c r="A375" i="10"/>
  <c r="A383" i="10"/>
  <c r="A395" i="10"/>
  <c r="A385" i="10"/>
  <c r="A405" i="10"/>
  <c r="A381" i="10"/>
  <c r="A397" i="10"/>
  <c r="A354" i="10"/>
  <c r="A324" i="10"/>
  <c r="A323" i="10"/>
  <c r="A387" i="10"/>
  <c r="A379" i="10"/>
  <c r="A626" i="3"/>
  <c r="A605" i="3"/>
  <c r="A604" i="3"/>
  <c r="A3452" i="7"/>
  <c r="A4210" i="7"/>
  <c r="A3913" i="7"/>
  <c r="A3517" i="7"/>
  <c r="A3970" i="7"/>
  <c r="A4560" i="7"/>
  <c r="A3463" i="7"/>
  <c r="A4870" i="7"/>
  <c r="A4407" i="7"/>
  <c r="A4951" i="7"/>
  <c r="A3487" i="7"/>
  <c r="A4138" i="7"/>
  <c r="A4130" i="7"/>
  <c r="A4208" i="7"/>
  <c r="A4915" i="7"/>
  <c r="A3529" i="7"/>
  <c r="A4365" i="7"/>
  <c r="A4928" i="7"/>
  <c r="A3896" i="7"/>
  <c r="A4157" i="7"/>
  <c r="A4217" i="7"/>
  <c r="A4814" i="7"/>
  <c r="A4454" i="7"/>
  <c r="A4026" i="7"/>
  <c r="A4094" i="7"/>
  <c r="A4332" i="7"/>
  <c r="A4852" i="7"/>
  <c r="A3709" i="7"/>
  <c r="A3725" i="7"/>
  <c r="A4261" i="7"/>
  <c r="A4025" i="7"/>
  <c r="A4045" i="7"/>
  <c r="A4268" i="7"/>
  <c r="A3897" i="7"/>
  <c r="A4467" i="7"/>
  <c r="A3492" i="7"/>
  <c r="A4749" i="7"/>
  <c r="A3353" i="7"/>
  <c r="A4680" i="7"/>
  <c r="A3576" i="7"/>
  <c r="A3661" i="7"/>
  <c r="A4841" i="7"/>
  <c r="A3347" i="7"/>
  <c r="A4315" i="7"/>
  <c r="A4544" i="7"/>
  <c r="A3927" i="7"/>
  <c r="A4391" i="7"/>
  <c r="A4571" i="7"/>
  <c r="A3736" i="7"/>
  <c r="A4020" i="7"/>
  <c r="A4767" i="7"/>
  <c r="A4259" i="7"/>
  <c r="A4342" i="7"/>
  <c r="A552" i="3"/>
  <c r="A570" i="3"/>
  <c r="A551" i="3"/>
  <c r="A527" i="3"/>
  <c r="A560" i="3"/>
  <c r="A543" i="3"/>
  <c r="A571" i="3"/>
  <c r="A305" i="3"/>
  <c r="A314" i="3"/>
  <c r="A319" i="3"/>
  <c r="A328" i="3"/>
  <c r="A324" i="3"/>
  <c r="A315" i="3"/>
  <c r="A399" i="3"/>
  <c r="A378" i="3"/>
  <c r="A394" i="3"/>
  <c r="A390" i="3"/>
  <c r="A389" i="3"/>
  <c r="A367" i="3"/>
  <c r="A360" i="3"/>
  <c r="A1296" i="7"/>
  <c r="A868" i="7"/>
  <c r="A257" i="3"/>
  <c r="A286" i="3"/>
  <c r="A258" i="3"/>
  <c r="A275" i="3"/>
  <c r="A251" i="3"/>
  <c r="A282" i="3"/>
  <c r="A254" i="3"/>
  <c r="A4415" i="7"/>
  <c r="A3567" i="7"/>
  <c r="A4334" i="7"/>
  <c r="A4386" i="7"/>
  <c r="A3392" i="7"/>
  <c r="A4758" i="7"/>
  <c r="A4311" i="7"/>
  <c r="A4120" i="7"/>
  <c r="A3437" i="7"/>
  <c r="A4565" i="7"/>
  <c r="A4475" i="7"/>
  <c r="A3727" i="7"/>
  <c r="A4488" i="7"/>
  <c r="A4655" i="7"/>
  <c r="A4482" i="7"/>
  <c r="A3398" i="7"/>
  <c r="A3409" i="7"/>
  <c r="A3625" i="7"/>
  <c r="A3888" i="7"/>
  <c r="A3778" i="7"/>
  <c r="A4708" i="7"/>
  <c r="A4093" i="7"/>
  <c r="A4503" i="7"/>
  <c r="A3602" i="7"/>
  <c r="A4576" i="7"/>
  <c r="A4102" i="7"/>
  <c r="A4238" i="7"/>
  <c r="A4558" i="7"/>
  <c r="A3454" i="7"/>
  <c r="A4696" i="7"/>
  <c r="A4710" i="7"/>
  <c r="A3990" i="7"/>
  <c r="A3799" i="7"/>
  <c r="A4904" i="7"/>
  <c r="A4699" i="7"/>
  <c r="A3416" i="7"/>
  <c r="A3961" i="7"/>
  <c r="A4753" i="7"/>
  <c r="A4416" i="7"/>
  <c r="A3948" i="7"/>
  <c r="A4225" i="7"/>
  <c r="A4763" i="7"/>
  <c r="A3426" i="7"/>
  <c r="A3342" i="7"/>
  <c r="A4082" i="7"/>
  <c r="A3542" i="7"/>
  <c r="A4715" i="7"/>
  <c r="A4630" i="7"/>
  <c r="A3344" i="7"/>
  <c r="A3539" i="7"/>
  <c r="A4504" i="7"/>
  <c r="A4548" i="7"/>
  <c r="A3556" i="7"/>
  <c r="A4903" i="7"/>
  <c r="A4005" i="7"/>
  <c r="A4532" i="7"/>
  <c r="A3710" i="7"/>
  <c r="A4541" i="7"/>
  <c r="A3490" i="7"/>
  <c r="A4740" i="7"/>
  <c r="A3365" i="7"/>
  <c r="A3674" i="7"/>
  <c r="A4464" i="7"/>
  <c r="A3415" i="7"/>
  <c r="A4751" i="7"/>
  <c r="A4929" i="7"/>
  <c r="A4194" i="7"/>
  <c r="A4631" i="7"/>
  <c r="A3758" i="7"/>
  <c r="A3862" i="7"/>
  <c r="A4494" i="7"/>
  <c r="A4175" i="7"/>
  <c r="A4916" i="7"/>
  <c r="A4290" i="7"/>
  <c r="A4700" i="7"/>
  <c r="A3848" i="7"/>
  <c r="A4851" i="7"/>
  <c r="A4645" i="7"/>
  <c r="A3782" i="7"/>
  <c r="A3893" i="7"/>
  <c r="A4174" i="7"/>
  <c r="A4868" i="7"/>
  <c r="A4706" i="7"/>
  <c r="A4086" i="7"/>
  <c r="A4926" i="7"/>
  <c r="A3439" i="7"/>
  <c r="A3599" i="7"/>
  <c r="A3740" i="7"/>
  <c r="A4882" i="7"/>
  <c r="A4632" i="7"/>
  <c r="A3627" i="7"/>
  <c r="A4141" i="7"/>
  <c r="A3428" i="7"/>
  <c r="A3641" i="7"/>
  <c r="A4513" i="7"/>
  <c r="A4047" i="7"/>
  <c r="A4566" i="7"/>
  <c r="A3422" i="7"/>
  <c r="A3472" i="7"/>
  <c r="A3695" i="7"/>
  <c r="A3702" i="7"/>
  <c r="A4595" i="7"/>
  <c r="A4642" i="7"/>
  <c r="A561" i="3"/>
  <c r="A532" i="3"/>
  <c r="A542" i="3"/>
  <c r="A539" i="3"/>
  <c r="A563" i="3"/>
  <c r="A344" i="3"/>
  <c r="A306" i="3"/>
  <c r="A331" i="3"/>
  <c r="A318" i="3"/>
  <c r="A303" i="3"/>
  <c r="A307" i="3"/>
  <c r="A325" i="3"/>
  <c r="A401" i="3"/>
  <c r="A395" i="3"/>
  <c r="A363" i="3"/>
  <c r="A370" i="3"/>
  <c r="A368" i="3"/>
  <c r="A362" i="3"/>
  <c r="A357" i="3"/>
  <c r="A4791" i="7"/>
  <c r="A3611" i="7"/>
  <c r="A3759" i="7"/>
  <c r="A3550" i="7"/>
  <c r="A4735" i="7"/>
  <c r="A3663" i="7"/>
  <c r="A3830" i="7"/>
  <c r="A4466" i="7"/>
  <c r="A3465" i="7"/>
  <c r="A3603" i="7"/>
  <c r="A4122" i="7"/>
  <c r="A3349" i="7"/>
  <c r="A4609" i="7"/>
  <c r="A4761" i="7"/>
  <c r="A4131" i="7"/>
  <c r="A4608" i="7"/>
  <c r="A4180" i="7"/>
  <c r="A4798" i="7"/>
  <c r="A4029" i="7"/>
  <c r="A4192" i="7"/>
  <c r="A3633" i="7"/>
  <c r="A4601" i="7"/>
  <c r="A3433" i="7"/>
  <c r="A3789" i="7"/>
  <c r="A4314" i="7"/>
  <c r="A4024" i="7"/>
  <c r="A4459" i="7"/>
  <c r="A4104" i="7"/>
  <c r="A4126" i="7"/>
  <c r="A4247" i="7"/>
  <c r="A3495" i="7"/>
  <c r="A4719" i="7"/>
  <c r="A3616" i="7"/>
  <c r="A3788" i="7"/>
  <c r="A4734" i="7"/>
  <c r="A4533" i="7"/>
  <c r="A3378" i="7"/>
  <c r="A3382" i="7"/>
  <c r="A4469" i="7"/>
  <c r="A4173" i="7"/>
  <c r="A3572" i="7"/>
  <c r="A3486" i="7"/>
  <c r="A3714" i="7"/>
  <c r="A4607" i="7"/>
  <c r="A3534" i="7"/>
  <c r="A4862" i="7"/>
  <c r="A3851" i="7"/>
  <c r="A4633" i="7"/>
  <c r="A3779" i="7"/>
  <c r="A4392" i="7"/>
  <c r="A3366" i="7"/>
  <c r="A4426" i="7"/>
  <c r="A4669" i="7"/>
  <c r="A3614" i="7"/>
  <c r="A3515" i="7"/>
  <c r="A3397" i="7"/>
  <c r="A4186" i="7"/>
  <c r="A3956" i="7"/>
  <c r="A3978" i="7"/>
  <c r="A4909" i="7"/>
  <c r="A4075" i="7"/>
  <c r="A3770" i="7"/>
  <c r="A4737" i="7"/>
  <c r="A4095" i="7"/>
  <c r="A3869" i="7"/>
  <c r="A4203" i="7"/>
  <c r="A4207" i="7"/>
  <c r="A3997" i="7"/>
  <c r="A4562" i="7"/>
  <c r="A4663" i="7"/>
  <c r="A4536" i="7"/>
  <c r="A4413" i="7"/>
  <c r="A4293" i="7"/>
  <c r="A3364" i="7"/>
  <c r="A4742" i="7"/>
  <c r="A4433" i="7"/>
  <c r="A4596" i="7"/>
  <c r="A553" i="3"/>
  <c r="A536" i="3"/>
  <c r="A559" i="3"/>
  <c r="A531" i="3"/>
  <c r="A544" i="3"/>
  <c r="A569" i="3"/>
  <c r="A310" i="3"/>
  <c r="A316" i="3"/>
  <c r="A301" i="3"/>
  <c r="A299" i="3"/>
  <c r="A322" i="3"/>
  <c r="A321" i="3"/>
  <c r="A332" i="3"/>
  <c r="A386" i="3"/>
  <c r="A379" i="3"/>
  <c r="A364" i="3"/>
  <c r="A369" i="3"/>
  <c r="A381" i="3"/>
  <c r="A393" i="3"/>
  <c r="A385" i="3"/>
  <c r="A546" i="3"/>
  <c r="A548" i="3"/>
  <c r="A549" i="3"/>
  <c r="A534" i="3"/>
  <c r="A533" i="3"/>
  <c r="A341" i="3"/>
  <c r="A323" i="3"/>
  <c r="A313" i="3"/>
  <c r="A312" i="3"/>
  <c r="A336" i="3"/>
  <c r="A317" i="3"/>
  <c r="A400" i="3"/>
  <c r="A384" i="3"/>
  <c r="A383" i="3"/>
  <c r="A488" i="3"/>
  <c r="A513" i="3"/>
  <c r="A479" i="3"/>
  <c r="A496" i="3"/>
  <c r="A477" i="3"/>
  <c r="A472" i="3"/>
  <c r="A1370" i="7"/>
  <c r="A557" i="7"/>
  <c r="A777" i="7"/>
  <c r="A226" i="7"/>
  <c r="A110" i="7"/>
  <c r="A789" i="7"/>
  <c r="A174" i="7"/>
  <c r="A508" i="7"/>
  <c r="A1543" i="7"/>
  <c r="A1493" i="7"/>
  <c r="A1613" i="7"/>
  <c r="A836" i="7"/>
  <c r="A376" i="7"/>
  <c r="A1272" i="7"/>
  <c r="A706" i="7"/>
  <c r="A884" i="7"/>
  <c r="A969" i="7"/>
  <c r="A264" i="7"/>
  <c r="A1550" i="7"/>
  <c r="A120" i="7"/>
  <c r="A867" i="7"/>
  <c r="A1066" i="7"/>
  <c r="A1074" i="7"/>
  <c r="A1184" i="7"/>
  <c r="A1561" i="7"/>
  <c r="A1121" i="7"/>
  <c r="A1433" i="7"/>
  <c r="A861" i="7"/>
  <c r="A1210" i="7"/>
  <c r="A480" i="7"/>
  <c r="A1402" i="7"/>
  <c r="A394" i="7"/>
  <c r="A1128" i="7"/>
  <c r="A808" i="7"/>
  <c r="A757" i="7"/>
  <c r="A809" i="7"/>
  <c r="A255" i="7"/>
  <c r="A657" i="7"/>
  <c r="A151" i="7"/>
  <c r="A385" i="7"/>
  <c r="A468" i="7"/>
  <c r="A929" i="7"/>
  <c r="A1651" i="7"/>
  <c r="A1059" i="7"/>
  <c r="A1125" i="7"/>
  <c r="A727" i="7"/>
  <c r="A1289" i="7"/>
  <c r="A1113" i="7"/>
  <c r="A678" i="7"/>
  <c r="A4681" i="7"/>
  <c r="A3746" i="7"/>
  <c r="A4664" i="7"/>
  <c r="A4431" i="7"/>
  <c r="A4021" i="7"/>
  <c r="A4833" i="7"/>
  <c r="A4003" i="7"/>
  <c r="A3644" i="7"/>
  <c r="A3666" i="7"/>
  <c r="A4039" i="7"/>
  <c r="A4202" i="7"/>
  <c r="A4958" i="7"/>
  <c r="A4801" i="7"/>
  <c r="A4185" i="7"/>
  <c r="A3716" i="7"/>
  <c r="A4779" i="7"/>
  <c r="A4891" i="7"/>
  <c r="A4743" i="7"/>
  <c r="A4043" i="7"/>
  <c r="A3998" i="7"/>
  <c r="A4489" i="7"/>
  <c r="A4770" i="7"/>
  <c r="A4071" i="7"/>
  <c r="A4628" i="7"/>
  <c r="A4406" i="7"/>
  <c r="A3665" i="7"/>
  <c r="A4242" i="7"/>
  <c r="A4412" i="7"/>
  <c r="A3402" i="7"/>
  <c r="A4190" i="7"/>
  <c r="A4156" i="7"/>
  <c r="A4654" i="7"/>
  <c r="A4364" i="7"/>
  <c r="A3840" i="7"/>
  <c r="A4220" i="7"/>
  <c r="A4832" i="7"/>
  <c r="A3932" i="7"/>
  <c r="A3793" i="7"/>
  <c r="A3551" i="7"/>
  <c r="A4769" i="7"/>
  <c r="A3673" i="7"/>
  <c r="A4692" i="7"/>
  <c r="A3946" i="7"/>
  <c r="A4869" i="7"/>
  <c r="A3427" i="7"/>
  <c r="A3957" i="7"/>
  <c r="A4807" i="7"/>
  <c r="A4399" i="7"/>
  <c r="A3519" i="7"/>
  <c r="A4417" i="7"/>
  <c r="A4786" i="7"/>
  <c r="A4568" i="7"/>
  <c r="A3705" i="7"/>
  <c r="A3467" i="7"/>
  <c r="A3999" i="7"/>
  <c r="A4741" i="7"/>
  <c r="A4527" i="7"/>
  <c r="A3836" i="7"/>
  <c r="A3481" i="7"/>
  <c r="A3592" i="7"/>
  <c r="A4897" i="7"/>
  <c r="A4373" i="7"/>
  <c r="A3593" i="7"/>
  <c r="A3430" i="7"/>
  <c r="A4733" i="7"/>
  <c r="A3762" i="7"/>
  <c r="A4366" i="7"/>
  <c r="A4297" i="7"/>
  <c r="A3864" i="7"/>
  <c r="A4477" i="7"/>
  <c r="A3810" i="7"/>
  <c r="A3843" i="7"/>
  <c r="A4839" i="7"/>
  <c r="A3388" i="7"/>
  <c r="A3700" i="7"/>
  <c r="A4140" i="7"/>
  <c r="A4295" i="7"/>
  <c r="A4068" i="7"/>
  <c r="A3609" i="7"/>
  <c r="A4017" i="7"/>
  <c r="A3679" i="7"/>
  <c r="A3377" i="7"/>
  <c r="A4711" i="7"/>
  <c r="A3776" i="7"/>
  <c r="A4771" i="7"/>
  <c r="A4381" i="7"/>
  <c r="A3749" i="7"/>
  <c r="A4109" i="7"/>
  <c r="A4111" i="7"/>
  <c r="A4914" i="7"/>
  <c r="A4361" i="7"/>
  <c r="A3358" i="7"/>
  <c r="A3715" i="7"/>
  <c r="A3988" i="7"/>
  <c r="A4614" i="7"/>
  <c r="A4430" i="7"/>
  <c r="A3400" i="7"/>
  <c r="A3684" i="7"/>
  <c r="A4889" i="7"/>
  <c r="A4648" i="7"/>
  <c r="A4316" i="7"/>
  <c r="A4636" i="7"/>
  <c r="A4244" i="7"/>
  <c r="A566" i="3"/>
  <c r="A572" i="3"/>
  <c r="A541" i="3"/>
  <c r="A556" i="3"/>
  <c r="A562" i="3"/>
  <c r="A304" i="3"/>
  <c r="A326" i="3"/>
  <c r="A300" i="3"/>
  <c r="A302" i="3"/>
  <c r="A298" i="3"/>
  <c r="A3953" i="7"/>
  <c r="A4859" i="7"/>
  <c r="A4666" i="7"/>
  <c r="A3607" i="7"/>
  <c r="A4305" i="7"/>
  <c r="A4286" i="7"/>
  <c r="A4691" i="7"/>
  <c r="A4345" i="7"/>
  <c r="A4083" i="7"/>
  <c r="A4585" i="7"/>
  <c r="A3834" i="7"/>
  <c r="A4810" i="7"/>
  <c r="A3773" i="7"/>
  <c r="A3995" i="7"/>
  <c r="A4096" i="7"/>
  <c r="A3831" i="7"/>
  <c r="A4231" i="7"/>
  <c r="A4115" i="7"/>
  <c r="A4584" i="7"/>
  <c r="A4251" i="7"/>
  <c r="A4232" i="7"/>
  <c r="A4546" i="7"/>
  <c r="A3597" i="7"/>
  <c r="A4581" i="7"/>
  <c r="A4066" i="7"/>
  <c r="A3772" i="7"/>
  <c r="A4946" i="7"/>
  <c r="A4248" i="7"/>
  <c r="A4271" i="7"/>
  <c r="A3720" i="7"/>
  <c r="A4486" i="7"/>
  <c r="A3363" i="7"/>
  <c r="A4493" i="7"/>
  <c r="A3477" i="7"/>
  <c r="A4579" i="7"/>
  <c r="A3696" i="7"/>
  <c r="A3405" i="7"/>
  <c r="A4324" i="7"/>
  <c r="A4960" i="7"/>
  <c r="A3796" i="7"/>
  <c r="A3384" i="7"/>
  <c r="A3697" i="7"/>
  <c r="A3458" i="7"/>
  <c r="A4495" i="7"/>
  <c r="A4171" i="7"/>
  <c r="A3651" i="7"/>
  <c r="A3984" i="7"/>
  <c r="A4277" i="7"/>
  <c r="A3606" i="7"/>
  <c r="A4284" i="7"/>
  <c r="A4476" i="7"/>
  <c r="A4831" i="7"/>
  <c r="A4626" i="7"/>
  <c r="A4677" i="7"/>
  <c r="A4531" i="7"/>
  <c r="A3507" i="7"/>
  <c r="A4405" i="7"/>
  <c r="A4152" i="7"/>
  <c r="A4372" i="7"/>
  <c r="A4744" i="7"/>
  <c r="A4523" i="7"/>
  <c r="A4077" i="7"/>
  <c r="A4404" i="7"/>
  <c r="A3688" i="7"/>
  <c r="A3780" i="7"/>
  <c r="A4218" i="7"/>
  <c r="A4950" i="7"/>
  <c r="A538" i="3"/>
  <c r="A528" i="3"/>
  <c r="A558" i="3"/>
  <c r="A555" i="3"/>
  <c r="A565" i="3"/>
  <c r="A537" i="3"/>
  <c r="A334" i="3"/>
  <c r="A320" i="3"/>
  <c r="A342" i="3"/>
  <c r="A338" i="3"/>
  <c r="A337" i="3"/>
  <c r="A335" i="3"/>
  <c r="A333" i="3"/>
  <c r="A392" i="3"/>
  <c r="A372" i="3"/>
  <c r="A380" i="3"/>
  <c r="A375" i="3"/>
  <c r="A397" i="3"/>
  <c r="A382" i="3"/>
  <c r="A396" i="3"/>
  <c r="A361" i="3"/>
  <c r="A366" i="3"/>
  <c r="A489" i="3"/>
  <c r="A505" i="3"/>
  <c r="A511" i="3"/>
  <c r="A485" i="3"/>
  <c r="A470" i="3"/>
  <c r="A498" i="3"/>
  <c r="A1182" i="7"/>
  <c r="A401" i="7"/>
  <c r="A712" i="7"/>
  <c r="A1204" i="7"/>
  <c r="A990" i="7"/>
  <c r="A338" i="7"/>
  <c r="A1251" i="7"/>
  <c r="A730" i="7"/>
  <c r="A987" i="7"/>
  <c r="A722" i="7"/>
  <c r="A913" i="7"/>
  <c r="A708" i="7"/>
  <c r="A362" i="7"/>
  <c r="A241" i="7"/>
  <c r="A901" i="7"/>
  <c r="A280" i="7"/>
  <c r="A833" i="7"/>
  <c r="A1413" i="7"/>
  <c r="A554" i="7"/>
  <c r="A1079" i="7"/>
  <c r="A467" i="7"/>
  <c r="A784" i="7"/>
  <c r="A446" i="7"/>
  <c r="A1048" i="7"/>
  <c r="A1221" i="7"/>
  <c r="A985" i="7"/>
  <c r="A1300" i="7"/>
  <c r="A1417" i="7"/>
  <c r="A1532" i="7"/>
  <c r="A497" i="7"/>
  <c r="A672" i="7"/>
  <c r="A1014" i="7"/>
  <c r="A245" i="7"/>
  <c r="A565" i="7"/>
  <c r="A993" i="7"/>
  <c r="A1129" i="7"/>
  <c r="A249" i="7"/>
  <c r="A1195" i="7"/>
  <c r="A793" i="7"/>
  <c r="A1618" i="7"/>
  <c r="A252" i="7"/>
  <c r="A1177" i="7"/>
  <c r="A644" i="7"/>
  <c r="A558" i="7"/>
  <c r="A358" i="3"/>
  <c r="A494" i="3"/>
  <c r="A515" i="3"/>
  <c r="A469" i="3"/>
  <c r="A483" i="3"/>
  <c r="A487" i="3"/>
  <c r="A512" i="3"/>
  <c r="A491" i="3"/>
  <c r="A632" i="7"/>
  <c r="A1130" i="7"/>
  <c r="A914" i="7"/>
  <c r="A1368" i="7"/>
  <c r="A1104" i="7"/>
  <c r="A1305" i="7"/>
  <c r="A170" i="7"/>
  <c r="A922" i="7"/>
  <c r="A1452" i="7"/>
  <c r="A887" i="7"/>
  <c r="A1547" i="7"/>
  <c r="A581" i="7"/>
  <c r="A1057" i="7"/>
  <c r="A629" i="7"/>
  <c r="A1598" i="7"/>
  <c r="A602" i="7"/>
  <c r="A1430" i="7"/>
  <c r="A117" i="7"/>
  <c r="A1557" i="7"/>
  <c r="A1427" i="7"/>
  <c r="A654" i="7"/>
  <c r="A389" i="7"/>
  <c r="A272" i="7"/>
  <c r="A666" i="7"/>
  <c r="A403" i="7"/>
  <c r="A773" i="7"/>
  <c r="A253" i="7"/>
  <c r="A192" i="7"/>
  <c r="A1155" i="7"/>
  <c r="A1401" i="7"/>
  <c r="A103" i="7"/>
  <c r="A95" i="7"/>
  <c r="A91" i="7"/>
  <c r="A80" i="7"/>
  <c r="A1581" i="7"/>
  <c r="A740" i="7"/>
  <c r="A677" i="7"/>
  <c r="A1114" i="7"/>
  <c r="A983" i="7"/>
  <c r="A211" i="7"/>
  <c r="A464" i="7"/>
  <c r="A1444" i="7"/>
  <c r="A683" i="7"/>
  <c r="A520" i="7"/>
  <c r="A1515" i="7"/>
  <c r="A907" i="7"/>
  <c r="A1037" i="7"/>
  <c r="A661" i="7"/>
  <c r="A209" i="7"/>
  <c r="A515" i="7"/>
  <c r="A234" i="7"/>
  <c r="A802" i="7"/>
  <c r="A1010" i="7"/>
  <c r="A762" i="7"/>
  <c r="A1257" i="7"/>
  <c r="A84" i="7"/>
  <c r="A498" i="7"/>
  <c r="A65" i="7"/>
  <c r="A1065" i="7"/>
  <c r="A321" i="7"/>
  <c r="A1341" i="7"/>
  <c r="A1115" i="7"/>
  <c r="A1149" i="7"/>
  <c r="A1058" i="7"/>
  <c r="A1467" i="7"/>
  <c r="A135" i="7"/>
  <c r="A1489" i="7"/>
  <c r="A1354" i="7"/>
  <c r="A643" i="7"/>
  <c r="A1225" i="7"/>
  <c r="A1382" i="7"/>
  <c r="A925" i="7"/>
  <c r="A1009" i="7"/>
  <c r="A702" i="7"/>
  <c r="A1093" i="7"/>
  <c r="A115" i="7"/>
  <c r="A1379" i="7"/>
  <c r="A1178" i="7"/>
  <c r="A879" i="7"/>
  <c r="A1566" i="7"/>
  <c r="A759" i="7"/>
  <c r="A620" i="7"/>
  <c r="A1247" i="7"/>
  <c r="A504" i="7"/>
  <c r="A62" i="7"/>
  <c r="A765" i="7"/>
  <c r="A625" i="7"/>
  <c r="A1277" i="7"/>
  <c r="A1615" i="7"/>
  <c r="A699" i="7"/>
  <c r="A229" i="7"/>
  <c r="A734" i="7"/>
  <c r="A102" i="7"/>
  <c r="A1411" i="7"/>
  <c r="A269" i="7"/>
  <c r="A270" i="7"/>
  <c r="A1076" i="7"/>
  <c r="A628" i="7"/>
  <c r="A820" i="7"/>
  <c r="A905" i="7"/>
  <c r="A1642" i="7"/>
  <c r="A1350" i="7"/>
  <c r="A1260" i="7"/>
  <c r="A760" i="7"/>
  <c r="A1312" i="7"/>
  <c r="A1577" i="7"/>
  <c r="A1239" i="7"/>
  <c r="A1356" i="7"/>
  <c r="A1498" i="7"/>
  <c r="A1473" i="7"/>
  <c r="A45" i="7"/>
  <c r="A462" i="7"/>
  <c r="A1340" i="7"/>
  <c r="A679" i="7"/>
  <c r="A1161" i="7"/>
  <c r="A1531" i="7"/>
  <c r="A575" i="7"/>
  <c r="A386" i="7"/>
  <c r="A1407" i="7"/>
  <c r="A457" i="7"/>
  <c r="A1230" i="7"/>
  <c r="A1465" i="7"/>
  <c r="A1203" i="7"/>
  <c r="A656" i="7"/>
  <c r="A714" i="7"/>
  <c r="A995" i="7"/>
  <c r="A1097" i="7"/>
  <c r="A1025" i="7"/>
  <c r="A1308" i="7"/>
  <c r="A710" i="7"/>
  <c r="A367" i="7"/>
  <c r="A771" i="7"/>
  <c r="A1197" i="7"/>
  <c r="A1646" i="7"/>
  <c r="A698" i="7"/>
  <c r="A1134" i="7"/>
  <c r="A1390" i="7"/>
  <c r="A846" i="7"/>
  <c r="A373" i="7"/>
  <c r="A1445" i="7"/>
  <c r="A397" i="7"/>
  <c r="A522" i="7"/>
  <c r="A979" i="7"/>
  <c r="A38" i="7"/>
  <c r="A517" i="7"/>
  <c r="A1650" i="7"/>
  <c r="A240" i="7"/>
  <c r="A1107" i="7"/>
  <c r="A1004" i="7"/>
  <c r="A88" i="7"/>
  <c r="A329" i="7"/>
  <c r="A641" i="7"/>
  <c r="A880" i="7"/>
  <c r="A1299" i="7"/>
  <c r="A1520" i="7"/>
  <c r="A787" i="7"/>
  <c r="A223" i="7"/>
  <c r="A1398" i="7"/>
  <c r="A485" i="7"/>
  <c r="A1007" i="7"/>
  <c r="A811" i="7"/>
  <c r="A52" i="7"/>
  <c r="A1209" i="7"/>
  <c r="A1232" i="7"/>
  <c r="A1306" i="7"/>
  <c r="A1645" i="7"/>
  <c r="A1371" i="7"/>
  <c r="A54" i="7"/>
  <c r="A735" i="7"/>
  <c r="A1199" i="7"/>
  <c r="A40" i="7"/>
  <c r="A99" i="7"/>
  <c r="A1011" i="7"/>
  <c r="A335" i="7"/>
  <c r="A1386" i="7"/>
  <c r="A707" i="7"/>
  <c r="A1575" i="7"/>
  <c r="A910" i="7"/>
  <c r="A1250" i="7"/>
  <c r="A1624" i="7"/>
  <c r="A395" i="7"/>
  <c r="A283" i="7"/>
  <c r="A1102" i="7"/>
  <c r="A862" i="7"/>
  <c r="A579" i="7"/>
  <c r="A916" i="7"/>
  <c r="A277" i="7"/>
  <c r="A168" i="7"/>
  <c r="A713" i="7"/>
  <c r="A1038" i="7"/>
  <c r="A1506" i="7"/>
  <c r="A1394" i="7"/>
  <c r="A860" i="7"/>
  <c r="A1633" i="7"/>
  <c r="A1524" i="7"/>
  <c r="A1463" i="7"/>
  <c r="A690" i="7"/>
  <c r="A1381" i="7"/>
  <c r="A1372" i="7"/>
  <c r="A623" i="7"/>
  <c r="A1282" i="7"/>
  <c r="A1073" i="7"/>
  <c r="A167" i="7"/>
  <c r="A406" i="7"/>
  <c r="A51" i="7"/>
  <c r="A1082" i="7"/>
  <c r="A364" i="7"/>
  <c r="A1414" i="7"/>
  <c r="A75" i="7"/>
  <c r="A356" i="7"/>
  <c r="A1098" i="7"/>
  <c r="A1131" i="7"/>
  <c r="A1030" i="7"/>
  <c r="A853" i="7"/>
  <c r="A1326" i="7"/>
  <c r="A1244" i="7"/>
  <c r="A1426" i="7"/>
  <c r="A724" i="7"/>
  <c r="A843" i="7"/>
  <c r="A452" i="7"/>
  <c r="A44" i="7"/>
  <c r="A1606" i="7"/>
  <c r="A473" i="7"/>
  <c r="A1092" i="7"/>
  <c r="A1268" i="7"/>
  <c r="A1440" i="7"/>
  <c r="A131" i="7"/>
  <c r="A720" i="7"/>
  <c r="A119" i="7"/>
  <c r="A882" i="7"/>
  <c r="A1522" i="7"/>
  <c r="A1483" i="7"/>
  <c r="A1108" i="7"/>
  <c r="A663" i="7"/>
  <c r="A1355" i="7"/>
  <c r="A1422" i="7"/>
  <c r="A284" i="7"/>
  <c r="A1455" i="7"/>
  <c r="A1081" i="7"/>
  <c r="A767" i="7"/>
  <c r="A1337" i="7"/>
  <c r="A298" i="7"/>
  <c r="A248" i="7"/>
  <c r="A352" i="7"/>
  <c r="A684" i="7"/>
  <c r="A96" i="7"/>
  <c r="A810" i="7"/>
  <c r="A1527" i="7"/>
  <c r="A570" i="7"/>
  <c r="A1637" i="7"/>
  <c r="A288" i="7"/>
  <c r="A1589" i="7"/>
  <c r="A1406" i="7"/>
  <c r="A1584" i="7"/>
  <c r="A1468" i="7"/>
  <c r="A266" i="7"/>
  <c r="A1462" i="7"/>
  <c r="A213" i="7"/>
  <c r="A1141" i="7"/>
  <c r="A36" i="7"/>
  <c r="A636" i="7"/>
  <c r="A1595" i="7"/>
  <c r="A1291" i="7"/>
  <c r="A153" i="7"/>
  <c r="A1029" i="7"/>
  <c r="A977" i="7"/>
  <c r="A1187" i="7"/>
  <c r="A369" i="7"/>
  <c r="A719" i="7"/>
  <c r="A113" i="7"/>
  <c r="A923" i="7"/>
  <c r="A1264" i="7"/>
  <c r="A359" i="7"/>
  <c r="A463" i="7"/>
  <c r="A1434" i="7"/>
  <c r="A207" i="7"/>
  <c r="A149" i="7"/>
  <c r="A670" i="7"/>
  <c r="A697" i="7"/>
  <c r="A1604" i="7"/>
  <c r="A402" i="7"/>
  <c r="A1347" i="7"/>
  <c r="A842" i="7"/>
  <c r="A90" i="7"/>
  <c r="A908" i="7"/>
  <c r="A783" i="7"/>
  <c r="A652" i="7"/>
  <c r="A550" i="3"/>
  <c r="A540" i="3"/>
  <c r="A526" i="3"/>
  <c r="A545" i="3"/>
  <c r="A564" i="3"/>
  <c r="A568" i="3"/>
  <c r="A567" i="3"/>
  <c r="A311" i="3"/>
  <c r="A327" i="3"/>
  <c r="A343" i="3"/>
  <c r="A355" i="3"/>
  <c r="A398" i="3"/>
  <c r="A387" i="3"/>
  <c r="A376" i="3"/>
  <c r="A388" i="3"/>
  <c r="A356" i="3"/>
  <c r="A391" i="3"/>
  <c r="A499" i="3"/>
  <c r="A480" i="3"/>
  <c r="A474" i="3"/>
  <c r="A471" i="3"/>
  <c r="A484" i="3"/>
  <c r="A481" i="3"/>
  <c r="A501" i="3"/>
  <c r="A78" i="7"/>
  <c r="A138" i="7"/>
  <c r="A1122" i="7"/>
  <c r="A921" i="7"/>
  <c r="A469" i="7"/>
  <c r="A687" i="7"/>
  <c r="A1621" i="7"/>
  <c r="A1314" i="7"/>
  <c r="A1288" i="7"/>
  <c r="A1146" i="7"/>
  <c r="A1000" i="7"/>
  <c r="A747" i="7"/>
  <c r="A1084" i="7"/>
  <c r="A354" i="7"/>
  <c r="A1423" i="7"/>
  <c r="A1226" i="7"/>
  <c r="A1002" i="7"/>
  <c r="A274" i="7"/>
  <c r="A408" i="7"/>
  <c r="A828" i="7"/>
  <c r="A1457" i="7"/>
  <c r="A1208" i="7"/>
  <c r="A691" i="7"/>
  <c r="A368" i="7"/>
  <c r="A474" i="7"/>
  <c r="A444" i="7"/>
  <c r="A845" i="7"/>
  <c r="A980" i="7"/>
  <c r="A668" i="7"/>
  <c r="A1593" i="7"/>
  <c r="A1008" i="7"/>
  <c r="A896" i="7"/>
  <c r="A390" i="7"/>
  <c r="A973" i="7"/>
  <c r="A564" i="7"/>
  <c r="A510" i="7"/>
  <c r="A1474" i="7"/>
  <c r="A24" i="7"/>
  <c r="A694" i="7"/>
  <c r="A262" i="7"/>
  <c r="A746" i="7"/>
  <c r="A1139" i="7"/>
  <c r="A1357" i="7"/>
  <c r="A603" i="7"/>
  <c r="A250" i="7"/>
  <c r="A927" i="7"/>
  <c r="A1362" i="7"/>
  <c r="A986" i="7"/>
  <c r="A147" i="7"/>
  <c r="A1067" i="7"/>
  <c r="A1245" i="7"/>
  <c r="A613" i="7"/>
  <c r="A123" i="7"/>
  <c r="A688" i="7"/>
  <c r="A46" i="7"/>
  <c r="A1588" i="7"/>
  <c r="A404" i="7"/>
  <c r="A878" i="7"/>
  <c r="A1120" i="7"/>
  <c r="A1429" i="7"/>
  <c r="A148" i="7"/>
  <c r="A507" i="7"/>
  <c r="A817" i="7"/>
  <c r="A235" i="7"/>
  <c r="A1255" i="7"/>
  <c r="A619" i="7"/>
  <c r="A1135" i="7"/>
  <c r="A1391" i="7"/>
  <c r="A563" i="7"/>
  <c r="A353" i="7"/>
  <c r="A231" i="7"/>
  <c r="A1106" i="7"/>
  <c r="A1001" i="7"/>
  <c r="A79" i="7"/>
  <c r="A1173" i="7"/>
  <c r="A1635" i="7"/>
  <c r="A243" i="7"/>
  <c r="A911" i="7"/>
  <c r="A246" i="7"/>
  <c r="A850" i="7"/>
  <c r="A1601" i="7"/>
  <c r="A981" i="7"/>
  <c r="A1281" i="7"/>
  <c r="A1636" i="7"/>
  <c r="A1332" i="7"/>
  <c r="A111" i="7"/>
  <c r="A1196" i="7"/>
  <c r="A1138" i="7"/>
  <c r="A1259" i="7"/>
  <c r="A622" i="7"/>
  <c r="A1227" i="7"/>
  <c r="A405" i="7"/>
  <c r="A370" i="7"/>
  <c r="A486" i="3"/>
  <c r="A482" i="3"/>
  <c r="A509" i="3"/>
  <c r="A476" i="3"/>
  <c r="A510" i="3"/>
  <c r="A495" i="3"/>
  <c r="A1558" i="7"/>
  <c r="A108" i="7"/>
  <c r="A1476" i="7"/>
  <c r="A257" i="7"/>
  <c r="A224" i="7"/>
  <c r="A989" i="7"/>
  <c r="A1336" i="7"/>
  <c r="A1358" i="7"/>
  <c r="A1313" i="7"/>
  <c r="A1623" i="7"/>
  <c r="A1088" i="7"/>
  <c r="A898" i="7"/>
  <c r="A278" i="7"/>
  <c r="A489" i="7"/>
  <c r="A1374" i="7"/>
  <c r="A638" i="7"/>
  <c r="A290" i="7"/>
  <c r="A1596" i="7"/>
  <c r="A1339" i="7"/>
  <c r="A87" i="7"/>
  <c r="A1492" i="7"/>
  <c r="A1470" i="7"/>
  <c r="A1003" i="7"/>
  <c r="A669" i="7"/>
  <c r="A164" i="7"/>
  <c r="A1270" i="7"/>
  <c r="A1006" i="7"/>
  <c r="A1538" i="7"/>
  <c r="A566" i="7"/>
  <c r="A1331" i="7"/>
  <c r="A1311" i="7"/>
  <c r="A247" i="7"/>
  <c r="A351" i="7"/>
  <c r="A864" i="7"/>
  <c r="A745" i="7"/>
  <c r="A1612" i="7"/>
  <c r="A569" i="7"/>
  <c r="A481" i="7"/>
  <c r="A143" i="7"/>
  <c r="A1301" i="7"/>
  <c r="A865" i="7"/>
  <c r="A287" i="7"/>
  <c r="A1450" i="7"/>
  <c r="A1233" i="7"/>
  <c r="A1118" i="7"/>
  <c r="A665" i="7"/>
  <c r="A1109" i="7"/>
  <c r="A1353" i="7"/>
  <c r="A1494" i="7"/>
  <c r="A749" i="7"/>
  <c r="A821" i="7"/>
  <c r="A1089" i="7"/>
  <c r="A1365" i="7"/>
  <c r="A1564" i="7"/>
  <c r="A838" i="7"/>
  <c r="A1529" i="7"/>
  <c r="A1265" i="7"/>
  <c r="A1648" i="7"/>
  <c r="A703" i="7"/>
  <c r="A1628" i="7"/>
  <c r="A906" i="7"/>
  <c r="A743" i="7"/>
  <c r="A35" i="7"/>
  <c r="A999" i="7"/>
  <c r="A97" i="7"/>
  <c r="A1629" i="7"/>
  <c r="A559" i="7"/>
  <c r="A37" i="7"/>
  <c r="A1283" i="7"/>
  <c r="A594" i="7"/>
  <c r="A1479" i="7"/>
  <c r="A451" i="7"/>
  <c r="A1273" i="7"/>
  <c r="A1502" i="7"/>
  <c r="A778" i="7"/>
  <c r="A1180" i="7"/>
  <c r="A1607" i="7"/>
  <c r="A839" i="7"/>
  <c r="A1100" i="7"/>
  <c r="A366" i="7"/>
  <c r="A561" i="7"/>
  <c r="A770" i="7"/>
  <c r="A214" i="7"/>
  <c r="A1360" i="7"/>
  <c r="A393" i="7"/>
  <c r="A456" i="7"/>
  <c r="A1616" i="7"/>
  <c r="A585" i="7"/>
  <c r="A1396" i="7"/>
  <c r="A1405" i="7"/>
  <c r="A1625" i="7"/>
  <c r="A835" i="7"/>
  <c r="A441" i="7"/>
  <c r="A1437" i="7"/>
  <c r="A918" i="7"/>
  <c r="A780" i="7"/>
  <c r="A799" i="7"/>
  <c r="A1545" i="7"/>
  <c r="A815" i="7"/>
  <c r="A1091" i="7"/>
  <c r="A130" i="7"/>
  <c r="A1647" i="7"/>
  <c r="A1351" i="7"/>
  <c r="A371" i="7"/>
  <c r="A1475" i="7"/>
  <c r="A1456" i="7"/>
  <c r="A680" i="7"/>
  <c r="A1485" i="7"/>
  <c r="A1652" i="7"/>
  <c r="A232" i="7"/>
  <c r="A39" i="7"/>
  <c r="A751" i="7"/>
  <c r="A869" i="7"/>
  <c r="A1051" i="7"/>
  <c r="A1124" i="7"/>
  <c r="A560" i="7"/>
  <c r="A1592" i="7"/>
  <c r="A1279" i="7"/>
  <c r="A64" i="7"/>
  <c r="A1041" i="7"/>
  <c r="A1460" i="7"/>
  <c r="A785" i="7"/>
  <c r="A357" i="7"/>
  <c r="A1132" i="7"/>
  <c r="A892" i="7"/>
  <c r="A854" i="7"/>
  <c r="A1183" i="7"/>
  <c r="A572" i="7"/>
  <c r="A477" i="7"/>
  <c r="A511" i="7"/>
  <c r="A1511" i="7"/>
  <c r="A440" i="7"/>
  <c r="A217" i="7"/>
  <c r="A267" i="7"/>
  <c r="A1416" i="7"/>
  <c r="A1553" i="7"/>
  <c r="A1610" i="7"/>
  <c r="A454" i="7"/>
  <c r="A1583" i="7"/>
  <c r="A1070" i="7"/>
  <c r="A398" i="7"/>
  <c r="A895" i="7"/>
  <c r="A1052" i="7"/>
  <c r="A982" i="7"/>
  <c r="A829" i="7"/>
  <c r="A991" i="7"/>
  <c r="A1620" i="7"/>
  <c r="A1544" i="7"/>
  <c r="A1364" i="7"/>
  <c r="A1181" i="7"/>
  <c r="A1016" i="7"/>
  <c r="A1162" i="7"/>
  <c r="A1453" i="7"/>
  <c r="A1207" i="7"/>
  <c r="A1127" i="7"/>
  <c r="A832" i="7"/>
  <c r="A32" i="7"/>
  <c r="A676" i="7"/>
  <c r="A978" i="7"/>
  <c r="A125" i="7"/>
  <c r="A755" i="7"/>
  <c r="A1278" i="7"/>
  <c r="A216" i="7"/>
  <c r="A769" i="7"/>
  <c r="A1442" i="7"/>
  <c r="A513" i="7"/>
  <c r="A1640" i="7"/>
  <c r="A796" i="7"/>
  <c r="A1310" i="7"/>
  <c r="A1060" i="7"/>
  <c r="A105" i="7"/>
  <c r="A1054" i="7"/>
  <c r="A1158" i="7"/>
  <c r="A1626" i="7"/>
  <c r="A114" i="7"/>
  <c r="A1156" i="7"/>
  <c r="A673" i="7"/>
  <c r="A524" i="7"/>
  <c r="A926" i="7"/>
  <c r="A976" i="7"/>
  <c r="A1042" i="7"/>
  <c r="A1068" i="7"/>
  <c r="A482" i="7"/>
  <c r="A1287" i="7"/>
  <c r="A478" i="7"/>
  <c r="A1459" i="7"/>
  <c r="A1380" i="7"/>
  <c r="A1061" i="7"/>
  <c r="A1361" i="7"/>
  <c r="A494" i="7"/>
  <c r="A671" i="7"/>
  <c r="A387" i="7"/>
  <c r="A1573" i="7"/>
  <c r="A1229" i="7"/>
  <c r="A1425" i="7"/>
  <c r="A717" i="7"/>
  <c r="A89" i="7"/>
  <c r="A891" i="7"/>
  <c r="A1363" i="7"/>
  <c r="A1471" i="7"/>
  <c r="A1395" i="7"/>
  <c r="A380" i="7"/>
  <c r="A1582" i="7"/>
  <c r="A124" i="7"/>
  <c r="A228" i="7"/>
  <c r="A797" i="7"/>
  <c r="A1095" i="7"/>
  <c r="A1198" i="7"/>
  <c r="A7" i="7"/>
  <c r="A379" i="7"/>
  <c r="A962" i="7"/>
  <c r="A535" i="7"/>
  <c r="A1590" i="7"/>
  <c r="A509" i="7"/>
  <c r="A488" i="7"/>
  <c r="A1304" i="7"/>
  <c r="A716" i="7"/>
  <c r="A514" i="7"/>
  <c r="A711" i="7"/>
  <c r="A442" i="7"/>
  <c r="A521" i="7"/>
  <c r="A502" i="7"/>
  <c r="A754" i="7"/>
  <c r="A761" i="7"/>
  <c r="A449" i="7"/>
  <c r="A1044" i="7"/>
  <c r="A116" i="7"/>
  <c r="A903" i="7"/>
  <c r="A894" i="7"/>
  <c r="A1017" i="7"/>
  <c r="A1206" i="7"/>
  <c r="A834" i="7"/>
  <c r="A154" i="7"/>
  <c r="A1622" i="7"/>
  <c r="A438" i="7"/>
  <c r="A169" i="7"/>
  <c r="A286" i="7"/>
  <c r="A768" i="7"/>
  <c r="A822" i="7"/>
  <c r="A475" i="7"/>
  <c r="A1261" i="7"/>
  <c r="A693" i="7"/>
  <c r="A1477" i="7"/>
  <c r="A704" i="7"/>
  <c r="A104" i="3"/>
  <c r="A99" i="3"/>
  <c r="A75" i="3"/>
  <c r="A72" i="3"/>
  <c r="A101" i="3"/>
  <c r="A92" i="3"/>
  <c r="A260" i="10"/>
  <c r="A187" i="10"/>
  <c r="A224" i="10"/>
  <c r="A168" i="10"/>
  <c r="A213" i="10"/>
  <c r="A207" i="10"/>
  <c r="A218" i="10"/>
  <c r="A239" i="10"/>
  <c r="A229" i="10"/>
  <c r="A195" i="10"/>
  <c r="A223" i="10"/>
  <c r="A200" i="10"/>
  <c r="A201" i="10"/>
  <c r="A245" i="10"/>
  <c r="A190" i="10"/>
  <c r="A109" i="10"/>
  <c r="A126" i="10"/>
  <c r="A98" i="10"/>
  <c r="A91" i="10"/>
  <c r="A95" i="10"/>
  <c r="A90" i="10"/>
  <c r="A48" i="10"/>
  <c r="A72" i="10"/>
  <c r="A94" i="10"/>
  <c r="A140" i="10"/>
  <c r="A51" i="10"/>
  <c r="A57" i="10"/>
  <c r="A5" i="10"/>
  <c r="A103" i="10"/>
  <c r="A78" i="10"/>
  <c r="A82" i="10"/>
  <c r="A79" i="10"/>
  <c r="A1323" i="7"/>
  <c r="A1600" i="7"/>
  <c r="A756" i="7"/>
  <c r="A472" i="7"/>
  <c r="A1140" i="7"/>
  <c r="A1338" i="7"/>
  <c r="A227" i="7"/>
  <c r="A212" i="7"/>
  <c r="A635" i="7"/>
  <c r="A1441" i="7"/>
  <c r="A1078" i="7"/>
  <c r="A890" i="7"/>
  <c r="A121" i="7"/>
  <c r="A1012" i="7"/>
  <c r="A399" i="7"/>
  <c r="A490" i="7"/>
  <c r="A1258" i="7"/>
  <c r="A1435" i="7"/>
  <c r="A484" i="7"/>
  <c r="A863" i="7"/>
  <c r="A1565" i="7"/>
  <c r="A1249" i="7"/>
  <c r="A219" i="7"/>
  <c r="A292" i="7"/>
  <c r="A1375" i="7"/>
  <c r="A970" i="7"/>
  <c r="A55" i="7"/>
  <c r="A59" i="7"/>
  <c r="A624" i="7"/>
  <c r="A476" i="7"/>
  <c r="A1335" i="7"/>
  <c r="A375" i="7"/>
  <c r="A1630" i="7"/>
  <c r="A1019" i="7"/>
  <c r="A812" i="7"/>
  <c r="A1464" i="7"/>
  <c r="A1393" i="7"/>
  <c r="A1504" i="7"/>
  <c r="A689" i="7"/>
  <c r="A1333" i="7"/>
  <c r="A798" i="7"/>
  <c r="A419" i="7"/>
  <c r="A134" i="7"/>
  <c r="A675" i="7"/>
  <c r="A400" i="7"/>
  <c r="A841" i="7"/>
  <c r="A1469" i="7"/>
  <c r="A1020" i="7"/>
  <c r="A1105" i="7"/>
  <c r="A752" i="7"/>
  <c r="A849" i="7"/>
  <c r="A1262" i="7"/>
  <c r="A1388" i="7"/>
  <c r="A158" i="7"/>
  <c r="A461" i="7"/>
  <c r="A107" i="7"/>
  <c r="A56" i="7"/>
  <c r="A739" i="7"/>
  <c r="A938" i="7"/>
  <c r="A731" i="7"/>
  <c r="A450" i="7"/>
  <c r="A503" i="7"/>
  <c r="A1508" i="7"/>
  <c r="A1454" i="7"/>
  <c r="A1632" i="7"/>
  <c r="A1307" i="7"/>
  <c r="A479" i="7"/>
  <c r="A146" i="7"/>
  <c r="A900" i="7"/>
  <c r="A129" i="7"/>
  <c r="A1133" i="7"/>
  <c r="A1443" i="7"/>
  <c r="A621" i="7"/>
  <c r="A1148" i="7"/>
  <c r="A615" i="7"/>
  <c r="A568" i="7"/>
  <c r="A465" i="7"/>
  <c r="A132" i="7"/>
  <c r="A236" i="7"/>
  <c r="A486" i="7"/>
  <c r="A1150" i="7"/>
  <c r="A1542" i="7"/>
  <c r="A1449" i="7"/>
  <c r="A1376" i="7"/>
  <c r="A614" i="7"/>
  <c r="A72" i="7"/>
  <c r="A1534" i="7"/>
  <c r="A1075" i="7"/>
  <c r="A592" i="7"/>
  <c r="A961" i="7"/>
  <c r="A273" i="7"/>
  <c r="A161" i="7"/>
  <c r="A388" i="7"/>
  <c r="A407" i="7"/>
  <c r="A721" i="7"/>
  <c r="A782" i="7"/>
  <c r="A1136" i="7"/>
  <c r="A902" i="7"/>
  <c r="A1284" i="7"/>
  <c r="A1159" i="7"/>
  <c r="A1028" i="7"/>
  <c r="A1409" i="7"/>
  <c r="A215" i="7"/>
  <c r="A792" i="7"/>
  <c r="A47" i="7"/>
  <c r="A342" i="10"/>
  <c r="A394" i="10"/>
  <c r="A378" i="10"/>
  <c r="A364" i="10"/>
  <c r="A353" i="10"/>
  <c r="A325" i="10"/>
  <c r="A327" i="10"/>
  <c r="A339" i="10"/>
  <c r="A351" i="10"/>
  <c r="A337" i="10"/>
  <c r="A400" i="10"/>
  <c r="A610" i="3"/>
  <c r="A625" i="3"/>
  <c r="A594" i="3"/>
  <c r="A627" i="3"/>
  <c r="A618" i="3"/>
  <c r="A74" i="7"/>
  <c r="A686" i="7"/>
  <c r="A1514" i="7"/>
  <c r="A1345" i="7"/>
  <c r="A1518" i="7"/>
  <c r="A639" i="7"/>
  <c r="A790" i="7"/>
  <c r="A1644" i="7"/>
  <c r="A128" i="7"/>
  <c r="A1352" i="7"/>
  <c r="A1555" i="7"/>
  <c r="A1188" i="7"/>
  <c r="A909" i="7"/>
  <c r="A1117" i="7"/>
  <c r="A1253" i="7"/>
  <c r="A460" i="7"/>
  <c r="A1517" i="7"/>
  <c r="A627" i="7"/>
  <c r="A1619" i="7"/>
  <c r="A1533" i="7"/>
  <c r="A1211" i="7"/>
  <c r="A1324" i="7"/>
  <c r="A736" i="7"/>
  <c r="A1185" i="7"/>
  <c r="A1295" i="7"/>
  <c r="A1292" i="7"/>
  <c r="A1116" i="7"/>
  <c r="A1560" i="7"/>
  <c r="A1154" i="7"/>
  <c r="A1397" i="7"/>
  <c r="A69" i="7"/>
  <c r="A176" i="7"/>
  <c r="A1126" i="7"/>
  <c r="A804" i="7"/>
  <c r="A50" i="7"/>
  <c r="A813" i="7"/>
  <c r="A1021" i="7"/>
  <c r="A1035" i="7"/>
  <c r="A725" i="7"/>
  <c r="A775" i="7"/>
  <c r="A1516" i="7"/>
  <c r="A1631" i="7"/>
  <c r="A448" i="7"/>
  <c r="A1537" i="7"/>
  <c r="A1033" i="7"/>
  <c r="A1404" i="7"/>
  <c r="A307" i="7"/>
  <c r="A1327" i="7"/>
  <c r="A1151" i="7"/>
  <c r="A1495" i="7"/>
  <c r="A1267" i="7"/>
  <c r="A741" i="7"/>
  <c r="A1269" i="7"/>
  <c r="A443" i="7"/>
  <c r="A496" i="7"/>
  <c r="A1369" i="7"/>
  <c r="A1487" i="7"/>
  <c r="A1377" i="7"/>
  <c r="A282" i="7"/>
  <c r="A392" i="7"/>
  <c r="A1168" i="7"/>
  <c r="A141" i="7"/>
  <c r="A912" i="7"/>
  <c r="A1568" i="7"/>
  <c r="A816" i="7"/>
  <c r="A1215" i="7"/>
  <c r="A659" i="7"/>
  <c r="A159" i="7"/>
  <c r="A258" i="7"/>
  <c r="A886" i="7"/>
  <c r="A196" i="3"/>
  <c r="A194" i="3"/>
  <c r="A218" i="3"/>
  <c r="A185" i="3"/>
  <c r="A226" i="3"/>
  <c r="A208" i="3"/>
  <c r="A199" i="3"/>
  <c r="A458" i="3"/>
  <c r="A424" i="3"/>
  <c r="A441" i="3"/>
  <c r="A448" i="3"/>
  <c r="A455" i="3"/>
  <c r="A412" i="3"/>
  <c r="A456" i="3"/>
  <c r="A1571" i="7"/>
  <c r="A945" i="7"/>
  <c r="A915" i="7"/>
  <c r="A1123" i="7"/>
  <c r="A875" i="7"/>
  <c r="A974" i="7"/>
  <c r="A616" i="7"/>
  <c r="A519" i="7"/>
  <c r="A1171" i="7"/>
  <c r="A748" i="7"/>
  <c r="A1316" i="7"/>
  <c r="A873" i="7"/>
  <c r="A1315" i="7"/>
  <c r="A764" i="7"/>
  <c r="A772" i="7"/>
  <c r="A647" i="7"/>
  <c r="A1228" i="7"/>
  <c r="A1223" i="7"/>
  <c r="A297" i="7"/>
  <c r="A1458" i="7"/>
  <c r="A883" i="7"/>
  <c r="A271" i="7"/>
  <c r="A662" i="7"/>
  <c r="A1466" i="7"/>
  <c r="A67" i="7"/>
  <c r="A355" i="7"/>
  <c r="A1166" i="7"/>
  <c r="A1574" i="7"/>
  <c r="A1214" i="7"/>
  <c r="A871" i="7"/>
  <c r="A582" i="7"/>
  <c r="A1627" i="7"/>
  <c r="A917" i="7"/>
  <c r="A1643" i="7"/>
  <c r="A1219" i="7"/>
  <c r="A1580" i="7"/>
  <c r="A144" i="7"/>
  <c r="A1302" i="7"/>
  <c r="A495" i="7"/>
  <c r="A1194" i="7"/>
  <c r="A1246" i="7"/>
  <c r="A1552" i="7"/>
  <c r="A899" i="7"/>
  <c r="A279" i="7"/>
  <c r="A492" i="7"/>
  <c r="A600" i="7"/>
  <c r="A1567" i="7"/>
  <c r="A1509" i="7"/>
  <c r="A1085" i="7"/>
  <c r="A276" i="7"/>
  <c r="A225" i="7"/>
  <c r="A363" i="7"/>
  <c r="A928" i="7"/>
  <c r="A1297" i="7"/>
  <c r="A316" i="7"/>
  <c r="A655" i="7"/>
  <c r="A60" i="7"/>
  <c r="A93" i="7"/>
  <c r="A361" i="7"/>
  <c r="A1026" i="7"/>
  <c r="A1234" i="7"/>
  <c r="A98" i="7"/>
  <c r="A66" i="7"/>
  <c r="A631" i="7"/>
  <c r="A1424" i="7"/>
  <c r="A1403" i="7"/>
  <c r="A382" i="7"/>
  <c r="A1022" i="7"/>
  <c r="A651" i="7"/>
  <c r="A289" i="7"/>
  <c r="A1163" i="7"/>
  <c r="A872" i="7"/>
  <c r="A696" i="7"/>
  <c r="A1103" i="7"/>
  <c r="A1254" i="7"/>
  <c r="A271" i="3"/>
  <c r="A242" i="3"/>
  <c r="A249" i="3"/>
  <c r="A274" i="3"/>
  <c r="A259" i="3"/>
  <c r="A241" i="3"/>
  <c r="A1153" i="7"/>
  <c r="A1359" i="7"/>
  <c r="A1497" i="7"/>
  <c r="A439" i="7"/>
  <c r="A1541" i="7"/>
  <c r="A885" i="7"/>
  <c r="A1034" i="7"/>
  <c r="A1319" i="7"/>
  <c r="A1216" i="7"/>
  <c r="A140" i="7"/>
  <c r="A617" i="7"/>
  <c r="A1562" i="7"/>
  <c r="A695" i="7"/>
  <c r="A818" i="7"/>
  <c r="A391" i="7"/>
  <c r="A347" i="7"/>
  <c r="A819" i="7"/>
  <c r="A919" i="7"/>
  <c r="A1548" i="7"/>
  <c r="A1611" i="7"/>
  <c r="A1015" i="7"/>
  <c r="A127" i="7"/>
  <c r="A516" i="7"/>
  <c r="A660" i="7"/>
  <c r="A285" i="7"/>
  <c r="A165" i="7"/>
  <c r="A1325" i="7"/>
  <c r="A779" i="7"/>
  <c r="A924" i="7"/>
  <c r="A733" i="7"/>
  <c r="A642" i="7"/>
  <c r="A1655" i="7"/>
  <c r="A893" i="7"/>
  <c r="A823" i="7"/>
  <c r="A1186" i="7"/>
  <c r="A1436" i="7"/>
  <c r="A674" i="7"/>
  <c r="A166" i="7"/>
  <c r="A1137" i="7"/>
  <c r="A1639" i="7"/>
  <c r="A1157" i="7"/>
  <c r="A122" i="7"/>
  <c r="A1559" i="7"/>
  <c r="A562" i="7"/>
  <c r="A1274" i="7"/>
  <c r="A573" i="7"/>
  <c r="A1090" i="7"/>
  <c r="A856" i="7"/>
  <c r="A254" i="7"/>
  <c r="A150" i="7"/>
  <c r="A1322" i="7"/>
  <c r="A82" i="7"/>
  <c r="A1320" i="7"/>
  <c r="A814" i="7"/>
  <c r="A1321" i="7"/>
  <c r="A445" i="7"/>
  <c r="A548" i="7"/>
  <c r="A1256" i="7"/>
  <c r="A139" i="7"/>
  <c r="A1617" i="7"/>
  <c r="A930" i="7"/>
  <c r="A137" i="7"/>
  <c r="A100" i="7"/>
  <c r="A700" i="7"/>
  <c r="A3" i="7"/>
  <c r="A1549" i="7"/>
  <c r="A1481" i="7"/>
  <c r="A1050" i="7"/>
  <c r="A1023" i="7"/>
  <c r="A1649" i="7"/>
  <c r="A1554" i="7"/>
  <c r="A1591" i="7"/>
  <c r="A381" i="7"/>
  <c r="A1055" i="7"/>
  <c r="A1366" i="7"/>
  <c r="A269" i="3"/>
  <c r="A246" i="3"/>
  <c r="A250" i="3"/>
  <c r="A276" i="3"/>
  <c r="A255" i="3"/>
  <c r="A281" i="3"/>
  <c r="A1428" i="7"/>
  <c r="A1309" i="7"/>
  <c r="A1472" i="7"/>
  <c r="A1112" i="7"/>
  <c r="A942" i="7"/>
  <c r="A630" i="7"/>
  <c r="A1290" i="7"/>
  <c r="A1392" i="7"/>
  <c r="A171" i="7"/>
  <c r="A1191" i="7"/>
  <c r="A1349" i="7"/>
  <c r="A827" i="7"/>
  <c r="A1005" i="7"/>
  <c r="A1446" i="7"/>
  <c r="A152" i="7"/>
  <c r="A1176" i="7"/>
  <c r="A1585" i="7"/>
  <c r="A1576" i="7"/>
  <c r="A1400" i="7"/>
  <c r="A1597" i="7"/>
  <c r="A1432" i="7"/>
  <c r="A738" i="7"/>
  <c r="A493" i="7"/>
  <c r="A800" i="7"/>
  <c r="A556" i="7"/>
  <c r="A1056" i="7"/>
  <c r="A1536" i="7"/>
  <c r="A1399" i="7"/>
  <c r="A1172" i="7"/>
  <c r="A162" i="7"/>
  <c r="A1174" i="7"/>
  <c r="A1501" i="7"/>
  <c r="A1586" i="7"/>
  <c r="A204" i="7"/>
  <c r="A76" i="7"/>
  <c r="A73" i="7"/>
  <c r="A1217" i="7"/>
  <c r="A967" i="7"/>
  <c r="A1346" i="7"/>
  <c r="A1094" i="7"/>
  <c r="A870" i="7"/>
  <c r="A263" i="7"/>
  <c r="A1047" i="7"/>
  <c r="A1480" i="7"/>
  <c r="A791" i="7"/>
  <c r="A1373" i="7"/>
  <c r="A218" i="7"/>
  <c r="A242" i="7"/>
  <c r="A807" i="7"/>
  <c r="A1192" i="7"/>
  <c r="A501" i="7"/>
  <c r="A1535" i="7"/>
  <c r="A1013" i="7"/>
  <c r="A794" i="7"/>
  <c r="A1546" i="7"/>
  <c r="A1344" i="7"/>
  <c r="A1031" i="7"/>
  <c r="A1330" i="7"/>
  <c r="A1101" i="7"/>
  <c r="A998" i="7"/>
  <c r="A1328" i="7"/>
  <c r="A640" i="7"/>
  <c r="A268" i="3"/>
  <c r="A267" i="3"/>
  <c r="A248" i="3"/>
  <c r="A278" i="3"/>
  <c r="A263" i="3"/>
  <c r="A260" i="3"/>
  <c r="A201" i="3"/>
  <c r="A221" i="3"/>
  <c r="A204" i="3"/>
  <c r="A224" i="3"/>
  <c r="A222" i="3"/>
  <c r="A193" i="3"/>
  <c r="A420" i="3"/>
  <c r="A436" i="3"/>
  <c r="A437" i="3"/>
  <c r="A432" i="3"/>
  <c r="A440" i="3"/>
  <c r="A1293" i="7"/>
  <c r="A1491" i="7"/>
  <c r="A781" i="7"/>
  <c r="A220" i="7"/>
  <c r="A1539" i="7"/>
  <c r="A1317" i="7"/>
  <c r="A1238" i="7"/>
  <c r="A1083" i="7"/>
  <c r="A260" i="7"/>
  <c r="A34" i="7"/>
  <c r="A1512" i="7"/>
  <c r="A1569" i="7"/>
  <c r="A142" i="7"/>
  <c r="A1507" i="7"/>
  <c r="A726" i="7"/>
  <c r="A692" i="7"/>
  <c r="A1248" i="7"/>
  <c r="A968" i="7"/>
  <c r="A68" i="7"/>
  <c r="A172" i="7"/>
  <c r="A41" i="7"/>
  <c r="A301" i="7"/>
  <c r="A1602" i="7"/>
  <c r="A512" i="7"/>
  <c r="A758" i="7"/>
  <c r="A264" i="3"/>
  <c r="A287" i="3"/>
  <c r="A262" i="3"/>
  <c r="A273" i="3"/>
  <c r="A247" i="3"/>
  <c r="A73" i="3"/>
  <c r="A84" i="3"/>
  <c r="A109" i="3"/>
  <c r="A91" i="3"/>
  <c r="A102" i="3"/>
  <c r="A114" i="3"/>
  <c r="A83" i="3"/>
  <c r="A252" i="10"/>
  <c r="A194" i="10"/>
  <c r="A257" i="10"/>
  <c r="A253" i="10"/>
  <c r="A240" i="10"/>
  <c r="A232" i="10"/>
  <c r="A259" i="10"/>
  <c r="A193" i="10"/>
  <c r="A217" i="10"/>
  <c r="A270" i="10"/>
  <c r="A230" i="10"/>
  <c r="A225" i="10"/>
  <c r="A221" i="10"/>
  <c r="A226" i="10"/>
  <c r="A196" i="10"/>
  <c r="A106" i="10"/>
  <c r="A38" i="10"/>
  <c r="A25" i="10"/>
  <c r="A39" i="10"/>
  <c r="A37" i="10"/>
  <c r="A4" i="10"/>
  <c r="A21" i="10"/>
  <c r="A59" i="10"/>
  <c r="A65" i="10"/>
  <c r="A110" i="10"/>
  <c r="A49" i="10"/>
  <c r="A137" i="10"/>
  <c r="A17" i="10"/>
  <c r="A92" i="10"/>
  <c r="A42" i="10"/>
  <c r="A32" i="10"/>
  <c r="A50" i="10"/>
  <c r="A36" i="10"/>
  <c r="A223" i="3"/>
  <c r="A206" i="3"/>
  <c r="A197" i="3"/>
  <c r="A198" i="3"/>
  <c r="A195" i="3"/>
  <c r="A430" i="3"/>
  <c r="A445" i="3"/>
  <c r="A443" i="3"/>
  <c r="A447" i="3"/>
  <c r="A413" i="3"/>
  <c r="A457" i="3"/>
  <c r="A1231" i="7"/>
  <c r="A1080" i="7"/>
  <c r="A1389" i="7"/>
  <c r="A272" i="3"/>
  <c r="A280" i="3"/>
  <c r="A319" i="10"/>
  <c r="A350" i="10"/>
  <c r="A414" i="10"/>
  <c r="A391" i="10"/>
  <c r="A413" i="10"/>
  <c r="A372" i="10"/>
  <c r="A357" i="10"/>
  <c r="A332" i="10"/>
  <c r="A386" i="10"/>
  <c r="A619" i="3"/>
  <c r="A587" i="3"/>
  <c r="A603" i="3"/>
  <c r="A600" i="3"/>
  <c r="A592" i="3"/>
  <c r="A87" i="3"/>
  <c r="A103" i="3"/>
  <c r="A108" i="3"/>
  <c r="A93" i="3"/>
  <c r="A71" i="3"/>
  <c r="A231" i="10"/>
  <c r="A233" i="10"/>
  <c r="A161" i="10"/>
  <c r="A249" i="10"/>
  <c r="A212" i="10"/>
  <c r="A255" i="10"/>
  <c r="A185" i="10"/>
  <c r="A235" i="10"/>
  <c r="A269" i="10"/>
  <c r="A216" i="10"/>
  <c r="A208" i="10"/>
  <c r="A198" i="10"/>
  <c r="A204" i="10"/>
  <c r="A188" i="10"/>
  <c r="A162" i="10"/>
  <c r="A246" i="10"/>
  <c r="A63" i="10"/>
  <c r="A112" i="10"/>
  <c r="A131" i="10"/>
  <c r="A75" i="10"/>
  <c r="A129" i="10"/>
  <c r="A20" i="10"/>
  <c r="A80" i="10"/>
  <c r="A121" i="10"/>
  <c r="A134" i="10"/>
  <c r="A24" i="10"/>
  <c r="A115" i="10"/>
  <c r="A125" i="10"/>
  <c r="A61" i="10"/>
  <c r="A124" i="10"/>
  <c r="A74" i="10"/>
  <c r="A138" i="10"/>
  <c r="A67" i="10"/>
  <c r="A31" i="10"/>
  <c r="A228" i="3"/>
  <c r="A202" i="3"/>
  <c r="A190" i="3"/>
  <c r="A213" i="3"/>
  <c r="A187" i="3"/>
  <c r="A417" i="3"/>
  <c r="A426" i="3"/>
  <c r="A435" i="3"/>
  <c r="A416" i="3"/>
  <c r="A422" i="3"/>
  <c r="A682" i="7"/>
  <c r="A1143" i="7"/>
  <c r="A238" i="7"/>
  <c r="A86" i="7"/>
  <c r="A1342" i="7"/>
  <c r="A824" i="7"/>
  <c r="A1252" i="7"/>
  <c r="A805" i="7"/>
  <c r="A1608" i="7"/>
  <c r="A384" i="7"/>
  <c r="A1286" i="7"/>
  <c r="A888" i="7"/>
  <c r="A285" i="3"/>
  <c r="A390" i="10"/>
  <c r="A349" i="10"/>
  <c r="A348" i="10"/>
  <c r="A336" i="10"/>
  <c r="A363" i="10"/>
  <c r="A296" i="10"/>
  <c r="A366" i="10"/>
  <c r="A359" i="10"/>
  <c r="A401" i="10"/>
  <c r="A360" i="10"/>
  <c r="A393" i="10"/>
  <c r="A396" i="10"/>
  <c r="A318" i="10"/>
  <c r="A599" i="3"/>
  <c r="A628" i="3"/>
  <c r="A623" i="3"/>
  <c r="A81" i="3"/>
  <c r="A78" i="3"/>
  <c r="A74" i="3"/>
  <c r="A90" i="3"/>
  <c r="A116" i="3"/>
  <c r="A89" i="3"/>
  <c r="A88" i="3"/>
  <c r="A142" i="10"/>
  <c r="A209" i="10"/>
  <c r="A176" i="10"/>
  <c r="A242" i="10"/>
  <c r="A254" i="10"/>
  <c r="A273" i="10"/>
  <c r="A210" i="10"/>
  <c r="A250" i="10"/>
  <c r="A241" i="10"/>
  <c r="A203" i="10"/>
  <c r="A272" i="10"/>
  <c r="A214" i="10"/>
  <c r="A278" i="10"/>
  <c r="A237" i="10"/>
  <c r="A64" i="10"/>
  <c r="A119" i="10"/>
  <c r="A18" i="10"/>
  <c r="A117" i="10"/>
  <c r="A77" i="10"/>
  <c r="A10" i="10"/>
  <c r="A12" i="10"/>
  <c r="A13" i="10"/>
  <c r="A136" i="10"/>
  <c r="A83" i="10"/>
  <c r="A29" i="10"/>
  <c r="A33" i="10"/>
  <c r="A113" i="10"/>
  <c r="A45" i="10"/>
  <c r="A8" i="10"/>
  <c r="A102" i="10"/>
  <c r="A70" i="10"/>
  <c r="A229" i="3"/>
  <c r="A225" i="3"/>
  <c r="A219" i="3"/>
  <c r="A216" i="3"/>
  <c r="A209" i="3"/>
  <c r="A414" i="3"/>
  <c r="A415" i="3"/>
  <c r="A446" i="3"/>
  <c r="A433" i="3"/>
  <c r="A423" i="3"/>
  <c r="A427" i="3"/>
  <c r="A1503" i="7"/>
  <c r="A1167" i="7"/>
  <c r="A1451" i="7"/>
  <c r="A245" i="3"/>
  <c r="A283" i="3"/>
  <c r="A266" i="3"/>
  <c r="A270" i="3"/>
  <c r="A252" i="3"/>
  <c r="A403" i="10"/>
  <c r="A371" i="10"/>
  <c r="A389" i="10"/>
  <c r="A286" i="10"/>
  <c r="A345" i="10"/>
  <c r="A322" i="10"/>
  <c r="A356" i="10"/>
  <c r="A377" i="10"/>
  <c r="A398" i="10"/>
  <c r="A347" i="10"/>
  <c r="A410" i="10"/>
  <c r="A346" i="10"/>
  <c r="A340" i="10"/>
  <c r="A612" i="3"/>
  <c r="A595" i="3"/>
  <c r="A601" i="3"/>
  <c r="A583" i="3"/>
  <c r="A607" i="3"/>
  <c r="A614" i="3"/>
  <c r="A79" i="3"/>
  <c r="A105" i="3"/>
  <c r="A82" i="3"/>
  <c r="A85" i="3"/>
  <c r="A98" i="3"/>
  <c r="A227" i="10"/>
  <c r="A277" i="10"/>
  <c r="A199" i="10"/>
  <c r="A206" i="10"/>
  <c r="A180" i="10"/>
  <c r="A159" i="10"/>
  <c r="A147" i="10"/>
  <c r="A181" i="10"/>
  <c r="A160" i="10"/>
  <c r="A215" i="10"/>
  <c r="A263" i="10"/>
  <c r="A100" i="10"/>
  <c r="A114" i="10"/>
  <c r="A105" i="10"/>
  <c r="A128" i="10"/>
  <c r="A7" i="10"/>
  <c r="A15" i="10"/>
  <c r="A133" i="10"/>
  <c r="A87" i="10"/>
  <c r="A108" i="10"/>
  <c r="A130" i="10"/>
  <c r="A44" i="10"/>
  <c r="A46" i="10"/>
  <c r="A47" i="10"/>
  <c r="A23" i="10"/>
  <c r="A135" i="10"/>
  <c r="A9" i="10"/>
  <c r="A11" i="10"/>
  <c r="A277" i="3"/>
  <c r="A244" i="3"/>
  <c r="A256" i="3"/>
  <c r="A279" i="3"/>
  <c r="A261" i="3"/>
  <c r="A326" i="10"/>
  <c r="A341" i="10"/>
  <c r="A334" i="10"/>
  <c r="A288" i="10"/>
  <c r="A329" i="10"/>
  <c r="A289" i="10"/>
  <c r="A392" i="10"/>
  <c r="A408" i="10"/>
  <c r="A368" i="10"/>
  <c r="A409" i="10"/>
  <c r="A285" i="10"/>
  <c r="A404" i="10"/>
  <c r="A406" i="10"/>
  <c r="A412" i="10"/>
  <c r="A367" i="10"/>
  <c r="A343" i="10"/>
  <c r="A616" i="3"/>
  <c r="A608" i="3"/>
  <c r="A611" i="3"/>
  <c r="A596" i="3"/>
  <c r="A577" i="3"/>
  <c r="A97" i="3"/>
  <c r="A111" i="3"/>
  <c r="A86" i="3"/>
  <c r="A113" i="3"/>
  <c r="A100" i="3"/>
  <c r="A106" i="3"/>
  <c r="A110" i="3"/>
  <c r="A165" i="10"/>
  <c r="A150" i="10"/>
  <c r="A247" i="10"/>
  <c r="A143" i="10"/>
  <c r="A268" i="10"/>
  <c r="A191" i="10"/>
  <c r="A171" i="10"/>
  <c r="A274" i="10"/>
  <c r="A267" i="10"/>
  <c r="A154" i="10"/>
  <c r="A211" i="10"/>
  <c r="A276" i="10"/>
  <c r="A244" i="10"/>
  <c r="A179" i="10"/>
  <c r="A265" i="10"/>
  <c r="A275" i="10"/>
  <c r="A145" i="10"/>
  <c r="A3" i="10"/>
  <c r="C46" i="9" s="1"/>
  <c r="A96" i="10"/>
  <c r="A27" i="10"/>
  <c r="A43" i="10"/>
  <c r="A84" i="10"/>
  <c r="A53" i="10"/>
  <c r="A101" i="10"/>
  <c r="A104" i="10"/>
  <c r="A41" i="10"/>
  <c r="A99" i="10"/>
  <c r="A132" i="10"/>
  <c r="A40" i="10"/>
  <c r="A86" i="10"/>
  <c r="A34" i="10"/>
  <c r="A58" i="10"/>
  <c r="A76" i="10"/>
  <c r="A26" i="10"/>
  <c r="A220" i="3"/>
  <c r="A200" i="3"/>
  <c r="A205" i="3"/>
  <c r="A227" i="3"/>
  <c r="A211" i="3"/>
  <c r="A452" i="3"/>
  <c r="A450" i="3"/>
  <c r="A431" i="3"/>
  <c r="A418" i="3"/>
  <c r="A439" i="3"/>
  <c r="A429" i="3"/>
  <c r="A284" i="3"/>
  <c r="A265" i="3"/>
  <c r="A253" i="3"/>
  <c r="A239" i="3"/>
  <c r="A243" i="3"/>
  <c r="A380" i="10"/>
  <c r="A411" i="10"/>
  <c r="A370" i="10"/>
  <c r="A373" i="10"/>
  <c r="A415" i="10"/>
  <c r="A283" i="10"/>
  <c r="A407" i="10"/>
  <c r="A287" i="10"/>
  <c r="A297" i="10"/>
  <c r="A321" i="10"/>
  <c r="A328" i="10"/>
  <c r="A382" i="10"/>
  <c r="A331" i="10"/>
  <c r="A416" i="10"/>
  <c r="A361" i="10"/>
  <c r="A299" i="10"/>
  <c r="A590" i="3"/>
  <c r="A620" i="3"/>
  <c r="A593" i="3"/>
  <c r="A624" i="3"/>
  <c r="A107" i="3"/>
  <c r="A115" i="3"/>
  <c r="A96" i="3"/>
  <c r="A76" i="3"/>
  <c r="A77" i="3"/>
  <c r="A95" i="3"/>
  <c r="A80" i="3"/>
  <c r="A148" i="10"/>
  <c r="A186" i="10"/>
  <c r="A166" i="10"/>
  <c r="A202" i="10"/>
  <c r="A251" i="10"/>
  <c r="A175" i="10"/>
  <c r="A192" i="10"/>
  <c r="A258" i="10"/>
  <c r="A261" i="10"/>
  <c r="A222" i="10"/>
  <c r="A153" i="10"/>
  <c r="A182" i="10"/>
  <c r="A243" i="10"/>
  <c r="A170" i="10"/>
  <c r="A178" i="10"/>
  <c r="A248" i="10"/>
  <c r="A205" i="10"/>
  <c r="A116" i="10"/>
  <c r="A66" i="10"/>
  <c r="A22" i="10"/>
  <c r="A60" i="10"/>
  <c r="A35" i="10"/>
  <c r="A122" i="10"/>
  <c r="A14" i="10"/>
  <c r="A120" i="10"/>
  <c r="A68" i="10"/>
  <c r="A62" i="10"/>
  <c r="A73" i="10"/>
  <c r="A16" i="10"/>
  <c r="A19" i="10"/>
  <c r="A118" i="10"/>
  <c r="A93" i="10"/>
  <c r="A139" i="10"/>
  <c r="A127" i="10"/>
  <c r="A207" i="3"/>
  <c r="A230" i="3"/>
  <c r="A203" i="3"/>
  <c r="A192" i="3"/>
  <c r="A188" i="3"/>
  <c r="A210" i="3"/>
  <c r="A215" i="3"/>
  <c r="A434" i="3"/>
  <c r="A438" i="3"/>
  <c r="A425" i="3"/>
  <c r="A442" i="3"/>
  <c r="A419" i="3"/>
  <c r="A451" i="3"/>
  <c r="A606" i="3"/>
  <c r="A584" i="3"/>
  <c r="A64" i="3"/>
  <c r="A94" i="3"/>
  <c r="A68" i="3"/>
  <c r="A112" i="3"/>
  <c r="A70" i="3"/>
  <c r="A262" i="10"/>
  <c r="A266" i="10"/>
  <c r="A236" i="10"/>
  <c r="A144" i="10"/>
  <c r="A234" i="10"/>
  <c r="A184" i="10"/>
  <c r="A256" i="10"/>
  <c r="A238" i="10"/>
  <c r="A167" i="10"/>
  <c r="A164" i="10"/>
  <c r="A271" i="10"/>
  <c r="A189" i="10"/>
  <c r="A228" i="10"/>
  <c r="A152" i="10"/>
  <c r="A264" i="10"/>
  <c r="A219" i="10"/>
  <c r="A197" i="10"/>
  <c r="A220" i="10"/>
  <c r="A97" i="10"/>
  <c r="A81" i="10"/>
  <c r="A56" i="10"/>
  <c r="A71" i="10"/>
  <c r="A55" i="10"/>
  <c r="A107" i="10"/>
  <c r="A28" i="10"/>
  <c r="A89" i="10"/>
  <c r="A111" i="10"/>
  <c r="A30" i="10"/>
  <c r="A52" i="10"/>
  <c r="A6" i="10"/>
  <c r="A123" i="10"/>
  <c r="A54" i="10"/>
  <c r="A88" i="10"/>
  <c r="A85" i="10"/>
  <c r="A69" i="10"/>
  <c r="A189" i="3"/>
  <c r="A186" i="3"/>
  <c r="A184" i="3"/>
  <c r="A214" i="3"/>
  <c r="A212" i="3"/>
  <c r="A191" i="3"/>
  <c r="A217" i="3"/>
  <c r="A454" i="3"/>
  <c r="A449" i="3"/>
  <c r="A444" i="3"/>
  <c r="A421" i="3"/>
  <c r="A411" i="3"/>
  <c r="A428" i="3"/>
  <c r="A453" i="3"/>
  <c r="C20" i="5" l="1"/>
  <c r="C19" i="5"/>
  <c r="D19" i="5"/>
  <c r="E17" i="9"/>
  <c r="E52" i="9"/>
  <c r="E33" i="9"/>
  <c r="D19" i="9"/>
  <c r="D20" i="5"/>
  <c r="D32" i="9"/>
  <c r="E20" i="5"/>
  <c r="C40" i="9"/>
  <c r="E21" i="5"/>
  <c r="D35" i="9"/>
  <c r="C30" i="9"/>
  <c r="C21" i="5"/>
  <c r="D22" i="5"/>
  <c r="E54" i="9"/>
  <c r="D21" i="5"/>
  <c r="C22" i="5"/>
  <c r="D37" i="9"/>
  <c r="D48" i="9"/>
  <c r="E19" i="9"/>
  <c r="C49" i="9"/>
  <c r="C43" i="9"/>
  <c r="D18" i="5"/>
  <c r="E22" i="5"/>
  <c r="C43" i="5"/>
  <c r="D31" i="9"/>
  <c r="D47" i="9"/>
  <c r="C18" i="5"/>
  <c r="E19" i="5"/>
  <c r="G19" i="5" s="1"/>
  <c r="C16" i="9"/>
  <c r="E44" i="9"/>
  <c r="D49" i="9"/>
  <c r="E18" i="5"/>
  <c r="D10" i="8"/>
  <c r="D33" i="8"/>
  <c r="E27" i="8"/>
  <c r="D30" i="8"/>
  <c r="D34" i="8"/>
  <c r="D31" i="8"/>
  <c r="D23" i="8"/>
  <c r="E14" i="8"/>
  <c r="E35" i="8"/>
  <c r="C33" i="8"/>
  <c r="C18" i="8"/>
  <c r="C10" i="8"/>
  <c r="E36" i="8"/>
  <c r="C11" i="8"/>
  <c r="E23" i="8"/>
  <c r="D35" i="8"/>
  <c r="C21" i="8"/>
  <c r="D20" i="8"/>
  <c r="E32" i="8"/>
  <c r="D16" i="8"/>
  <c r="E38" i="8"/>
  <c r="C13" i="8"/>
  <c r="E17" i="8"/>
  <c r="C28" i="8"/>
  <c r="E21" i="8"/>
  <c r="E31" i="8"/>
  <c r="E33" i="8"/>
  <c r="C24" i="8"/>
  <c r="E24" i="8"/>
  <c r="E12" i="8"/>
  <c r="D37" i="8"/>
  <c r="C26" i="8"/>
  <c r="C31" i="8"/>
  <c r="D11" i="8"/>
  <c r="D13" i="8"/>
  <c r="E28" i="8"/>
  <c r="E10" i="8"/>
  <c r="C27" i="8"/>
  <c r="D15" i="8"/>
  <c r="E30" i="8"/>
  <c r="E26" i="8"/>
  <c r="D24" i="8"/>
  <c r="D18" i="8"/>
  <c r="C16" i="8"/>
  <c r="C34" i="8"/>
  <c r="E34" i="8"/>
  <c r="D12" i="8"/>
  <c r="C38" i="8"/>
  <c r="E37" i="8"/>
  <c r="E20" i="8"/>
  <c r="E19" i="8"/>
  <c r="D27" i="8"/>
  <c r="C14" i="8"/>
  <c r="D14" i="8"/>
  <c r="E13" i="8"/>
  <c r="C19" i="8"/>
  <c r="C37" i="8"/>
  <c r="D19" i="8"/>
  <c r="C35" i="8"/>
  <c r="C15" i="8"/>
  <c r="E15" i="8"/>
  <c r="C32" i="8"/>
  <c r="E25" i="8"/>
  <c r="C25" i="8"/>
  <c r="C17" i="8"/>
  <c r="C12" i="8"/>
  <c r="E18" i="8"/>
  <c r="D28" i="8"/>
  <c r="C23" i="8"/>
  <c r="C29" i="8"/>
  <c r="D26" i="5"/>
  <c r="D31" i="5"/>
  <c r="C42" i="5"/>
  <c r="E33" i="5"/>
  <c r="E25" i="5"/>
  <c r="E39" i="5"/>
  <c r="D52" i="5"/>
  <c r="E52" i="5"/>
  <c r="C38" i="5"/>
  <c r="C44" i="5"/>
  <c r="E58" i="5"/>
  <c r="D56" i="5"/>
  <c r="E49" i="5"/>
  <c r="D34" i="5"/>
  <c r="D29" i="5"/>
  <c r="C57" i="5"/>
  <c r="C30" i="5"/>
  <c r="C24" i="5"/>
  <c r="D45" i="5"/>
  <c r="E55" i="5"/>
  <c r="E53" i="5"/>
  <c r="C31" i="5"/>
  <c r="E54" i="5"/>
  <c r="D42" i="5"/>
  <c r="C47" i="5"/>
  <c r="D51" i="5"/>
  <c r="C25" i="5"/>
  <c r="C39" i="5"/>
  <c r="C58" i="5"/>
  <c r="C56" i="5"/>
  <c r="E48" i="5"/>
  <c r="E36" i="5"/>
  <c r="D27" i="5"/>
  <c r="D24" i="5"/>
  <c r="D50" i="5"/>
  <c r="E45" i="5"/>
  <c r="E32" i="5"/>
  <c r="E31" i="5"/>
  <c r="G31" i="5" s="1"/>
  <c r="D47" i="5"/>
  <c r="C41" i="5"/>
  <c r="D37" i="5"/>
  <c r="E56" i="5"/>
  <c r="C49" i="5"/>
  <c r="C34" i="5"/>
  <c r="C48" i="5"/>
  <c r="E23" i="5"/>
  <c r="D57" i="5"/>
  <c r="C32" i="5"/>
  <c r="C55" i="5"/>
  <c r="E26" i="5"/>
  <c r="G26" i="5" s="1"/>
  <c r="E46" i="5"/>
  <c r="C51" i="5"/>
  <c r="C33" i="5"/>
  <c r="D41" i="5"/>
  <c r="D39" i="5"/>
  <c r="D44" i="5"/>
  <c r="E34" i="5"/>
  <c r="C28" i="5"/>
  <c r="C29" i="5"/>
  <c r="C45" i="5"/>
  <c r="D32" i="5"/>
  <c r="E40" i="5"/>
  <c r="E59" i="5"/>
  <c r="E43" i="5"/>
  <c r="C46" i="5"/>
  <c r="E47" i="5"/>
  <c r="D25" i="5"/>
  <c r="E38" i="5"/>
  <c r="D58" i="5"/>
  <c r="D48" i="5"/>
  <c r="C23" i="5"/>
  <c r="D36" i="5"/>
  <c r="E29" i="5"/>
  <c r="E30" i="5"/>
  <c r="E27" i="5"/>
  <c r="G27" i="5" s="1"/>
  <c r="C50" i="5"/>
  <c r="D43" i="5"/>
  <c r="C26" i="5"/>
  <c r="C53" i="5"/>
  <c r="D54" i="5"/>
  <c r="D46" i="5"/>
  <c r="C35" i="5"/>
  <c r="E44" i="5"/>
  <c r="E28" i="5"/>
  <c r="C27" i="5"/>
  <c r="C59" i="5"/>
  <c r="C54" i="5"/>
  <c r="E42" i="5"/>
  <c r="G42" i="5" s="1"/>
  <c r="D35" i="5"/>
  <c r="D33" i="5"/>
  <c r="C37" i="5"/>
  <c r="D49" i="5"/>
  <c r="C36" i="5"/>
  <c r="D28" i="5"/>
  <c r="E57" i="5"/>
  <c r="G57" i="5" s="1"/>
  <c r="D30" i="5"/>
  <c r="E24" i="5"/>
  <c r="D40" i="5"/>
  <c r="D59" i="5"/>
  <c r="E50" i="9"/>
  <c r="D23" i="9"/>
  <c r="D45" i="9"/>
  <c r="D50" i="9"/>
  <c r="D17" i="9"/>
  <c r="E21" i="9"/>
  <c r="E12" i="9"/>
  <c r="C36" i="8"/>
  <c r="E29" i="8"/>
  <c r="E50" i="5"/>
  <c r="E41" i="5"/>
  <c r="G41" i="5" s="1"/>
  <c r="D55" i="5"/>
  <c r="E11" i="9"/>
  <c r="C34" i="9"/>
  <c r="D51" i="9"/>
  <c r="D42" i="9"/>
  <c r="C29" i="9"/>
  <c r="E51" i="9"/>
  <c r="E25" i="9"/>
  <c r="C24" i="9"/>
  <c r="C32" i="9"/>
  <c r="D46" i="9"/>
  <c r="D18" i="9"/>
  <c r="D27" i="9"/>
  <c r="D13" i="9"/>
  <c r="D34" i="9"/>
  <c r="C21" i="9"/>
  <c r="C39" i="9"/>
  <c r="C26" i="9"/>
  <c r="E16" i="8"/>
  <c r="C22" i="8"/>
  <c r="D23" i="5"/>
  <c r="E20" i="9"/>
  <c r="E30" i="9"/>
  <c r="E42" i="9"/>
  <c r="E29" i="9"/>
  <c r="C10" i="9"/>
  <c r="C51" i="9"/>
  <c r="D21" i="9"/>
  <c r="E18" i="9"/>
  <c r="C27" i="9"/>
  <c r="E39" i="9"/>
  <c r="E49" i="9"/>
  <c r="E24" i="9"/>
  <c r="C17" i="9"/>
  <c r="D12" i="9"/>
  <c r="D26" i="8"/>
  <c r="C20" i="8"/>
  <c r="D22" i="8"/>
  <c r="D17" i="8"/>
  <c r="D38" i="5"/>
  <c r="E35" i="5"/>
  <c r="D53" i="9"/>
  <c r="C15" i="9"/>
  <c r="C11" i="9"/>
  <c r="D16" i="9"/>
  <c r="C37" i="9"/>
  <c r="D30" i="9"/>
  <c r="D14" i="9"/>
  <c r="D44" i="9"/>
  <c r="D40" i="9"/>
  <c r="C55" i="9"/>
  <c r="E15" i="9"/>
  <c r="C13" i="9"/>
  <c r="C14" i="9"/>
  <c r="C52" i="9"/>
  <c r="E38" i="9"/>
  <c r="E28" i="9"/>
  <c r="C22" i="9"/>
  <c r="E22" i="9"/>
  <c r="E40" i="9"/>
  <c r="D43" i="9"/>
  <c r="E31" i="9"/>
  <c r="D21" i="8"/>
  <c r="C52" i="5"/>
  <c r="E51" i="5"/>
  <c r="G51" i="5" s="1"/>
  <c r="D53" i="5"/>
  <c r="C42" i="9"/>
  <c r="C19" i="9"/>
  <c r="E34" i="9"/>
  <c r="C28" i="9"/>
  <c r="C36" i="9"/>
  <c r="C35" i="9"/>
  <c r="D25" i="9"/>
  <c r="C45" i="9"/>
  <c r="C20" i="9"/>
  <c r="D10" i="9"/>
  <c r="D36" i="9"/>
  <c r="C12" i="9"/>
  <c r="C41" i="9"/>
  <c r="D28" i="9"/>
  <c r="E41" i="9"/>
  <c r="E48" i="9"/>
  <c r="E27" i="9"/>
  <c r="E36" i="9"/>
  <c r="D55" i="9"/>
  <c r="D41" i="9"/>
  <c r="E35" i="9"/>
  <c r="E26" i="9"/>
  <c r="C50" i="9"/>
  <c r="E46" i="9"/>
  <c r="E14" i="9"/>
  <c r="D54" i="9"/>
  <c r="D20" i="9"/>
  <c r="D38" i="8"/>
  <c r="E22" i="8"/>
  <c r="D29" i="8"/>
  <c r="C30" i="8"/>
  <c r="E55" i="9"/>
  <c r="E32" i="9"/>
  <c r="D11" i="9"/>
  <c r="E10" i="9"/>
  <c r="D22" i="9"/>
  <c r="C18" i="9"/>
  <c r="E47" i="9"/>
  <c r="C53" i="9"/>
  <c r="E23" i="9"/>
  <c r="D38" i="9"/>
  <c r="D29" i="9"/>
  <c r="D24" i="9"/>
  <c r="D39" i="9"/>
  <c r="D32" i="8"/>
  <c r="C40" i="5"/>
  <c r="E37" i="5"/>
  <c r="G37" i="5" s="1"/>
  <c r="E53" i="9"/>
  <c r="D33" i="9"/>
  <c r="C38" i="9"/>
  <c r="D52" i="9"/>
  <c r="E37" i="9"/>
  <c r="E45" i="9"/>
  <c r="C31" i="9"/>
  <c r="D26" i="9"/>
  <c r="E13" i="9"/>
  <c r="E43" i="9"/>
  <c r="E16" i="9"/>
  <c r="D15" i="9"/>
  <c r="C23" i="9"/>
  <c r="C33" i="9"/>
  <c r="C25" i="9"/>
  <c r="C54" i="9"/>
  <c r="C48" i="9"/>
  <c r="C44" i="9"/>
  <c r="C47" i="9"/>
  <c r="D36" i="8"/>
  <c r="D25" i="8"/>
  <c r="E11" i="8"/>
  <c r="C17" i="5"/>
  <c r="E10" i="5"/>
  <c r="C9" i="5"/>
  <c r="D12" i="5"/>
  <c r="C10" i="5"/>
  <c r="E9" i="5"/>
  <c r="E15" i="5"/>
  <c r="D9" i="5"/>
  <c r="C16" i="5"/>
  <c r="D11" i="5"/>
  <c r="E13" i="5"/>
  <c r="E14" i="5"/>
  <c r="C12" i="5"/>
  <c r="D10" i="5"/>
  <c r="D15" i="5"/>
  <c r="C15" i="5"/>
  <c r="E12" i="5"/>
  <c r="D8" i="5"/>
  <c r="C11" i="5"/>
  <c r="C8" i="5"/>
  <c r="D13" i="5"/>
  <c r="D16" i="5"/>
  <c r="E16" i="5"/>
  <c r="E11" i="5"/>
  <c r="D14" i="5"/>
  <c r="E17" i="5"/>
  <c r="C14" i="5"/>
  <c r="D17" i="5"/>
  <c r="C13" i="5"/>
  <c r="E8" i="5"/>
  <c r="G9" i="5" l="1"/>
  <c r="G24" i="5"/>
  <c r="G34" i="5"/>
  <c r="G22" i="5"/>
  <c r="G21" i="5"/>
  <c r="G20" i="5"/>
  <c r="G18" i="5"/>
  <c r="G56" i="5"/>
  <c r="G50" i="5"/>
  <c r="G45" i="5"/>
  <c r="G29" i="5"/>
  <c r="G12" i="5"/>
  <c r="G16" i="5"/>
  <c r="G43" i="5"/>
  <c r="G48" i="5"/>
  <c r="G54" i="5"/>
  <c r="G40" i="5"/>
  <c r="G11" i="5"/>
  <c r="G44" i="5"/>
  <c r="G8" i="5"/>
  <c r="G36" i="5"/>
  <c r="G52" i="5"/>
  <c r="G59" i="5"/>
  <c r="G23" i="5"/>
  <c r="G39" i="5"/>
  <c r="G13" i="5"/>
  <c r="G32" i="5"/>
  <c r="G53" i="5"/>
  <c r="G49" i="5"/>
  <c r="G25" i="5"/>
  <c r="G15" i="5"/>
  <c r="G14" i="5"/>
  <c r="G35" i="5"/>
  <c r="G17" i="5"/>
  <c r="G10" i="5"/>
  <c r="G28" i="5"/>
  <c r="G38" i="5"/>
  <c r="G55" i="5"/>
  <c r="G33" i="5"/>
  <c r="G46" i="5"/>
  <c r="G58" i="5"/>
  <c r="G30" i="5"/>
  <c r="G47" i="5"/>
</calcChain>
</file>

<file path=xl/comments1.xml><?xml version="1.0" encoding="utf-8"?>
<comments xmlns="http://schemas.openxmlformats.org/spreadsheetml/2006/main">
  <authors>
    <author>tc={EB5382FD-5EB3-4AB6-BC75-1CC84F8E7E7C}</author>
  </authors>
  <commentList>
    <comment ref="G7"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r>
      </text>
    </comment>
  </commentList>
</comments>
</file>

<file path=xl/sharedStrings.xml><?xml version="1.0" encoding="utf-8"?>
<sst xmlns="http://schemas.openxmlformats.org/spreadsheetml/2006/main" count="18621" uniqueCount="250">
  <si>
    <t>.Total Snacks</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</si>
  <si>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</si>
  <si>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</si>
  <si>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</si>
  <si>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</si>
  <si>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</si>
  <si>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</si>
  <si>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</si>
  <si>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</si>
  <si>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</si>
  <si>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</si>
  <si>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</si>
  <si>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</si>
  <si>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</si>
  <si>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</si>
  <si>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</si>
  <si>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</si>
  <si>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</si>
  <si>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</si>
  <si>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</si>
  <si>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</si>
  <si>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</si>
  <si>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</si>
  <si>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</si>
  <si>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</si>
  <si>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</si>
  <si>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</si>
  <si>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</si>
  <si>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</si>
  <si>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</si>
  <si>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</si>
  <si>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</si>
  <si>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</si>
  <si>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</si>
  <si>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</si>
  <si>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</si>
  <si>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</si>
  <si>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</si>
  <si>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</si>
  <si>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</si>
  <si>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</si>
  <si>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</si>
  <si>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</si>
  <si>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</si>
  <si>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</si>
  <si>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</si>
  <si>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</si>
  <si>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</si>
  <si>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</si>
  <si>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</si>
  <si>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</si>
  <si>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</si>
  <si>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</si>
  <si>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</si>
  <si>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</si>
  <si>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</si>
  <si>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</si>
  <si>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</si>
  <si>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</si>
  <si>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</si>
  <si>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</si>
  <si>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</si>
  <si>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</si>
  <si>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</si>
  <si>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</si>
  <si>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</si>
  <si>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</si>
  <si>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</si>
  <si>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</si>
  <si>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</si>
  <si>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</si>
  <si>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</si>
  <si>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</si>
  <si>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</si>
  <si>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</si>
  <si>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</si>
  <si>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</si>
  <si>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</si>
  <si>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</si>
  <si>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Resto</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</si>
  <si>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</si>
  <si>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</si>
  <si>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</si>
  <si>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</si>
  <si>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</si>
  <si>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</si>
  <si>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</si>
  <si>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</si>
  <si>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</si>
  <si>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</si>
  <si>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</si>
  <si>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</si>
  <si>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</si>
  <si>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</si>
  <si>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</si>
  <si>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</si>
  <si>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</si>
  <si>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</si>
  <si>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</si>
  <si>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 xml:space="preserve">Gasto per cápita (euros por individuo): </t>
    </r>
    <r>
      <rPr>
        <sz val="11"/>
        <color theme="1"/>
        <rFont val="Calibri"/>
        <family val="2"/>
        <scheme val="minor"/>
      </rPr>
      <t>Ratio entre gasto total y total individuos.</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</si>
  <si>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</si>
  <si>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</si>
  <si>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</si>
  <si>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</si>
  <si>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</si>
  <si>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</si>
  <si>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</si>
  <si>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</si>
  <si>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</si>
  <si>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</si>
  <si>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BEBIDAS</t>
  </si>
  <si>
    <t xml:space="preserve">% Poblacion </t>
  </si>
  <si>
    <t>Informe consumo de bebidas fuera del hogar</t>
  </si>
  <si>
    <r>
      <rPr>
        <b/>
        <sz val="11"/>
        <color theme="1"/>
        <rFont val="Calibri"/>
        <family val="2"/>
        <scheme val="minor"/>
      </rPr>
      <t>Volumen (millones de kilos consumidos):</t>
    </r>
    <r>
      <rPr>
        <sz val="11"/>
        <color theme="1"/>
        <rFont val="Calibri"/>
        <family val="2"/>
        <scheme val="minor"/>
      </rPr>
      <t xml:space="preserve"> Volumen total de litros consumidos por los individuos residentes en España.</t>
    </r>
  </si>
  <si>
    <r>
      <rPr>
        <b/>
        <sz val="11"/>
        <color theme="1"/>
        <rFont val="Calibri"/>
        <family val="2"/>
        <scheme val="minor"/>
      </rPr>
      <t>Consumo medio (litros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</si>
  <si>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per cápita (litros por individuo):</t>
    </r>
    <r>
      <rPr>
        <sz val="11"/>
        <color theme="1"/>
        <rFont val="Calibri"/>
        <family val="2"/>
        <scheme val="minor"/>
      </rPr>
      <t xml:space="preserve"> Ratio entre volumen total y total individuos.</t>
    </r>
  </si>
  <si>
    <r>
      <rPr>
        <b/>
        <sz val="11"/>
        <color theme="1"/>
        <rFont val="Calibri"/>
        <family val="2"/>
        <scheme val="minor"/>
      </rPr>
      <t>Precio medio (€/l):</t>
    </r>
    <r>
      <rPr>
        <sz val="11"/>
        <color theme="1"/>
        <rFont val="Calibri"/>
        <family val="2"/>
        <scheme val="minor"/>
      </rPr>
      <t xml:space="preserve"> Precio medio pagado por kilo o litro.</t>
    </r>
  </si>
  <si>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</si>
  <si>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</si>
  <si>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t>
  </si>
  <si>
    <t>DISTRIBUCION VOLUMEN X CRITERIO (Consumiciones)</t>
  </si>
  <si>
    <t>DISTRIBUCION VOLUMEN X CRITERIO (kg ó litros)</t>
  </si>
  <si>
    <t>CONSUMO PER CAPITA (kg ó litros por individuo)</t>
  </si>
  <si>
    <t>TOTAL BEBIDAS</t>
  </si>
  <si>
    <t>.Total Bebidas Caliente</t>
  </si>
  <si>
    <t>Cafe</t>
  </si>
  <si>
    <t>Leche</t>
  </si>
  <si>
    <t>Leche Sola</t>
  </si>
  <si>
    <t>Leche Con Cacao</t>
  </si>
  <si>
    <t>Leche Con Cafe</t>
  </si>
  <si>
    <t>Infusiones</t>
  </si>
  <si>
    <t>Resto Bebidas Caliente</t>
  </si>
  <si>
    <t>.Total Bebidas Frias</t>
  </si>
  <si>
    <t>Total bebidas de vino</t>
  </si>
  <si>
    <t>Vino</t>
  </si>
  <si>
    <t>Tinto</t>
  </si>
  <si>
    <t>Blanco</t>
  </si>
  <si>
    <t>Rosado</t>
  </si>
  <si>
    <t>Resto vino</t>
  </si>
  <si>
    <t>Cava</t>
  </si>
  <si>
    <t>Otr.Bebidas Deri.Vino</t>
  </si>
  <si>
    <t>Tinto de Verano</t>
  </si>
  <si>
    <t>Sangria de Vino</t>
  </si>
  <si>
    <t>Sangria de Cava</t>
  </si>
  <si>
    <t>Calimocho</t>
  </si>
  <si>
    <t>Sidra</t>
  </si>
  <si>
    <t>Cerveza</t>
  </si>
  <si>
    <t>Con alcohol</t>
  </si>
  <si>
    <t>Sin alcohol</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</si>
  <si>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</si>
  <si>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</si>
  <si>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</si>
  <si>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</si>
  <si>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</si>
  <si>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</si>
  <si>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</si>
  <si>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</si>
  <si>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</si>
  <si>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</si>
  <si>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</si>
  <si>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</si>
  <si>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</si>
  <si>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</si>
  <si>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</si>
  <si>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</si>
  <si>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</si>
  <si>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</si>
  <si>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</si>
  <si>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</si>
  <si>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Gaseosas</t>
  </si>
  <si>
    <t>Bebidas Zumo+Leche</t>
  </si>
  <si>
    <t>perfil nomenclatura</t>
  </si>
  <si>
    <t>Motivos</t>
  </si>
  <si>
    <t>Motivos nomenclatura</t>
  </si>
  <si>
    <t>Aperitivo/antes de comer</t>
  </si>
  <si>
    <t>Tarde/merienda</t>
  </si>
  <si>
    <t>Leche+bebidas vegetales</t>
  </si>
  <si>
    <t>Bebidas Vegetales</t>
  </si>
  <si>
    <t>Rebujito</t>
  </si>
  <si>
    <t>Espum/Lambrusc/Mosca</t>
  </si>
  <si>
    <t>Cerveza Envasada</t>
  </si>
  <si>
    <t>Cerveza Surtidor</t>
  </si>
  <si>
    <t>Isotonicas</t>
  </si>
  <si>
    <t>Energeticas</t>
  </si>
  <si>
    <t>VOLUMEN (miles Consumiciones)</t>
  </si>
  <si>
    <t>VOLUMEN (Miles kg ó litros)</t>
  </si>
  <si>
    <t>VALOR (Miles Euros)</t>
  </si>
  <si>
    <t>PENETRACION (%)</t>
  </si>
  <si>
    <t>FRECUENCIA COMPRA (Actos)</t>
  </si>
  <si>
    <t>CONSUMO MEDIO (kg ó litros por consumidor)</t>
  </si>
  <si>
    <t>GASTO PER CAPITA (€ por individuo)</t>
  </si>
  <si>
    <t>PRECIO MEDIO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</si>
  <si>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</si>
  <si>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</si>
  <si>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</si>
  <si>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</si>
  <si>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</si>
  <si>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</si>
  <si>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</si>
  <si>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</si>
  <si>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</si>
  <si>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</si>
  <si>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</si>
  <si>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COMPRA MEDIA (Consumiciones)</t>
  </si>
  <si>
    <t>Tda.Alimentacion/Delicatesen</t>
  </si>
  <si>
    <t>Canal Conveniencia/24h</t>
  </si>
  <si>
    <t>En m.transp.(avion,tren,autoc,e</t>
  </si>
  <si>
    <t>VOLUMEN POR ACTO (consumiciones)</t>
  </si>
  <si>
    <t>Conclusiones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</si>
  <si>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</si>
  <si>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AÑO 2018</t>
  </si>
  <si>
    <t>AÑO 2019</t>
  </si>
  <si>
    <t>AÑO 2020</t>
  </si>
  <si>
    <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</si>
  <si>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</si>
  <si>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</si>
  <si>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</si>
  <si>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</si>
  <si>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</si>
  <si>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</si>
  <si>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</si>
  <si>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</si>
  <si>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</si>
  <si>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</si>
  <si>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</si>
  <si>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</si>
  <si>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</si>
  <si>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</si>
  <si>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</si>
  <si>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</si>
  <si>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</si>
  <si>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</si>
  <si>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</si>
  <si>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</si>
  <si>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</si>
  <si>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</si>
  <si>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</si>
  <si>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</si>
  <si>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</si>
  <si>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</si>
  <si>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</si>
  <si>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</si>
  <si>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</si>
  <si>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</si>
  <si>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</si>
  <si>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</si>
  <si>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</si>
  <si>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El año 2020 cierra con un descenso en el consumo de bebidas fuera del hogar 38,7 %, debido a la actual crisis sanitaria. El gasto realizado en la categoría mantiene la misma inercia y se reduce un 39,0 %. 
El 95,5 % de la población residente en España ha consumido bebidas en el ámbito extradoméstico a lo largo del año 2020, se reduce en un 3,5 % con respecto al año anterior, como consecuencia directa de la situación sociosanitaria. 
Uno de los hitos del año 2020 ha sido el confinamiento, y el descenso del consumo se produce por una menor frecuencia del consumo fuera de casa principalmente, se realizan un 37,6 % menos de actos de compra de bebidas fuera del hogar, el equivalente a 47,2 actos menos de consumo durante el año de bebidas. Por lo que se sale menos a consumir fuera y hay menos individuos consumiendo que el año anterior.
Hay que destacar el impacto de la nueva normalidad en la reducción del consumo medio per cápita (39,0 %). Se reduce en 37,19 litros por persona el consumo de bebidas durante el año respecto al realizado en el mismo periodo en el 2019.</t>
  </si>
  <si>
    <t xml:space="preserve">Las bebidas frías que más han reducido su consumo son vino (44,9 %), cerveza (37,9 %) y bebidas espirituosas con una reducción de su demanda del 44,6 %. El agua envasada tambien sufre una importante contracción de consumo en este año (40,9 %). 
Las bebidas calientes más afectadas son las infusiones con un descenso del 50,2 %.
Aunque el descenso es generalizado en todas las regiones de España, se agudiza en la costa mediterránea, es decir en las regiones de Cataluña y Levante.
Son los individuos concentrados en la franja de edad entre los 25 y 49 años, quienes abandonan el consumo de la categoría en mayor proporción (41,0 % menos litros para el tramo de 25 a 34 años y 42,1 % de reducción para los adultos de 35 a 49 años). 
En relación con los canales de compra, el año 2020 cierra con el 45,5 % de los litros consumidos en bares/cafeterías/cervecerías, se mantiene como el canal preferido, pero no recupera todo el consumo, se han consumido un 40,7 % menos litros que en el periodo anterior, el equivalente a 18,2 litros menos per cápita en este tipo de establecimiento y se ha reducido la frecuencia en 28 veces. </t>
  </si>
  <si>
    <t>Los hábitos de consumo se ven influenciados por la nueva situación, desciende el consumo en la calle, en los establecimientos y en los centros como colegios/institutos/universidades, por su parte aumenta el consumo de bebidas en casa de otros.
Se ve reducida la proporción de comidas y cenas, así como los momentos después de cenar con la caída más significativa (51,3 %).  
Seguimos consumiendo en familia o con amigos, se reducen, pero en menor medida los consumos en solitario o con la pareja, hoy ya suponen el 35 % del volumen. 
El porcentaje de ocasiones en las que se consume por una celebración/fiesta/salir sigue siendo muy importante, aunque es el motivo que más se reduce junto a comidas de negocios con un retroceso de más del 50 % del volumen.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</si>
</sst>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_-* #,##0.0\ _€_-;\-* #,##0.0\ _€_-;_-* &quot;-&quot;??\ _€_-;_-@_-"/>
    <numFmt numFmtId="165" formatCode="_-* #,##0.0\ _€_-;\-* #,##0.0\ _€_-;_-* &quot;-&quot;?\ _€_-;_-@_-"/>
    <numFmt numFmtId="166" formatCode="0.0"/>
  </numFmts>
  <fonts count="33"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sz val="20"/>
      <color rgb="FF92D050"/>
      <name val="Calibri"/>
      <family val="2"/>
      <scheme val="minor"/>
    </font>
    <font>
      <u/>
      <sz val="11"/>
      <color theme="10"/>
      <name val="Calibri"/>
      <family val="2"/>
      <scheme val="minor"/>
    </font>
    <font>
      <b/>
      <sz val="20"/>
      <color rgb="FF92D40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20"/>
      <color theme="0"/>
      <name val="Calibri"/>
      <family val="2"/>
      <scheme val="minor"/>
    </font>
    <font>
      <b/>
      <sz val="18"/>
      <color rgb="FFFF00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1">
    <border>
      <left/>
      <right/>
      <top/>
      <bottom/>
      <diagonal/>
    </border>
    <border>
      <left/>
      <right/>
      <top/>
      <bottom style="double">
        <color rgb="FF92AE2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ck">
        <color rgb="FF92AE29"/>
      </left>
      <right/>
      <top style="thick">
        <color rgb="FF92AE29"/>
      </top>
      <bottom style="thick">
        <color rgb="FF92AE29"/>
      </bottom>
      <diagonal/>
    </border>
    <border>
      <left/>
      <right/>
      <top style="thick">
        <color rgb="FF92AE29"/>
      </top>
      <bottom style="thick">
        <color rgb="FF92AE29"/>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s>
  <cellStyleXfs count="4">
    <xf numFmtId="0" fontId="0" fillId="0" borderId="0"/>
    <xf numFmtId="43" fontId="1" fillId="0" borderId="0" applyFont="0" applyFill="0" applyBorder="0" applyAlignment="0" applyProtection="0"/>
    <xf numFmtId="0" fontId="24" fillId="0" borderId="0" applyNumberFormat="0" applyFill="0" applyBorder="0" applyAlignment="0" applyProtection="0"/>
    <xf numFmtId="0" fontId="28" fillId="0" borderId="0"/>
  </cellStyleXfs>
  <cellXfs count="115">
    <xf numFmtId="0" fontId="0" fillId="0" borderId="0" xfId="0"/>
    <xf numFmtId="0" fontId="0" fillId="0" borderId="0" xfId="0" applyFill="1"/>
    <xf numFmtId="43" fontId="0" fillId="0" borderId="0" xfId="1" applyFont="1" applyFill="1"/>
    <xf numFmtId="0" fontId="0" fillId="2" borderId="0" xfId="0" applyFill="1"/>
    <xf numFmtId="43" fontId="0" fillId="0" borderId="0" xfId="1" applyFont="1"/>
    <xf numFmtId="0" fontId="7" fillId="0" borderId="1" xfId="0" applyFont="1" applyBorder="1" applyAlignment="1">
      <alignment vertical="center" wrapText="1"/>
    </xf>
    <xf numFmtId="0" fontId="5" fillId="0" borderId="0" xfId="0" applyFont="1" applyAlignment="1">
      <alignment horizontal="left"/>
    </xf>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0" fillId="0" borderId="0" xfId="0" applyProtection="1">
      <protection hidden="1"/>
    </xf>
    <xf numFmtId="165" fontId="0" fillId="0" borderId="0" xfId="0" applyNumberFormat="1"/>
    <xf numFmtId="43" fontId="4" fillId="0" borderId="0" xfId="1" applyFont="1"/>
    <xf numFmtId="0" fontId="5" fillId="0" borderId="0" xfId="0" applyFont="1"/>
    <xf numFmtId="0" fontId="19" fillId="0" borderId="0" xfId="0" applyFont="1" applyFill="1" applyBorder="1"/>
    <xf numFmtId="0" fontId="0" fillId="0" borderId="0" xfId="0" applyBorder="1"/>
    <xf numFmtId="43" fontId="19" fillId="0" borderId="0" xfId="1" applyFont="1" applyFill="1" applyBorder="1"/>
    <xf numFmtId="0" fontId="19" fillId="0" borderId="0" xfId="0" applyFont="1"/>
    <xf numFmtId="0" fontId="5" fillId="0" borderId="0" xfId="0" applyFont="1" applyAlignment="1" applyProtection="1">
      <alignment horizontal="left" indent="2"/>
      <protection locked="0"/>
    </xf>
    <xf numFmtId="0" fontId="5" fillId="0" borderId="0" xfId="0" applyFont="1" applyProtection="1">
      <protection locked="0"/>
    </xf>
    <xf numFmtId="0" fontId="23" fillId="0" borderId="0" xfId="2" applyFont="1" applyAlignment="1">
      <alignment horizontal="left" vertical="center"/>
    </xf>
    <xf numFmtId="0" fontId="6" fillId="0" borderId="0" xfId="0" applyFont="1" applyFill="1" applyAlignment="1">
      <alignment vertical="center" wrapText="1"/>
    </xf>
    <xf numFmtId="0" fontId="26" fillId="0" borderId="0" xfId="0" applyFont="1" applyFill="1" applyBorder="1" applyAlignment="1">
      <alignment vertical="center" wrapText="1"/>
    </xf>
    <xf numFmtId="0" fontId="26" fillId="0" borderId="0" xfId="0" applyFont="1" applyFill="1" applyBorder="1" applyAlignment="1">
      <alignment vertical="center"/>
    </xf>
    <xf numFmtId="0" fontId="27" fillId="0" borderId="0" xfId="0" applyFont="1" applyFill="1" applyAlignment="1">
      <alignment horizontal="center" vertical="center"/>
    </xf>
    <xf numFmtId="0" fontId="0" fillId="0" borderId="0" xfId="0" applyFill="1" applyAlignment="1">
      <alignment wrapText="1"/>
    </xf>
    <xf numFmtId="0" fontId="0" fillId="0" borderId="0" xfId="0" applyFont="1" applyFill="1" applyAlignment="1">
      <alignment horizontal="left" wrapText="1"/>
    </xf>
    <xf numFmtId="0" fontId="0" fillId="0" borderId="0" xfId="0" applyFill="1" applyAlignment="1">
      <alignment vertical="center" wrapText="1"/>
    </xf>
    <xf numFmtId="0" fontId="0" fillId="0" borderId="0" xfId="0" applyFill="1" applyAlignment="1">
      <alignment horizontal="left" vertical="center" wrapText="1"/>
    </xf>
    <xf numFmtId="0" fontId="0" fillId="0" borderId="0" xfId="0" applyFill="1" applyAlignment="1">
      <alignment horizontal="left" wrapText="1"/>
    </xf>
    <xf numFmtId="0" fontId="10" fillId="0" borderId="0" xfId="0" applyFont="1" applyFill="1"/>
    <xf numFmtId="0" fontId="6" fillId="0" borderId="0" xfId="0" applyFont="1" applyAlignment="1">
      <alignment vertical="center" wrapText="1"/>
    </xf>
    <xf numFmtId="0" fontId="19" fillId="0" borderId="0" xfId="0" applyFont="1" applyBorder="1"/>
    <xf numFmtId="0" fontId="19" fillId="2" borderId="0" xfId="0" applyFont="1" applyFill="1" applyBorder="1"/>
    <xf numFmtId="43" fontId="19" fillId="2" borderId="0" xfId="1" applyFont="1" applyFill="1" applyBorder="1"/>
    <xf numFmtId="0" fontId="5" fillId="0" borderId="0" xfId="0" applyFont="1" applyAlignment="1" applyProtection="1">
      <alignment vertical="top"/>
      <protection locked="0"/>
    </xf>
    <xf numFmtId="0" fontId="23" fillId="0" borderId="0" xfId="0" applyFont="1" applyAlignment="1">
      <alignment vertical="center"/>
    </xf>
    <xf numFmtId="43" fontId="5" fillId="0" borderId="0" xfId="1" applyFont="1"/>
    <xf numFmtId="0" fontId="26" fillId="0" borderId="0" xfId="0" applyFont="1" applyAlignment="1">
      <alignment vertical="center" wrapText="1"/>
    </xf>
    <xf numFmtId="0" fontId="26" fillId="0" borderId="0" xfId="0" applyFont="1" applyAlignment="1">
      <alignment vertical="center"/>
    </xf>
    <xf numFmtId="0" fontId="27" fillId="0" borderId="0" xfId="0" applyFont="1" applyAlignment="1">
      <alignment horizontal="center" vertical="center"/>
    </xf>
    <xf numFmtId="0" fontId="0" fillId="0" borderId="0" xfId="0" applyAlignment="1">
      <alignment wrapText="1"/>
    </xf>
    <xf numFmtId="0" fontId="18" fillId="0" borderId="0" xfId="0" applyFont="1" applyAlignment="1">
      <alignment horizontal="left"/>
    </xf>
    <xf numFmtId="0" fontId="21" fillId="3" borderId="2" xfId="0" applyFont="1" applyFill="1" applyBorder="1" applyAlignment="1" applyProtection="1">
      <alignment horizontal="center" vertical="center" wrapText="1"/>
      <protection hidden="1"/>
    </xf>
    <xf numFmtId="166" fontId="19" fillId="0" borderId="3" xfId="1" applyNumberFormat="1" applyFont="1" applyFill="1" applyBorder="1" applyAlignment="1" applyProtection="1">
      <alignment horizontal="center"/>
      <protection hidden="1"/>
    </xf>
    <xf numFmtId="0" fontId="7" fillId="0" borderId="1" xfId="0" applyFont="1" applyBorder="1" applyAlignment="1" applyProtection="1">
      <alignment vertical="center" wrapText="1"/>
      <protection locked="0"/>
    </xf>
    <xf numFmtId="0" fontId="20" fillId="0" borderId="0" xfId="0" applyFont="1" applyBorder="1" applyAlignment="1" applyProtection="1">
      <alignment vertical="center" wrapText="1"/>
      <protection locked="0"/>
    </xf>
    <xf numFmtId="0" fontId="12" fillId="0" borderId="0" xfId="0" applyFont="1" applyAlignment="1" applyProtection="1">
      <protection locked="0"/>
    </xf>
    <xf numFmtId="0" fontId="4" fillId="0" borderId="0" xfId="0" applyFont="1" applyAlignment="1" applyProtection="1">
      <alignment horizontal="left" indent="2"/>
      <protection locked="0"/>
    </xf>
    <xf numFmtId="0" fontId="32" fillId="0" borderId="0" xfId="0" applyFont="1" applyAlignment="1" applyProtection="1">
      <protection locked="0"/>
    </xf>
    <xf numFmtId="0" fontId="3" fillId="0" borderId="0" xfId="0" applyFont="1" applyAlignment="1" applyProtection="1">
      <alignment horizontal="left" indent="2"/>
      <protection locked="0"/>
    </xf>
    <xf numFmtId="0" fontId="31"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5" fillId="0" borderId="0" xfId="0" applyFont="1" applyFill="1" applyBorder="1" applyProtection="1">
      <protection locked="0"/>
    </xf>
    <xf numFmtId="0" fontId="19" fillId="0" borderId="12" xfId="0" applyFont="1" applyFill="1" applyBorder="1" applyAlignment="1" applyProtection="1">
      <alignment horizontal="left" indent="3"/>
      <protection locked="0"/>
    </xf>
    <xf numFmtId="0" fontId="5" fillId="0" borderId="13" xfId="0" applyFont="1" applyFill="1" applyBorder="1" applyProtection="1">
      <protection locked="0"/>
    </xf>
    <xf numFmtId="0" fontId="19" fillId="0" borderId="4" xfId="0" applyFont="1" applyFill="1" applyBorder="1" applyAlignment="1" applyProtection="1">
      <alignment horizontal="left" indent="5"/>
      <protection locked="0"/>
    </xf>
    <xf numFmtId="0" fontId="5" fillId="0" borderId="5" xfId="0" applyFont="1" applyFill="1" applyBorder="1" applyProtection="1">
      <protection locked="0"/>
    </xf>
    <xf numFmtId="0" fontId="19" fillId="0" borderId="7" xfId="0" applyFont="1" applyFill="1" applyBorder="1" applyAlignment="1" applyProtection="1">
      <alignment horizontal="left" indent="5"/>
      <protection locked="0"/>
    </xf>
    <xf numFmtId="0" fontId="19" fillId="0" borderId="8" xfId="0" applyFont="1" applyFill="1" applyBorder="1" applyAlignment="1" applyProtection="1">
      <alignment horizontal="left" indent="5"/>
      <protection locked="0"/>
    </xf>
    <xf numFmtId="0" fontId="5" fillId="0" borderId="9" xfId="0" applyFont="1" applyFill="1" applyBorder="1" applyProtection="1">
      <protection locked="0"/>
    </xf>
    <xf numFmtId="0" fontId="9" fillId="3" borderId="11" xfId="0" applyFont="1" applyFill="1" applyBorder="1" applyAlignment="1" applyProtection="1">
      <alignment horizontal="center" vertical="center" wrapText="1"/>
      <protection hidden="1"/>
    </xf>
    <xf numFmtId="43" fontId="19" fillId="0" borderId="14" xfId="1" applyFont="1" applyFill="1" applyBorder="1" applyProtection="1">
      <protection hidden="1"/>
    </xf>
    <xf numFmtId="43" fontId="19" fillId="0" borderId="3" xfId="1" applyFont="1" applyFill="1" applyBorder="1" applyProtection="1">
      <protection hidden="1"/>
    </xf>
    <xf numFmtId="43" fontId="19" fillId="0" borderId="10" xfId="1" applyFont="1" applyFill="1" applyBorder="1" applyProtection="1">
      <protection hidden="1"/>
    </xf>
    <xf numFmtId="0" fontId="9" fillId="0" borderId="12" xfId="0" applyFont="1" applyFill="1" applyBorder="1" applyAlignment="1" applyProtection="1">
      <alignment vertical="center"/>
      <protection locked="0"/>
    </xf>
    <xf numFmtId="0" fontId="10" fillId="0" borderId="4" xfId="0" applyFont="1" applyFill="1" applyBorder="1" applyAlignment="1" applyProtection="1">
      <alignment horizontal="left" vertical="center" indent="2"/>
      <protection locked="0"/>
    </xf>
    <xf numFmtId="0" fontId="10" fillId="0" borderId="7" xfId="0" applyFont="1" applyFill="1" applyBorder="1" applyAlignment="1" applyProtection="1">
      <alignment horizontal="left" vertical="center" indent="2"/>
      <protection locked="0"/>
    </xf>
    <xf numFmtId="0" fontId="10" fillId="0" borderId="8" xfId="0" applyFont="1" applyFill="1" applyBorder="1" applyAlignment="1" applyProtection="1">
      <alignment horizontal="left" vertical="center" indent="2"/>
      <protection locked="0"/>
    </xf>
    <xf numFmtId="0" fontId="19" fillId="0" borderId="0" xfId="0" applyFont="1" applyAlignment="1" applyProtection="1">
      <alignment horizontal="left" indent="3"/>
      <protection locked="0"/>
    </xf>
    <xf numFmtId="0" fontId="22" fillId="0" borderId="0" xfId="0" applyFont="1" applyAlignment="1" applyProtection="1">
      <alignment horizontal="left"/>
      <protection locked="0"/>
    </xf>
    <xf numFmtId="164"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0" fontId="19" fillId="0" borderId="0" xfId="0" quotePrefix="1" applyFont="1" applyAlignment="1" applyProtection="1">
      <alignment horizontal="left" indent="3"/>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0" fontId="21" fillId="4" borderId="2" xfId="0" applyFont="1" applyFill="1" applyBorder="1" applyAlignment="1" applyProtection="1">
      <alignment horizontal="center" vertical="center" wrapText="1"/>
      <protection hidden="1"/>
    </xf>
    <xf numFmtId="164" fontId="19" fillId="0" borderId="17" xfId="1" applyNumberFormat="1" applyFont="1" applyFill="1" applyBorder="1" applyProtection="1">
      <protection hidden="1"/>
    </xf>
    <xf numFmtId="43" fontId="19" fillId="0" borderId="6" xfId="1" applyFont="1" applyFill="1" applyBorder="1" applyProtection="1">
      <protection hidden="1"/>
    </xf>
    <xf numFmtId="164" fontId="19" fillId="0" borderId="18" xfId="1" applyNumberFormat="1" applyFont="1" applyFill="1" applyBorder="1" applyProtection="1">
      <protection hidden="1"/>
    </xf>
    <xf numFmtId="164" fontId="19" fillId="0" borderId="19" xfId="1" applyNumberFormat="1" applyFont="1" applyFill="1" applyBorder="1" applyProtection="1">
      <protection hidden="1"/>
    </xf>
    <xf numFmtId="164" fontId="19" fillId="0" borderId="20" xfId="1" applyNumberFormat="1" applyFont="1" applyFill="1" applyBorder="1" applyProtection="1">
      <protection hidden="1"/>
    </xf>
    <xf numFmtId="0" fontId="19" fillId="0" borderId="0" xfId="0" applyFont="1" applyProtection="1">
      <protection locked="0"/>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horizontal="left"/>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8" fillId="0" borderId="0" xfId="0" applyFont="1" applyAlignment="1" applyProtection="1">
      <alignment horizontal="left" indent="2"/>
      <protection locked="0"/>
    </xf>
    <xf numFmtId="43" fontId="4" fillId="0" borderId="0" xfId="1" applyFont="1" applyFill="1" applyBorder="1" applyProtection="1">
      <protection locked="0"/>
    </xf>
    <xf numFmtId="0" fontId="18" fillId="0" borderId="0" xfId="0" applyFont="1" applyAlignment="1" applyProtection="1">
      <alignment horizontal="left" indent="4"/>
      <protection locked="0"/>
    </xf>
    <xf numFmtId="0" fontId="0" fillId="0" borderId="0" xfId="0" applyFont="1" applyAlignment="1" applyProtection="1">
      <alignment horizontal="left" indent="6"/>
      <protection locked="0"/>
    </xf>
    <xf numFmtId="0" fontId="0" fillId="0" borderId="0" xfId="0" applyFont="1" applyAlignment="1" applyProtection="1">
      <alignment horizontal="left" indent="8"/>
      <protection locked="0"/>
    </xf>
    <xf numFmtId="0" fontId="0" fillId="0" borderId="0" xfId="0" applyFont="1" applyAlignment="1" applyProtection="1">
      <alignment horizontal="left" indent="10"/>
      <protection locked="0"/>
    </xf>
    <xf numFmtId="0" fontId="0" fillId="0" borderId="0" xfId="0" applyAlignment="1" applyProtection="1">
      <alignment horizontal="left" indent="6"/>
      <protection locked="0"/>
    </xf>
    <xf numFmtId="0" fontId="0" fillId="0" borderId="0" xfId="0" applyAlignment="1" applyProtection="1">
      <alignment horizontal="left" indent="8"/>
      <protection locked="0"/>
    </xf>
    <xf numFmtId="0" fontId="0" fillId="0" borderId="0" xfId="0" applyAlignment="1" applyProtection="1">
      <alignment horizontal="left" indent="10"/>
      <protection locked="0"/>
    </xf>
    <xf numFmtId="0" fontId="0" fillId="0" borderId="0" xfId="0" applyFont="1" applyAlignment="1">
      <alignment horizontal="left" vertical="top" wrapText="1"/>
    </xf>
    <xf numFmtId="0" fontId="25" fillId="0" borderId="0" xfId="0" applyFont="1" applyAlignment="1">
      <alignment horizontal="center" vertical="center" wrapText="1"/>
    </xf>
    <xf numFmtId="0" fontId="6" fillId="0" borderId="0" xfId="0" applyFont="1" applyAlignment="1">
      <alignment horizontal="center" vertical="center" wrapText="1"/>
    </xf>
    <xf numFmtId="0" fontId="26" fillId="0" borderId="15" xfId="0" applyFont="1" applyBorder="1" applyAlignment="1">
      <alignment horizontal="center" vertical="center"/>
    </xf>
    <xf numFmtId="0" fontId="26" fillId="0" borderId="16" xfId="0" applyFont="1" applyBorder="1" applyAlignment="1">
      <alignment horizontal="center" vertical="center"/>
    </xf>
    <xf numFmtId="0" fontId="6" fillId="0" borderId="0" xfId="0" applyFont="1" applyFill="1" applyAlignment="1">
      <alignment horizontal="center" vertical="center" wrapText="1"/>
    </xf>
    <xf numFmtId="0" fontId="26" fillId="0" borderId="15" xfId="0" applyFont="1" applyFill="1" applyBorder="1" applyAlignment="1">
      <alignment horizontal="center" vertical="center"/>
    </xf>
    <xf numFmtId="0" fontId="26" fillId="0" borderId="16" xfId="0" applyFont="1" applyFill="1" applyBorder="1" applyAlignment="1">
      <alignment horizontal="center" vertical="center"/>
    </xf>
    <xf numFmtId="0" fontId="29" fillId="0" borderId="0" xfId="3" applyFont="1" applyAlignment="1">
      <alignment horizontal="left" vertical="center" wrapText="1"/>
    </xf>
    <xf numFmtId="0" fontId="0" fillId="2" borderId="0" xfId="0" applyFill="1" applyAlignment="1">
      <alignment horizontal="center"/>
    </xf>
    <xf numFmtId="0" fontId="23" fillId="0" borderId="0" xfId="0" applyFont="1" applyAlignment="1">
      <alignment horizontal="center" vertical="center" wrapText="1"/>
    </xf>
  </cellXfs>
  <cellStyles count="4">
    <cellStyle name="Hipervínculo" xfId="2" builtinId="8"/>
    <cellStyle name="Millares" xfId="1" builtinId="3"/>
    <cellStyle name="Normal" xfId="0" builtinId="0"/>
    <cellStyle name="Normal 2 2" xfId="3"/>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B$2:$B$12" noThreeD="1" sel="2" val="0"/>
</file>

<file path=xl/ctrlProps/ctrlProp2.xml><?xml version="1.0" encoding="utf-8"?>
<formControlPr xmlns="http://schemas.microsoft.com/office/spreadsheetml/2009/9/main" objectType="Drop" dropStyle="combo" dx="22" fmlaLink="A7" fmlaRange="Desplegables!$E$2:$E$4" noThreeD="1" sel="1" val="0"/>
</file>

<file path=xl/ctrlProps/ctrlProp3.xml><?xml version="1.0" encoding="utf-8"?>
<formControlPr xmlns="http://schemas.microsoft.com/office/spreadsheetml/2009/9/main" objectType="Drop" dropStyle="combo" dx="22" fmlaLink="C7" fmlaRange="Desplegables!$H$2:$H$58" noThreeD="1" sel="1" val="0"/>
</file>

<file path=xl/ctrlProps/ctrlProp4.xml><?xml version="1.0" encoding="utf-8"?>
<formControlPr xmlns="http://schemas.microsoft.com/office/spreadsheetml/2009/9/main" objectType="Drop" dropStyle="combo" dx="22" fmlaLink="A7" fmlaRange="Desplegables!$L$2:$L$4" noThreeD="1" sel="2" val="0"/>
</file>

<file path=xl/ctrlProps/ctrlProp5.xml><?xml version="1.0" encoding="utf-8"?>
<formControlPr xmlns="http://schemas.microsoft.com/office/spreadsheetml/2009/9/main" objectType="Drop" dropStyle="combo" dx="22" fmlaLink="C7" fmlaRange="Desplegables!$O$2:$O$4"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0</xdr:col>
      <xdr:colOff>298450</xdr:colOff>
      <xdr:row>17</xdr:row>
      <xdr:rowOff>95250</xdr:rowOff>
    </xdr:from>
    <xdr:to>
      <xdr:col>3</xdr:col>
      <xdr:colOff>646150</xdr:colOff>
      <xdr:row>18</xdr:row>
      <xdr:rowOff>87646</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98450" y="5667375"/>
          <a:ext cx="2633700" cy="182896"/>
        </a:xfrm>
        <a:prstGeom prst="rect">
          <a:avLst/>
        </a:prstGeom>
      </xdr:spPr>
    </xdr:pic>
    <xdr:clientData/>
  </xdr:twoCellAnchor>
  <xdr:twoCellAnchor editAs="oneCell">
    <xdr:from>
      <xdr:col>8</xdr:col>
      <xdr:colOff>333376</xdr:colOff>
      <xdr:row>2</xdr:row>
      <xdr:rowOff>156480</xdr:rowOff>
    </xdr:from>
    <xdr:to>
      <xdr:col>15</xdr:col>
      <xdr:colOff>682004</xdr:colOff>
      <xdr:row>13</xdr:row>
      <xdr:rowOff>50464</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stretch>
          <a:fillRect/>
        </a:stretch>
      </xdr:blipFill>
      <xdr:spPr>
        <a:xfrm>
          <a:off x="6429376" y="1070880"/>
          <a:ext cx="5682628" cy="3789709"/>
        </a:xfrm>
        <a:prstGeom prst="rect">
          <a:avLst/>
        </a:prstGeom>
      </xdr:spPr>
    </xdr:pic>
    <xdr:clientData/>
  </xdr:twoCellAnchor>
  <xdr:twoCellAnchor editAs="oneCell">
    <xdr:from>
      <xdr:col>14</xdr:col>
      <xdr:colOff>266700</xdr:colOff>
      <xdr:row>14</xdr:row>
      <xdr:rowOff>180975</xdr:rowOff>
    </xdr:from>
    <xdr:to>
      <xdr:col>16</xdr:col>
      <xdr:colOff>486307</xdr:colOff>
      <xdr:row>17</xdr:row>
      <xdr:rowOff>109390</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a:stretch>
          <a:fillRect/>
        </a:stretch>
      </xdr:blipFill>
      <xdr:spPr>
        <a:xfrm>
          <a:off x="10934700" y="5181600"/>
          <a:ext cx="1743607" cy="499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620181</xdr:colOff>
      <xdr:row>0</xdr:row>
      <xdr:rowOff>485775</xdr:rowOff>
    </xdr:to>
    <xdr:pic>
      <xdr:nvPicPr>
        <xdr:cNvPr id="2" name="Imagen 1">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twoCellAnchor editAs="oneCell">
    <xdr:from>
      <xdr:col>1</xdr:col>
      <xdr:colOff>6152030</xdr:colOff>
      <xdr:row>0</xdr:row>
      <xdr:rowOff>44824</xdr:rowOff>
    </xdr:from>
    <xdr:to>
      <xdr:col>3</xdr:col>
      <xdr:colOff>342872</xdr:colOff>
      <xdr:row>0</xdr:row>
      <xdr:rowOff>544739</xdr:rowOff>
    </xdr:to>
    <xdr:pic>
      <xdr:nvPicPr>
        <xdr:cNvPr id="3" name="Imagen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3"/>
        <a:stretch>
          <a:fillRect/>
        </a:stretch>
      </xdr:blipFill>
      <xdr:spPr>
        <a:xfrm>
          <a:off x="6240930" y="44824"/>
          <a:ext cx="2096592" cy="4999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xmlns="" id="{00000000-0008-0000-0200-000002000000}"/>
            </a:ext>
          </a:extLst>
        </xdr:cNvPr>
        <xdr:cNvGrpSpPr/>
      </xdr:nvGrpSpPr>
      <xdr:grpSpPr>
        <a:xfrm>
          <a:off x="1594597" y="10809159"/>
          <a:ext cx="4238625" cy="3165697"/>
          <a:chOff x="2450483" y="941737"/>
          <a:chExt cx="6608172" cy="4643216"/>
        </a:xfrm>
        <a:noFill/>
      </xdr:grpSpPr>
      <xdr:grpSp>
        <xdr:nvGrpSpPr>
          <xdr:cNvPr id="3" name="Group 248">
            <a:extLst>
              <a:ext uri="{FF2B5EF4-FFF2-40B4-BE49-F238E27FC236}">
                <a16:creationId xmlns:a16="http://schemas.microsoft.com/office/drawing/2014/main" xmlns=""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xmlns=""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xmlns=""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xmlns=""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xmlns=""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xmlns=""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xmlns=""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xmlns=""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xmlns=""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xmlns=""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xmlns=""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xmlns=""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xmlns=""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xmlns=""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xmlns=""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xmlns=""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xmlns=""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xmlns=""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xmlns=""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xmlns=""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xmlns=""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xmlns=""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xmlns=""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xmlns=""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xmlns=""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xmlns=""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xmlns=""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xmlns=""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xmlns=""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xmlns=""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xmlns=""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xmlns=""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xmlns=""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xmlns=""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xmlns=""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xmlns=""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xmlns=""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xmlns=""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xmlns=""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xmlns=""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xmlns=""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xmlns=""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xmlns=""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xmlns=""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xmlns=""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xmlns=""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xmlns=""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xmlns=""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xmlns=""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xmlns=""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xmlns=""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xmlns=""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xmlns=""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xmlns=""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xmlns=""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xmlns=""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xmlns=""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xmlns=""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xmlns=""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xmlns=""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xmlns=""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xmlns=""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xmlns=""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xmlns=""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xmlns=""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xmlns=""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xmlns=""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xmlns=""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xmlns=""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xmlns=""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xmlns=""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xmlns=""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xmlns=""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xmlns=""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xmlns=""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xmlns=""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xmlns=""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xmlns=""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xmlns=""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76199</xdr:colOff>
      <xdr:row>0</xdr:row>
      <xdr:rowOff>66676</xdr:rowOff>
    </xdr:from>
    <xdr:to>
      <xdr:col>1</xdr:col>
      <xdr:colOff>620181</xdr:colOff>
      <xdr:row>0</xdr:row>
      <xdr:rowOff>485775</xdr:rowOff>
    </xdr:to>
    <xdr:pic>
      <xdr:nvPicPr>
        <xdr:cNvPr id="82" name="Imagen 81">
          <a:hlinkClick xmlns:r="http://schemas.openxmlformats.org/officeDocument/2006/relationships" r:id="rId1"/>
          <a:extLst>
            <a:ext uri="{FF2B5EF4-FFF2-40B4-BE49-F238E27FC236}">
              <a16:creationId xmlns:a16="http://schemas.microsoft.com/office/drawing/2014/main" xmlns="" id="{00000000-0008-0000-0200-000052000000}"/>
            </a:ext>
          </a:extLst>
        </xdr:cNvPr>
        <xdr:cNvPicPr>
          <a:picLocks noChangeAspect="1"/>
        </xdr:cNvPicPr>
      </xdr:nvPicPr>
      <xdr:blipFill>
        <a:blip xmlns:r="http://schemas.openxmlformats.org/officeDocument/2006/relationships" r:embed="rId2"/>
        <a:stretch>
          <a:fillRect/>
        </a:stretch>
      </xdr:blipFill>
      <xdr:spPr>
        <a:xfrm flipH="1">
          <a:off x="76199" y="66676"/>
          <a:ext cx="629707" cy="419099"/>
        </a:xfrm>
        <a:prstGeom prst="rect">
          <a:avLst/>
        </a:prstGeom>
      </xdr:spPr>
    </xdr:pic>
    <xdr:clientData/>
  </xdr:twoCellAnchor>
  <xdr:twoCellAnchor editAs="oneCell">
    <xdr:from>
      <xdr:col>1</xdr:col>
      <xdr:colOff>6152030</xdr:colOff>
      <xdr:row>0</xdr:row>
      <xdr:rowOff>44824</xdr:rowOff>
    </xdr:from>
    <xdr:to>
      <xdr:col>3</xdr:col>
      <xdr:colOff>342872</xdr:colOff>
      <xdr:row>0</xdr:row>
      <xdr:rowOff>544739</xdr:rowOff>
    </xdr:to>
    <xdr:pic>
      <xdr:nvPicPr>
        <xdr:cNvPr id="83" name="Imagen 82">
          <a:extLst>
            <a:ext uri="{FF2B5EF4-FFF2-40B4-BE49-F238E27FC236}">
              <a16:creationId xmlns:a16="http://schemas.microsoft.com/office/drawing/2014/main" xmlns="" id="{00000000-0008-0000-0200-000053000000}"/>
            </a:ext>
          </a:extLst>
        </xdr:cNvPr>
        <xdr:cNvPicPr>
          <a:picLocks noChangeAspect="1"/>
        </xdr:cNvPicPr>
      </xdr:nvPicPr>
      <xdr:blipFill>
        <a:blip xmlns:r="http://schemas.openxmlformats.org/officeDocument/2006/relationships" r:embed="rId3"/>
        <a:stretch>
          <a:fillRect/>
        </a:stretch>
      </xdr:blipFill>
      <xdr:spPr>
        <a:xfrm>
          <a:off x="6237755" y="44824"/>
          <a:ext cx="1734642" cy="499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296332</xdr:colOff>
      <xdr:row>0</xdr:row>
      <xdr:rowOff>392206</xdr:rowOff>
    </xdr:to>
    <xdr:pic>
      <xdr:nvPicPr>
        <xdr:cNvPr id="2" name="Imagen 1">
          <a:hlinkClick xmlns:r="http://schemas.openxmlformats.org/officeDocument/2006/relationships" r:id="rId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2"/>
        <a:stretch>
          <a:fillRect/>
        </a:stretch>
      </xdr:blipFill>
      <xdr:spPr>
        <a:xfrm flipH="1">
          <a:off x="76200" y="66676"/>
          <a:ext cx="629707" cy="325530"/>
        </a:xfrm>
        <a:prstGeom prst="rect">
          <a:avLst/>
        </a:prstGeom>
      </xdr:spPr>
    </xdr:pic>
    <xdr:clientData/>
  </xdr:twoCellAnchor>
  <xdr:twoCellAnchor editAs="oneCell">
    <xdr:from>
      <xdr:col>8</xdr:col>
      <xdr:colOff>1714500</xdr:colOff>
      <xdr:row>0</xdr:row>
      <xdr:rowOff>40822</xdr:rowOff>
    </xdr:from>
    <xdr:to>
      <xdr:col>10</xdr:col>
      <xdr:colOff>15500</xdr:colOff>
      <xdr:row>0</xdr:row>
      <xdr:rowOff>540737</xdr:rowOff>
    </xdr:to>
    <xdr:pic>
      <xdr:nvPicPr>
        <xdr:cNvPr id="3" name="Imagen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3"/>
        <a:stretch>
          <a:fillRect/>
        </a:stretch>
      </xdr:blipFill>
      <xdr:spPr>
        <a:xfrm>
          <a:off x="7458075" y="40822"/>
          <a:ext cx="1749050" cy="499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833437</xdr:colOff>
      <xdr:row>0</xdr:row>
      <xdr:rowOff>433221</xdr:rowOff>
    </xdr:to>
    <xdr:pic>
      <xdr:nvPicPr>
        <xdr:cNvPr id="2" name="Imagen 1">
          <a:hlinkClick xmlns:r="http://schemas.openxmlformats.org/officeDocument/2006/relationships" r:id="rId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
        <a:stretch>
          <a:fillRect/>
        </a:stretch>
      </xdr:blipFill>
      <xdr:spPr>
        <a:xfrm flipH="1">
          <a:off x="0" y="0"/>
          <a:ext cx="833437" cy="433221"/>
        </a:xfrm>
        <a:prstGeom prst="rect">
          <a:avLst/>
        </a:prstGeom>
      </xdr:spPr>
    </xdr:pic>
    <xdr:clientData/>
  </xdr:twoCellAnchor>
  <xdr:twoCellAnchor editAs="oneCell">
    <xdr:from>
      <xdr:col>6</xdr:col>
      <xdr:colOff>52917</xdr:colOff>
      <xdr:row>0</xdr:row>
      <xdr:rowOff>0</xdr:rowOff>
    </xdr:from>
    <xdr:to>
      <xdr:col>8</xdr:col>
      <xdr:colOff>479704</xdr:colOff>
      <xdr:row>0</xdr:row>
      <xdr:rowOff>499915</xdr:rowOff>
    </xdr:to>
    <xdr:pic>
      <xdr:nvPicPr>
        <xdr:cNvPr id="4" name="Imagen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3"/>
        <a:stretch>
          <a:fillRect/>
        </a:stretch>
      </xdr:blipFill>
      <xdr:spPr>
        <a:xfrm>
          <a:off x="7270750" y="0"/>
          <a:ext cx="180262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95250</xdr:rowOff>
        </xdr:from>
        <xdr:to>
          <xdr:col>2</xdr:col>
          <xdr:colOff>180975</xdr:colOff>
          <xdr:row>5</xdr:row>
          <xdr:rowOff>361950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xmlns=""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833437</xdr:colOff>
      <xdr:row>2</xdr:row>
      <xdr:rowOff>11400</xdr:rowOff>
    </xdr:to>
    <xdr:pic>
      <xdr:nvPicPr>
        <xdr:cNvPr id="2" name="Imagen 1">
          <a:hlinkClick xmlns:r="http://schemas.openxmlformats.org/officeDocument/2006/relationships" r:id="rId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2"/>
        <a:stretch>
          <a:fillRect/>
        </a:stretch>
      </xdr:blipFill>
      <xdr:spPr>
        <a:xfrm flipH="1">
          <a:off x="0" y="0"/>
          <a:ext cx="833437" cy="433221"/>
        </a:xfrm>
        <a:prstGeom prst="rect">
          <a:avLst/>
        </a:prstGeom>
      </xdr:spPr>
    </xdr:pic>
    <xdr:clientData/>
  </xdr:twoCellAnchor>
  <xdr:twoCellAnchor editAs="oneCell">
    <xdr:from>
      <xdr:col>5</xdr:col>
      <xdr:colOff>0</xdr:colOff>
      <xdr:row>0</xdr:row>
      <xdr:rowOff>146844</xdr:rowOff>
    </xdr:from>
    <xdr:to>
      <xdr:col>8</xdr:col>
      <xdr:colOff>576228</xdr:colOff>
      <xdr:row>3</xdr:row>
      <xdr:rowOff>170509</xdr:rowOff>
    </xdr:to>
    <xdr:pic>
      <xdr:nvPicPr>
        <xdr:cNvPr id="5" name="Imagen 4">
          <a:extLst>
            <a:ext uri="{FF2B5EF4-FFF2-40B4-BE49-F238E27FC236}">
              <a16:creationId xmlns:a16="http://schemas.microsoft.com/office/drawing/2014/main" xmlns="" id="{00000000-0008-0000-0900-000005000000}"/>
            </a:ext>
          </a:extLst>
        </xdr:cNvPr>
        <xdr:cNvPicPr>
          <a:picLocks noChangeAspect="1"/>
        </xdr:cNvPicPr>
      </xdr:nvPicPr>
      <xdr:blipFill>
        <a:blip xmlns:r="http://schemas.openxmlformats.org/officeDocument/2006/relationships" r:embed="rId3"/>
        <a:stretch>
          <a:fillRect/>
        </a:stretch>
      </xdr:blipFill>
      <xdr:spPr>
        <a:xfrm>
          <a:off x="12603956" y="146844"/>
          <a:ext cx="1737370" cy="5157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6</xdr:row>
          <xdr:rowOff>28575</xdr:rowOff>
        </xdr:from>
        <xdr:to>
          <xdr:col>2</xdr:col>
          <xdr:colOff>19050</xdr:colOff>
          <xdr:row>7</xdr:row>
          <xdr:rowOff>57150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xmlns=""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6</xdr:row>
          <xdr:rowOff>28575</xdr:rowOff>
        </xdr:from>
        <xdr:to>
          <xdr:col>6</xdr:col>
          <xdr:colOff>657225</xdr:colOff>
          <xdr:row>7</xdr:row>
          <xdr:rowOff>57150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xmlns=""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2"/>
        <a:stretch>
          <a:fillRect/>
        </a:stretch>
      </xdr:blipFill>
      <xdr:spPr>
        <a:xfrm flipH="1">
          <a:off x="0" y="0"/>
          <a:ext cx="833437" cy="433221"/>
        </a:xfrm>
        <a:prstGeom prst="rect">
          <a:avLst/>
        </a:prstGeom>
      </xdr:spPr>
    </xdr:pic>
    <xdr:clientData/>
  </xdr:oneCellAnchor>
  <xdr:twoCellAnchor editAs="oneCell">
    <xdr:from>
      <xdr:col>5</xdr:col>
      <xdr:colOff>0</xdr:colOff>
      <xdr:row>0</xdr:row>
      <xdr:rowOff>81643</xdr:rowOff>
    </xdr:from>
    <xdr:to>
      <xdr:col>6</xdr:col>
      <xdr:colOff>740081</xdr:colOff>
      <xdr:row>0</xdr:row>
      <xdr:rowOff>581558</xdr:rowOff>
    </xdr:to>
    <xdr:pic>
      <xdr:nvPicPr>
        <xdr:cNvPr id="3" name="Imagen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3"/>
        <a:stretch>
          <a:fillRect/>
        </a:stretch>
      </xdr:blipFill>
      <xdr:spPr>
        <a:xfrm>
          <a:off x="13416643" y="81643"/>
          <a:ext cx="1749050"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104775</xdr:colOff>
          <xdr:row>5</xdr:row>
          <xdr:rowOff>295275</xdr:rowOff>
        </xdr:from>
        <xdr:to>
          <xdr:col>1</xdr:col>
          <xdr:colOff>314325</xdr:colOff>
          <xdr:row>6</xdr:row>
          <xdr:rowOff>219075</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xmlns=""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285750</xdr:rowOff>
        </xdr:from>
        <xdr:to>
          <xdr:col>5</xdr:col>
          <xdr:colOff>542925</xdr:colOff>
          <xdr:row>6</xdr:row>
          <xdr:rowOff>257175</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xmlns=""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Cubillo, Gema (KWMAT)" id="{3AAE7B08-FA60-4231-B328-F8DDCE3B18A7}"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7" dT="2020-11-12T13:39:13.04" personId="{3AAE7B08-FA60-4231-B328-F8DDCE3B18A7}" id="{EB5382FD-5EB3-4AB6-BC75-1CC84F8E7E7C}">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36"/>
  <sheetViews>
    <sheetView showGridLines="0" showRowColHeaders="0" tabSelected="1" zoomScale="70" zoomScaleNormal="70" workbookViewId="0">
      <selection sqref="A1:P1"/>
    </sheetView>
  </sheetViews>
  <sheetFormatPr baseColWidth="10" defaultRowHeight="15" x14ac:dyDescent="0.25"/>
  <sheetData>
    <row r="1" spans="1:16" ht="57" customHeight="1" x14ac:dyDescent="0.25">
      <c r="A1" s="105" t="s">
        <v>112</v>
      </c>
      <c r="B1" s="105"/>
      <c r="C1" s="105"/>
      <c r="D1" s="105"/>
      <c r="E1" s="105"/>
      <c r="F1" s="105"/>
      <c r="G1" s="105"/>
      <c r="H1" s="105"/>
      <c r="I1" s="105"/>
      <c r="J1" s="105"/>
      <c r="K1" s="105"/>
      <c r="L1" s="105"/>
      <c r="M1" s="105"/>
      <c r="N1" s="105"/>
      <c r="O1" s="105"/>
      <c r="P1" s="105"/>
    </row>
    <row r="5" spans="1:16" ht="54.95" customHeight="1" x14ac:dyDescent="0.25">
      <c r="B5" s="26" t="s">
        <v>80</v>
      </c>
    </row>
    <row r="6" spans="1:16" ht="54.95" customHeight="1" x14ac:dyDescent="0.25">
      <c r="B6" s="26" t="s">
        <v>81</v>
      </c>
    </row>
    <row r="7" spans="1:16" ht="54.95" customHeight="1" x14ac:dyDescent="0.25">
      <c r="B7" s="26" t="s">
        <v>82</v>
      </c>
    </row>
    <row r="10" spans="1:16" ht="26.25" x14ac:dyDescent="0.25">
      <c r="B10" s="26" t="s">
        <v>83</v>
      </c>
    </row>
    <row r="12" spans="1:16" ht="26.25" x14ac:dyDescent="0.25">
      <c r="B12" s="26" t="s">
        <v>84</v>
      </c>
    </row>
    <row r="14" spans="1:16" ht="26.25" x14ac:dyDescent="0.25">
      <c r="B14" s="26" t="s">
        <v>208</v>
      </c>
    </row>
    <row r="36" ht="57" customHeight="1" x14ac:dyDescent="0.25"/>
  </sheetData>
  <mergeCells count="1">
    <mergeCell ref="A1:P1"/>
  </mergeCells>
  <hyperlinks>
    <hyperlink ref="B5" location="KPI!A1" display="Principales variables"/>
    <hyperlink ref="B6" location="PERFIL!A1" display="Perfil sociodemografico"/>
    <hyperlink ref="B7" location="MOTIVOS!A1" display="Lugares y motivos de consumo"/>
    <hyperlink ref="B10" location="METODOLOGÍA!A1" display="Metodología"/>
    <hyperlink ref="B12" location="VARIABLES!A1" display="Glosario Variables"/>
    <hyperlink ref="B14" location="Conclusiones!A1" display="Conclusiones"/>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G500"/>
  <sheetViews>
    <sheetView showGridLines="0" showRowColHeaders="0" zoomScale="70" zoomScaleNormal="70" workbookViewId="0">
      <selection sqref="A1:G1"/>
    </sheetView>
  </sheetViews>
  <sheetFormatPr baseColWidth="10" defaultRowHeight="15" x14ac:dyDescent="0.25"/>
  <cols>
    <col min="1" max="1" width="46.140625" customWidth="1"/>
    <col min="2" max="2" width="5.42578125" customWidth="1"/>
    <col min="3" max="5" width="16" customWidth="1"/>
    <col min="6" max="6" width="1.5703125" customWidth="1"/>
    <col min="7" max="7" width="14.85546875" customWidth="1"/>
    <col min="8" max="8" width="1.85546875" customWidth="1"/>
    <col min="9" max="9" width="19.5703125" customWidth="1"/>
  </cols>
  <sheetData>
    <row r="1" spans="1:7" ht="28.5" customHeight="1" x14ac:dyDescent="0.25">
      <c r="A1" s="106" t="s">
        <v>112</v>
      </c>
      <c r="B1" s="106"/>
      <c r="C1" s="106"/>
      <c r="D1" s="106"/>
      <c r="E1" s="106"/>
      <c r="F1" s="106"/>
      <c r="G1" s="106"/>
    </row>
    <row r="2" spans="1:7" ht="4.5" customHeight="1" x14ac:dyDescent="0.25">
      <c r="A2" s="6">
        <v>0</v>
      </c>
      <c r="B2" s="19"/>
    </row>
    <row r="3" spans="1:7" ht="4.5" customHeight="1" x14ac:dyDescent="0.25">
      <c r="A3" s="6"/>
      <c r="B3" s="19"/>
    </row>
    <row r="4" spans="1:7" ht="19.5" thickBot="1" x14ac:dyDescent="0.3">
      <c r="A4" s="51" t="s">
        <v>38</v>
      </c>
      <c r="B4" s="52"/>
      <c r="C4" s="8"/>
      <c r="D4" s="8"/>
      <c r="E4" s="8"/>
      <c r="F4" s="8"/>
      <c r="G4" s="8"/>
    </row>
    <row r="5" spans="1:7" ht="15.75" thickTop="1" x14ac:dyDescent="0.25">
      <c r="A5" s="7" t="s">
        <v>39</v>
      </c>
      <c r="B5" s="24"/>
      <c r="C5" s="8"/>
      <c r="D5" s="8"/>
      <c r="E5" s="8"/>
      <c r="F5" s="8"/>
      <c r="G5" s="8"/>
    </row>
    <row r="6" spans="1:7" s="11" customFormat="1" x14ac:dyDescent="0.25">
      <c r="A6" s="9"/>
      <c r="B6" s="13"/>
      <c r="C6" s="9"/>
      <c r="D6" s="9"/>
      <c r="E6" s="9"/>
      <c r="F6" s="10"/>
      <c r="G6" s="10"/>
    </row>
    <row r="7" spans="1:7" s="11" customFormat="1" ht="39.75" customHeight="1" x14ac:dyDescent="0.25">
      <c r="A7" s="12">
        <v>1</v>
      </c>
      <c r="B7" s="13"/>
      <c r="C7" s="14">
        <v>1</v>
      </c>
      <c r="D7" s="41" t="str">
        <f>VLOOKUP($C$7,Desplegables!$G:$H,2,0)</f>
        <v>TOTAL BEBIDAS</v>
      </c>
      <c r="E7" s="9"/>
      <c r="F7" s="10"/>
      <c r="G7" s="10"/>
    </row>
    <row r="8" spans="1:7" s="11" customFormat="1" ht="27.6" customHeight="1" x14ac:dyDescent="0.25">
      <c r="A8" s="41" t="str">
        <f>VLOOKUP($A$7,Desplegables!$D$2:$E$4,2,0)</f>
        <v>DISTRIBUCION VOLUMEN X CRITERIO (Consumiciones)</v>
      </c>
      <c r="B8" s="25"/>
      <c r="C8" s="25">
        <v>5</v>
      </c>
      <c r="D8" s="25">
        <v>6</v>
      </c>
      <c r="E8" s="25">
        <v>7</v>
      </c>
      <c r="F8" s="10"/>
      <c r="G8" s="10"/>
    </row>
    <row r="9" spans="1:7" ht="20.100000000000001" customHeight="1" x14ac:dyDescent="0.25">
      <c r="A9" s="15"/>
      <c r="B9" s="15"/>
      <c r="C9" s="67" t="str">
        <f>PERFIL_DATOS!E2</f>
        <v>AÑO 2018</v>
      </c>
      <c r="D9" s="67" t="str">
        <f>PERFIL_DATOS!F2</f>
        <v>AÑO 2019</v>
      </c>
      <c r="E9" s="67" t="str">
        <f>PERFIL_DATOS!G2</f>
        <v>AÑO 2020</v>
      </c>
      <c r="F9" s="16"/>
      <c r="G9" s="83" t="s">
        <v>111</v>
      </c>
    </row>
    <row r="10" spans="1:7" ht="20.100000000000001" customHeight="1" x14ac:dyDescent="0.25">
      <c r="A10" s="71" t="s">
        <v>37</v>
      </c>
      <c r="B10" s="61">
        <v>0</v>
      </c>
      <c r="C10" s="68">
        <f>VLOOKUP($A$8&amp;$D$7&amp;$A10,PERFIL_DATOS!$A:$G,PERFIL!C$8,0)</f>
        <v>100</v>
      </c>
      <c r="D10" s="68">
        <f>VLOOKUP($A$8&amp;$D$7&amp;$A10,PERFIL_DATOS!$A:$G,PERFIL!D$8,0)</f>
        <v>100</v>
      </c>
      <c r="E10" s="68">
        <f>VLOOKUP($A$8&amp;$D$7&amp;$A10,PERFIL_DATOS!$A:$G,PERFIL!E$8,0)</f>
        <v>100</v>
      </c>
      <c r="F10" s="16"/>
      <c r="G10" s="84">
        <v>100</v>
      </c>
    </row>
    <row r="11" spans="1:7" ht="20.100000000000001" customHeight="1" x14ac:dyDescent="0.25">
      <c r="A11" s="72" t="s">
        <v>2</v>
      </c>
      <c r="B11" s="63">
        <v>0</v>
      </c>
      <c r="C11" s="85">
        <f>VLOOKUP($A$8&amp;$D$7&amp;$A11,PERFIL_DATOS!$A:$G,PERFIL!C$8,0)</f>
        <v>8.6449205685832329</v>
      </c>
      <c r="D11" s="85">
        <f>VLOOKUP($A$8&amp;$D$7&amp;$A11,PERFIL_DATOS!$A:$G,PERFIL!D$8,0)</f>
        <v>9.1103467339537101</v>
      </c>
      <c r="E11" s="85">
        <f>VLOOKUP($A$8&amp;$D$7&amp;$A11,PERFIL_DATOS!$A:$G,PERFIL!E$8,0)</f>
        <v>8.319986175545262</v>
      </c>
      <c r="F11" s="16"/>
      <c r="G11" s="86">
        <v>9.3798582083593693</v>
      </c>
    </row>
    <row r="12" spans="1:7" ht="20.100000000000001" customHeight="1" x14ac:dyDescent="0.25">
      <c r="A12" s="73" t="s">
        <v>3</v>
      </c>
      <c r="B12" s="59">
        <v>0</v>
      </c>
      <c r="C12" s="69">
        <f>VLOOKUP($A$8&amp;$D$7&amp;$A12,PERFIL_DATOS!$A:$G,PERFIL!C$8,0)</f>
        <v>14.107731828664793</v>
      </c>
      <c r="D12" s="69">
        <f>VLOOKUP($A$8&amp;$D$7&amp;$A12,PERFIL_DATOS!$A:$G,PERFIL!D$8,0)</f>
        <v>13.546400051444598</v>
      </c>
      <c r="E12" s="69">
        <f>VLOOKUP($A$8&amp;$D$7&amp;$A12,PERFIL_DATOS!$A:$G,PERFIL!E$8,0)</f>
        <v>12.968594085691706</v>
      </c>
      <c r="F12" s="16"/>
      <c r="G12" s="87">
        <v>12.959769247454098</v>
      </c>
    </row>
    <row r="13" spans="1:7" ht="20.100000000000001" customHeight="1" x14ac:dyDescent="0.25">
      <c r="A13" s="73" t="s">
        <v>4</v>
      </c>
      <c r="B13" s="59">
        <v>0</v>
      </c>
      <c r="C13" s="69">
        <f>VLOOKUP($A$8&amp;$D$7&amp;$A13,PERFIL_DATOS!$A:$G,PERFIL!C$8,0)</f>
        <v>14.047049843507795</v>
      </c>
      <c r="D13" s="69">
        <f>VLOOKUP($A$8&amp;$D$7&amp;$A13,PERFIL_DATOS!$A:$G,PERFIL!D$8,0)</f>
        <v>14.262152491177263</v>
      </c>
      <c r="E13" s="69">
        <f>VLOOKUP($A$8&amp;$D$7&amp;$A13,PERFIL_DATOS!$A:$G,PERFIL!E$8,0)</f>
        <v>14.302267517712162</v>
      </c>
      <c r="F13" s="16"/>
      <c r="G13" s="87">
        <v>15.440166003720007</v>
      </c>
    </row>
    <row r="14" spans="1:7" ht="20.100000000000001" customHeight="1" x14ac:dyDescent="0.25">
      <c r="A14" s="73" t="s">
        <v>5</v>
      </c>
      <c r="B14" s="59">
        <v>0</v>
      </c>
      <c r="C14" s="69">
        <f>VLOOKUP($A$8&amp;$D$7&amp;$A14,PERFIL_DATOS!$A:$G,PERFIL!C$8,0)</f>
        <v>19.889292622539578</v>
      </c>
      <c r="D14" s="69">
        <f>VLOOKUP($A$8&amp;$D$7&amp;$A14,PERFIL_DATOS!$A:$G,PERFIL!D$8,0)</f>
        <v>20.268719804616179</v>
      </c>
      <c r="E14" s="69">
        <f>VLOOKUP($A$8&amp;$D$7&amp;$A14,PERFIL_DATOS!$A:$G,PERFIL!E$8,0)</f>
        <v>21.061604045138061</v>
      </c>
      <c r="F14" s="16"/>
      <c r="G14" s="87">
        <v>20.579936331587913</v>
      </c>
    </row>
    <row r="15" spans="1:7" ht="20.100000000000001" customHeight="1" x14ac:dyDescent="0.25">
      <c r="A15" s="73" t="s">
        <v>6</v>
      </c>
      <c r="B15" s="59">
        <v>0</v>
      </c>
      <c r="C15" s="69">
        <f>VLOOKUP($A$8&amp;$D$7&amp;$A15,PERFIL_DATOS!$A:$G,PERFIL!C$8,0)</f>
        <v>12.397536180200543</v>
      </c>
      <c r="D15" s="69">
        <f>VLOOKUP($A$8&amp;$D$7&amp;$A15,PERFIL_DATOS!$A:$G,PERFIL!D$8,0)</f>
        <v>12.075057100558444</v>
      </c>
      <c r="E15" s="69">
        <f>VLOOKUP($A$8&amp;$D$7&amp;$A15,PERFIL_DATOS!$A:$G,PERFIL!E$8,0)</f>
        <v>11.99955583538976</v>
      </c>
      <c r="F15" s="16"/>
      <c r="G15" s="87">
        <v>13.520312872322082</v>
      </c>
    </row>
    <row r="16" spans="1:7" ht="20.100000000000001" customHeight="1" x14ac:dyDescent="0.25">
      <c r="A16" s="73" t="s">
        <v>7</v>
      </c>
      <c r="B16" s="59">
        <v>0</v>
      </c>
      <c r="C16" s="69">
        <f>VLOOKUP($A$8&amp;$D$7&amp;$A16,PERFIL_DATOS!$A:$G,PERFIL!C$8,0)</f>
        <v>9.8292911715508104</v>
      </c>
      <c r="D16" s="69">
        <f>VLOOKUP($A$8&amp;$D$7&amp;$A16,PERFIL_DATOS!$A:$G,PERFIL!D$8,0)</f>
        <v>9.8697133030307302</v>
      </c>
      <c r="E16" s="69">
        <f>VLOOKUP($A$8&amp;$D$7&amp;$A16,PERFIL_DATOS!$A:$G,PERFIL!E$8,0)</f>
        <v>10.454457011295315</v>
      </c>
      <c r="F16" s="16"/>
      <c r="G16" s="87">
        <v>9.4000613798386059</v>
      </c>
    </row>
    <row r="17" spans="1:7" ht="20.100000000000001" customHeight="1" x14ac:dyDescent="0.25">
      <c r="A17" s="73" t="s">
        <v>8</v>
      </c>
      <c r="B17" s="59">
        <v>0</v>
      </c>
      <c r="C17" s="69">
        <f>VLOOKUP($A$8&amp;$D$7&amp;$A17,PERFIL_DATOS!$A:$G,PERFIL!C$8,0)</f>
        <v>10.144693212948951</v>
      </c>
      <c r="D17" s="69">
        <f>VLOOKUP($A$8&amp;$D$7&amp;$A17,PERFIL_DATOS!$A:$G,PERFIL!D$8,0)</f>
        <v>9.731271052386429</v>
      </c>
      <c r="E17" s="69">
        <f>VLOOKUP($A$8&amp;$D$7&amp;$A17,PERFIL_DATOS!$A:$G,PERFIL!E$8,0)</f>
        <v>9.9557725451931596</v>
      </c>
      <c r="F17" s="16"/>
      <c r="G17" s="87">
        <v>9.4199779426320358</v>
      </c>
    </row>
    <row r="18" spans="1:7" ht="20.100000000000001" customHeight="1" x14ac:dyDescent="0.25">
      <c r="A18" s="74" t="s">
        <v>9</v>
      </c>
      <c r="B18" s="66">
        <v>0</v>
      </c>
      <c r="C18" s="70">
        <f>VLOOKUP($A$8&amp;$D$7&amp;$A18,PERFIL_DATOS!$A:$G,PERFIL!C$8,0)</f>
        <v>10.939482528358145</v>
      </c>
      <c r="D18" s="70">
        <f>VLOOKUP($A$8&amp;$D$7&amp;$A18,PERFIL_DATOS!$A:$G,PERFIL!D$8,0)</f>
        <v>11.136336415166852</v>
      </c>
      <c r="E18" s="70">
        <f>VLOOKUP($A$8&amp;$D$7&amp;$A18,PERFIL_DATOS!$A:$G,PERFIL!E$8,0)</f>
        <v>10.937764471590087</v>
      </c>
      <c r="F18" s="16"/>
      <c r="G18" s="88">
        <v>9.299923668041874</v>
      </c>
    </row>
    <row r="19" spans="1:7" ht="20.100000000000001" customHeight="1" x14ac:dyDescent="0.25">
      <c r="A19" s="72" t="s">
        <v>10</v>
      </c>
      <c r="B19" s="63">
        <v>0</v>
      </c>
      <c r="C19" s="85">
        <f>VLOOKUP($A$8&amp;$D$7&amp;$A19,PERFIL_DATOS!$A:$G,PERFIL!C$8,0)</f>
        <v>5.7255189073032762</v>
      </c>
      <c r="D19" s="85">
        <f>VLOOKUP($A$8&amp;$D$7&amp;$A19,PERFIL_DATOS!$A:$G,PERFIL!D$8,0)</f>
        <v>5.6777597299524292</v>
      </c>
      <c r="E19" s="85">
        <f>VLOOKUP($A$8&amp;$D$7&amp;$A19,PERFIL_DATOS!$A:$G,PERFIL!E$8,0)</f>
        <v>6.07351396815009</v>
      </c>
      <c r="F19" s="16"/>
      <c r="G19" s="86">
        <v>5.9620070758945962</v>
      </c>
    </row>
    <row r="20" spans="1:7" ht="20.100000000000001" customHeight="1" x14ac:dyDescent="0.25">
      <c r="A20" s="73" t="s">
        <v>11</v>
      </c>
      <c r="B20" s="59">
        <v>0</v>
      </c>
      <c r="C20" s="69">
        <f>VLOOKUP($A$8&amp;$D$7&amp;$A20,PERFIL_DATOS!$A:$G,PERFIL!C$8,0)</f>
        <v>6.1890260288991996</v>
      </c>
      <c r="D20" s="69">
        <f>VLOOKUP($A$8&amp;$D$7&amp;$A20,PERFIL_DATOS!$A:$G,PERFIL!D$8,0)</f>
        <v>5.3889527600626561</v>
      </c>
      <c r="E20" s="69">
        <f>VLOOKUP($A$8&amp;$D$7&amp;$A20,PERFIL_DATOS!$A:$G,PERFIL!E$8,0)</f>
        <v>5.2458658687004185</v>
      </c>
      <c r="F20" s="16"/>
      <c r="G20" s="87">
        <v>6.7812364334752298</v>
      </c>
    </row>
    <row r="21" spans="1:7" ht="20.100000000000001" customHeight="1" x14ac:dyDescent="0.25">
      <c r="A21" s="73" t="s">
        <v>12</v>
      </c>
      <c r="B21" s="59">
        <v>0</v>
      </c>
      <c r="C21" s="69">
        <f>VLOOKUP($A$8&amp;$D$7&amp;$A21,PERFIL_DATOS!$A:$G,PERFIL!C$8,0)</f>
        <v>7.6695597884008775</v>
      </c>
      <c r="D21" s="69">
        <f>VLOOKUP($A$8&amp;$D$7&amp;$A21,PERFIL_DATOS!$A:$G,PERFIL!D$8,0)</f>
        <v>7.2960042358491028</v>
      </c>
      <c r="E21" s="69">
        <f>VLOOKUP($A$8&amp;$D$7&amp;$A21,PERFIL_DATOS!$A:$G,PERFIL!E$8,0)</f>
        <v>6.7428592354259758</v>
      </c>
      <c r="F21" s="16"/>
      <c r="G21" s="87">
        <v>7.975087507934921</v>
      </c>
    </row>
    <row r="22" spans="1:7" ht="20.100000000000001" customHeight="1" x14ac:dyDescent="0.25">
      <c r="A22" s="73" t="s">
        <v>13</v>
      </c>
      <c r="B22" s="59">
        <v>0</v>
      </c>
      <c r="C22" s="69">
        <f>VLOOKUP($A$8&amp;$D$7&amp;$A22,PERFIL_DATOS!$A:$G,PERFIL!C$8,0)</f>
        <v>20.285609767811142</v>
      </c>
      <c r="D22" s="69">
        <f>VLOOKUP($A$8&amp;$D$7&amp;$A22,PERFIL_DATOS!$A:$G,PERFIL!D$8,0)</f>
        <v>19.402739790598947</v>
      </c>
      <c r="E22" s="69">
        <f>VLOOKUP($A$8&amp;$D$7&amp;$A22,PERFIL_DATOS!$A:$G,PERFIL!E$8,0)</f>
        <v>19.476280647906563</v>
      </c>
      <c r="F22" s="16"/>
      <c r="G22" s="87">
        <v>18.772777310061446</v>
      </c>
    </row>
    <row r="23" spans="1:7" ht="20.100000000000001" customHeight="1" x14ac:dyDescent="0.25">
      <c r="A23" s="73" t="s">
        <v>14</v>
      </c>
      <c r="B23" s="59">
        <v>0</v>
      </c>
      <c r="C23" s="69">
        <f>VLOOKUP($A$8&amp;$D$7&amp;$A23,PERFIL_DATOS!$A:$G,PERFIL!C$8,0)</f>
        <v>19.324622972830745</v>
      </c>
      <c r="D23" s="69">
        <f>VLOOKUP($A$8&amp;$D$7&amp;$A23,PERFIL_DATOS!$A:$G,PERFIL!D$8,0)</f>
        <v>20.845609415824434</v>
      </c>
      <c r="E23" s="69">
        <f>VLOOKUP($A$8&amp;$D$7&amp;$A23,PERFIL_DATOS!$A:$G,PERFIL!E$8,0)</f>
        <v>20.303857870024814</v>
      </c>
      <c r="F23" s="16"/>
      <c r="G23" s="87">
        <v>20.234716994261767</v>
      </c>
    </row>
    <row r="24" spans="1:7" ht="20.100000000000001" customHeight="1" x14ac:dyDescent="0.25">
      <c r="A24" s="73" t="s">
        <v>15</v>
      </c>
      <c r="B24" s="59">
        <v>0</v>
      </c>
      <c r="C24" s="69">
        <f>VLOOKUP($A$8&amp;$D$7&amp;$A24,PERFIL_DATOS!$A:$G,PERFIL!C$8,0)</f>
        <v>11.029165896041764</v>
      </c>
      <c r="D24" s="69">
        <f>VLOOKUP($A$8&amp;$D$7&amp;$A24,PERFIL_DATOS!$A:$G,PERFIL!D$8,0)</f>
        <v>10.976259800912247</v>
      </c>
      <c r="E24" s="69">
        <f>VLOOKUP($A$8&amp;$D$7&amp;$A24,PERFIL_DATOS!$A:$G,PERFIL!E$8,0)</f>
        <v>10.771948642285652</v>
      </c>
      <c r="F24" s="16"/>
      <c r="G24" s="87">
        <v>10.332678691641728</v>
      </c>
    </row>
    <row r="25" spans="1:7" ht="20.100000000000001" customHeight="1" x14ac:dyDescent="0.25">
      <c r="A25" s="73" t="s">
        <v>16</v>
      </c>
      <c r="B25" s="59">
        <v>0</v>
      </c>
      <c r="C25" s="69">
        <f>VLOOKUP($A$8&amp;$D$7&amp;$A25,PERFIL_DATOS!$A:$G,PERFIL!C$8,0)</f>
        <v>12.851329851641507</v>
      </c>
      <c r="D25" s="69">
        <f>VLOOKUP($A$8&amp;$D$7&amp;$A25,PERFIL_DATOS!$A:$G,PERFIL!D$8,0)</f>
        <v>13.015873564130354</v>
      </c>
      <c r="E25" s="69">
        <f>VLOOKUP($A$8&amp;$D$7&amp;$A25,PERFIL_DATOS!$A:$G,PERFIL!E$8,0)</f>
        <v>12.84916240713593</v>
      </c>
      <c r="F25" s="16"/>
      <c r="G25" s="87">
        <v>12.69397887434276</v>
      </c>
    </row>
    <row r="26" spans="1:7" ht="20.100000000000001" customHeight="1" x14ac:dyDescent="0.25">
      <c r="A26" s="74" t="s">
        <v>17</v>
      </c>
      <c r="B26" s="66">
        <v>0</v>
      </c>
      <c r="C26" s="70">
        <f>VLOOKUP($A$8&amp;$D$7&amp;$A26,PERFIL_DATOS!$A:$G,PERFIL!C$8,0)</f>
        <v>16.925161677956112</v>
      </c>
      <c r="D26" s="70">
        <f>VLOOKUP($A$8&amp;$D$7&amp;$A26,PERFIL_DATOS!$A:$G,PERFIL!D$8,0)</f>
        <v>17.396797655004029</v>
      </c>
      <c r="E26" s="70">
        <f>VLOOKUP($A$8&amp;$D$7&amp;$A26,PERFIL_DATOS!$A:$G,PERFIL!E$8,0)</f>
        <v>18.536514735481578</v>
      </c>
      <c r="F26" s="16"/>
      <c r="G26" s="88">
        <v>17.24752914281181</v>
      </c>
    </row>
    <row r="27" spans="1:7" ht="20.100000000000001" customHeight="1" x14ac:dyDescent="0.25">
      <c r="A27" s="72" t="s">
        <v>40</v>
      </c>
      <c r="B27" s="63">
        <v>0</v>
      </c>
      <c r="C27" s="85">
        <f>VLOOKUP($A$8&amp;$D$7&amp;$A27,PERFIL_DATOS!$A:$G,PERFIL!C$8,0)</f>
        <v>1.4760124989398584</v>
      </c>
      <c r="D27" s="85">
        <f>VLOOKUP($A$8&amp;$D$7&amp;$A27,PERFIL_DATOS!$A:$G,PERFIL!D$8,0)</f>
        <v>1.621919076549136</v>
      </c>
      <c r="E27" s="85">
        <f>VLOOKUP($A$8&amp;$D$7&amp;$A27,PERFIL_DATOS!$A:$G,PERFIL!E$8,0)</f>
        <v>1.9884483450227493</v>
      </c>
      <c r="F27" s="16"/>
      <c r="G27" s="86">
        <v>6.6576808419940976</v>
      </c>
    </row>
    <row r="28" spans="1:7" ht="20.100000000000001" customHeight="1" x14ac:dyDescent="0.25">
      <c r="A28" s="73" t="s">
        <v>41</v>
      </c>
      <c r="B28" s="59">
        <v>0</v>
      </c>
      <c r="C28" s="69">
        <f>VLOOKUP($A$8&amp;$D$7&amp;$A28,PERFIL_DATOS!$A:$G,PERFIL!C$8,0)</f>
        <v>2.6336514949782504</v>
      </c>
      <c r="D28" s="69">
        <f>VLOOKUP($A$8&amp;$D$7&amp;$A28,PERFIL_DATOS!$A:$G,PERFIL!D$8,0)</f>
        <v>2.617115244129713</v>
      </c>
      <c r="E28" s="69">
        <f>VLOOKUP($A$8&amp;$D$7&amp;$A28,PERFIL_DATOS!$A:$G,PERFIL!E$8,0)</f>
        <v>3.0788488373839447</v>
      </c>
      <c r="F28" s="16"/>
      <c r="G28" s="87">
        <v>6.4186997857999808</v>
      </c>
    </row>
    <row r="29" spans="1:7" ht="20.100000000000001" customHeight="1" x14ac:dyDescent="0.25">
      <c r="A29" s="73" t="s">
        <v>42</v>
      </c>
      <c r="B29" s="59">
        <v>0</v>
      </c>
      <c r="C29" s="69">
        <f>VLOOKUP($A$8&amp;$D$7&amp;$A29,PERFIL_DATOS!$A:$G,PERFIL!C$8,0)</f>
        <v>8.7572352737412924</v>
      </c>
      <c r="D29" s="69">
        <f>VLOOKUP($A$8&amp;$D$7&amp;$A29,PERFIL_DATOS!$A:$G,PERFIL!D$8,0)</f>
        <v>8.0288662713708678</v>
      </c>
      <c r="E29" s="69">
        <f>VLOOKUP($A$8&amp;$D$7&amp;$A29,PERFIL_DATOS!$A:$G,PERFIL!E$8,0)</f>
        <v>7.7322915940666217</v>
      </c>
      <c r="F29" s="16"/>
      <c r="G29" s="87">
        <v>14.439202699904586</v>
      </c>
    </row>
    <row r="30" spans="1:7" ht="20.100000000000001" customHeight="1" x14ac:dyDescent="0.25">
      <c r="A30" s="73" t="s">
        <v>43</v>
      </c>
      <c r="B30" s="59" t="s">
        <v>124</v>
      </c>
      <c r="C30" s="69">
        <f>VLOOKUP($A$8&amp;$D$7&amp;$A30,PERFIL_DATOS!$A:$G,PERFIL!C$8,0)</f>
        <v>30.38655566943206</v>
      </c>
      <c r="D30" s="69">
        <f>VLOOKUP($A$8&amp;$D$7&amp;$A30,PERFIL_DATOS!$A:$G,PERFIL!D$8,0)</f>
        <v>28.882377268720518</v>
      </c>
      <c r="E30" s="69">
        <f>VLOOKUP($A$8&amp;$D$7&amp;$A30,PERFIL_DATOS!$A:$G,PERFIL!E$8,0)</f>
        <v>27.297577294683141</v>
      </c>
      <c r="F30" s="16"/>
      <c r="G30" s="87">
        <v>30.72138576553143</v>
      </c>
    </row>
    <row r="31" spans="1:7" ht="20.100000000000001" customHeight="1" x14ac:dyDescent="0.25">
      <c r="A31" s="73" t="s">
        <v>44</v>
      </c>
      <c r="B31" s="59">
        <v>0</v>
      </c>
      <c r="C31" s="69">
        <f>VLOOKUP($A$8&amp;$D$7&amp;$A31,PERFIL_DATOS!$A:$G,PERFIL!C$8,0)</f>
        <v>25.548528932409472</v>
      </c>
      <c r="D31" s="69">
        <f>VLOOKUP($A$8&amp;$D$7&amp;$A31,PERFIL_DATOS!$A:$G,PERFIL!D$8,0)</f>
        <v>25.918280498829748</v>
      </c>
      <c r="E31" s="69">
        <f>VLOOKUP($A$8&amp;$D$7&amp;$A31,PERFIL_DATOS!$A:$G,PERFIL!E$8,0)</f>
        <v>25.657188961159388</v>
      </c>
      <c r="F31" s="16"/>
      <c r="G31" s="87">
        <v>19.461349118385403</v>
      </c>
    </row>
    <row r="32" spans="1:7" ht="20.100000000000001" customHeight="1" x14ac:dyDescent="0.25">
      <c r="A32" s="74" t="s">
        <v>45</v>
      </c>
      <c r="B32" s="66">
        <v>0</v>
      </c>
      <c r="C32" s="70">
        <f>VLOOKUP($A$8&amp;$D$7&amp;$A32,PERFIL_DATOS!$A:$G,PERFIL!C$8,0)</f>
        <v>31.198012962847539</v>
      </c>
      <c r="D32" s="70">
        <f>VLOOKUP($A$8&amp;$D$7&amp;$A32,PERFIL_DATOS!$A:$G,PERFIL!D$8,0)</f>
        <v>32.931446110309857</v>
      </c>
      <c r="E32" s="70">
        <f>VLOOKUP($A$8&amp;$D$7&amp;$A32,PERFIL_DATOS!$A:$G,PERFIL!E$8,0)</f>
        <v>34.245648342795178</v>
      </c>
      <c r="F32" s="16"/>
      <c r="G32" s="88">
        <v>22.301685034157931</v>
      </c>
    </row>
    <row r="33" spans="1:7" ht="20.100000000000001" customHeight="1" x14ac:dyDescent="0.25">
      <c r="A33" s="72" t="s">
        <v>18</v>
      </c>
      <c r="B33" s="63">
        <v>0</v>
      </c>
      <c r="C33" s="85">
        <f>VLOOKUP($A$8&amp;$D$7&amp;$A33,PERFIL_DATOS!$A:$G,PERFIL!C$8,0)</f>
        <v>25.834544363981554</v>
      </c>
      <c r="D33" s="85">
        <f>VLOOKUP($A$8&amp;$D$7&amp;$A33,PERFIL_DATOS!$A:$G,PERFIL!D$8,0)</f>
        <v>25.638952785459875</v>
      </c>
      <c r="E33" s="85">
        <f>VLOOKUP($A$8&amp;$D$7&amp;$A33,PERFIL_DATOS!$A:$G,PERFIL!E$8,0)</f>
        <v>25.671026916341628</v>
      </c>
      <c r="F33" s="16"/>
      <c r="G33" s="86">
        <v>21.402013269278296</v>
      </c>
    </row>
    <row r="34" spans="1:7" ht="20.100000000000001" customHeight="1" x14ac:dyDescent="0.25">
      <c r="A34" s="73" t="s">
        <v>19</v>
      </c>
      <c r="B34" s="59">
        <v>0</v>
      </c>
      <c r="C34" s="69">
        <f>VLOOKUP($A$8&amp;$D$7&amp;$A34,PERFIL_DATOS!$A:$G,PERFIL!C$8,0)</f>
        <v>33.642217846548746</v>
      </c>
      <c r="D34" s="69">
        <f>VLOOKUP($A$8&amp;$D$7&amp;$A34,PERFIL_DATOS!$A:$G,PERFIL!D$8,0)</f>
        <v>32.824229227541672</v>
      </c>
      <c r="E34" s="69">
        <f>VLOOKUP($A$8&amp;$D$7&amp;$A34,PERFIL_DATOS!$A:$G,PERFIL!E$8,0)</f>
        <v>32.658046745625143</v>
      </c>
      <c r="F34" s="16"/>
      <c r="G34" s="87">
        <v>32.943678940898948</v>
      </c>
    </row>
    <row r="35" spans="1:7" ht="20.100000000000001" customHeight="1" x14ac:dyDescent="0.25">
      <c r="A35" s="73" t="s">
        <v>20</v>
      </c>
      <c r="B35" s="59">
        <v>0</v>
      </c>
      <c r="C35" s="69">
        <f>VLOOKUP($A$8&amp;$D$7&amp;$A35,PERFIL_DATOS!$A:$G,PERFIL!C$8,0)</f>
        <v>24.115114500384717</v>
      </c>
      <c r="D35" s="69">
        <f>VLOOKUP($A$8&amp;$D$7&amp;$A35,PERFIL_DATOS!$A:$G,PERFIL!D$8,0)</f>
        <v>25.109015513533212</v>
      </c>
      <c r="E35" s="69">
        <f>VLOOKUP($A$8&amp;$D$7&amp;$A35,PERFIL_DATOS!$A:$G,PERFIL!E$8,0)</f>
        <v>24.788334131265831</v>
      </c>
      <c r="F35" s="16"/>
      <c r="G35" s="87">
        <v>26.448528405416923</v>
      </c>
    </row>
    <row r="36" spans="1:7" ht="20.100000000000001" customHeight="1" x14ac:dyDescent="0.25">
      <c r="A36" s="74" t="s">
        <v>21</v>
      </c>
      <c r="B36" s="66">
        <v>0</v>
      </c>
      <c r="C36" s="70">
        <f>VLOOKUP($A$8&amp;$D$7&amp;$A36,PERFIL_DATOS!$A:$G,PERFIL!C$8,0)</f>
        <v>16.408124310908065</v>
      </c>
      <c r="D36" s="70">
        <f>VLOOKUP($A$8&amp;$D$7&amp;$A36,PERFIL_DATOS!$A:$G,PERFIL!D$8,0)</f>
        <v>16.427799425799446</v>
      </c>
      <c r="E36" s="70">
        <f>VLOOKUP($A$8&amp;$D$7&amp;$A36,PERFIL_DATOS!$A:$G,PERFIL!E$8,0)</f>
        <v>16.882609082322503</v>
      </c>
      <c r="F36" s="16"/>
      <c r="G36" s="88">
        <v>19.20578717033321</v>
      </c>
    </row>
    <row r="37" spans="1:7" ht="20.100000000000001" customHeight="1" x14ac:dyDescent="0.25">
      <c r="A37" s="72" t="s">
        <v>22</v>
      </c>
      <c r="B37" s="63">
        <v>0</v>
      </c>
      <c r="C37" s="85">
        <f>VLOOKUP($A$8&amp;$D$7&amp;$A37,PERFIL_DATOS!$A:$G,PERFIL!C$8,0)</f>
        <v>58.50231391835429</v>
      </c>
      <c r="D37" s="85">
        <f>VLOOKUP($A$8&amp;$D$7&amp;$A37,PERFIL_DATOS!$A:$G,PERFIL!D$8,0)</f>
        <v>58.6105955758661</v>
      </c>
      <c r="E37" s="85">
        <f>VLOOKUP($A$8&amp;$D$7&amp;$A37,PERFIL_DATOS!$A:$G,PERFIL!E$8,0)</f>
        <v>60.338412256648169</v>
      </c>
      <c r="F37" s="16"/>
      <c r="G37" s="86">
        <v>49.580075031397094</v>
      </c>
    </row>
    <row r="38" spans="1:7" ht="20.100000000000001" customHeight="1" x14ac:dyDescent="0.25">
      <c r="A38" s="74" t="s">
        <v>23</v>
      </c>
      <c r="B38" s="66">
        <v>0</v>
      </c>
      <c r="C38" s="70">
        <f>VLOOKUP($A$8&amp;$D$7&amp;$A38,PERFIL_DATOS!$A:$G,PERFIL!C$8,0)</f>
        <v>41.497678928884177</v>
      </c>
      <c r="D38" s="70">
        <f>VLOOKUP($A$8&amp;$D$7&amp;$A38,PERFIL_DATOS!$A:$G,PERFIL!D$8,0)</f>
        <v>41.389402392356693</v>
      </c>
      <c r="E38" s="70">
        <f>VLOOKUP($A$8&amp;$D$7&amp;$A38,PERFIL_DATOS!$A:$G,PERFIL!E$8,0)</f>
        <v>39.661587743351831</v>
      </c>
      <c r="F38" s="16"/>
      <c r="G38" s="88">
        <v>50.41993546850523</v>
      </c>
    </row>
    <row r="39" spans="1:7" ht="15.75" x14ac:dyDescent="0.25">
      <c r="A39" s="75" t="s">
        <v>117</v>
      </c>
      <c r="B39" s="76"/>
      <c r="C39" s="77"/>
      <c r="D39" s="77"/>
      <c r="E39" s="77"/>
      <c r="F39" s="78"/>
      <c r="G39" s="8"/>
    </row>
    <row r="40" spans="1:7" x14ac:dyDescent="0.25">
      <c r="A40" s="79" t="s">
        <v>118</v>
      </c>
      <c r="B40" s="80"/>
      <c r="C40" s="81"/>
      <c r="D40" s="81"/>
      <c r="E40" s="81"/>
      <c r="F40" s="81"/>
      <c r="G40" s="8"/>
    </row>
    <row r="41" spans="1:7" x14ac:dyDescent="0.25">
      <c r="A41" s="82"/>
      <c r="B41" s="80"/>
      <c r="C41" s="8"/>
      <c r="D41" s="8"/>
      <c r="E41" s="8"/>
      <c r="F41" s="8"/>
      <c r="G41" s="8"/>
    </row>
    <row r="42" spans="1:7" x14ac:dyDescent="0.25">
      <c r="B42" s="19"/>
    </row>
    <row r="43" spans="1:7" x14ac:dyDescent="0.25">
      <c r="B43" s="19"/>
    </row>
    <row r="44" spans="1:7" x14ac:dyDescent="0.25">
      <c r="B44" s="19"/>
    </row>
    <row r="45" spans="1:7" x14ac:dyDescent="0.25">
      <c r="B45" s="19"/>
    </row>
    <row r="46" spans="1:7" x14ac:dyDescent="0.25">
      <c r="B46" s="19"/>
    </row>
    <row r="47" spans="1:7" x14ac:dyDescent="0.25">
      <c r="B47" s="19"/>
    </row>
    <row r="48" spans="1:7" x14ac:dyDescent="0.25">
      <c r="B48" s="19"/>
    </row>
    <row r="49" spans="2:2" x14ac:dyDescent="0.25">
      <c r="B49" s="19"/>
    </row>
    <row r="50" spans="2:2" x14ac:dyDescent="0.25">
      <c r="B50" s="19"/>
    </row>
    <row r="51" spans="2:2" x14ac:dyDescent="0.25">
      <c r="B51" s="19"/>
    </row>
    <row r="52" spans="2:2" x14ac:dyDescent="0.25">
      <c r="B52" s="19"/>
    </row>
    <row r="53" spans="2:2" x14ac:dyDescent="0.25">
      <c r="B53" s="19"/>
    </row>
    <row r="54" spans="2:2" x14ac:dyDescent="0.25">
      <c r="B54" s="19"/>
    </row>
    <row r="55" spans="2:2" x14ac:dyDescent="0.25">
      <c r="B55" s="19"/>
    </row>
    <row r="56" spans="2:2" x14ac:dyDescent="0.25">
      <c r="B56" s="19"/>
    </row>
    <row r="57" spans="2:2" x14ac:dyDescent="0.25">
      <c r="B57" s="19"/>
    </row>
    <row r="58" spans="2:2" x14ac:dyDescent="0.25">
      <c r="B58" s="19"/>
    </row>
    <row r="59" spans="2:2" x14ac:dyDescent="0.25">
      <c r="B59" s="19"/>
    </row>
    <row r="60" spans="2:2" x14ac:dyDescent="0.25">
      <c r="B60" s="19"/>
    </row>
    <row r="61" spans="2:2" x14ac:dyDescent="0.25">
      <c r="B61" s="19"/>
    </row>
    <row r="62" spans="2:2" x14ac:dyDescent="0.25">
      <c r="B62" s="19"/>
    </row>
    <row r="63" spans="2:2" x14ac:dyDescent="0.25">
      <c r="B63" s="19"/>
    </row>
    <row r="64" spans="2:2" x14ac:dyDescent="0.25">
      <c r="B64" s="19"/>
    </row>
    <row r="65" spans="2:2" x14ac:dyDescent="0.25">
      <c r="B65" s="19"/>
    </row>
    <row r="66" spans="2:2" x14ac:dyDescent="0.25">
      <c r="B66" s="19"/>
    </row>
    <row r="67" spans="2:2" x14ac:dyDescent="0.25">
      <c r="B67" s="19"/>
    </row>
    <row r="68" spans="2:2" x14ac:dyDescent="0.25">
      <c r="B68" s="19"/>
    </row>
    <row r="69" spans="2:2" x14ac:dyDescent="0.25">
      <c r="B69" s="19"/>
    </row>
    <row r="70" spans="2:2" x14ac:dyDescent="0.25">
      <c r="B70" s="19"/>
    </row>
    <row r="71" spans="2:2" x14ac:dyDescent="0.25">
      <c r="B71" s="19"/>
    </row>
    <row r="72" spans="2:2" x14ac:dyDescent="0.25">
      <c r="B72" s="19"/>
    </row>
    <row r="73" spans="2:2" x14ac:dyDescent="0.25">
      <c r="B73" s="19"/>
    </row>
    <row r="74" spans="2:2" x14ac:dyDescent="0.25">
      <c r="B74" s="19"/>
    </row>
    <row r="75" spans="2:2" x14ac:dyDescent="0.25">
      <c r="B75" s="19"/>
    </row>
    <row r="76" spans="2:2" x14ac:dyDescent="0.25">
      <c r="B76" s="19"/>
    </row>
    <row r="77" spans="2:2" x14ac:dyDescent="0.25">
      <c r="B77" s="19"/>
    </row>
    <row r="78" spans="2:2" x14ac:dyDescent="0.25">
      <c r="B78" s="19"/>
    </row>
    <row r="79" spans="2:2" x14ac:dyDescent="0.25">
      <c r="B79" s="19"/>
    </row>
    <row r="80" spans="2:2" x14ac:dyDescent="0.25">
      <c r="B80" s="19"/>
    </row>
    <row r="81" spans="2:2" x14ac:dyDescent="0.25">
      <c r="B81" s="19"/>
    </row>
    <row r="82" spans="2:2" x14ac:dyDescent="0.25">
      <c r="B82" s="19"/>
    </row>
    <row r="83" spans="2:2" x14ac:dyDescent="0.25">
      <c r="B83" s="19"/>
    </row>
    <row r="84" spans="2:2" x14ac:dyDescent="0.25">
      <c r="B84" s="19"/>
    </row>
    <row r="85" spans="2:2" x14ac:dyDescent="0.25">
      <c r="B85" s="19"/>
    </row>
    <row r="86" spans="2:2" x14ac:dyDescent="0.25">
      <c r="B86" s="19"/>
    </row>
    <row r="87" spans="2:2" x14ac:dyDescent="0.25">
      <c r="B87" s="19"/>
    </row>
    <row r="88" spans="2:2" x14ac:dyDescent="0.25">
      <c r="B88" s="19"/>
    </row>
    <row r="89" spans="2:2" x14ac:dyDescent="0.25">
      <c r="B89" s="19"/>
    </row>
    <row r="90" spans="2:2" x14ac:dyDescent="0.25">
      <c r="B90" s="19"/>
    </row>
    <row r="91" spans="2:2" x14ac:dyDescent="0.25">
      <c r="B91" s="19"/>
    </row>
    <row r="92" spans="2:2" x14ac:dyDescent="0.25">
      <c r="B92" s="19"/>
    </row>
    <row r="93" spans="2:2" x14ac:dyDescent="0.25">
      <c r="B93" s="19"/>
    </row>
    <row r="94" spans="2:2" x14ac:dyDescent="0.25">
      <c r="B94" s="19"/>
    </row>
    <row r="95" spans="2:2" x14ac:dyDescent="0.25">
      <c r="B95" s="19"/>
    </row>
    <row r="96" spans="2:2" x14ac:dyDescent="0.25">
      <c r="B96" s="19"/>
    </row>
    <row r="97" spans="2:2" x14ac:dyDescent="0.25">
      <c r="B97" s="19"/>
    </row>
    <row r="98" spans="2:2" x14ac:dyDescent="0.25">
      <c r="B98" s="19"/>
    </row>
    <row r="99" spans="2:2" x14ac:dyDescent="0.25">
      <c r="B99" s="19"/>
    </row>
    <row r="100" spans="2:2" x14ac:dyDescent="0.25">
      <c r="B100" s="19"/>
    </row>
    <row r="101" spans="2:2" x14ac:dyDescent="0.25">
      <c r="B101" s="19"/>
    </row>
    <row r="102" spans="2:2" x14ac:dyDescent="0.25">
      <c r="B102" s="19"/>
    </row>
    <row r="103" spans="2:2" x14ac:dyDescent="0.25">
      <c r="B103" s="19"/>
    </row>
    <row r="104" spans="2:2" x14ac:dyDescent="0.25">
      <c r="B104" s="19"/>
    </row>
    <row r="105" spans="2:2" x14ac:dyDescent="0.25">
      <c r="B105" s="19"/>
    </row>
    <row r="106" spans="2:2" x14ac:dyDescent="0.25">
      <c r="B106" s="19"/>
    </row>
    <row r="107" spans="2:2" x14ac:dyDescent="0.25">
      <c r="B107" s="19"/>
    </row>
    <row r="108" spans="2:2" x14ac:dyDescent="0.25">
      <c r="B108" s="19"/>
    </row>
    <row r="109" spans="2:2" x14ac:dyDescent="0.25">
      <c r="B109" s="19"/>
    </row>
    <row r="110" spans="2:2" x14ac:dyDescent="0.25">
      <c r="B110" s="19"/>
    </row>
    <row r="111" spans="2:2" x14ac:dyDescent="0.25">
      <c r="B111" s="19"/>
    </row>
    <row r="112" spans="2:2" x14ac:dyDescent="0.25">
      <c r="B112" s="19"/>
    </row>
    <row r="113" spans="2:2" x14ac:dyDescent="0.25">
      <c r="B113" s="19"/>
    </row>
    <row r="114" spans="2:2" x14ac:dyDescent="0.25">
      <c r="B114" s="19"/>
    </row>
    <row r="115" spans="2:2" x14ac:dyDescent="0.25">
      <c r="B115" s="19"/>
    </row>
    <row r="116" spans="2:2" x14ac:dyDescent="0.25">
      <c r="B116" s="19"/>
    </row>
    <row r="117" spans="2:2" x14ac:dyDescent="0.25">
      <c r="B117" s="19"/>
    </row>
    <row r="118" spans="2:2" x14ac:dyDescent="0.25">
      <c r="B118" s="19"/>
    </row>
    <row r="119" spans="2:2" x14ac:dyDescent="0.25">
      <c r="B119" s="19"/>
    </row>
    <row r="120" spans="2:2" x14ac:dyDescent="0.25">
      <c r="B120" s="19"/>
    </row>
    <row r="121" spans="2:2" x14ac:dyDescent="0.25">
      <c r="B121" s="19"/>
    </row>
    <row r="122" spans="2:2" x14ac:dyDescent="0.25">
      <c r="B122" s="19"/>
    </row>
    <row r="123" spans="2:2" x14ac:dyDescent="0.25">
      <c r="B123" s="19"/>
    </row>
    <row r="124" spans="2:2" x14ac:dyDescent="0.25">
      <c r="B124" s="19"/>
    </row>
    <row r="125" spans="2:2" x14ac:dyDescent="0.25">
      <c r="B125" s="19"/>
    </row>
    <row r="126" spans="2:2" x14ac:dyDescent="0.25">
      <c r="B126" s="19"/>
    </row>
    <row r="127" spans="2:2" x14ac:dyDescent="0.25">
      <c r="B127" s="19"/>
    </row>
    <row r="128" spans="2:2"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55" spans="2:2" x14ac:dyDescent="0.25">
      <c r="B155" s="19"/>
    </row>
    <row r="156" spans="2:2" x14ac:dyDescent="0.25">
      <c r="B156" s="19"/>
    </row>
    <row r="157" spans="2:2" x14ac:dyDescent="0.25">
      <c r="B157" s="19"/>
    </row>
    <row r="158" spans="2:2" x14ac:dyDescent="0.25">
      <c r="B158" s="19"/>
    </row>
    <row r="159" spans="2:2" x14ac:dyDescent="0.25">
      <c r="B159" s="19"/>
    </row>
    <row r="160" spans="2:2" x14ac:dyDescent="0.25">
      <c r="B160" s="19"/>
    </row>
    <row r="161" spans="2:2" x14ac:dyDescent="0.25">
      <c r="B161" s="19"/>
    </row>
    <row r="162" spans="2:2" x14ac:dyDescent="0.25">
      <c r="B162"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row r="259" spans="2:2" x14ac:dyDescent="0.25">
      <c r="B259" s="19"/>
    </row>
    <row r="260" spans="2:2" x14ac:dyDescent="0.25">
      <c r="B260" s="19"/>
    </row>
    <row r="261" spans="2:2" x14ac:dyDescent="0.25">
      <c r="B261" s="19"/>
    </row>
    <row r="262" spans="2:2" x14ac:dyDescent="0.25">
      <c r="B262" s="19"/>
    </row>
    <row r="263" spans="2:2" x14ac:dyDescent="0.25">
      <c r="B263" s="19"/>
    </row>
    <row r="264" spans="2:2" x14ac:dyDescent="0.25">
      <c r="B264" s="19"/>
    </row>
    <row r="265" spans="2:2" x14ac:dyDescent="0.25">
      <c r="B265" s="19"/>
    </row>
    <row r="266" spans="2:2" x14ac:dyDescent="0.25">
      <c r="B266" s="19"/>
    </row>
    <row r="267" spans="2:2" x14ac:dyDescent="0.25">
      <c r="B267" s="19"/>
    </row>
    <row r="268" spans="2:2" x14ac:dyDescent="0.25">
      <c r="B268" s="19"/>
    </row>
    <row r="269" spans="2:2" x14ac:dyDescent="0.25">
      <c r="B269" s="19"/>
    </row>
    <row r="270" spans="2:2" x14ac:dyDescent="0.25">
      <c r="B270" s="19"/>
    </row>
    <row r="271" spans="2:2" x14ac:dyDescent="0.25">
      <c r="B271" s="19"/>
    </row>
    <row r="272" spans="2:2" x14ac:dyDescent="0.25">
      <c r="B272" s="19"/>
    </row>
    <row r="273" spans="2:2" x14ac:dyDescent="0.25">
      <c r="B273" s="19"/>
    </row>
    <row r="274" spans="2:2" x14ac:dyDescent="0.25">
      <c r="B274" s="19"/>
    </row>
    <row r="275" spans="2:2" x14ac:dyDescent="0.25">
      <c r="B275" s="19"/>
    </row>
    <row r="276" spans="2:2" x14ac:dyDescent="0.25">
      <c r="B276" s="19"/>
    </row>
    <row r="277" spans="2:2" x14ac:dyDescent="0.25">
      <c r="B277" s="19"/>
    </row>
    <row r="278" spans="2:2" x14ac:dyDescent="0.25">
      <c r="B278" s="19"/>
    </row>
    <row r="279" spans="2:2" x14ac:dyDescent="0.25">
      <c r="B279" s="19"/>
    </row>
    <row r="280" spans="2:2" x14ac:dyDescent="0.25">
      <c r="B280" s="19"/>
    </row>
    <row r="281" spans="2:2" x14ac:dyDescent="0.25">
      <c r="B281" s="19"/>
    </row>
    <row r="282" spans="2:2" x14ac:dyDescent="0.25">
      <c r="B282" s="19"/>
    </row>
    <row r="283" spans="2:2" x14ac:dyDescent="0.25">
      <c r="B283" s="19"/>
    </row>
    <row r="284" spans="2:2" x14ac:dyDescent="0.25">
      <c r="B284" s="19"/>
    </row>
    <row r="285" spans="2:2" x14ac:dyDescent="0.25">
      <c r="B285" s="19"/>
    </row>
    <row r="286" spans="2:2" x14ac:dyDescent="0.25">
      <c r="B286" s="19"/>
    </row>
    <row r="287" spans="2:2" x14ac:dyDescent="0.25">
      <c r="B287" s="19"/>
    </row>
    <row r="288" spans="2:2" x14ac:dyDescent="0.25">
      <c r="B288" s="19"/>
    </row>
    <row r="289" spans="2:2" x14ac:dyDescent="0.25">
      <c r="B289" s="19"/>
    </row>
    <row r="290" spans="2:2" x14ac:dyDescent="0.25">
      <c r="B290" s="19"/>
    </row>
    <row r="291" spans="2:2" x14ac:dyDescent="0.25">
      <c r="B291" s="19"/>
    </row>
    <row r="292" spans="2:2" x14ac:dyDescent="0.25">
      <c r="B292" s="19"/>
    </row>
    <row r="293" spans="2:2" x14ac:dyDescent="0.25">
      <c r="B293" s="19"/>
    </row>
    <row r="294" spans="2:2" x14ac:dyDescent="0.25">
      <c r="B294" s="19"/>
    </row>
    <row r="295" spans="2:2" x14ac:dyDescent="0.25">
      <c r="B295" s="19"/>
    </row>
    <row r="296" spans="2:2" x14ac:dyDescent="0.25">
      <c r="B296" s="19"/>
    </row>
    <row r="297" spans="2:2" x14ac:dyDescent="0.25">
      <c r="B297" s="19"/>
    </row>
    <row r="298" spans="2:2" x14ac:dyDescent="0.25">
      <c r="B298" s="19"/>
    </row>
    <row r="299" spans="2:2" x14ac:dyDescent="0.25">
      <c r="B299" s="19"/>
    </row>
    <row r="300" spans="2:2" x14ac:dyDescent="0.25">
      <c r="B300" s="19"/>
    </row>
    <row r="301" spans="2:2" x14ac:dyDescent="0.25">
      <c r="B301" s="19"/>
    </row>
    <row r="302" spans="2:2" x14ac:dyDescent="0.25">
      <c r="B302" s="19"/>
    </row>
    <row r="303" spans="2:2" x14ac:dyDescent="0.25">
      <c r="B303" s="19"/>
    </row>
    <row r="304" spans="2:2" x14ac:dyDescent="0.25">
      <c r="B304" s="19"/>
    </row>
    <row r="305" spans="2:2" x14ac:dyDescent="0.25">
      <c r="B305" s="19"/>
    </row>
    <row r="306" spans="2:2" x14ac:dyDescent="0.25">
      <c r="B306" s="19"/>
    </row>
    <row r="307" spans="2:2" x14ac:dyDescent="0.25">
      <c r="B307" s="19"/>
    </row>
    <row r="308" spans="2:2" x14ac:dyDescent="0.25">
      <c r="B308" s="19"/>
    </row>
    <row r="309" spans="2:2" x14ac:dyDescent="0.25">
      <c r="B309" s="19"/>
    </row>
    <row r="310" spans="2:2" x14ac:dyDescent="0.25">
      <c r="B310" s="19"/>
    </row>
    <row r="311" spans="2:2" x14ac:dyDescent="0.25">
      <c r="B311" s="19"/>
    </row>
    <row r="312" spans="2:2" x14ac:dyDescent="0.25">
      <c r="B312" s="19"/>
    </row>
    <row r="313" spans="2:2" x14ac:dyDescent="0.25">
      <c r="B313" s="19"/>
    </row>
    <row r="314" spans="2:2" x14ac:dyDescent="0.25">
      <c r="B314" s="19"/>
    </row>
    <row r="315" spans="2:2" x14ac:dyDescent="0.25">
      <c r="B315" s="19"/>
    </row>
    <row r="316" spans="2:2" x14ac:dyDescent="0.25">
      <c r="B316" s="19"/>
    </row>
    <row r="317" spans="2:2" x14ac:dyDescent="0.25">
      <c r="B317" s="19"/>
    </row>
    <row r="318" spans="2:2" x14ac:dyDescent="0.25">
      <c r="B318" s="19"/>
    </row>
    <row r="319" spans="2:2" x14ac:dyDescent="0.25">
      <c r="B319" s="19"/>
    </row>
    <row r="320" spans="2:2" x14ac:dyDescent="0.25">
      <c r="B320" s="19"/>
    </row>
    <row r="321" spans="2:2" x14ac:dyDescent="0.25">
      <c r="B321" s="19"/>
    </row>
    <row r="322" spans="2:2" x14ac:dyDescent="0.25">
      <c r="B322" s="19"/>
    </row>
    <row r="323" spans="2:2" x14ac:dyDescent="0.25">
      <c r="B323" s="19"/>
    </row>
    <row r="324" spans="2:2" x14ac:dyDescent="0.25">
      <c r="B324" s="19"/>
    </row>
    <row r="325" spans="2:2" x14ac:dyDescent="0.25">
      <c r="B325" s="19"/>
    </row>
    <row r="326" spans="2:2" x14ac:dyDescent="0.25">
      <c r="B326" s="19"/>
    </row>
    <row r="327" spans="2:2" x14ac:dyDescent="0.25">
      <c r="B327" s="19"/>
    </row>
    <row r="328" spans="2:2" x14ac:dyDescent="0.25">
      <c r="B328" s="19"/>
    </row>
    <row r="329" spans="2:2" x14ac:dyDescent="0.25">
      <c r="B329" s="19"/>
    </row>
    <row r="330" spans="2:2" x14ac:dyDescent="0.25">
      <c r="B330" s="19"/>
    </row>
    <row r="331" spans="2:2" x14ac:dyDescent="0.25">
      <c r="B331" s="19"/>
    </row>
    <row r="332" spans="2:2" x14ac:dyDescent="0.25">
      <c r="B332" s="19"/>
    </row>
    <row r="333" spans="2:2" x14ac:dyDescent="0.25">
      <c r="B333" s="19"/>
    </row>
    <row r="334" spans="2:2" x14ac:dyDescent="0.25">
      <c r="B334" s="19"/>
    </row>
    <row r="335" spans="2:2" x14ac:dyDescent="0.25">
      <c r="B335" s="19"/>
    </row>
    <row r="336" spans="2:2" x14ac:dyDescent="0.25">
      <c r="B336" s="19"/>
    </row>
    <row r="337" spans="2:2" x14ac:dyDescent="0.25">
      <c r="B337" s="19"/>
    </row>
    <row r="338" spans="2:2" x14ac:dyDescent="0.25">
      <c r="B338" s="19"/>
    </row>
    <row r="339" spans="2:2" x14ac:dyDescent="0.25">
      <c r="B339" s="19"/>
    </row>
    <row r="340" spans="2:2" x14ac:dyDescent="0.25">
      <c r="B340" s="19"/>
    </row>
    <row r="341" spans="2:2" x14ac:dyDescent="0.25">
      <c r="B341" s="19"/>
    </row>
    <row r="342" spans="2:2" x14ac:dyDescent="0.25">
      <c r="B342" s="19"/>
    </row>
    <row r="343" spans="2:2" x14ac:dyDescent="0.25">
      <c r="B343" s="19"/>
    </row>
    <row r="344" spans="2:2" x14ac:dyDescent="0.25">
      <c r="B344" s="19"/>
    </row>
    <row r="345" spans="2:2" x14ac:dyDescent="0.25">
      <c r="B345" s="19"/>
    </row>
    <row r="346" spans="2:2" x14ac:dyDescent="0.25">
      <c r="B346" s="19"/>
    </row>
    <row r="347" spans="2:2" x14ac:dyDescent="0.25">
      <c r="B347" s="19"/>
    </row>
    <row r="348" spans="2:2" x14ac:dyDescent="0.25">
      <c r="B348" s="19"/>
    </row>
    <row r="349" spans="2:2" x14ac:dyDescent="0.25">
      <c r="B349" s="19"/>
    </row>
    <row r="350" spans="2:2" x14ac:dyDescent="0.25">
      <c r="B350" s="19"/>
    </row>
    <row r="351" spans="2:2" x14ac:dyDescent="0.25">
      <c r="B351" s="19"/>
    </row>
    <row r="352" spans="2:2" x14ac:dyDescent="0.25">
      <c r="B352" s="19"/>
    </row>
    <row r="353" spans="2:2" x14ac:dyDescent="0.25">
      <c r="B353" s="19"/>
    </row>
    <row r="354" spans="2:2" x14ac:dyDescent="0.25">
      <c r="B354" s="19"/>
    </row>
    <row r="355" spans="2:2" x14ac:dyDescent="0.25">
      <c r="B355" s="19"/>
    </row>
    <row r="356" spans="2:2" x14ac:dyDescent="0.25">
      <c r="B356" s="19"/>
    </row>
    <row r="357" spans="2:2" x14ac:dyDescent="0.25">
      <c r="B357" s="19"/>
    </row>
    <row r="358" spans="2:2" x14ac:dyDescent="0.25">
      <c r="B358" s="19"/>
    </row>
    <row r="359" spans="2:2" x14ac:dyDescent="0.25">
      <c r="B359" s="19"/>
    </row>
    <row r="360" spans="2:2" x14ac:dyDescent="0.25">
      <c r="B360" s="19"/>
    </row>
    <row r="361" spans="2:2" x14ac:dyDescent="0.25">
      <c r="B361" s="19"/>
    </row>
    <row r="362" spans="2:2" x14ac:dyDescent="0.25">
      <c r="B362" s="19"/>
    </row>
    <row r="363" spans="2:2" x14ac:dyDescent="0.25">
      <c r="B363" s="19"/>
    </row>
    <row r="364" spans="2:2" x14ac:dyDescent="0.25">
      <c r="B364" s="19"/>
    </row>
    <row r="365" spans="2:2" x14ac:dyDescent="0.25">
      <c r="B365" s="19"/>
    </row>
    <row r="366" spans="2:2" x14ac:dyDescent="0.25">
      <c r="B366" s="19"/>
    </row>
    <row r="367" spans="2:2" x14ac:dyDescent="0.25">
      <c r="B367" s="19"/>
    </row>
    <row r="368" spans="2:2" x14ac:dyDescent="0.25">
      <c r="B368" s="19"/>
    </row>
    <row r="369" spans="2:2" x14ac:dyDescent="0.25">
      <c r="B369" s="19"/>
    </row>
    <row r="370" spans="2:2" x14ac:dyDescent="0.25">
      <c r="B370" s="19"/>
    </row>
    <row r="371" spans="2:2" x14ac:dyDescent="0.25">
      <c r="B371" s="19"/>
    </row>
    <row r="372" spans="2:2" x14ac:dyDescent="0.25">
      <c r="B372" s="19"/>
    </row>
    <row r="373" spans="2:2" x14ac:dyDescent="0.25">
      <c r="B373" s="19"/>
    </row>
    <row r="374" spans="2:2" x14ac:dyDescent="0.25">
      <c r="B374" s="19"/>
    </row>
    <row r="375" spans="2:2" x14ac:dyDescent="0.25">
      <c r="B375" s="19"/>
    </row>
    <row r="376" spans="2:2" x14ac:dyDescent="0.25">
      <c r="B376" s="19"/>
    </row>
    <row r="377" spans="2:2" x14ac:dyDescent="0.25">
      <c r="B377" s="19"/>
    </row>
    <row r="378" spans="2:2" x14ac:dyDescent="0.25">
      <c r="B378" s="19"/>
    </row>
    <row r="379" spans="2:2" x14ac:dyDescent="0.25">
      <c r="B379" s="19"/>
    </row>
    <row r="380" spans="2:2" x14ac:dyDescent="0.25">
      <c r="B380" s="19"/>
    </row>
    <row r="381" spans="2:2" x14ac:dyDescent="0.25">
      <c r="B381" s="19"/>
    </row>
    <row r="382" spans="2:2" x14ac:dyDescent="0.25">
      <c r="B382" s="19"/>
    </row>
    <row r="383" spans="2:2" x14ac:dyDescent="0.25">
      <c r="B383" s="19"/>
    </row>
    <row r="384" spans="2:2" x14ac:dyDescent="0.25">
      <c r="B384" s="19"/>
    </row>
    <row r="385" spans="2:2" x14ac:dyDescent="0.25">
      <c r="B385" s="19"/>
    </row>
    <row r="386" spans="2:2" x14ac:dyDescent="0.25">
      <c r="B386" s="19"/>
    </row>
    <row r="387" spans="2:2" x14ac:dyDescent="0.25">
      <c r="B387" s="19"/>
    </row>
    <row r="388" spans="2:2" x14ac:dyDescent="0.25">
      <c r="B388" s="19"/>
    </row>
    <row r="389" spans="2:2" x14ac:dyDescent="0.25">
      <c r="B389" s="19"/>
    </row>
    <row r="390" spans="2:2" x14ac:dyDescent="0.25">
      <c r="B390" s="19"/>
    </row>
    <row r="391" spans="2:2" x14ac:dyDescent="0.25">
      <c r="B391" s="19"/>
    </row>
    <row r="392" spans="2:2" x14ac:dyDescent="0.25">
      <c r="B392" s="19"/>
    </row>
    <row r="393" spans="2:2" x14ac:dyDescent="0.25">
      <c r="B393" s="19"/>
    </row>
    <row r="394" spans="2:2" x14ac:dyDescent="0.25">
      <c r="B394" s="19"/>
    </row>
    <row r="395" spans="2:2" x14ac:dyDescent="0.25">
      <c r="B395" s="19"/>
    </row>
    <row r="396" spans="2:2" x14ac:dyDescent="0.25">
      <c r="B396" s="19"/>
    </row>
    <row r="397" spans="2:2" x14ac:dyDescent="0.25">
      <c r="B397" s="19"/>
    </row>
    <row r="398" spans="2:2" x14ac:dyDescent="0.25">
      <c r="B398" s="19"/>
    </row>
    <row r="399" spans="2:2" x14ac:dyDescent="0.25">
      <c r="B399" s="19"/>
    </row>
    <row r="400" spans="2:2" x14ac:dyDescent="0.25">
      <c r="B400" s="19"/>
    </row>
    <row r="401" spans="2:2" x14ac:dyDescent="0.25">
      <c r="B401" s="19"/>
    </row>
    <row r="402" spans="2:2" x14ac:dyDescent="0.25">
      <c r="B402" s="19"/>
    </row>
    <row r="403" spans="2:2" x14ac:dyDescent="0.25">
      <c r="B403" s="19"/>
    </row>
    <row r="404" spans="2:2" x14ac:dyDescent="0.25">
      <c r="B404" s="19"/>
    </row>
    <row r="405" spans="2:2" x14ac:dyDescent="0.25">
      <c r="B405" s="19"/>
    </row>
    <row r="406" spans="2:2" x14ac:dyDescent="0.25">
      <c r="B406" s="19"/>
    </row>
    <row r="407" spans="2:2" x14ac:dyDescent="0.25">
      <c r="B407" s="19"/>
    </row>
    <row r="408" spans="2:2" x14ac:dyDescent="0.25">
      <c r="B408" s="19"/>
    </row>
    <row r="409" spans="2:2" x14ac:dyDescent="0.25">
      <c r="B409" s="19"/>
    </row>
    <row r="410" spans="2:2" x14ac:dyDescent="0.25">
      <c r="B410" s="19"/>
    </row>
    <row r="411" spans="2:2" x14ac:dyDescent="0.25">
      <c r="B411" s="19"/>
    </row>
    <row r="412" spans="2:2" x14ac:dyDescent="0.25">
      <c r="B412" s="19"/>
    </row>
    <row r="413" spans="2:2" x14ac:dyDescent="0.25">
      <c r="B413" s="19"/>
    </row>
    <row r="414" spans="2:2" x14ac:dyDescent="0.25">
      <c r="B414" s="19"/>
    </row>
    <row r="415" spans="2:2" x14ac:dyDescent="0.25">
      <c r="B415" s="19"/>
    </row>
    <row r="416" spans="2:2" x14ac:dyDescent="0.25">
      <c r="B416" s="19"/>
    </row>
    <row r="417" spans="2:2" x14ac:dyDescent="0.25">
      <c r="B417" s="19"/>
    </row>
    <row r="418" spans="2:2" x14ac:dyDescent="0.25">
      <c r="B418" s="19"/>
    </row>
    <row r="419" spans="2:2" x14ac:dyDescent="0.25">
      <c r="B419" s="19"/>
    </row>
    <row r="420" spans="2:2" x14ac:dyDescent="0.25">
      <c r="B420" s="19"/>
    </row>
    <row r="421" spans="2:2" x14ac:dyDescent="0.25">
      <c r="B421" s="19"/>
    </row>
    <row r="422" spans="2:2" x14ac:dyDescent="0.25">
      <c r="B422" s="19"/>
    </row>
    <row r="423" spans="2:2" x14ac:dyDescent="0.25">
      <c r="B423" s="19"/>
    </row>
    <row r="424" spans="2:2" x14ac:dyDescent="0.25">
      <c r="B424" s="19"/>
    </row>
    <row r="425" spans="2:2" x14ac:dyDescent="0.25">
      <c r="B425" s="19"/>
    </row>
    <row r="426" spans="2:2" x14ac:dyDescent="0.25">
      <c r="B426" s="19"/>
    </row>
    <row r="427" spans="2:2" x14ac:dyDescent="0.25">
      <c r="B427" s="19"/>
    </row>
    <row r="428" spans="2:2" x14ac:dyDescent="0.25">
      <c r="B428" s="19"/>
    </row>
    <row r="429" spans="2:2" x14ac:dyDescent="0.25">
      <c r="B429" s="19"/>
    </row>
    <row r="430" spans="2:2" x14ac:dyDescent="0.25">
      <c r="B430" s="19"/>
    </row>
    <row r="431" spans="2:2" x14ac:dyDescent="0.25">
      <c r="B431" s="19"/>
    </row>
    <row r="432" spans="2:2" x14ac:dyDescent="0.25">
      <c r="B432" s="19"/>
    </row>
    <row r="433" spans="2:2" x14ac:dyDescent="0.25">
      <c r="B433" s="19"/>
    </row>
    <row r="434" spans="2:2" x14ac:dyDescent="0.25">
      <c r="B434" s="19"/>
    </row>
    <row r="435" spans="2:2" x14ac:dyDescent="0.25">
      <c r="B435" s="19"/>
    </row>
    <row r="436" spans="2:2" x14ac:dyDescent="0.25">
      <c r="B436" s="19"/>
    </row>
    <row r="437" spans="2:2" x14ac:dyDescent="0.25">
      <c r="B437" s="19"/>
    </row>
    <row r="438" spans="2:2" x14ac:dyDescent="0.25">
      <c r="B438" s="19"/>
    </row>
    <row r="439" spans="2:2" x14ac:dyDescent="0.25">
      <c r="B439" s="19"/>
    </row>
    <row r="440" spans="2:2" x14ac:dyDescent="0.25">
      <c r="B440" s="19"/>
    </row>
    <row r="441" spans="2:2" x14ac:dyDescent="0.25">
      <c r="B441" s="19"/>
    </row>
    <row r="442" spans="2:2" x14ac:dyDescent="0.25">
      <c r="B442" s="19"/>
    </row>
    <row r="443" spans="2:2" x14ac:dyDescent="0.25">
      <c r="B443" s="19"/>
    </row>
    <row r="444" spans="2:2" x14ac:dyDescent="0.25">
      <c r="B444" s="19"/>
    </row>
    <row r="445" spans="2:2" x14ac:dyDescent="0.25">
      <c r="B445" s="19"/>
    </row>
    <row r="446" spans="2:2" x14ac:dyDescent="0.25">
      <c r="B446" s="19"/>
    </row>
    <row r="447" spans="2:2" x14ac:dyDescent="0.25">
      <c r="B447" s="19"/>
    </row>
    <row r="448" spans="2:2" x14ac:dyDescent="0.25">
      <c r="B448" s="19"/>
    </row>
    <row r="449" spans="2:2" x14ac:dyDescent="0.25">
      <c r="B449" s="19"/>
    </row>
    <row r="450" spans="2:2" x14ac:dyDescent="0.25">
      <c r="B450" s="19"/>
    </row>
    <row r="451" spans="2:2" x14ac:dyDescent="0.25">
      <c r="B451" s="19"/>
    </row>
    <row r="452" spans="2:2" x14ac:dyDescent="0.25">
      <c r="B452" s="19"/>
    </row>
    <row r="453" spans="2:2" x14ac:dyDescent="0.25">
      <c r="B453" s="19"/>
    </row>
    <row r="454" spans="2:2" x14ac:dyDescent="0.25">
      <c r="B454" s="19"/>
    </row>
    <row r="455" spans="2:2" x14ac:dyDescent="0.25">
      <c r="B455" s="19"/>
    </row>
    <row r="456" spans="2:2" x14ac:dyDescent="0.25">
      <c r="B456" s="19"/>
    </row>
    <row r="457" spans="2:2" x14ac:dyDescent="0.25">
      <c r="B457" s="19"/>
    </row>
    <row r="458" spans="2:2" x14ac:dyDescent="0.25">
      <c r="B458" s="19"/>
    </row>
    <row r="459" spans="2:2" x14ac:dyDescent="0.25">
      <c r="B459" s="19"/>
    </row>
    <row r="460" spans="2:2" x14ac:dyDescent="0.25">
      <c r="B460" s="19"/>
    </row>
    <row r="461" spans="2:2" x14ac:dyDescent="0.25">
      <c r="B461" s="19"/>
    </row>
    <row r="462" spans="2:2" x14ac:dyDescent="0.25">
      <c r="B462" s="19"/>
    </row>
    <row r="463" spans="2:2" x14ac:dyDescent="0.25">
      <c r="B463" s="19"/>
    </row>
    <row r="464" spans="2:2" x14ac:dyDescent="0.25">
      <c r="B464" s="19"/>
    </row>
    <row r="465" spans="2:2" x14ac:dyDescent="0.25">
      <c r="B465" s="19"/>
    </row>
    <row r="466" spans="2:2" x14ac:dyDescent="0.25">
      <c r="B466" s="19"/>
    </row>
    <row r="467" spans="2:2" x14ac:dyDescent="0.25">
      <c r="B467" s="19"/>
    </row>
    <row r="468" spans="2:2" x14ac:dyDescent="0.25">
      <c r="B468" s="19"/>
    </row>
    <row r="469" spans="2:2" x14ac:dyDescent="0.25">
      <c r="B469" s="19"/>
    </row>
    <row r="470" spans="2:2" x14ac:dyDescent="0.25">
      <c r="B470" s="19"/>
    </row>
    <row r="471" spans="2:2" x14ac:dyDescent="0.25">
      <c r="B471" s="19"/>
    </row>
    <row r="472" spans="2:2" x14ac:dyDescent="0.25">
      <c r="B472" s="19"/>
    </row>
    <row r="473" spans="2:2" x14ac:dyDescent="0.25">
      <c r="B473" s="19"/>
    </row>
    <row r="474" spans="2:2" x14ac:dyDescent="0.25">
      <c r="B474" s="19"/>
    </row>
    <row r="475" spans="2:2" x14ac:dyDescent="0.25">
      <c r="B475" s="19"/>
    </row>
    <row r="476" spans="2:2" x14ac:dyDescent="0.25">
      <c r="B476" s="19"/>
    </row>
    <row r="477" spans="2:2" x14ac:dyDescent="0.25">
      <c r="B477" s="19"/>
    </row>
    <row r="478" spans="2:2" x14ac:dyDescent="0.25">
      <c r="B478" s="19"/>
    </row>
    <row r="479" spans="2:2" x14ac:dyDescent="0.25">
      <c r="B479" s="19"/>
    </row>
    <row r="480" spans="2:2" x14ac:dyDescent="0.25">
      <c r="B480" s="19"/>
    </row>
    <row r="481" spans="2:2" x14ac:dyDescent="0.25">
      <c r="B481" s="19"/>
    </row>
    <row r="482" spans="2:2" x14ac:dyDescent="0.25">
      <c r="B482" s="19"/>
    </row>
    <row r="483" spans="2:2" x14ac:dyDescent="0.25">
      <c r="B483" s="19"/>
    </row>
    <row r="484" spans="2:2" x14ac:dyDescent="0.25">
      <c r="B484" s="19"/>
    </row>
    <row r="485" spans="2:2" x14ac:dyDescent="0.25">
      <c r="B485" s="19"/>
    </row>
    <row r="486" spans="2:2" x14ac:dyDescent="0.25">
      <c r="B486" s="19"/>
    </row>
    <row r="487" spans="2:2" x14ac:dyDescent="0.25">
      <c r="B487" s="19"/>
    </row>
    <row r="488" spans="2:2" x14ac:dyDescent="0.25">
      <c r="B488" s="19"/>
    </row>
    <row r="489" spans="2:2" x14ac:dyDescent="0.25">
      <c r="B489" s="19"/>
    </row>
    <row r="490" spans="2:2" x14ac:dyDescent="0.25">
      <c r="B490" s="19"/>
    </row>
    <row r="491" spans="2:2" x14ac:dyDescent="0.25">
      <c r="B491" s="19"/>
    </row>
    <row r="492" spans="2:2" x14ac:dyDescent="0.25">
      <c r="B492" s="19"/>
    </row>
    <row r="493" spans="2:2" x14ac:dyDescent="0.25">
      <c r="B493" s="19"/>
    </row>
    <row r="494" spans="2:2" x14ac:dyDescent="0.25">
      <c r="B494" s="19"/>
    </row>
    <row r="495" spans="2:2" x14ac:dyDescent="0.25">
      <c r="B495" s="19"/>
    </row>
    <row r="496" spans="2:2" x14ac:dyDescent="0.25">
      <c r="B496" s="19"/>
    </row>
    <row r="497" spans="2:2" x14ac:dyDescent="0.25">
      <c r="B497" s="19"/>
    </row>
    <row r="498" spans="2:2" x14ac:dyDescent="0.25">
      <c r="B498" s="19"/>
    </row>
    <row r="499" spans="2:2" x14ac:dyDescent="0.25">
      <c r="B499" s="19"/>
    </row>
    <row r="500" spans="2:2" x14ac:dyDescent="0.25">
      <c r="B500" s="19"/>
    </row>
  </sheetData>
  <mergeCells count="1">
    <mergeCell ref="A1:G1"/>
  </mergeCells>
  <pageMargins left="0.70866141732283472" right="0.70866141732283472" top="0.74803149606299213" bottom="0.74803149606299213" header="0.31496062992125984" footer="0.31496062992125984"/>
  <pageSetup paperSize="9" scale="57" orientation="landscape" r:id="rId1"/>
  <ignoredErrors>
    <ignoredError sqref="C9:E9 A8 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28575</xdr:colOff>
                    <xdr:row>6</xdr:row>
                    <xdr:rowOff>28575</xdr:rowOff>
                  </from>
                  <to>
                    <xdr:col>2</xdr:col>
                    <xdr:colOff>19050</xdr:colOff>
                    <xdr:row>7</xdr:row>
                    <xdr:rowOff>57150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161925</xdr:colOff>
                    <xdr:row>6</xdr:row>
                    <xdr:rowOff>28575</xdr:rowOff>
                  </from>
                  <to>
                    <xdr:col>6</xdr:col>
                    <xdr:colOff>657225</xdr:colOff>
                    <xdr:row>7</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I503"/>
  <sheetViews>
    <sheetView showGridLines="0" showRowColHeaders="0" zoomScale="80" zoomScaleNormal="80" workbookViewId="0">
      <selection sqref="A1:G1"/>
    </sheetView>
  </sheetViews>
  <sheetFormatPr baseColWidth="10" defaultRowHeight="15" x14ac:dyDescent="0.25"/>
  <cols>
    <col min="1" max="1" width="50.28515625" customWidth="1"/>
    <col min="2" max="2" width="7.5703125" customWidth="1"/>
    <col min="3" max="7" width="16" customWidth="1"/>
    <col min="8" max="8" width="30" style="4" customWidth="1"/>
  </cols>
  <sheetData>
    <row r="1" spans="1:9" ht="48.75" customHeight="1" x14ac:dyDescent="0.25">
      <c r="A1" s="106" t="s">
        <v>112</v>
      </c>
      <c r="B1" s="106"/>
      <c r="C1" s="106"/>
      <c r="D1" s="106"/>
      <c r="E1" s="106"/>
      <c r="F1" s="106"/>
      <c r="G1" s="106"/>
    </row>
    <row r="2" spans="1:9" x14ac:dyDescent="0.25">
      <c r="A2" s="6">
        <v>3</v>
      </c>
      <c r="B2" s="6"/>
    </row>
    <row r="3" spans="1:9" ht="6" customHeight="1" x14ac:dyDescent="0.25">
      <c r="A3" s="19">
        <v>1</v>
      </c>
      <c r="B3" s="19"/>
    </row>
    <row r="4" spans="1:9" ht="19.5" thickBot="1" x14ac:dyDescent="0.3">
      <c r="A4" s="51" t="s">
        <v>46</v>
      </c>
      <c r="B4" s="52"/>
      <c r="C4" s="8"/>
      <c r="D4" s="8"/>
      <c r="E4" s="8"/>
      <c r="F4" s="8"/>
      <c r="G4" s="8"/>
    </row>
    <row r="5" spans="1:9" ht="24" thickTop="1" x14ac:dyDescent="0.35">
      <c r="A5" s="7" t="s">
        <v>39</v>
      </c>
      <c r="B5" s="24"/>
      <c r="C5" s="53" t="s">
        <v>0</v>
      </c>
      <c r="D5" s="8"/>
      <c r="E5" s="8"/>
      <c r="F5" s="8"/>
      <c r="G5" s="8"/>
      <c r="H5"/>
    </row>
    <row r="6" spans="1:9" s="11" customFormat="1" ht="39" customHeight="1" x14ac:dyDescent="0.35">
      <c r="A6" s="54"/>
      <c r="B6" s="54"/>
      <c r="C6" s="55"/>
      <c r="D6" s="10"/>
      <c r="E6" s="10"/>
      <c r="F6" s="10"/>
      <c r="G6" s="10"/>
    </row>
    <row r="7" spans="1:9" s="19" customFormat="1" ht="23.25" customHeight="1" x14ac:dyDescent="0.35">
      <c r="A7" s="56">
        <v>2</v>
      </c>
      <c r="B7" s="24" t="str">
        <f>VLOOKUP(A7,Desplegables!K2:L4,2,0)</f>
        <v>DISTRIBUCION VOLUMEN X CRITERIO (kg ó litros)</v>
      </c>
      <c r="C7" s="53">
        <v>2</v>
      </c>
      <c r="D7" s="25" t="str">
        <f>VLOOKUP(C7,Desplegables!N2:O4,2,0)</f>
        <v>.Total Bebidas Frias</v>
      </c>
      <c r="E7" s="25"/>
      <c r="F7" s="25"/>
      <c r="G7" s="25"/>
    </row>
    <row r="8" spans="1:9" s="19" customFormat="1" ht="23.25" customHeight="1" x14ac:dyDescent="0.25">
      <c r="A8" s="25"/>
      <c r="B8" s="25"/>
      <c r="C8" s="57">
        <v>5</v>
      </c>
      <c r="D8" s="57">
        <v>6</v>
      </c>
      <c r="E8" s="57">
        <v>7</v>
      </c>
      <c r="F8" s="57"/>
      <c r="G8" s="57"/>
      <c r="H8" s="43"/>
    </row>
    <row r="9" spans="1:9" ht="35.1" customHeight="1" x14ac:dyDescent="0.25">
      <c r="A9" s="58"/>
      <c r="B9" s="59" t="s">
        <v>49</v>
      </c>
      <c r="C9" s="67" t="str">
        <f>MOTIVOS_DATOS!E2</f>
        <v>AÑO 2018</v>
      </c>
      <c r="D9" s="67" t="str">
        <f>MOTIVOS_DATOS!F2</f>
        <v>AÑO 2019</v>
      </c>
      <c r="E9" s="67" t="str">
        <f>MOTIVOS_DATOS!G2</f>
        <v>AÑO 2020</v>
      </c>
      <c r="F9" s="8"/>
      <c r="G9" s="8"/>
    </row>
    <row r="10" spans="1:9" x14ac:dyDescent="0.25">
      <c r="A10" s="60" t="s">
        <v>37</v>
      </c>
      <c r="B10" s="61" t="s">
        <v>1</v>
      </c>
      <c r="C10" s="68">
        <f>VLOOKUP($B$7&amp;$D$7&amp;$A10,MOTIVOS_DATOS!$A:$G,C$8,0)</f>
        <v>100</v>
      </c>
      <c r="D10" s="68">
        <f>VLOOKUP($B$7&amp;$D$7&amp;$A10,MOTIVOS_DATOS!$A$3:$G$398,D$8,0)</f>
        <v>100</v>
      </c>
      <c r="E10" s="68">
        <f>VLOOKUP($B$7&amp;$D$7&amp;$A10,MOTIVOS_DATOS!$A$3:$G$398,E$8,0)</f>
        <v>100</v>
      </c>
      <c r="F10" s="8"/>
      <c r="G10" s="8"/>
      <c r="I10" s="17"/>
    </row>
    <row r="11" spans="1:9" ht="15" customHeight="1" x14ac:dyDescent="0.25">
      <c r="A11" s="62" t="s">
        <v>24</v>
      </c>
      <c r="B11" s="63" t="s">
        <v>24</v>
      </c>
      <c r="C11" s="69">
        <f>VLOOKUP($B$7&amp;$D$7&amp;$A11,MOTIVOS_DATOS!$A$3:$G$398,C$8,0)</f>
        <v>15.430412618214604</v>
      </c>
      <c r="D11" s="69">
        <f>VLOOKUP($B$7&amp;$D$7&amp;$A11,MOTIVOS_DATOS!$A$3:$G$398,D$8,0)</f>
        <v>14.35950544209941</v>
      </c>
      <c r="E11" s="69">
        <f>VLOOKUP($B$7&amp;$D$7&amp;$A11,MOTIVOS_DATOS!$A$3:$G$398,E$8,0)</f>
        <v>17.582709415318519</v>
      </c>
      <c r="F11" s="8"/>
      <c r="G11" s="8"/>
      <c r="I11" s="17"/>
    </row>
    <row r="12" spans="1:9" ht="15" customHeight="1" x14ac:dyDescent="0.25">
      <c r="A12" s="64" t="s">
        <v>25</v>
      </c>
      <c r="B12" s="59" t="s">
        <v>25</v>
      </c>
      <c r="C12" s="69">
        <f>VLOOKUP($B$7&amp;$D$7&amp;$A12,MOTIVOS_DATOS!$A$3:$G$398,C$8,0)</f>
        <v>18.259337208278573</v>
      </c>
      <c r="D12" s="69">
        <f>VLOOKUP($B$7&amp;$D$7&amp;$A12,MOTIVOS_DATOS!$A$3:$G$398,D$8,0)</f>
        <v>18.576880853461201</v>
      </c>
      <c r="E12" s="69">
        <f>VLOOKUP($B$7&amp;$D$7&amp;$A12,MOTIVOS_DATOS!$A$3:$G$398,E$8,0)</f>
        <v>15.24492836399736</v>
      </c>
      <c r="F12" s="8"/>
      <c r="G12" s="8"/>
      <c r="I12" s="17"/>
    </row>
    <row r="13" spans="1:9" ht="15" customHeight="1" x14ac:dyDescent="0.25">
      <c r="A13" s="64" t="s">
        <v>26</v>
      </c>
      <c r="B13" s="59" t="s">
        <v>26</v>
      </c>
      <c r="C13" s="69">
        <f>VLOOKUP($B$7&amp;$D$7&amp;$A13,MOTIVOS_DATOS!$A$3:$G$398,C$8,0)</f>
        <v>4.5686679956827518</v>
      </c>
      <c r="D13" s="69">
        <f>VLOOKUP($B$7&amp;$D$7&amp;$A13,MOTIVOS_DATOS!$A$3:$G$398,D$8,0)</f>
        <v>4.9140598263465982</v>
      </c>
      <c r="E13" s="69">
        <f>VLOOKUP($B$7&amp;$D$7&amp;$A13,MOTIVOS_DATOS!$A$3:$G$398,E$8,0)</f>
        <v>4.6992736080426534</v>
      </c>
      <c r="F13" s="8"/>
      <c r="G13" s="8"/>
      <c r="I13" s="17"/>
    </row>
    <row r="14" spans="1:9" ht="15" customHeight="1" x14ac:dyDescent="0.25">
      <c r="A14" s="64" t="s">
        <v>27</v>
      </c>
      <c r="B14" s="59" t="s">
        <v>27</v>
      </c>
      <c r="C14" s="69">
        <f>VLOOKUP($B$7&amp;$D$7&amp;$A14,MOTIVOS_DATOS!$A$3:$G$398,C$8,0)</f>
        <v>43.356894401308729</v>
      </c>
      <c r="D14" s="69">
        <f>VLOOKUP($B$7&amp;$D$7&amp;$A14,MOTIVOS_DATOS!$A$3:$G$398,D$8,0)</f>
        <v>43.972159886725066</v>
      </c>
      <c r="E14" s="69">
        <f>VLOOKUP($B$7&amp;$D$7&amp;$A14,MOTIVOS_DATOS!$A$3:$G$398,E$8,0)</f>
        <v>42.474717129410564</v>
      </c>
      <c r="F14" s="8"/>
      <c r="G14" s="8"/>
      <c r="I14" s="17"/>
    </row>
    <row r="15" spans="1:9" ht="15" customHeight="1" x14ac:dyDescent="0.25">
      <c r="A15" s="64" t="s">
        <v>28</v>
      </c>
      <c r="B15" s="59" t="s">
        <v>28</v>
      </c>
      <c r="C15" s="69">
        <f>VLOOKUP($B$7&amp;$D$7&amp;$A15,MOTIVOS_DATOS!$A$3:$G$398,C$8,0)</f>
        <v>1.2247909532737962</v>
      </c>
      <c r="D15" s="69">
        <f>VLOOKUP($B$7&amp;$D$7&amp;$A15,MOTIVOS_DATOS!$A$3:$G$398,D$8,0)</f>
        <v>1.0368141445182339</v>
      </c>
      <c r="E15" s="69">
        <f>VLOOKUP($B$7&amp;$D$7&amp;$A15,MOTIVOS_DATOS!$A$3:$G$398,E$8,0)</f>
        <v>1.0693991859521093</v>
      </c>
      <c r="F15" s="8"/>
      <c r="G15" s="8"/>
      <c r="I15" s="17"/>
    </row>
    <row r="16" spans="1:9" ht="15" customHeight="1" x14ac:dyDescent="0.25">
      <c r="A16" s="64" t="s">
        <v>204</v>
      </c>
      <c r="B16" s="59" t="s">
        <v>29</v>
      </c>
      <c r="C16" s="69">
        <f>VLOOKUP($B$7&amp;$D$7&amp;$A16,MOTIVOS_DATOS!$A$3:$G$398,C$8,0)</f>
        <v>2.3432502595390523</v>
      </c>
      <c r="D16" s="69">
        <f>VLOOKUP($B$7&amp;$D$7&amp;$A16,MOTIVOS_DATOS!$A$3:$G$398,D$8,0)</f>
        <v>2.5544773302015416</v>
      </c>
      <c r="E16" s="69">
        <f>VLOOKUP($B$7&amp;$D$7&amp;$A16,MOTIVOS_DATOS!$A$3:$G$398,E$8,0)</f>
        <v>4.1180748941018424</v>
      </c>
      <c r="F16" s="8"/>
      <c r="G16" s="8"/>
      <c r="I16" s="17"/>
    </row>
    <row r="17" spans="1:9" ht="15" customHeight="1" x14ac:dyDescent="0.25">
      <c r="A17" s="64" t="s">
        <v>205</v>
      </c>
      <c r="B17" s="59" t="s">
        <v>30</v>
      </c>
      <c r="C17" s="69">
        <f>VLOOKUP($B$7&amp;$D$7&amp;$A17,MOTIVOS_DATOS!$A$3:$G$398,C$8,0)</f>
        <v>0</v>
      </c>
      <c r="D17" s="69">
        <f>VLOOKUP($B$7&amp;$D$7&amp;$A17,MOTIVOS_DATOS!$A$3:$G$398,D$8,0)</f>
        <v>0</v>
      </c>
      <c r="E17" s="69">
        <f>VLOOKUP($B$7&amp;$D$7&amp;$A17,MOTIVOS_DATOS!$A$3:$G$398,E$8,0)</f>
        <v>2.477335968300638</v>
      </c>
      <c r="F17" s="8"/>
      <c r="G17" s="8"/>
      <c r="I17" s="17"/>
    </row>
    <row r="18" spans="1:9" ht="15" customHeight="1" x14ac:dyDescent="0.25">
      <c r="A18" s="64" t="s">
        <v>30</v>
      </c>
      <c r="B18" s="59" t="s">
        <v>31</v>
      </c>
      <c r="C18" s="69">
        <f>VLOOKUP($B$7&amp;$D$7&amp;$A18,MOTIVOS_DATOS!$A$3:$G$398,C$8,0)</f>
        <v>1.1411796491459447</v>
      </c>
      <c r="D18" s="69">
        <f>VLOOKUP($B$7&amp;$D$7&amp;$A18,MOTIVOS_DATOS!$A$3:$G$398,D$8,0)</f>
        <v>1.0570992606368168</v>
      </c>
      <c r="E18" s="69">
        <f>VLOOKUP($B$7&amp;$D$7&amp;$A18,MOTIVOS_DATOS!$A$3:$G$398,E$8,0)</f>
        <v>0.47917236612894487</v>
      </c>
      <c r="F18" s="8"/>
      <c r="G18" s="8"/>
      <c r="I18" s="17"/>
    </row>
    <row r="19" spans="1:9" ht="15" customHeight="1" x14ac:dyDescent="0.25">
      <c r="A19" s="64" t="s">
        <v>31</v>
      </c>
      <c r="B19" s="59" t="s">
        <v>32</v>
      </c>
      <c r="C19" s="69">
        <f>VLOOKUP($B$7&amp;$D$7&amp;$A19,MOTIVOS_DATOS!$A$3:$G$398,C$8,0)</f>
        <v>1.9862627125549575</v>
      </c>
      <c r="D19" s="69">
        <f>VLOOKUP($B$7&amp;$D$7&amp;$A19,MOTIVOS_DATOS!$A$3:$G$398,D$8,0)</f>
        <v>0.68335675712458499</v>
      </c>
      <c r="E19" s="69">
        <f>VLOOKUP($B$7&amp;$D$7&amp;$A19,MOTIVOS_DATOS!$A$3:$G$398,E$8,0)</f>
        <v>2.3925888811877294</v>
      </c>
      <c r="F19" s="8"/>
      <c r="G19" s="8"/>
      <c r="I19" s="17"/>
    </row>
    <row r="20" spans="1:9" s="11" customFormat="1" ht="15" customHeight="1" x14ac:dyDescent="0.25">
      <c r="A20" s="64" t="s">
        <v>32</v>
      </c>
      <c r="B20" s="59" t="s">
        <v>33</v>
      </c>
      <c r="C20" s="69">
        <f>VLOOKUP($B$7&amp;$D$7&amp;$A20,MOTIVOS_DATOS!$A$3:$G$398,C$8,0)</f>
        <v>1.6723215629105042</v>
      </c>
      <c r="D20" s="69">
        <f>VLOOKUP($B$7&amp;$D$7&amp;$A20,MOTIVOS_DATOS!$A$3:$G$398,D$8,0)</f>
        <v>1.6122702614368642</v>
      </c>
      <c r="E20" s="69">
        <f>VLOOKUP($B$7&amp;$D$7&amp;$A20,MOTIVOS_DATOS!$A$3:$G$398,E$8,0)</f>
        <v>2.2203617025927045</v>
      </c>
      <c r="F20" s="8"/>
      <c r="G20" s="8"/>
      <c r="H20" s="18"/>
      <c r="I20" s="17"/>
    </row>
    <row r="21" spans="1:9" ht="15" customHeight="1" x14ac:dyDescent="0.25">
      <c r="A21" s="64" t="s">
        <v>33</v>
      </c>
      <c r="B21" s="59" t="s">
        <v>34</v>
      </c>
      <c r="C21" s="69">
        <f>VLOOKUP($B$7&amp;$D$7&amp;$A21,MOTIVOS_DATOS!$A$3:$G$398,C$8,0)</f>
        <v>0.99831695564214729</v>
      </c>
      <c r="D21" s="69">
        <f>VLOOKUP($B$7&amp;$D$7&amp;$A21,MOTIVOS_DATOS!$A$3:$G$398,D$8,0)</f>
        <v>1.5258874215616014</v>
      </c>
      <c r="E21" s="69">
        <f>VLOOKUP($B$7&amp;$D$7&amp;$A21,MOTIVOS_DATOS!$A$3:$G$398,E$8,0)</f>
        <v>1.8930962957353026</v>
      </c>
      <c r="F21" s="8"/>
      <c r="G21" s="8"/>
      <c r="I21" s="17"/>
    </row>
    <row r="22" spans="1:9" ht="15" customHeight="1" x14ac:dyDescent="0.25">
      <c r="A22" s="65" t="s">
        <v>34</v>
      </c>
      <c r="B22" s="66" t="s">
        <v>47</v>
      </c>
      <c r="C22" s="70">
        <f>VLOOKUP($B$7&amp;$D$7&amp;$A22,MOTIVOS_DATOS!$A$3:$G$398,C$8,0)</f>
        <v>9.0185624217940212</v>
      </c>
      <c r="D22" s="70">
        <f>VLOOKUP($B$7&amp;$D$7&amp;$A22,MOTIVOS_DATOS!$A$3:$G$398,D$8,0)</f>
        <v>9.7074830820032272</v>
      </c>
      <c r="E22" s="70">
        <f>VLOOKUP($B$7&amp;$D$7&amp;$A22,MOTIVOS_DATOS!$A$3:$G$398,E$8,0)</f>
        <v>5.3483463529870807</v>
      </c>
      <c r="F22" s="8"/>
      <c r="G22" s="8"/>
      <c r="I22" s="17"/>
    </row>
    <row r="23" spans="1:9" ht="15" customHeight="1" x14ac:dyDescent="0.25">
      <c r="A23" s="64" t="s">
        <v>47</v>
      </c>
      <c r="B23" s="59" t="s">
        <v>48</v>
      </c>
      <c r="C23" s="69">
        <f>VLOOKUP($B$7&amp;$D$7&amp;$A23,MOTIVOS_DATOS!$A$3:$G$398,C$8,0)</f>
        <v>7.4640859363474519</v>
      </c>
      <c r="D23" s="69">
        <f>VLOOKUP($B$7&amp;$D$7&amp;$A23,MOTIVOS_DATOS!$A$3:$G$398,D$8,0)</f>
        <v>7.00810982481081</v>
      </c>
      <c r="E23" s="69">
        <f>VLOOKUP($B$7&amp;$D$7&amp;$A23,MOTIVOS_DATOS!$A$3:$G$398,E$8,0)</f>
        <v>7.6732611640185482</v>
      </c>
      <c r="F23" s="8"/>
      <c r="G23" s="8"/>
      <c r="H23" s="2"/>
      <c r="I23" s="17"/>
    </row>
    <row r="24" spans="1:9" s="11" customFormat="1" ht="15" customHeight="1" x14ac:dyDescent="0.25">
      <c r="A24" s="64" t="s">
        <v>48</v>
      </c>
      <c r="B24" s="59" t="s">
        <v>49</v>
      </c>
      <c r="C24" s="69">
        <f>VLOOKUP($B$7&amp;$D$7&amp;$A24,MOTIVOS_DATOS!$A$3:$G$398,C$8,0)</f>
        <v>3.8162561793119165</v>
      </c>
      <c r="D24" s="69">
        <f>VLOOKUP($B$7&amp;$D$7&amp;$A24,MOTIVOS_DATOS!$A$3:$G$398,D$8,0)</f>
        <v>4.1750467090312711</v>
      </c>
      <c r="E24" s="69">
        <f>VLOOKUP($B$7&amp;$D$7&amp;$A24,MOTIVOS_DATOS!$A$3:$G$398,E$8,0)</f>
        <v>6.8758276316642846</v>
      </c>
      <c r="F24" s="8"/>
      <c r="G24" s="8"/>
      <c r="H24" s="2"/>
      <c r="I24" s="17"/>
    </row>
    <row r="25" spans="1:9" ht="15" customHeight="1" x14ac:dyDescent="0.25">
      <c r="A25" s="64" t="s">
        <v>49</v>
      </c>
      <c r="B25" s="59" t="s">
        <v>50</v>
      </c>
      <c r="C25" s="69">
        <f>VLOOKUP($B$7&amp;$D$7&amp;$A25,MOTIVOS_DATOS!$A$3:$G$398,C$8,0)</f>
        <v>71.222752505147795</v>
      </c>
      <c r="D25" s="69">
        <f>VLOOKUP($B$7&amp;$D$7&amp;$A25,MOTIVOS_DATOS!$A$3:$G$398,D$8,0)</f>
        <v>73.555132869867379</v>
      </c>
      <c r="E25" s="69">
        <f>VLOOKUP($B$7&amp;$D$7&amp;$A25,MOTIVOS_DATOS!$A$3:$G$398,E$8,0)</f>
        <v>67.18777965635897</v>
      </c>
      <c r="F25" s="8"/>
      <c r="G25" s="8"/>
      <c r="I25" s="17"/>
    </row>
    <row r="26" spans="1:9" s="1" customFormat="1" ht="15" customHeight="1" x14ac:dyDescent="0.25">
      <c r="A26" s="64" t="s">
        <v>50</v>
      </c>
      <c r="B26" s="59" t="s">
        <v>51</v>
      </c>
      <c r="C26" s="69">
        <f>VLOOKUP($B$7&amp;$D$7&amp;$A26,MOTIVOS_DATOS!$A$3:$G$398,C$8,0)</f>
        <v>6.9736748270660165</v>
      </c>
      <c r="D26" s="69">
        <f>VLOOKUP($B$7&amp;$D$7&amp;$A26,MOTIVOS_DATOS!$A$3:$G$398,D$8,0)</f>
        <v>7.30126520522668</v>
      </c>
      <c r="E26" s="69">
        <f>VLOOKUP($B$7&amp;$D$7&amp;$A26,MOTIVOS_DATOS!$A$3:$G$398,E$8,0)</f>
        <v>8.5025097537032668</v>
      </c>
      <c r="F26" s="8"/>
      <c r="G26" s="8"/>
      <c r="H26" s="4"/>
      <c r="I26" s="17"/>
    </row>
    <row r="27" spans="1:9" s="1" customFormat="1" ht="15" customHeight="1" x14ac:dyDescent="0.25">
      <c r="A27" s="64" t="s">
        <v>51</v>
      </c>
      <c r="B27" s="59" t="s">
        <v>52</v>
      </c>
      <c r="C27" s="69">
        <f>VLOOKUP($B$7&amp;$D$7&amp;$A27,MOTIVOS_DATOS!$A$3:$G$398,C$8,0)</f>
        <v>0.29475003421151413</v>
      </c>
      <c r="D27" s="69">
        <f>VLOOKUP($B$7&amp;$D$7&amp;$A27,MOTIVOS_DATOS!$A$3:$G$398,D$8,0)</f>
        <v>0.24019053385233724</v>
      </c>
      <c r="E27" s="69">
        <f>VLOOKUP($B$7&amp;$D$7&amp;$A27,MOTIVOS_DATOS!$A$3:$G$398,E$8,0)</f>
        <v>0.18262765615199711</v>
      </c>
      <c r="F27" s="8"/>
      <c r="G27" s="8"/>
      <c r="H27" s="18"/>
      <c r="I27" s="17"/>
    </row>
    <row r="28" spans="1:9" s="1" customFormat="1" ht="15" customHeight="1" x14ac:dyDescent="0.25">
      <c r="A28" s="64" t="s">
        <v>52</v>
      </c>
      <c r="B28" s="59" t="s">
        <v>53</v>
      </c>
      <c r="C28" s="69">
        <f>VLOOKUP($B$7&amp;$D$7&amp;$A28,MOTIVOS_DATOS!$A$3:$G$398,C$8,0)</f>
        <v>1.5733856398699655</v>
      </c>
      <c r="D28" s="69">
        <f>VLOOKUP($B$7&amp;$D$7&amp;$A28,MOTIVOS_DATOS!$A$3:$G$398,D$8,0)</f>
        <v>3.3683018308956236</v>
      </c>
      <c r="E28" s="69">
        <f>VLOOKUP($B$7&amp;$D$7&amp;$A28,MOTIVOS_DATOS!$A$3:$G$398,E$8,0)</f>
        <v>4.6279628597371429</v>
      </c>
      <c r="F28" s="8"/>
      <c r="G28" s="8"/>
      <c r="H28" s="18"/>
      <c r="I28" s="17"/>
    </row>
    <row r="29" spans="1:9" s="1" customFormat="1" ht="15" customHeight="1" x14ac:dyDescent="0.25">
      <c r="A29" s="64" t="s">
        <v>206</v>
      </c>
      <c r="B29" s="59" t="s">
        <v>54</v>
      </c>
      <c r="C29" s="69">
        <f>VLOOKUP($B$7&amp;$D$7&amp;$A29,MOTIVOS_DATOS!$A$3:$G$398,C$8,0)</f>
        <v>0</v>
      </c>
      <c r="D29" s="69">
        <f>VLOOKUP($B$7&amp;$D$7&amp;$A29,MOTIVOS_DATOS!$A$3:$G$398,D$8,0)</f>
        <v>0</v>
      </c>
      <c r="E29" s="69">
        <f>VLOOKUP($B$7&amp;$D$7&amp;$A29,MOTIVOS_DATOS!$A$3:$G$398,E$8,0)</f>
        <v>0.46225983671162674</v>
      </c>
      <c r="F29" s="8"/>
      <c r="G29" s="8"/>
      <c r="H29" s="18"/>
      <c r="I29" s="17"/>
    </row>
    <row r="30" spans="1:9" s="1" customFormat="1" ht="15" customHeight="1" x14ac:dyDescent="0.25">
      <c r="A30" s="65" t="s">
        <v>53</v>
      </c>
      <c r="B30" s="66" t="s">
        <v>55</v>
      </c>
      <c r="C30" s="70">
        <f>VLOOKUP($B$7&amp;$D$7&amp;$A30,MOTIVOS_DATOS!$A$3:$G$398,C$8,0)</f>
        <v>8.6550904738149423</v>
      </c>
      <c r="D30" s="70">
        <f>VLOOKUP($B$7&amp;$D$7&amp;$A30,MOTIVOS_DATOS!$A$3:$G$398,D$8,0)</f>
        <v>4.3519492234257235</v>
      </c>
      <c r="E30" s="70">
        <f>VLOOKUP($B$7&amp;$D$7&amp;$A30,MOTIVOS_DATOS!$A$3:$G$398,E$8,0)</f>
        <v>4.4877718380448908</v>
      </c>
      <c r="F30" s="8"/>
      <c r="G30" s="8"/>
      <c r="H30" s="4"/>
      <c r="I30" s="17"/>
    </row>
    <row r="31" spans="1:9" ht="15" customHeight="1" x14ac:dyDescent="0.25">
      <c r="A31" s="64" t="s">
        <v>54</v>
      </c>
      <c r="B31" s="59" t="s">
        <v>56</v>
      </c>
      <c r="C31" s="69">
        <f>VLOOKUP($B$7&amp;$D$7&amp;$A31,MOTIVOS_DATOS!$A$3:$G$398,C$8,0)</f>
        <v>5.2866984355181046</v>
      </c>
      <c r="D31" s="69">
        <f>VLOOKUP($B$7&amp;$D$7&amp;$A31,MOTIVOS_DATOS!$A$3:$G$398,D$8,0)</f>
        <v>5.1056384928374801</v>
      </c>
      <c r="E31" s="69">
        <f>VLOOKUP($B$7&amp;$D$7&amp;$A31,MOTIVOS_DATOS!$A$3:$G$398,E$8,0)</f>
        <v>6.1875714475654435</v>
      </c>
      <c r="F31" s="8"/>
      <c r="G31" s="8"/>
      <c r="H31" s="18"/>
      <c r="I31" s="17"/>
    </row>
    <row r="32" spans="1:9" ht="15" customHeight="1" x14ac:dyDescent="0.25">
      <c r="A32" s="64" t="s">
        <v>174</v>
      </c>
      <c r="B32" s="59" t="s">
        <v>57</v>
      </c>
      <c r="C32" s="69">
        <f>VLOOKUP($B$7&amp;$D$7&amp;$A32,MOTIVOS_DATOS!$A$3:$G$398,C$8,0)</f>
        <v>16.66501058027794</v>
      </c>
      <c r="D32" s="69">
        <f>VLOOKUP($B$7&amp;$D$7&amp;$A32,MOTIVOS_DATOS!$A$3:$G$398,D$8,0)</f>
        <v>17.298178222928346</v>
      </c>
      <c r="E32" s="69">
        <f>VLOOKUP($B$7&amp;$D$7&amp;$A32,MOTIVOS_DATOS!$A$3:$G$398,E$8,0)</f>
        <v>18.845368612809761</v>
      </c>
      <c r="F32" s="8"/>
      <c r="G32" s="8"/>
      <c r="I32" s="17"/>
    </row>
    <row r="33" spans="1:9" ht="15" customHeight="1" x14ac:dyDescent="0.25">
      <c r="A33" s="64" t="s">
        <v>56</v>
      </c>
      <c r="B33" s="59" t="s">
        <v>58</v>
      </c>
      <c r="C33" s="69">
        <f>VLOOKUP($B$7&amp;$D$7&amp;$A33,MOTIVOS_DATOS!$A$3:$G$398,C$8,0)</f>
        <v>28.164451272015896</v>
      </c>
      <c r="D33" s="69">
        <f>VLOOKUP($B$7&amp;$D$7&amp;$A33,MOTIVOS_DATOS!$A$3:$G$398,D$8,0)</f>
        <v>28.991310108198199</v>
      </c>
      <c r="E33" s="69">
        <f>VLOOKUP($B$7&amp;$D$7&amp;$A33,MOTIVOS_DATOS!$A$3:$G$398,E$8,0)</f>
        <v>26.586272087464696</v>
      </c>
      <c r="F33" s="8"/>
      <c r="G33" s="8"/>
      <c r="I33" s="17"/>
    </row>
    <row r="34" spans="1:9" ht="15" customHeight="1" x14ac:dyDescent="0.25">
      <c r="A34" s="64" t="s">
        <v>175</v>
      </c>
      <c r="B34" s="59" t="s">
        <v>59</v>
      </c>
      <c r="C34" s="69">
        <f>VLOOKUP($B$7&amp;$D$7&amp;$A34,MOTIVOS_DATOS!$A$3:$G$398,C$8,0)</f>
        <v>12.686248346406506</v>
      </c>
      <c r="D34" s="69">
        <f>VLOOKUP($B$7&amp;$D$7&amp;$A34,MOTIVOS_DATOS!$A$3:$G$398,D$8,0)</f>
        <v>12.093816454231748</v>
      </c>
      <c r="E34" s="69">
        <f>VLOOKUP($B$7&amp;$D$7&amp;$A34,MOTIVOS_DATOS!$A$3:$G$398,E$8,0)</f>
        <v>12.60632927628888</v>
      </c>
      <c r="F34" s="8"/>
      <c r="G34" s="8"/>
      <c r="I34" s="17"/>
    </row>
    <row r="35" spans="1:9" s="11" customFormat="1" ht="15" customHeight="1" x14ac:dyDescent="0.25">
      <c r="A35" s="64" t="s">
        <v>58</v>
      </c>
      <c r="B35" s="59" t="s">
        <v>60</v>
      </c>
      <c r="C35" s="69">
        <f>VLOOKUP($B$7&amp;$D$7&amp;$A35,MOTIVOS_DATOS!$A$3:$G$398,C$8,0)</f>
        <v>8.0547037327657378</v>
      </c>
      <c r="D35" s="69">
        <f>VLOOKUP($B$7&amp;$D$7&amp;$A35,MOTIVOS_DATOS!$A$3:$G$398,D$8,0)</f>
        <v>8.280804501259615</v>
      </c>
      <c r="E35" s="69">
        <f>VLOOKUP($B$7&amp;$D$7&amp;$A35,MOTIVOS_DATOS!$A$3:$G$398,E$8,0)</f>
        <v>8.9480596988388967</v>
      </c>
      <c r="F35" s="8"/>
      <c r="G35" s="8"/>
      <c r="H35" s="4"/>
      <c r="I35" s="17"/>
    </row>
    <row r="36" spans="1:9" s="11" customFormat="1" ht="15" customHeight="1" x14ac:dyDescent="0.25">
      <c r="A36" s="64" t="s">
        <v>59</v>
      </c>
      <c r="B36" s="59" t="s">
        <v>61</v>
      </c>
      <c r="C36" s="69">
        <f>VLOOKUP($B$7&amp;$D$7&amp;$A36,MOTIVOS_DATOS!$A$3:$G$398,C$8,0)</f>
        <v>15.956051536703891</v>
      </c>
      <c r="D36" s="69">
        <f>VLOOKUP($B$7&amp;$D$7&amp;$A36,MOTIVOS_DATOS!$A$3:$G$398,D$8,0)</f>
        <v>16.227248458962094</v>
      </c>
      <c r="E36" s="69">
        <f>VLOOKUP($B$7&amp;$D$7&amp;$A36,MOTIVOS_DATOS!$A$3:$G$398,E$8,0)</f>
        <v>13.712201337855689</v>
      </c>
      <c r="F36" s="8"/>
      <c r="G36" s="8"/>
      <c r="H36" s="4"/>
      <c r="I36" s="17"/>
    </row>
    <row r="37" spans="1:9" s="11" customFormat="1" ht="15" customHeight="1" x14ac:dyDescent="0.25">
      <c r="A37" s="64" t="s">
        <v>60</v>
      </c>
      <c r="B37" s="59" t="s">
        <v>62</v>
      </c>
      <c r="C37" s="69">
        <f>VLOOKUP($B$7&amp;$D$7&amp;$A37,MOTIVOS_DATOS!$A$3:$G$398,C$8,0)</f>
        <v>3.6413416995922812</v>
      </c>
      <c r="D37" s="69">
        <f>VLOOKUP($B$7&amp;$D$7&amp;$A37,MOTIVOS_DATOS!$A$3:$G$398,D$8,0)</f>
        <v>3.3198618314737303</v>
      </c>
      <c r="E37" s="69">
        <f>VLOOKUP($B$7&amp;$D$7&amp;$A37,MOTIVOS_DATOS!$A$3:$G$398,E$8,0)</f>
        <v>2.649372276934582</v>
      </c>
      <c r="F37" s="8"/>
      <c r="G37" s="8"/>
      <c r="H37" s="4"/>
      <c r="I37" s="17"/>
    </row>
    <row r="38" spans="1:9" ht="15" customHeight="1" x14ac:dyDescent="0.25">
      <c r="A38" s="65" t="s">
        <v>61</v>
      </c>
      <c r="B38" s="66" t="s">
        <v>63</v>
      </c>
      <c r="C38" s="70">
        <f>VLOOKUP($B$7&amp;$D$7&amp;$A38,MOTIVOS_DATOS!$A$3:$G$398,C$8,0)</f>
        <v>9.5454918194639298</v>
      </c>
      <c r="D38" s="70">
        <f>VLOOKUP($B$7&amp;$D$7&amp;$A38,MOTIVOS_DATOS!$A$3:$G$398,D$8,0)</f>
        <v>8.6831384723894569</v>
      </c>
      <c r="E38" s="70">
        <f>VLOOKUP($B$7&amp;$D$7&amp;$A38,MOTIVOS_DATOS!$A$3:$G$398,E$8,0)</f>
        <v>10.464831308189668</v>
      </c>
      <c r="F38" s="8"/>
      <c r="G38" s="8"/>
      <c r="I38" s="17"/>
    </row>
    <row r="39" spans="1:9" x14ac:dyDescent="0.25">
      <c r="A39" s="64" t="s">
        <v>62</v>
      </c>
      <c r="B39" s="59" t="s">
        <v>64</v>
      </c>
      <c r="C39" s="69">
        <f>VLOOKUP($B$7&amp;$D$7&amp;$A39,MOTIVOS_DATOS!$A$3:$G$398,C$8,0)</f>
        <v>31.830675382099489</v>
      </c>
      <c r="D39" s="69">
        <f>VLOOKUP($B$7&amp;$D$7&amp;$A39,MOTIVOS_DATOS!$A$3:$G$398,D$8,0)</f>
        <v>32.773974817377621</v>
      </c>
      <c r="E39" s="69">
        <f>VLOOKUP($B$7&amp;$D$7&amp;$A39,MOTIVOS_DATOS!$A$3:$G$398,E$8,0)</f>
        <v>30.127514937280619</v>
      </c>
      <c r="F39" s="8"/>
      <c r="G39" s="8"/>
      <c r="I39" s="17"/>
    </row>
    <row r="40" spans="1:9" ht="15" customHeight="1" x14ac:dyDescent="0.25">
      <c r="A40" s="64" t="s">
        <v>63</v>
      </c>
      <c r="B40" s="59" t="s">
        <v>65</v>
      </c>
      <c r="C40" s="69">
        <f>VLOOKUP($B$7&amp;$D$7&amp;$A40,MOTIVOS_DATOS!$A$3:$G$398,C$8,0)</f>
        <v>0.54276682757857453</v>
      </c>
      <c r="D40" s="69">
        <f>VLOOKUP($B$7&amp;$D$7&amp;$A40,MOTIVOS_DATOS!$A$3:$G$398,D$8,0)</f>
        <v>0.67612287931625581</v>
      </c>
      <c r="E40" s="69">
        <f>VLOOKUP($B$7&amp;$D$7&amp;$A40,MOTIVOS_DATOS!$A$3:$G$398,E$8,0)</f>
        <v>0.62419705816839699</v>
      </c>
      <c r="F40" s="8"/>
      <c r="G40" s="8"/>
      <c r="I40" s="17"/>
    </row>
    <row r="41" spans="1:9" x14ac:dyDescent="0.25">
      <c r="A41" s="64" t="s">
        <v>64</v>
      </c>
      <c r="B41" s="59" t="s">
        <v>66</v>
      </c>
      <c r="C41" s="69">
        <f>VLOOKUP($B$7&amp;$D$7&amp;$A41,MOTIVOS_DATOS!$A$3:$G$398,C$8,0)</f>
        <v>6.0365046743382811</v>
      </c>
      <c r="D41" s="69">
        <f>VLOOKUP($B$7&amp;$D$7&amp;$A41,MOTIVOS_DATOS!$A$3:$G$398,D$8,0)</f>
        <v>5.7377615394100747</v>
      </c>
      <c r="E41" s="69">
        <f>VLOOKUP($B$7&amp;$D$7&amp;$A41,MOTIVOS_DATOS!$A$3:$G$398,E$8,0)</f>
        <v>5.2490075197597843</v>
      </c>
      <c r="F41" s="8"/>
      <c r="G41" s="8"/>
      <c r="I41" s="17"/>
    </row>
    <row r="42" spans="1:9" x14ac:dyDescent="0.25">
      <c r="A42" s="64" t="s">
        <v>65</v>
      </c>
      <c r="B42" s="59" t="s">
        <v>67</v>
      </c>
      <c r="C42" s="69">
        <f>VLOOKUP($B$7&amp;$D$7&amp;$A42,MOTIVOS_DATOS!$A$3:$G$398,C$8,0)</f>
        <v>0.39075987654388045</v>
      </c>
      <c r="D42" s="69">
        <f>VLOOKUP($B$7&amp;$D$7&amp;$A42,MOTIVOS_DATOS!$A$3:$G$398,D$8,0)</f>
        <v>0.32112378626241367</v>
      </c>
      <c r="E42" s="69">
        <f>VLOOKUP($B$7&amp;$D$7&amp;$A42,MOTIVOS_DATOS!$A$3:$G$398,E$8,0)</f>
        <v>0.29771933988394672</v>
      </c>
      <c r="F42" s="8"/>
      <c r="G42" s="8"/>
      <c r="I42" s="17"/>
    </row>
    <row r="43" spans="1:9" x14ac:dyDescent="0.25">
      <c r="A43" s="64" t="s">
        <v>66</v>
      </c>
      <c r="B43" s="59" t="s">
        <v>68</v>
      </c>
      <c r="C43" s="69">
        <f>VLOOKUP($B$7&amp;$D$7&amp;$A43,MOTIVOS_DATOS!$A$3:$G$398,C$8,0)</f>
        <v>32.292167735899767</v>
      </c>
      <c r="D43" s="69">
        <f>VLOOKUP($B$7&amp;$D$7&amp;$A43,MOTIVOS_DATOS!$A$3:$G$398,D$8,0)</f>
        <v>30.842827828431084</v>
      </c>
      <c r="E43" s="69">
        <f>VLOOKUP($B$7&amp;$D$7&amp;$A43,MOTIVOS_DATOS!$A$3:$G$398,E$8,0)</f>
        <v>28.933068286735907</v>
      </c>
      <c r="F43" s="8"/>
      <c r="G43" s="8"/>
      <c r="I43" s="17"/>
    </row>
    <row r="44" spans="1:9" x14ac:dyDescent="0.25">
      <c r="A44" s="64" t="s">
        <v>67</v>
      </c>
      <c r="B44" s="59" t="s">
        <v>69</v>
      </c>
      <c r="C44" s="69">
        <f>VLOOKUP($B$7&amp;$D$7&amp;$A44,MOTIVOS_DATOS!$A$3:$G$398,C$8,0)</f>
        <v>13.559556882962493</v>
      </c>
      <c r="D44" s="69">
        <f>VLOOKUP($B$7&amp;$D$7&amp;$A44,MOTIVOS_DATOS!$A$3:$G$398,D$8,0)</f>
        <v>14.034408817104193</v>
      </c>
      <c r="E44" s="69">
        <f>VLOOKUP($B$7&amp;$D$7&amp;$A44,MOTIVOS_DATOS!$A$3:$G$398,E$8,0)</f>
        <v>14.169143220561843</v>
      </c>
      <c r="F44" s="8"/>
      <c r="G44" s="8"/>
      <c r="I44" s="17"/>
    </row>
    <row r="45" spans="1:9" x14ac:dyDescent="0.25">
      <c r="A45" s="64" t="s">
        <v>68</v>
      </c>
      <c r="B45" s="59" t="s">
        <v>70</v>
      </c>
      <c r="C45" s="69">
        <f>VLOOKUP($B$7&amp;$D$7&amp;$A45,MOTIVOS_DATOS!$A$3:$G$398,C$8,0)</f>
        <v>14.401572014584785</v>
      </c>
      <c r="D45" s="69">
        <f>VLOOKUP($B$7&amp;$D$7&amp;$A45,MOTIVOS_DATOS!$A$3:$G$398,D$8,0)</f>
        <v>14.649829091439745</v>
      </c>
      <c r="E45" s="69">
        <f>VLOOKUP($B$7&amp;$D$7&amp;$A45,MOTIVOS_DATOS!$A$3:$G$398,E$8,0)</f>
        <v>19.936956095571034</v>
      </c>
      <c r="F45" s="8"/>
      <c r="G45" s="8"/>
      <c r="I45" s="17"/>
    </row>
    <row r="46" spans="1:9" x14ac:dyDescent="0.25">
      <c r="A46" s="65" t="s">
        <v>69</v>
      </c>
      <c r="B46" s="66" t="s">
        <v>71</v>
      </c>
      <c r="C46" s="70">
        <f>VLOOKUP($B$7&amp;$D$7&amp;$A46,MOTIVOS_DATOS!$A$3:$G$398,C$8,0)</f>
        <v>0.9459931813256347</v>
      </c>
      <c r="D46" s="70">
        <f>VLOOKUP($B$7&amp;$D$7&amp;$A46,MOTIVOS_DATOS!$A$3:$G$398,D$8,0)</f>
        <v>0.96394734998059739</v>
      </c>
      <c r="E46" s="70">
        <f>VLOOKUP($B$7&amp;$D$7&amp;$A46,MOTIVOS_DATOS!$A$3:$G$398,E$8,0)</f>
        <v>0.66239846971731053</v>
      </c>
      <c r="F46" s="8"/>
      <c r="G46" s="8"/>
      <c r="I46" s="17"/>
    </row>
    <row r="47" spans="1:9" ht="15" customHeight="1" x14ac:dyDescent="0.25">
      <c r="A47" s="64" t="s">
        <v>70</v>
      </c>
      <c r="B47" s="59" t="s">
        <v>72</v>
      </c>
      <c r="C47" s="69">
        <f>VLOOKUP($B$7&amp;$D$7&amp;$A47,MOTIVOS_DATOS!$A$3:$G$398,C$8,0)</f>
        <v>10.311974058634918</v>
      </c>
      <c r="D47" s="69">
        <f>VLOOKUP($B$7&amp;$D$7&amp;$A47,MOTIVOS_DATOS!$A$3:$G$398,D$8,0)</f>
        <v>9.4910212581450004</v>
      </c>
      <c r="E47" s="69">
        <f>VLOOKUP($B$7&amp;$D$7&amp;$A47,MOTIVOS_DATOS!$A$3:$G$398,E$8,0)</f>
        <v>11.420184417875728</v>
      </c>
      <c r="F47" s="8"/>
      <c r="G47" s="8"/>
      <c r="I47" s="17"/>
    </row>
    <row r="48" spans="1:9" x14ac:dyDescent="0.25">
      <c r="A48" s="64" t="s">
        <v>71</v>
      </c>
      <c r="B48" s="59" t="s">
        <v>73</v>
      </c>
      <c r="C48" s="69">
        <f>VLOOKUP($B$7&amp;$D$7&amp;$A48,MOTIVOS_DATOS!$A$3:$G$398,C$8,0)</f>
        <v>0.40743292325955988</v>
      </c>
      <c r="D48" s="69">
        <f>VLOOKUP($B$7&amp;$D$7&amp;$A48,MOTIVOS_DATOS!$A$3:$G$398,D$8,0)</f>
        <v>0.44804927509714526</v>
      </c>
      <c r="E48" s="69">
        <f>VLOOKUP($B$7&amp;$D$7&amp;$A48,MOTIVOS_DATOS!$A$3:$G$398,E$8,0)</f>
        <v>0.35458532243588609</v>
      </c>
      <c r="F48" s="8"/>
      <c r="G48" s="8"/>
      <c r="I48" s="17"/>
    </row>
    <row r="49" spans="1:9" x14ac:dyDescent="0.25">
      <c r="A49" s="64" t="s">
        <v>72</v>
      </c>
      <c r="B49" s="59" t="s">
        <v>74</v>
      </c>
      <c r="C49" s="69">
        <f>VLOOKUP($B$7&amp;$D$7&amp;$A49,MOTIVOS_DATOS!$A$3:$G$398,C$8,0)</f>
        <v>16.764075852913646</v>
      </c>
      <c r="D49" s="69">
        <f>VLOOKUP($B$7&amp;$D$7&amp;$A49,MOTIVOS_DATOS!$A$3:$G$398,D$8,0)</f>
        <v>15.83396121731851</v>
      </c>
      <c r="E49" s="69">
        <f>VLOOKUP($B$7&amp;$D$7&amp;$A49,MOTIVOS_DATOS!$A$3:$G$398,E$8,0)</f>
        <v>15.292406359931283</v>
      </c>
      <c r="F49" s="8"/>
      <c r="G49" s="8"/>
      <c r="I49" s="17"/>
    </row>
    <row r="50" spans="1:9" x14ac:dyDescent="0.25">
      <c r="A50" s="64" t="s">
        <v>73</v>
      </c>
      <c r="B50" s="59" t="s">
        <v>75</v>
      </c>
      <c r="C50" s="69">
        <f>VLOOKUP($B$7&amp;$D$7&amp;$A50,MOTIVOS_DATOS!$A$3:$G$398,C$8,0)</f>
        <v>22.147268175629385</v>
      </c>
      <c r="D50" s="69">
        <f>VLOOKUP($B$7&amp;$D$7&amp;$A50,MOTIVOS_DATOS!$A$3:$G$398,D$8,0)</f>
        <v>25.52803058811951</v>
      </c>
      <c r="E50" s="69">
        <f>VLOOKUP($B$7&amp;$D$7&amp;$A50,MOTIVOS_DATOS!$A$3:$G$398,E$8,0)</f>
        <v>26.751412824791355</v>
      </c>
      <c r="F50" s="8"/>
      <c r="G50" s="8"/>
      <c r="I50" s="17"/>
    </row>
    <row r="51" spans="1:9" x14ac:dyDescent="0.25">
      <c r="A51" s="64" t="s">
        <v>74</v>
      </c>
      <c r="B51" s="59" t="s">
        <v>76</v>
      </c>
      <c r="C51" s="69">
        <f>VLOOKUP($B$7&amp;$D$7&amp;$A51,MOTIVOS_DATOS!$A$3:$G$398,C$8,0)</f>
        <v>3.2390088067782234</v>
      </c>
      <c r="D51" s="69">
        <f>VLOOKUP($B$7&amp;$D$7&amp;$A51,MOTIVOS_DATOS!$A$3:$G$398,D$8,0)</f>
        <v>2.9625686774079627</v>
      </c>
      <c r="E51" s="69">
        <f>VLOOKUP($B$7&amp;$D$7&amp;$A51,MOTIVOS_DATOS!$A$3:$G$398,E$8,0)</f>
        <v>4.2838415925167714</v>
      </c>
      <c r="F51" s="8"/>
      <c r="G51" s="8"/>
      <c r="I51" s="17"/>
    </row>
    <row r="52" spans="1:9" x14ac:dyDescent="0.25">
      <c r="A52" s="64" t="s">
        <v>75</v>
      </c>
      <c r="B52" s="59" t="s">
        <v>77</v>
      </c>
      <c r="C52" s="69">
        <f>VLOOKUP($B$7&amp;$D$7&amp;$A52,MOTIVOS_DATOS!$A$3:$G$398,C$8,0)</f>
        <v>3.7328261833712348</v>
      </c>
      <c r="D52" s="69">
        <f>VLOOKUP($B$7&amp;$D$7&amp;$A52,MOTIVOS_DATOS!$A$3:$G$398,D$8,0)</f>
        <v>3.4494598786298556</v>
      </c>
      <c r="E52" s="69">
        <f>VLOOKUP($B$7&amp;$D$7&amp;$A52,MOTIVOS_DATOS!$A$3:$G$398,E$8,0)</f>
        <v>3.1678576853544751</v>
      </c>
      <c r="F52" s="8"/>
      <c r="G52" s="8"/>
      <c r="I52" s="17"/>
    </row>
    <row r="53" spans="1:9" x14ac:dyDescent="0.25">
      <c r="A53" s="64" t="s">
        <v>76</v>
      </c>
      <c r="B53" s="59" t="s">
        <v>78</v>
      </c>
      <c r="C53" s="69">
        <f>VLOOKUP($B$7&amp;$D$7&amp;$A53,MOTIVOS_DATOS!$A$3:$G$398,C$8,0)</f>
        <v>31.410733783679206</v>
      </c>
      <c r="D53" s="69">
        <f>VLOOKUP($B$7&amp;$D$7&amp;$A53,MOTIVOS_DATOS!$A$3:$G$398,D$8,0)</f>
        <v>32.685660221749295</v>
      </c>
      <c r="E53" s="69">
        <f>VLOOKUP($B$7&amp;$D$7&amp;$A53,MOTIVOS_DATOS!$A$3:$G$398,E$8,0)</f>
        <v>29.665564781102631</v>
      </c>
      <c r="F53" s="8"/>
      <c r="G53" s="8"/>
      <c r="I53" s="17"/>
    </row>
    <row r="54" spans="1:9" x14ac:dyDescent="0.25">
      <c r="A54" s="64" t="s">
        <v>77</v>
      </c>
      <c r="B54" s="59"/>
      <c r="C54" s="69">
        <f>VLOOKUP($B$7&amp;$D$7&amp;$A54,MOTIVOS_DATOS!$A$3:$G$398,C$8,0)</f>
        <v>2.0612552415470629</v>
      </c>
      <c r="D54" s="69">
        <f>VLOOKUP($B$7&amp;$D$7&amp;$A54,MOTIVOS_DATOS!$A$3:$G$398,D$8,0)</f>
        <v>2.0339419179170619</v>
      </c>
      <c r="E54" s="69">
        <f>VLOOKUP($B$7&amp;$D$7&amp;$A54,MOTIVOS_DATOS!$A$3:$G$398,E$8,0)</f>
        <v>1.64078752620755</v>
      </c>
      <c r="F54" s="8"/>
      <c r="G54" s="8"/>
      <c r="I54" s="17"/>
    </row>
    <row r="55" spans="1:9" x14ac:dyDescent="0.25">
      <c r="A55" s="65" t="s">
        <v>78</v>
      </c>
      <c r="B55" s="66"/>
      <c r="C55" s="70">
        <f>VLOOKUP($B$7&amp;$D$7&amp;$A55,MOTIVOS_DATOS!$A$3:$G$398,C$8,0)</f>
        <v>9.8221284248957357</v>
      </c>
      <c r="D55" s="70">
        <f>VLOOKUP($B$7&amp;$D$7&amp;$A55,MOTIVOS_DATOS!$A$3:$G$398,D$8,0)</f>
        <v>7.5673038884696187</v>
      </c>
      <c r="E55" s="70">
        <f>VLOOKUP($B$7&amp;$D$7&amp;$A55,MOTIVOS_DATOS!$A$3:$G$398,E$8,0)</f>
        <v>7.4233668996308459</v>
      </c>
      <c r="F55" s="8"/>
      <c r="G55" s="8"/>
      <c r="I55" s="17"/>
    </row>
    <row r="56" spans="1:9" x14ac:dyDescent="0.25">
      <c r="A56" s="8"/>
      <c r="B56" s="25"/>
      <c r="C56" s="8"/>
      <c r="D56" s="8"/>
      <c r="E56" s="8"/>
      <c r="F56" s="8"/>
      <c r="G56" s="8"/>
    </row>
    <row r="57" spans="1:9" x14ac:dyDescent="0.25">
      <c r="A57" s="8"/>
      <c r="B57" s="25"/>
      <c r="C57" s="8"/>
      <c r="D57" s="8"/>
      <c r="E57" s="8"/>
      <c r="F57" s="8"/>
      <c r="G57" s="8"/>
    </row>
    <row r="58" spans="1:9" x14ac:dyDescent="0.25">
      <c r="A58" s="8"/>
      <c r="B58" s="25"/>
      <c r="C58" s="8"/>
      <c r="D58" s="8"/>
      <c r="E58" s="8"/>
      <c r="F58" s="8"/>
      <c r="G58" s="8"/>
    </row>
    <row r="59" spans="1:9" x14ac:dyDescent="0.25">
      <c r="A59" s="8"/>
      <c r="B59" s="25"/>
      <c r="C59" s="8"/>
      <c r="D59" s="8"/>
      <c r="E59" s="8"/>
      <c r="F59" s="8"/>
      <c r="G59" s="8"/>
    </row>
    <row r="60" spans="1:9" x14ac:dyDescent="0.25">
      <c r="A60" s="8"/>
      <c r="B60" s="25"/>
      <c r="C60" s="8"/>
      <c r="D60" s="8"/>
      <c r="E60" s="8"/>
      <c r="F60" s="8"/>
      <c r="G60" s="8"/>
    </row>
    <row r="61" spans="1:9" x14ac:dyDescent="0.25">
      <c r="A61" s="8"/>
      <c r="B61" s="25"/>
      <c r="C61" s="8"/>
      <c r="D61" s="8"/>
      <c r="E61" s="8"/>
      <c r="F61" s="8"/>
      <c r="G61" s="8"/>
    </row>
    <row r="62" spans="1:9" x14ac:dyDescent="0.25">
      <c r="A62" s="8"/>
      <c r="B62" s="25"/>
      <c r="C62" s="8"/>
      <c r="D62" s="8"/>
      <c r="E62" s="8"/>
      <c r="F62" s="8"/>
      <c r="G62" s="8"/>
    </row>
    <row r="63" spans="1:9" x14ac:dyDescent="0.25">
      <c r="A63" s="8"/>
      <c r="B63" s="25"/>
      <c r="C63" s="8"/>
      <c r="D63" s="8"/>
      <c r="E63" s="8"/>
      <c r="F63" s="8"/>
      <c r="G63" s="8"/>
    </row>
    <row r="64" spans="1:9" x14ac:dyDescent="0.25">
      <c r="A64" s="8"/>
      <c r="B64" s="25"/>
      <c r="C64" s="8"/>
      <c r="D64" s="8"/>
      <c r="E64" s="8"/>
      <c r="F64" s="8"/>
      <c r="G64" s="8"/>
    </row>
    <row r="65" spans="1:7" x14ac:dyDescent="0.25">
      <c r="A65" s="8"/>
      <c r="B65" s="25"/>
      <c r="C65" s="8"/>
      <c r="D65" s="8"/>
      <c r="E65" s="8"/>
      <c r="F65" s="8"/>
      <c r="G65" s="8"/>
    </row>
    <row r="66" spans="1:7" x14ac:dyDescent="0.25">
      <c r="A66" s="8"/>
      <c r="B66" s="25"/>
      <c r="C66" s="8"/>
      <c r="D66" s="8"/>
      <c r="E66" s="8"/>
      <c r="F66" s="8"/>
      <c r="G66" s="8"/>
    </row>
    <row r="67" spans="1:7" x14ac:dyDescent="0.25">
      <c r="A67" s="8"/>
      <c r="B67" s="25"/>
      <c r="C67" s="8"/>
      <c r="D67" s="8"/>
      <c r="E67" s="8"/>
      <c r="F67" s="8"/>
      <c r="G67" s="8"/>
    </row>
    <row r="68" spans="1:7" x14ac:dyDescent="0.25">
      <c r="A68" s="8"/>
      <c r="B68" s="25"/>
      <c r="C68" s="8"/>
      <c r="D68" s="8"/>
      <c r="E68" s="8"/>
      <c r="F68" s="8"/>
      <c r="G68" s="8"/>
    </row>
    <row r="69" spans="1:7" x14ac:dyDescent="0.25">
      <c r="A69" s="8"/>
      <c r="B69" s="25"/>
      <c r="C69" s="8"/>
      <c r="D69" s="8"/>
      <c r="E69" s="8"/>
      <c r="F69" s="8"/>
      <c r="G69" s="8"/>
    </row>
    <row r="70" spans="1:7" x14ac:dyDescent="0.25">
      <c r="A70" s="8"/>
      <c r="B70" s="25"/>
      <c r="C70" s="8"/>
      <c r="D70" s="8"/>
      <c r="E70" s="8"/>
      <c r="F70" s="8"/>
      <c r="G70" s="8"/>
    </row>
    <row r="71" spans="1:7" x14ac:dyDescent="0.25">
      <c r="A71" s="8"/>
      <c r="B71" s="25"/>
      <c r="C71" s="8"/>
      <c r="D71" s="8"/>
      <c r="E71" s="8"/>
      <c r="F71" s="8"/>
      <c r="G71" s="8"/>
    </row>
    <row r="72" spans="1:7" x14ac:dyDescent="0.25">
      <c r="A72" s="8"/>
      <c r="B72" s="25"/>
      <c r="C72" s="8"/>
      <c r="D72" s="8"/>
      <c r="E72" s="8"/>
      <c r="F72" s="8"/>
      <c r="G72" s="8"/>
    </row>
    <row r="73" spans="1:7" x14ac:dyDescent="0.25">
      <c r="A73" s="8"/>
      <c r="B73" s="25"/>
      <c r="C73" s="8"/>
      <c r="D73" s="8"/>
      <c r="E73" s="8"/>
      <c r="F73" s="8"/>
      <c r="G73" s="8"/>
    </row>
    <row r="74" spans="1:7" x14ac:dyDescent="0.25">
      <c r="A74" s="8"/>
      <c r="B74" s="25"/>
      <c r="C74" s="8"/>
      <c r="D74" s="8"/>
      <c r="E74" s="8"/>
      <c r="F74" s="8"/>
      <c r="G74" s="8"/>
    </row>
    <row r="75" spans="1:7" x14ac:dyDescent="0.25">
      <c r="A75" s="8"/>
      <c r="B75" s="25"/>
      <c r="C75" s="8"/>
      <c r="D75" s="8"/>
      <c r="E75" s="8"/>
      <c r="F75" s="8"/>
      <c r="G75" s="8"/>
    </row>
    <row r="76" spans="1:7" x14ac:dyDescent="0.25">
      <c r="A76" s="8"/>
      <c r="B76" s="25"/>
      <c r="C76" s="8"/>
      <c r="D76" s="8"/>
      <c r="E76" s="8"/>
      <c r="F76" s="8"/>
      <c r="G76" s="8"/>
    </row>
    <row r="77" spans="1:7" x14ac:dyDescent="0.25">
      <c r="A77" s="8"/>
      <c r="B77" s="25"/>
      <c r="C77" s="8"/>
      <c r="D77" s="8"/>
      <c r="E77" s="8"/>
      <c r="F77" s="8"/>
      <c r="G77" s="8"/>
    </row>
    <row r="78" spans="1:7" x14ac:dyDescent="0.25">
      <c r="A78" s="8"/>
      <c r="B78" s="25"/>
      <c r="C78" s="8"/>
      <c r="D78" s="8"/>
      <c r="E78" s="8"/>
      <c r="F78" s="8"/>
      <c r="G78" s="8"/>
    </row>
    <row r="79" spans="1:7" x14ac:dyDescent="0.25">
      <c r="A79" s="8"/>
      <c r="B79" s="25"/>
      <c r="C79" s="8"/>
      <c r="D79" s="8"/>
      <c r="E79" s="8"/>
      <c r="F79" s="8"/>
      <c r="G79" s="8"/>
    </row>
    <row r="80" spans="1:7" x14ac:dyDescent="0.25">
      <c r="A80" s="8"/>
      <c r="B80" s="25"/>
      <c r="C80" s="8"/>
      <c r="D80" s="8"/>
      <c r="E80" s="8"/>
      <c r="F80" s="8"/>
      <c r="G80" s="8"/>
    </row>
    <row r="81" spans="1:7" x14ac:dyDescent="0.25">
      <c r="A81" s="8"/>
      <c r="B81" s="25"/>
      <c r="C81" s="8"/>
      <c r="D81" s="8"/>
      <c r="E81" s="8"/>
      <c r="F81" s="8"/>
      <c r="G81" s="8"/>
    </row>
    <row r="82" spans="1:7" x14ac:dyDescent="0.25">
      <c r="B82" s="19"/>
    </row>
    <row r="83" spans="1:7" x14ac:dyDescent="0.25">
      <c r="B83" s="19"/>
    </row>
    <row r="84" spans="1:7" x14ac:dyDescent="0.25">
      <c r="B84" s="19"/>
    </row>
    <row r="85" spans="1:7" x14ac:dyDescent="0.25">
      <c r="B85" s="19"/>
    </row>
    <row r="86" spans="1:7" x14ac:dyDescent="0.25">
      <c r="B86" s="19"/>
    </row>
    <row r="87" spans="1:7" x14ac:dyDescent="0.25">
      <c r="B87" s="19"/>
    </row>
    <row r="88" spans="1:7" x14ac:dyDescent="0.25">
      <c r="B88" s="19"/>
    </row>
    <row r="89" spans="1:7" x14ac:dyDescent="0.25">
      <c r="B89" s="19"/>
    </row>
    <row r="90" spans="1:7" x14ac:dyDescent="0.25">
      <c r="B90" s="19"/>
    </row>
    <row r="91" spans="1:7" x14ac:dyDescent="0.25">
      <c r="B91" s="19"/>
    </row>
    <row r="92" spans="1:7" x14ac:dyDescent="0.25">
      <c r="B92" s="19"/>
    </row>
    <row r="93" spans="1:7" x14ac:dyDescent="0.25">
      <c r="B93" s="19"/>
    </row>
    <row r="94" spans="1:7" x14ac:dyDescent="0.25">
      <c r="B94" s="19"/>
    </row>
    <row r="95" spans="1:7" x14ac:dyDescent="0.25">
      <c r="B95" s="19"/>
    </row>
    <row r="96" spans="1:7" x14ac:dyDescent="0.25">
      <c r="B96" s="19"/>
    </row>
    <row r="97" spans="2:2" x14ac:dyDescent="0.25">
      <c r="B97" s="19"/>
    </row>
    <row r="98" spans="2:2" x14ac:dyDescent="0.25">
      <c r="B98" s="19"/>
    </row>
    <row r="99" spans="2:2" x14ac:dyDescent="0.25">
      <c r="B99" s="19"/>
    </row>
    <row r="100" spans="2:2" x14ac:dyDescent="0.25">
      <c r="B100" s="19"/>
    </row>
    <row r="101" spans="2:2" x14ac:dyDescent="0.25">
      <c r="B101" s="19"/>
    </row>
    <row r="102" spans="2:2" x14ac:dyDescent="0.25">
      <c r="B102" s="19"/>
    </row>
    <row r="103" spans="2:2" x14ac:dyDescent="0.25">
      <c r="B103" s="19"/>
    </row>
    <row r="104" spans="2:2" x14ac:dyDescent="0.25">
      <c r="B104" s="19"/>
    </row>
    <row r="105" spans="2:2" x14ac:dyDescent="0.25">
      <c r="B105" s="19"/>
    </row>
    <row r="106" spans="2:2" x14ac:dyDescent="0.25">
      <c r="B106" s="19"/>
    </row>
    <row r="107" spans="2:2" x14ac:dyDescent="0.25">
      <c r="B107" s="19"/>
    </row>
    <row r="108" spans="2:2" x14ac:dyDescent="0.25">
      <c r="B108" s="19"/>
    </row>
    <row r="109" spans="2:2" x14ac:dyDescent="0.25">
      <c r="B109" s="19"/>
    </row>
    <row r="110" spans="2:2" x14ac:dyDescent="0.25">
      <c r="B110" s="19"/>
    </row>
    <row r="111" spans="2:2" x14ac:dyDescent="0.25">
      <c r="B111" s="19"/>
    </row>
    <row r="112" spans="2:2" x14ac:dyDescent="0.25">
      <c r="B112" s="19"/>
    </row>
    <row r="113" spans="2:2" x14ac:dyDescent="0.25">
      <c r="B113" s="19"/>
    </row>
    <row r="114" spans="2:2" x14ac:dyDescent="0.25">
      <c r="B114" s="19"/>
    </row>
    <row r="115" spans="2:2" x14ac:dyDescent="0.25">
      <c r="B115" s="19"/>
    </row>
    <row r="116" spans="2:2" x14ac:dyDescent="0.25">
      <c r="B116" s="19"/>
    </row>
    <row r="117" spans="2:2" x14ac:dyDescent="0.25">
      <c r="B117" s="19"/>
    </row>
    <row r="118" spans="2:2" x14ac:dyDescent="0.25">
      <c r="B118" s="19"/>
    </row>
    <row r="119" spans="2:2" x14ac:dyDescent="0.25">
      <c r="B119" s="19"/>
    </row>
    <row r="120" spans="2:2" x14ac:dyDescent="0.25">
      <c r="B120" s="19"/>
    </row>
    <row r="121" spans="2:2" x14ac:dyDescent="0.25">
      <c r="B121" s="19"/>
    </row>
    <row r="122" spans="2:2" x14ac:dyDescent="0.25">
      <c r="B122" s="19"/>
    </row>
    <row r="123" spans="2:2" x14ac:dyDescent="0.25">
      <c r="B123" s="19"/>
    </row>
    <row r="124" spans="2:2" x14ac:dyDescent="0.25">
      <c r="B124" s="19"/>
    </row>
    <row r="125" spans="2:2" x14ac:dyDescent="0.25">
      <c r="B125" s="19"/>
    </row>
    <row r="126" spans="2:2" x14ac:dyDescent="0.25">
      <c r="B126" s="19"/>
    </row>
    <row r="127" spans="2:2" x14ac:dyDescent="0.25">
      <c r="B127" s="19"/>
    </row>
    <row r="128" spans="2:2" x14ac:dyDescent="0.25">
      <c r="B128" s="19"/>
    </row>
    <row r="129" spans="2:2" x14ac:dyDescent="0.25">
      <c r="B129" s="19"/>
    </row>
    <row r="130" spans="2:2" x14ac:dyDescent="0.25">
      <c r="B130" s="19"/>
    </row>
    <row r="131" spans="2:2" x14ac:dyDescent="0.25">
      <c r="B131" s="19"/>
    </row>
    <row r="132" spans="2:2" x14ac:dyDescent="0.25">
      <c r="B132" s="19"/>
    </row>
    <row r="133" spans="2:2" x14ac:dyDescent="0.25">
      <c r="B133" s="19"/>
    </row>
    <row r="134" spans="2:2" x14ac:dyDescent="0.25">
      <c r="B134" s="19"/>
    </row>
    <row r="135" spans="2:2" x14ac:dyDescent="0.25">
      <c r="B135" s="19"/>
    </row>
    <row r="136" spans="2:2" x14ac:dyDescent="0.25">
      <c r="B136" s="19"/>
    </row>
    <row r="137" spans="2:2" x14ac:dyDescent="0.25">
      <c r="B137" s="19"/>
    </row>
    <row r="138" spans="2:2" x14ac:dyDescent="0.25">
      <c r="B138" s="19"/>
    </row>
    <row r="139" spans="2:2" x14ac:dyDescent="0.25">
      <c r="B139" s="19"/>
    </row>
    <row r="140" spans="2:2" x14ac:dyDescent="0.25">
      <c r="B140" s="19"/>
    </row>
    <row r="141" spans="2:2" x14ac:dyDescent="0.25">
      <c r="B141" s="19"/>
    </row>
    <row r="142" spans="2:2" x14ac:dyDescent="0.25">
      <c r="B142" s="19"/>
    </row>
    <row r="143" spans="2:2" x14ac:dyDescent="0.25">
      <c r="B143" s="19"/>
    </row>
    <row r="144" spans="2:2" x14ac:dyDescent="0.25">
      <c r="B144" s="19"/>
    </row>
    <row r="145" spans="2:2" x14ac:dyDescent="0.25">
      <c r="B145" s="19"/>
    </row>
    <row r="146" spans="2:2" x14ac:dyDescent="0.25">
      <c r="B146" s="19"/>
    </row>
    <row r="147" spans="2:2" x14ac:dyDescent="0.25">
      <c r="B147" s="19"/>
    </row>
    <row r="148" spans="2:2" x14ac:dyDescent="0.25">
      <c r="B148" s="19"/>
    </row>
    <row r="149" spans="2:2" x14ac:dyDescent="0.25">
      <c r="B149" s="19"/>
    </row>
    <row r="150" spans="2:2" x14ac:dyDescent="0.25">
      <c r="B150" s="19"/>
    </row>
    <row r="151" spans="2:2" x14ac:dyDescent="0.25">
      <c r="B151" s="19"/>
    </row>
    <row r="152" spans="2:2" x14ac:dyDescent="0.25">
      <c r="B152" s="19"/>
    </row>
    <row r="153" spans="2:2" x14ac:dyDescent="0.25">
      <c r="B153" s="19"/>
    </row>
    <row r="154" spans="2:2" x14ac:dyDescent="0.25">
      <c r="B154" s="19"/>
    </row>
    <row r="155" spans="2:2" x14ac:dyDescent="0.25">
      <c r="B155" s="19"/>
    </row>
    <row r="156" spans="2:2" x14ac:dyDescent="0.25">
      <c r="B156" s="19"/>
    </row>
    <row r="157" spans="2:2" x14ac:dyDescent="0.25">
      <c r="B157" s="19"/>
    </row>
    <row r="158" spans="2:2" x14ac:dyDescent="0.25">
      <c r="B158" s="19"/>
    </row>
    <row r="159" spans="2:2" x14ac:dyDescent="0.25">
      <c r="B159" s="19"/>
    </row>
    <row r="160" spans="2:2" x14ac:dyDescent="0.25">
      <c r="B160" s="19"/>
    </row>
    <row r="161" spans="2:2" x14ac:dyDescent="0.25">
      <c r="B161" s="19"/>
    </row>
    <row r="162" spans="2:2" x14ac:dyDescent="0.25">
      <c r="B162" s="19"/>
    </row>
    <row r="163" spans="2:2" x14ac:dyDescent="0.25">
      <c r="B163" s="19"/>
    </row>
    <row r="164" spans="2:2" x14ac:dyDescent="0.25">
      <c r="B164" s="19"/>
    </row>
    <row r="165" spans="2:2" x14ac:dyDescent="0.25">
      <c r="B165" s="19"/>
    </row>
    <row r="166" spans="2:2" x14ac:dyDescent="0.25">
      <c r="B166" s="19"/>
    </row>
    <row r="167" spans="2:2" x14ac:dyDescent="0.25">
      <c r="B167" s="19"/>
    </row>
    <row r="168" spans="2:2" x14ac:dyDescent="0.25">
      <c r="B168" s="19"/>
    </row>
    <row r="169" spans="2:2" x14ac:dyDescent="0.25">
      <c r="B169" s="19"/>
    </row>
    <row r="170" spans="2:2" x14ac:dyDescent="0.25">
      <c r="B170" s="19"/>
    </row>
    <row r="171" spans="2:2" x14ac:dyDescent="0.25">
      <c r="B171" s="19"/>
    </row>
    <row r="172" spans="2:2" x14ac:dyDescent="0.25">
      <c r="B172" s="19"/>
    </row>
    <row r="173" spans="2:2" x14ac:dyDescent="0.25">
      <c r="B173" s="19"/>
    </row>
    <row r="174" spans="2:2" x14ac:dyDescent="0.25">
      <c r="B174" s="19"/>
    </row>
    <row r="175" spans="2:2" x14ac:dyDescent="0.25">
      <c r="B175" s="19"/>
    </row>
    <row r="176" spans="2:2" x14ac:dyDescent="0.25">
      <c r="B176" s="19"/>
    </row>
    <row r="177" spans="2:2" x14ac:dyDescent="0.25">
      <c r="B177" s="19"/>
    </row>
    <row r="178" spans="2:2" x14ac:dyDescent="0.25">
      <c r="B178" s="19"/>
    </row>
    <row r="179" spans="2:2" x14ac:dyDescent="0.25">
      <c r="B179" s="19"/>
    </row>
    <row r="180" spans="2:2" x14ac:dyDescent="0.25">
      <c r="B180" s="19"/>
    </row>
    <row r="181" spans="2:2" x14ac:dyDescent="0.25">
      <c r="B181" s="19"/>
    </row>
    <row r="182" spans="2:2" x14ac:dyDescent="0.25">
      <c r="B182" s="19"/>
    </row>
    <row r="183" spans="2:2" x14ac:dyDescent="0.25">
      <c r="B183" s="19"/>
    </row>
    <row r="184" spans="2:2" x14ac:dyDescent="0.25">
      <c r="B184" s="19"/>
    </row>
    <row r="185" spans="2:2" x14ac:dyDescent="0.25">
      <c r="B185" s="19"/>
    </row>
    <row r="186" spans="2:2" x14ac:dyDescent="0.25">
      <c r="B186" s="19"/>
    </row>
    <row r="187" spans="2:2" x14ac:dyDescent="0.25">
      <c r="B187" s="19"/>
    </row>
    <row r="188" spans="2:2" x14ac:dyDescent="0.25">
      <c r="B188" s="19"/>
    </row>
    <row r="189" spans="2:2" x14ac:dyDescent="0.25">
      <c r="B189" s="19"/>
    </row>
    <row r="190" spans="2:2" x14ac:dyDescent="0.25">
      <c r="B190" s="19"/>
    </row>
    <row r="191" spans="2:2" x14ac:dyDescent="0.25">
      <c r="B191" s="19"/>
    </row>
    <row r="192" spans="2:2" x14ac:dyDescent="0.25">
      <c r="B192" s="19"/>
    </row>
    <row r="193" spans="2:2" x14ac:dyDescent="0.25">
      <c r="B193" s="19"/>
    </row>
    <row r="194" spans="2:2" x14ac:dyDescent="0.25">
      <c r="B194" s="19"/>
    </row>
    <row r="195" spans="2:2" x14ac:dyDescent="0.25">
      <c r="B195" s="19"/>
    </row>
    <row r="196" spans="2:2" x14ac:dyDescent="0.25">
      <c r="B196" s="19"/>
    </row>
    <row r="197" spans="2:2" x14ac:dyDescent="0.25">
      <c r="B197" s="19"/>
    </row>
    <row r="198" spans="2:2" x14ac:dyDescent="0.25">
      <c r="B198" s="19"/>
    </row>
    <row r="199" spans="2:2" x14ac:dyDescent="0.25">
      <c r="B199" s="19"/>
    </row>
    <row r="200" spans="2:2" x14ac:dyDescent="0.25">
      <c r="B200" s="19"/>
    </row>
    <row r="201" spans="2:2" x14ac:dyDescent="0.25">
      <c r="B201" s="19"/>
    </row>
    <row r="202" spans="2:2" x14ac:dyDescent="0.25">
      <c r="B202" s="19"/>
    </row>
    <row r="203" spans="2:2" x14ac:dyDescent="0.25">
      <c r="B203" s="19"/>
    </row>
    <row r="204" spans="2:2" x14ac:dyDescent="0.25">
      <c r="B204" s="19"/>
    </row>
    <row r="205" spans="2:2" x14ac:dyDescent="0.25">
      <c r="B205" s="19"/>
    </row>
    <row r="206" spans="2:2" x14ac:dyDescent="0.25">
      <c r="B206" s="19"/>
    </row>
    <row r="207" spans="2:2" x14ac:dyDescent="0.25">
      <c r="B207" s="19"/>
    </row>
    <row r="208" spans="2:2" x14ac:dyDescent="0.25">
      <c r="B208" s="19"/>
    </row>
    <row r="209" spans="2:2" x14ac:dyDescent="0.25">
      <c r="B209" s="19"/>
    </row>
    <row r="210" spans="2:2" x14ac:dyDescent="0.25">
      <c r="B210" s="19"/>
    </row>
    <row r="211" spans="2:2" x14ac:dyDescent="0.25">
      <c r="B211" s="19"/>
    </row>
    <row r="212" spans="2:2" x14ac:dyDescent="0.25">
      <c r="B212" s="19"/>
    </row>
    <row r="213" spans="2:2" x14ac:dyDescent="0.25">
      <c r="B213" s="19"/>
    </row>
    <row r="214" spans="2:2" x14ac:dyDescent="0.25">
      <c r="B214" s="19"/>
    </row>
    <row r="215" spans="2:2" x14ac:dyDescent="0.25">
      <c r="B215" s="19"/>
    </row>
    <row r="216" spans="2:2" x14ac:dyDescent="0.25">
      <c r="B216" s="19"/>
    </row>
    <row r="217" spans="2:2" x14ac:dyDescent="0.25">
      <c r="B217" s="19"/>
    </row>
    <row r="218" spans="2:2" x14ac:dyDescent="0.25">
      <c r="B218" s="19"/>
    </row>
    <row r="219" spans="2:2" x14ac:dyDescent="0.25">
      <c r="B219" s="19"/>
    </row>
    <row r="220" spans="2:2" x14ac:dyDescent="0.25">
      <c r="B220" s="19"/>
    </row>
    <row r="221" spans="2:2" x14ac:dyDescent="0.25">
      <c r="B221" s="19"/>
    </row>
    <row r="222" spans="2:2" x14ac:dyDescent="0.25">
      <c r="B222" s="19"/>
    </row>
    <row r="223" spans="2:2" x14ac:dyDescent="0.25">
      <c r="B223" s="19"/>
    </row>
    <row r="224" spans="2:2" x14ac:dyDescent="0.25">
      <c r="B224" s="19"/>
    </row>
    <row r="225" spans="2:2" x14ac:dyDescent="0.25">
      <c r="B225" s="19"/>
    </row>
    <row r="226" spans="2:2" x14ac:dyDescent="0.25">
      <c r="B226" s="19"/>
    </row>
    <row r="227" spans="2:2" x14ac:dyDescent="0.25">
      <c r="B227" s="19"/>
    </row>
    <row r="228" spans="2:2" x14ac:dyDescent="0.25">
      <c r="B228" s="19"/>
    </row>
    <row r="229" spans="2:2" x14ac:dyDescent="0.25">
      <c r="B229" s="19"/>
    </row>
    <row r="230" spans="2:2" x14ac:dyDescent="0.25">
      <c r="B230" s="19"/>
    </row>
    <row r="231" spans="2:2" x14ac:dyDescent="0.25">
      <c r="B231" s="19"/>
    </row>
    <row r="232" spans="2:2" x14ac:dyDescent="0.25">
      <c r="B232" s="19"/>
    </row>
    <row r="233" spans="2:2" x14ac:dyDescent="0.25">
      <c r="B233" s="19"/>
    </row>
    <row r="234" spans="2:2" x14ac:dyDescent="0.25">
      <c r="B234" s="19"/>
    </row>
    <row r="235" spans="2:2" x14ac:dyDescent="0.25">
      <c r="B235" s="19"/>
    </row>
    <row r="236" spans="2:2" x14ac:dyDescent="0.25">
      <c r="B236" s="19"/>
    </row>
    <row r="237" spans="2:2" x14ac:dyDescent="0.25">
      <c r="B237" s="19"/>
    </row>
    <row r="238" spans="2:2" x14ac:dyDescent="0.25">
      <c r="B238" s="19"/>
    </row>
    <row r="239" spans="2:2" x14ac:dyDescent="0.25">
      <c r="B239" s="19"/>
    </row>
    <row r="240" spans="2:2" x14ac:dyDescent="0.25">
      <c r="B240" s="19"/>
    </row>
    <row r="241" spans="2:2" x14ac:dyDescent="0.25">
      <c r="B241" s="19"/>
    </row>
    <row r="242" spans="2:2" x14ac:dyDescent="0.25">
      <c r="B242" s="19"/>
    </row>
    <row r="243" spans="2:2" x14ac:dyDescent="0.25">
      <c r="B243" s="19"/>
    </row>
    <row r="244" spans="2:2" x14ac:dyDescent="0.25">
      <c r="B244" s="19"/>
    </row>
    <row r="245" spans="2:2" x14ac:dyDescent="0.25">
      <c r="B245" s="19"/>
    </row>
    <row r="246" spans="2:2" x14ac:dyDescent="0.25">
      <c r="B246" s="19"/>
    </row>
    <row r="247" spans="2:2" x14ac:dyDescent="0.25">
      <c r="B247" s="19"/>
    </row>
    <row r="248" spans="2:2" x14ac:dyDescent="0.25">
      <c r="B248" s="19"/>
    </row>
    <row r="249" spans="2:2" x14ac:dyDescent="0.25">
      <c r="B249" s="19"/>
    </row>
    <row r="250" spans="2:2" x14ac:dyDescent="0.25">
      <c r="B250" s="19"/>
    </row>
    <row r="251" spans="2:2" x14ac:dyDescent="0.25">
      <c r="B251" s="19"/>
    </row>
    <row r="252" spans="2:2" x14ac:dyDescent="0.25">
      <c r="B252" s="19"/>
    </row>
    <row r="253" spans="2:2" x14ac:dyDescent="0.25">
      <c r="B253" s="19"/>
    </row>
    <row r="254" spans="2:2" x14ac:dyDescent="0.25">
      <c r="B254" s="19"/>
    </row>
    <row r="255" spans="2:2" x14ac:dyDescent="0.25">
      <c r="B255" s="19"/>
    </row>
    <row r="256" spans="2:2" x14ac:dyDescent="0.25">
      <c r="B256" s="19"/>
    </row>
    <row r="257" spans="2:2" x14ac:dyDescent="0.25">
      <c r="B257" s="19"/>
    </row>
    <row r="258" spans="2:2" x14ac:dyDescent="0.25">
      <c r="B258" s="19"/>
    </row>
    <row r="259" spans="2:2" x14ac:dyDescent="0.25">
      <c r="B259" s="19"/>
    </row>
    <row r="260" spans="2:2" x14ac:dyDescent="0.25">
      <c r="B260" s="19"/>
    </row>
    <row r="261" spans="2:2" x14ac:dyDescent="0.25">
      <c r="B261" s="19"/>
    </row>
    <row r="262" spans="2:2" x14ac:dyDescent="0.25">
      <c r="B262" s="19"/>
    </row>
    <row r="263" spans="2:2" x14ac:dyDescent="0.25">
      <c r="B263" s="19"/>
    </row>
    <row r="264" spans="2:2" x14ac:dyDescent="0.25">
      <c r="B264" s="19"/>
    </row>
    <row r="265" spans="2:2" x14ac:dyDescent="0.25">
      <c r="B265" s="19"/>
    </row>
    <row r="266" spans="2:2" x14ac:dyDescent="0.25">
      <c r="B266" s="19"/>
    </row>
    <row r="267" spans="2:2" x14ac:dyDescent="0.25">
      <c r="B267" s="19"/>
    </row>
    <row r="268" spans="2:2" x14ac:dyDescent="0.25">
      <c r="B268" s="19"/>
    </row>
    <row r="269" spans="2:2" x14ac:dyDescent="0.25">
      <c r="B269" s="19"/>
    </row>
    <row r="270" spans="2:2" x14ac:dyDescent="0.25">
      <c r="B270" s="19"/>
    </row>
    <row r="271" spans="2:2" x14ac:dyDescent="0.25">
      <c r="B271" s="19"/>
    </row>
    <row r="272" spans="2:2" x14ac:dyDescent="0.25">
      <c r="B272" s="19"/>
    </row>
    <row r="273" spans="2:2" x14ac:dyDescent="0.25">
      <c r="B273" s="19"/>
    </row>
    <row r="274" spans="2:2" x14ac:dyDescent="0.25">
      <c r="B274" s="19"/>
    </row>
    <row r="275" spans="2:2" x14ac:dyDescent="0.25">
      <c r="B275" s="19"/>
    </row>
    <row r="276" spans="2:2" x14ac:dyDescent="0.25">
      <c r="B276" s="19"/>
    </row>
    <row r="277" spans="2:2" x14ac:dyDescent="0.25">
      <c r="B277" s="19"/>
    </row>
    <row r="278" spans="2:2" x14ac:dyDescent="0.25">
      <c r="B278" s="19"/>
    </row>
    <row r="279" spans="2:2" x14ac:dyDescent="0.25">
      <c r="B279" s="19"/>
    </row>
    <row r="280" spans="2:2" x14ac:dyDescent="0.25">
      <c r="B280" s="19"/>
    </row>
    <row r="281" spans="2:2" x14ac:dyDescent="0.25">
      <c r="B281" s="19"/>
    </row>
    <row r="282" spans="2:2" x14ac:dyDescent="0.25">
      <c r="B282" s="19"/>
    </row>
    <row r="283" spans="2:2" x14ac:dyDescent="0.25">
      <c r="B283" s="19"/>
    </row>
    <row r="284" spans="2:2" x14ac:dyDescent="0.25">
      <c r="B284" s="19"/>
    </row>
    <row r="285" spans="2:2" x14ac:dyDescent="0.25">
      <c r="B285" s="19"/>
    </row>
    <row r="286" spans="2:2" x14ac:dyDescent="0.25">
      <c r="B286" s="19"/>
    </row>
    <row r="287" spans="2:2" x14ac:dyDescent="0.25">
      <c r="B287" s="19"/>
    </row>
    <row r="288" spans="2:2" x14ac:dyDescent="0.25">
      <c r="B288" s="19"/>
    </row>
    <row r="289" spans="2:2" x14ac:dyDescent="0.25">
      <c r="B289" s="19"/>
    </row>
    <row r="290" spans="2:2" x14ac:dyDescent="0.25">
      <c r="B290" s="19"/>
    </row>
    <row r="291" spans="2:2" x14ac:dyDescent="0.25">
      <c r="B291" s="19"/>
    </row>
    <row r="292" spans="2:2" x14ac:dyDescent="0.25">
      <c r="B292" s="19"/>
    </row>
    <row r="293" spans="2:2" x14ac:dyDescent="0.25">
      <c r="B293" s="19"/>
    </row>
    <row r="294" spans="2:2" x14ac:dyDescent="0.25">
      <c r="B294" s="19"/>
    </row>
    <row r="295" spans="2:2" x14ac:dyDescent="0.25">
      <c r="B295" s="19"/>
    </row>
    <row r="296" spans="2:2" x14ac:dyDescent="0.25">
      <c r="B296" s="19"/>
    </row>
    <row r="297" spans="2:2" x14ac:dyDescent="0.25">
      <c r="B297" s="19"/>
    </row>
    <row r="298" spans="2:2" x14ac:dyDescent="0.25">
      <c r="B298" s="19"/>
    </row>
    <row r="299" spans="2:2" x14ac:dyDescent="0.25">
      <c r="B299" s="19"/>
    </row>
    <row r="300" spans="2:2" x14ac:dyDescent="0.25">
      <c r="B300" s="19"/>
    </row>
    <row r="301" spans="2:2" x14ac:dyDescent="0.25">
      <c r="B301" s="19"/>
    </row>
    <row r="302" spans="2:2" x14ac:dyDescent="0.25">
      <c r="B302" s="19"/>
    </row>
    <row r="303" spans="2:2" x14ac:dyDescent="0.25">
      <c r="B303" s="19"/>
    </row>
    <row r="304" spans="2:2" x14ac:dyDescent="0.25">
      <c r="B304" s="19"/>
    </row>
    <row r="305" spans="2:2" x14ac:dyDescent="0.25">
      <c r="B305" s="19"/>
    </row>
    <row r="306" spans="2:2" x14ac:dyDescent="0.25">
      <c r="B306" s="19"/>
    </row>
    <row r="307" spans="2:2" x14ac:dyDescent="0.25">
      <c r="B307" s="19"/>
    </row>
    <row r="308" spans="2:2" x14ac:dyDescent="0.25">
      <c r="B308" s="19"/>
    </row>
    <row r="309" spans="2:2" x14ac:dyDescent="0.25">
      <c r="B309" s="19"/>
    </row>
    <row r="310" spans="2:2" x14ac:dyDescent="0.25">
      <c r="B310" s="19"/>
    </row>
    <row r="311" spans="2:2" x14ac:dyDescent="0.25">
      <c r="B311" s="19"/>
    </row>
    <row r="312" spans="2:2" x14ac:dyDescent="0.25">
      <c r="B312" s="19"/>
    </row>
    <row r="313" spans="2:2" x14ac:dyDescent="0.25">
      <c r="B313" s="19"/>
    </row>
    <row r="314" spans="2:2" x14ac:dyDescent="0.25">
      <c r="B314" s="19"/>
    </row>
    <row r="315" spans="2:2" x14ac:dyDescent="0.25">
      <c r="B315" s="19"/>
    </row>
    <row r="316" spans="2:2" x14ac:dyDescent="0.25">
      <c r="B316" s="19"/>
    </row>
    <row r="317" spans="2:2" x14ac:dyDescent="0.25">
      <c r="B317" s="19"/>
    </row>
    <row r="318" spans="2:2" x14ac:dyDescent="0.25">
      <c r="B318" s="19"/>
    </row>
    <row r="319" spans="2:2" x14ac:dyDescent="0.25">
      <c r="B319" s="19"/>
    </row>
    <row r="320" spans="2:2" x14ac:dyDescent="0.25">
      <c r="B320" s="19"/>
    </row>
    <row r="321" spans="2:2" x14ac:dyDescent="0.25">
      <c r="B321" s="19"/>
    </row>
    <row r="322" spans="2:2" x14ac:dyDescent="0.25">
      <c r="B322" s="19"/>
    </row>
    <row r="323" spans="2:2" x14ac:dyDescent="0.25">
      <c r="B323" s="19"/>
    </row>
    <row r="324" spans="2:2" x14ac:dyDescent="0.25">
      <c r="B324" s="19"/>
    </row>
    <row r="325" spans="2:2" x14ac:dyDescent="0.25">
      <c r="B325" s="19"/>
    </row>
    <row r="326" spans="2:2" x14ac:dyDescent="0.25">
      <c r="B326" s="19"/>
    </row>
    <row r="327" spans="2:2" x14ac:dyDescent="0.25">
      <c r="B327" s="19"/>
    </row>
    <row r="328" spans="2:2" x14ac:dyDescent="0.25">
      <c r="B328" s="19"/>
    </row>
    <row r="329" spans="2:2" x14ac:dyDescent="0.25">
      <c r="B329" s="19"/>
    </row>
    <row r="330" spans="2:2" x14ac:dyDescent="0.25">
      <c r="B330" s="19"/>
    </row>
    <row r="331" spans="2:2" x14ac:dyDescent="0.25">
      <c r="B331" s="19"/>
    </row>
    <row r="332" spans="2:2" x14ac:dyDescent="0.25">
      <c r="B332" s="19"/>
    </row>
    <row r="333" spans="2:2" x14ac:dyDescent="0.25">
      <c r="B333" s="19"/>
    </row>
    <row r="334" spans="2:2" x14ac:dyDescent="0.25">
      <c r="B334" s="19"/>
    </row>
    <row r="335" spans="2:2" x14ac:dyDescent="0.25">
      <c r="B335" s="19"/>
    </row>
    <row r="336" spans="2:2" x14ac:dyDescent="0.25">
      <c r="B336" s="19"/>
    </row>
    <row r="337" spans="2:2" x14ac:dyDescent="0.25">
      <c r="B337" s="19"/>
    </row>
    <row r="338" spans="2:2" x14ac:dyDescent="0.25">
      <c r="B338" s="19"/>
    </row>
    <row r="339" spans="2:2" x14ac:dyDescent="0.25">
      <c r="B339" s="19"/>
    </row>
    <row r="340" spans="2:2" x14ac:dyDescent="0.25">
      <c r="B340" s="19"/>
    </row>
    <row r="341" spans="2:2" x14ac:dyDescent="0.25">
      <c r="B341" s="19"/>
    </row>
    <row r="342" spans="2:2" x14ac:dyDescent="0.25">
      <c r="B342" s="19"/>
    </row>
    <row r="343" spans="2:2" x14ac:dyDescent="0.25">
      <c r="B343" s="19"/>
    </row>
    <row r="344" spans="2:2" x14ac:dyDescent="0.25">
      <c r="B344" s="19"/>
    </row>
    <row r="345" spans="2:2" x14ac:dyDescent="0.25">
      <c r="B345" s="19"/>
    </row>
    <row r="346" spans="2:2" x14ac:dyDescent="0.25">
      <c r="B346" s="19"/>
    </row>
    <row r="347" spans="2:2" x14ac:dyDescent="0.25">
      <c r="B347" s="19"/>
    </row>
    <row r="348" spans="2:2" x14ac:dyDescent="0.25">
      <c r="B348" s="19"/>
    </row>
    <row r="349" spans="2:2" x14ac:dyDescent="0.25">
      <c r="B349" s="19"/>
    </row>
    <row r="350" spans="2:2" x14ac:dyDescent="0.25">
      <c r="B350" s="19"/>
    </row>
    <row r="351" spans="2:2" x14ac:dyDescent="0.25">
      <c r="B351" s="19"/>
    </row>
    <row r="352" spans="2:2" x14ac:dyDescent="0.25">
      <c r="B352" s="19"/>
    </row>
    <row r="353" spans="2:2" x14ac:dyDescent="0.25">
      <c r="B353" s="19"/>
    </row>
    <row r="354" spans="2:2" x14ac:dyDescent="0.25">
      <c r="B354" s="19"/>
    </row>
    <row r="355" spans="2:2" x14ac:dyDescent="0.25">
      <c r="B355" s="19"/>
    </row>
    <row r="356" spans="2:2" x14ac:dyDescent="0.25">
      <c r="B356" s="19"/>
    </row>
    <row r="357" spans="2:2" x14ac:dyDescent="0.25">
      <c r="B357" s="19"/>
    </row>
    <row r="358" spans="2:2" x14ac:dyDescent="0.25">
      <c r="B358" s="19"/>
    </row>
    <row r="359" spans="2:2" x14ac:dyDescent="0.25">
      <c r="B359" s="19"/>
    </row>
    <row r="360" spans="2:2" x14ac:dyDescent="0.25">
      <c r="B360" s="19"/>
    </row>
    <row r="361" spans="2:2" x14ac:dyDescent="0.25">
      <c r="B361" s="19"/>
    </row>
    <row r="362" spans="2:2" x14ac:dyDescent="0.25">
      <c r="B362" s="19"/>
    </row>
    <row r="363" spans="2:2" x14ac:dyDescent="0.25">
      <c r="B363" s="19"/>
    </row>
    <row r="364" spans="2:2" x14ac:dyDescent="0.25">
      <c r="B364" s="19"/>
    </row>
    <row r="365" spans="2:2" x14ac:dyDescent="0.25">
      <c r="B365" s="19"/>
    </row>
    <row r="366" spans="2:2" x14ac:dyDescent="0.25">
      <c r="B366" s="19"/>
    </row>
    <row r="367" spans="2:2" x14ac:dyDescent="0.25">
      <c r="B367" s="19"/>
    </row>
    <row r="368" spans="2:2" x14ac:dyDescent="0.25">
      <c r="B368" s="19"/>
    </row>
    <row r="369" spans="2:2" x14ac:dyDescent="0.25">
      <c r="B369" s="19"/>
    </row>
    <row r="370" spans="2:2" x14ac:dyDescent="0.25">
      <c r="B370" s="19"/>
    </row>
    <row r="371" spans="2:2" x14ac:dyDescent="0.25">
      <c r="B371" s="19"/>
    </row>
    <row r="372" spans="2:2" x14ac:dyDescent="0.25">
      <c r="B372" s="19"/>
    </row>
    <row r="373" spans="2:2" x14ac:dyDescent="0.25">
      <c r="B373" s="19"/>
    </row>
    <row r="374" spans="2:2" x14ac:dyDescent="0.25">
      <c r="B374" s="19"/>
    </row>
    <row r="375" spans="2:2" x14ac:dyDescent="0.25">
      <c r="B375" s="19"/>
    </row>
    <row r="376" spans="2:2" x14ac:dyDescent="0.25">
      <c r="B376" s="19"/>
    </row>
    <row r="377" spans="2:2" x14ac:dyDescent="0.25">
      <c r="B377" s="19"/>
    </row>
    <row r="378" spans="2:2" x14ac:dyDescent="0.25">
      <c r="B378" s="19"/>
    </row>
    <row r="379" spans="2:2" x14ac:dyDescent="0.25">
      <c r="B379" s="19"/>
    </row>
    <row r="380" spans="2:2" x14ac:dyDescent="0.25">
      <c r="B380" s="19"/>
    </row>
    <row r="381" spans="2:2" x14ac:dyDescent="0.25">
      <c r="B381" s="19"/>
    </row>
    <row r="382" spans="2:2" x14ac:dyDescent="0.25">
      <c r="B382" s="19"/>
    </row>
    <row r="383" spans="2:2" x14ac:dyDescent="0.25">
      <c r="B383" s="19"/>
    </row>
    <row r="384" spans="2:2" x14ac:dyDescent="0.25">
      <c r="B384" s="19"/>
    </row>
    <row r="385" spans="2:2" x14ac:dyDescent="0.25">
      <c r="B385" s="19"/>
    </row>
    <row r="386" spans="2:2" x14ac:dyDescent="0.25">
      <c r="B386" s="19"/>
    </row>
    <row r="387" spans="2:2" x14ac:dyDescent="0.25">
      <c r="B387" s="19"/>
    </row>
    <row r="388" spans="2:2" x14ac:dyDescent="0.25">
      <c r="B388" s="19"/>
    </row>
    <row r="389" spans="2:2" x14ac:dyDescent="0.25">
      <c r="B389" s="19"/>
    </row>
    <row r="390" spans="2:2" x14ac:dyDescent="0.25">
      <c r="B390" s="19"/>
    </row>
    <row r="391" spans="2:2" x14ac:dyDescent="0.25">
      <c r="B391" s="19"/>
    </row>
    <row r="392" spans="2:2" x14ac:dyDescent="0.25">
      <c r="B392" s="19"/>
    </row>
    <row r="393" spans="2:2" x14ac:dyDescent="0.25">
      <c r="B393" s="19"/>
    </row>
    <row r="394" spans="2:2" x14ac:dyDescent="0.25">
      <c r="B394" s="19"/>
    </row>
    <row r="395" spans="2:2" x14ac:dyDescent="0.25">
      <c r="B395" s="19"/>
    </row>
    <row r="396" spans="2:2" x14ac:dyDescent="0.25">
      <c r="B396" s="19"/>
    </row>
    <row r="397" spans="2:2" x14ac:dyDescent="0.25">
      <c r="B397" s="19"/>
    </row>
    <row r="398" spans="2:2" x14ac:dyDescent="0.25">
      <c r="B398" s="19"/>
    </row>
    <row r="399" spans="2:2" x14ac:dyDescent="0.25">
      <c r="B399" s="19"/>
    </row>
    <row r="400" spans="2:2" x14ac:dyDescent="0.25">
      <c r="B400" s="19"/>
    </row>
    <row r="401" spans="2:2" x14ac:dyDescent="0.25">
      <c r="B401" s="19"/>
    </row>
    <row r="402" spans="2:2" x14ac:dyDescent="0.25">
      <c r="B402" s="19"/>
    </row>
    <row r="403" spans="2:2" x14ac:dyDescent="0.25">
      <c r="B403" s="19"/>
    </row>
    <row r="404" spans="2:2" x14ac:dyDescent="0.25">
      <c r="B404" s="19"/>
    </row>
    <row r="405" spans="2:2" x14ac:dyDescent="0.25">
      <c r="B405" s="19"/>
    </row>
    <row r="406" spans="2:2" x14ac:dyDescent="0.25">
      <c r="B406" s="19"/>
    </row>
    <row r="407" spans="2:2" x14ac:dyDescent="0.25">
      <c r="B407" s="19"/>
    </row>
    <row r="408" spans="2:2" x14ac:dyDescent="0.25">
      <c r="B408" s="19"/>
    </row>
    <row r="409" spans="2:2" x14ac:dyDescent="0.25">
      <c r="B409" s="19"/>
    </row>
    <row r="410" spans="2:2" x14ac:dyDescent="0.25">
      <c r="B410" s="19"/>
    </row>
    <row r="411" spans="2:2" x14ac:dyDescent="0.25">
      <c r="B411" s="19"/>
    </row>
    <row r="412" spans="2:2" x14ac:dyDescent="0.25">
      <c r="B412" s="19"/>
    </row>
    <row r="413" spans="2:2" x14ac:dyDescent="0.25">
      <c r="B413" s="19"/>
    </row>
    <row r="414" spans="2:2" x14ac:dyDescent="0.25">
      <c r="B414" s="19"/>
    </row>
    <row r="415" spans="2:2" x14ac:dyDescent="0.25">
      <c r="B415" s="19"/>
    </row>
    <row r="416" spans="2:2" x14ac:dyDescent="0.25">
      <c r="B416" s="19"/>
    </row>
    <row r="417" spans="2:2" x14ac:dyDescent="0.25">
      <c r="B417" s="19"/>
    </row>
    <row r="418" spans="2:2" x14ac:dyDescent="0.25">
      <c r="B418" s="19"/>
    </row>
    <row r="419" spans="2:2" x14ac:dyDescent="0.25">
      <c r="B419" s="19"/>
    </row>
    <row r="420" spans="2:2" x14ac:dyDescent="0.25">
      <c r="B420" s="19"/>
    </row>
    <row r="421" spans="2:2" x14ac:dyDescent="0.25">
      <c r="B421" s="19"/>
    </row>
    <row r="422" spans="2:2" x14ac:dyDescent="0.25">
      <c r="B422" s="19"/>
    </row>
    <row r="423" spans="2:2" x14ac:dyDescent="0.25">
      <c r="B423" s="19"/>
    </row>
    <row r="424" spans="2:2" x14ac:dyDescent="0.25">
      <c r="B424" s="19"/>
    </row>
    <row r="425" spans="2:2" x14ac:dyDescent="0.25">
      <c r="B425" s="19"/>
    </row>
    <row r="426" spans="2:2" x14ac:dyDescent="0.25">
      <c r="B426" s="19"/>
    </row>
    <row r="427" spans="2:2" x14ac:dyDescent="0.25">
      <c r="B427" s="19"/>
    </row>
    <row r="428" spans="2:2" x14ac:dyDescent="0.25">
      <c r="B428" s="19"/>
    </row>
    <row r="429" spans="2:2" x14ac:dyDescent="0.25">
      <c r="B429" s="19"/>
    </row>
    <row r="430" spans="2:2" x14ac:dyDescent="0.25">
      <c r="B430" s="19"/>
    </row>
    <row r="431" spans="2:2" x14ac:dyDescent="0.25">
      <c r="B431" s="19"/>
    </row>
    <row r="432" spans="2:2" x14ac:dyDescent="0.25">
      <c r="B432" s="19"/>
    </row>
    <row r="433" spans="2:2" x14ac:dyDescent="0.25">
      <c r="B433" s="19"/>
    </row>
    <row r="434" spans="2:2" x14ac:dyDescent="0.25">
      <c r="B434" s="19"/>
    </row>
    <row r="435" spans="2:2" x14ac:dyDescent="0.25">
      <c r="B435" s="19"/>
    </row>
    <row r="436" spans="2:2" x14ac:dyDescent="0.25">
      <c r="B436" s="19"/>
    </row>
    <row r="437" spans="2:2" x14ac:dyDescent="0.25">
      <c r="B437" s="19"/>
    </row>
    <row r="438" spans="2:2" x14ac:dyDescent="0.25">
      <c r="B438" s="19"/>
    </row>
    <row r="439" spans="2:2" x14ac:dyDescent="0.25">
      <c r="B439" s="19"/>
    </row>
    <row r="440" spans="2:2" x14ac:dyDescent="0.25">
      <c r="B440" s="19"/>
    </row>
    <row r="441" spans="2:2" x14ac:dyDescent="0.25">
      <c r="B441" s="19"/>
    </row>
    <row r="442" spans="2:2" x14ac:dyDescent="0.25">
      <c r="B442" s="19"/>
    </row>
    <row r="443" spans="2:2" x14ac:dyDescent="0.25">
      <c r="B443" s="19"/>
    </row>
    <row r="444" spans="2:2" x14ac:dyDescent="0.25">
      <c r="B444" s="19"/>
    </row>
    <row r="445" spans="2:2" x14ac:dyDescent="0.25">
      <c r="B445" s="19"/>
    </row>
    <row r="446" spans="2:2" x14ac:dyDescent="0.25">
      <c r="B446" s="19"/>
    </row>
    <row r="447" spans="2:2" x14ac:dyDescent="0.25">
      <c r="B447" s="19"/>
    </row>
    <row r="448" spans="2:2" x14ac:dyDescent="0.25">
      <c r="B448" s="19"/>
    </row>
    <row r="449" spans="2:2" x14ac:dyDescent="0.25">
      <c r="B449" s="19"/>
    </row>
    <row r="450" spans="2:2" x14ac:dyDescent="0.25">
      <c r="B450" s="19"/>
    </row>
    <row r="451" spans="2:2" x14ac:dyDescent="0.25">
      <c r="B451" s="19"/>
    </row>
    <row r="452" spans="2:2" x14ac:dyDescent="0.25">
      <c r="B452" s="19"/>
    </row>
    <row r="453" spans="2:2" x14ac:dyDescent="0.25">
      <c r="B453" s="19"/>
    </row>
    <row r="454" spans="2:2" x14ac:dyDescent="0.25">
      <c r="B454" s="19"/>
    </row>
    <row r="455" spans="2:2" x14ac:dyDescent="0.25">
      <c r="B455" s="19"/>
    </row>
    <row r="456" spans="2:2" x14ac:dyDescent="0.25">
      <c r="B456" s="19"/>
    </row>
    <row r="457" spans="2:2" x14ac:dyDescent="0.25">
      <c r="B457" s="19"/>
    </row>
    <row r="458" spans="2:2" x14ac:dyDescent="0.25">
      <c r="B458" s="19"/>
    </row>
    <row r="459" spans="2:2" x14ac:dyDescent="0.25">
      <c r="B459" s="19"/>
    </row>
    <row r="460" spans="2:2" x14ac:dyDescent="0.25">
      <c r="B460" s="19"/>
    </row>
    <row r="461" spans="2:2" x14ac:dyDescent="0.25">
      <c r="B461" s="19"/>
    </row>
    <row r="462" spans="2:2" x14ac:dyDescent="0.25">
      <c r="B462" s="19"/>
    </row>
    <row r="463" spans="2:2" x14ac:dyDescent="0.25">
      <c r="B463" s="19"/>
    </row>
    <row r="464" spans="2:2" x14ac:dyDescent="0.25">
      <c r="B464" s="19"/>
    </row>
    <row r="465" spans="2:2" x14ac:dyDescent="0.25">
      <c r="B465" s="19"/>
    </row>
    <row r="466" spans="2:2" x14ac:dyDescent="0.25">
      <c r="B466" s="19"/>
    </row>
    <row r="467" spans="2:2" x14ac:dyDescent="0.25">
      <c r="B467" s="19"/>
    </row>
    <row r="468" spans="2:2" x14ac:dyDescent="0.25">
      <c r="B468" s="19"/>
    </row>
    <row r="469" spans="2:2" x14ac:dyDescent="0.25">
      <c r="B469" s="19"/>
    </row>
    <row r="470" spans="2:2" x14ac:dyDescent="0.25">
      <c r="B470" s="19"/>
    </row>
    <row r="471" spans="2:2" x14ac:dyDescent="0.25">
      <c r="B471" s="19"/>
    </row>
    <row r="472" spans="2:2" x14ac:dyDescent="0.25">
      <c r="B472" s="19"/>
    </row>
    <row r="473" spans="2:2" x14ac:dyDescent="0.25">
      <c r="B473" s="19"/>
    </row>
    <row r="474" spans="2:2" x14ac:dyDescent="0.25">
      <c r="B474" s="19"/>
    </row>
    <row r="475" spans="2:2" x14ac:dyDescent="0.25">
      <c r="B475" s="19"/>
    </row>
    <row r="476" spans="2:2" x14ac:dyDescent="0.25">
      <c r="B476" s="19"/>
    </row>
    <row r="477" spans="2:2" x14ac:dyDescent="0.25">
      <c r="B477" s="19"/>
    </row>
    <row r="478" spans="2:2" x14ac:dyDescent="0.25">
      <c r="B478" s="19"/>
    </row>
    <row r="479" spans="2:2" x14ac:dyDescent="0.25">
      <c r="B479" s="19"/>
    </row>
    <row r="480" spans="2:2" x14ac:dyDescent="0.25">
      <c r="B480" s="19"/>
    </row>
    <row r="481" spans="2:2" x14ac:dyDescent="0.25">
      <c r="B481" s="19"/>
    </row>
    <row r="482" spans="2:2" x14ac:dyDescent="0.25">
      <c r="B482" s="19"/>
    </row>
    <row r="483" spans="2:2" x14ac:dyDescent="0.25">
      <c r="B483" s="19"/>
    </row>
    <row r="484" spans="2:2" x14ac:dyDescent="0.25">
      <c r="B484" s="19"/>
    </row>
    <row r="485" spans="2:2" x14ac:dyDescent="0.25">
      <c r="B485" s="19"/>
    </row>
    <row r="486" spans="2:2" x14ac:dyDescent="0.25">
      <c r="B486" s="19"/>
    </row>
    <row r="487" spans="2:2" x14ac:dyDescent="0.25">
      <c r="B487" s="19"/>
    </row>
    <row r="488" spans="2:2" x14ac:dyDescent="0.25">
      <c r="B488" s="19"/>
    </row>
    <row r="489" spans="2:2" x14ac:dyDescent="0.25">
      <c r="B489" s="19"/>
    </row>
    <row r="490" spans="2:2" x14ac:dyDescent="0.25">
      <c r="B490" s="19"/>
    </row>
    <row r="491" spans="2:2" x14ac:dyDescent="0.25">
      <c r="B491" s="19"/>
    </row>
    <row r="492" spans="2:2" x14ac:dyDescent="0.25">
      <c r="B492" s="19"/>
    </row>
    <row r="493" spans="2:2" x14ac:dyDescent="0.25">
      <c r="B493" s="19"/>
    </row>
    <row r="494" spans="2:2" x14ac:dyDescent="0.25">
      <c r="B494" s="19"/>
    </row>
    <row r="495" spans="2:2" x14ac:dyDescent="0.25">
      <c r="B495" s="19"/>
    </row>
    <row r="496" spans="2:2" x14ac:dyDescent="0.25">
      <c r="B496" s="19"/>
    </row>
    <row r="497" spans="2:2" x14ac:dyDescent="0.25">
      <c r="B497" s="19"/>
    </row>
    <row r="498" spans="2:2" x14ac:dyDescent="0.25">
      <c r="B498" s="19"/>
    </row>
    <row r="499" spans="2:2" x14ac:dyDescent="0.25">
      <c r="B499" s="19"/>
    </row>
    <row r="500" spans="2:2" x14ac:dyDescent="0.25">
      <c r="B500" s="19"/>
    </row>
    <row r="501" spans="2:2" x14ac:dyDescent="0.25">
      <c r="B501" s="19"/>
    </row>
    <row r="502" spans="2:2" x14ac:dyDescent="0.25">
      <c r="B502" s="19"/>
    </row>
    <row r="503" spans="2:2" x14ac:dyDescent="0.25">
      <c r="B503" s="19"/>
    </row>
  </sheetData>
  <mergeCells count="1">
    <mergeCell ref="A1:G1"/>
  </mergeCells>
  <pageMargins left="0.70866141732283472" right="0.70866141732283472" top="0.74803149606299213" bottom="0.74803149606299213" header="0.31496062992125984" footer="0.31496062992125984"/>
  <pageSetup paperSize="9" scale="73" orientation="landscape" r:id="rId1"/>
  <ignoredErrors>
    <ignoredError sqref="C9: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104775</xdr:colOff>
                    <xdr:row>5</xdr:row>
                    <xdr:rowOff>295275</xdr:rowOff>
                  </from>
                  <to>
                    <xdr:col>1</xdr:col>
                    <xdr:colOff>314325</xdr:colOff>
                    <xdr:row>6</xdr:row>
                    <xdr:rowOff>219075</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28575</xdr:colOff>
                    <xdr:row>5</xdr:row>
                    <xdr:rowOff>285750</xdr:rowOff>
                  </from>
                  <to>
                    <xdr:col>5</xdr:col>
                    <xdr:colOff>542925</xdr:colOff>
                    <xdr:row>6</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showGridLines="0" showRowColHeaders="0" zoomScale="85" zoomScaleNormal="85" zoomScaleSheetLayoutView="100" workbookViewId="0">
      <selection sqref="A1:B1"/>
    </sheetView>
  </sheetViews>
  <sheetFormatPr baseColWidth="10" defaultColWidth="11.42578125" defaultRowHeight="15" x14ac:dyDescent="0.25"/>
  <cols>
    <col min="1" max="1" width="1.28515625" customWidth="1"/>
    <col min="2" max="2" width="109" customWidth="1"/>
    <col min="3" max="3" width="4.140625" customWidth="1"/>
  </cols>
  <sheetData>
    <row r="1" spans="1:7" ht="48.75" customHeight="1" x14ac:dyDescent="0.25">
      <c r="A1" s="106" t="s">
        <v>112</v>
      </c>
      <c r="B1" s="106"/>
      <c r="C1" s="37"/>
      <c r="D1" s="37"/>
      <c r="E1" s="37"/>
      <c r="F1" s="37"/>
      <c r="G1" s="37"/>
    </row>
    <row r="2" spans="1:7" ht="15.75" thickBot="1" x14ac:dyDescent="0.3"/>
    <row r="3" spans="1:7" ht="18.75" customHeight="1" thickTop="1" thickBot="1" x14ac:dyDescent="0.3">
      <c r="A3" s="107" t="s">
        <v>208</v>
      </c>
      <c r="B3" s="108"/>
      <c r="C3" s="44"/>
      <c r="D3" s="44"/>
      <c r="E3" s="44"/>
      <c r="F3" s="44"/>
      <c r="G3" s="45"/>
    </row>
    <row r="4" spans="1:7" ht="3" customHeight="1" thickTop="1" x14ac:dyDescent="0.25"/>
    <row r="5" spans="1:7" s="46" customFormat="1" ht="18.75" customHeight="1" thickBot="1" x14ac:dyDescent="0.3">
      <c r="B5" s="5"/>
    </row>
    <row r="6" spans="1:7" ht="5.25" customHeight="1" thickTop="1" x14ac:dyDescent="0.25"/>
    <row r="7" spans="1:7" s="47" customFormat="1" ht="195" customHeight="1" x14ac:dyDescent="0.25">
      <c r="B7" s="104" t="s">
        <v>247</v>
      </c>
    </row>
    <row r="8" spans="1:7" s="47" customFormat="1" ht="8.25" customHeight="1" x14ac:dyDescent="0.25">
      <c r="B8" s="48"/>
    </row>
    <row r="9" spans="1:7" s="47" customFormat="1" ht="228.75" customHeight="1" x14ac:dyDescent="0.25">
      <c r="B9" s="104" t="s">
        <v>248</v>
      </c>
    </row>
    <row r="10" spans="1:7" s="47" customFormat="1" ht="6.75" customHeight="1" x14ac:dyDescent="0.25">
      <c r="B10" s="48"/>
    </row>
    <row r="11" spans="1:7" s="47" customFormat="1" ht="165" customHeight="1" x14ac:dyDescent="0.25">
      <c r="B11" s="104" t="s">
        <v>249</v>
      </c>
    </row>
    <row r="12" spans="1:7" x14ac:dyDescent="0.25">
      <c r="B12" s="48"/>
    </row>
    <row r="13" spans="1:7" x14ac:dyDescent="0.25">
      <c r="B13" s="48"/>
    </row>
    <row r="14" spans="1:7" x14ac:dyDescent="0.25">
      <c r="B14" s="48"/>
    </row>
    <row r="15" spans="1:7" x14ac:dyDescent="0.25">
      <c r="B15" s="48"/>
    </row>
    <row r="16" spans="1:7" x14ac:dyDescent="0.25">
      <c r="B16" s="48"/>
    </row>
    <row r="17" spans="2:2" x14ac:dyDescent="0.25">
      <c r="B17" s="48"/>
    </row>
    <row r="18" spans="2:2" x14ac:dyDescent="0.25">
      <c r="B18" s="48"/>
    </row>
    <row r="19" spans="2:2" x14ac:dyDescent="0.25">
      <c r="B19" s="48"/>
    </row>
    <row r="20" spans="2:2" x14ac:dyDescent="0.25">
      <c r="B20" s="48"/>
    </row>
    <row r="21" spans="2:2" x14ac:dyDescent="0.25">
      <c r="B21" s="48"/>
    </row>
    <row r="22" spans="2:2" x14ac:dyDescent="0.25">
      <c r="B22" s="48"/>
    </row>
    <row r="23" spans="2:2" s="46" customFormat="1" ht="18.75" customHeight="1" x14ac:dyDescent="0.25">
      <c r="B23" s="48"/>
    </row>
    <row r="24" spans="2:2" x14ac:dyDescent="0.25">
      <c r="B24" s="48"/>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G36"/>
  <sheetViews>
    <sheetView showGridLines="0" showRowColHeaders="0" zoomScale="85" zoomScaleNormal="85" zoomScaleSheetLayoutView="100" workbookViewId="0">
      <selection sqref="A1:B1"/>
    </sheetView>
  </sheetViews>
  <sheetFormatPr baseColWidth="10" defaultColWidth="11.42578125" defaultRowHeight="15" x14ac:dyDescent="0.25"/>
  <cols>
    <col min="1" max="1" width="1.28515625" style="1" customWidth="1"/>
    <col min="2" max="2" width="109" style="1" customWidth="1"/>
    <col min="3" max="3" width="4.140625" style="1" customWidth="1"/>
    <col min="4" max="16384" width="11.42578125" style="1"/>
  </cols>
  <sheetData>
    <row r="1" spans="1:7" ht="48.75" customHeight="1" x14ac:dyDescent="0.25">
      <c r="A1" s="109" t="s">
        <v>112</v>
      </c>
      <c r="B1" s="109"/>
      <c r="C1" s="27"/>
      <c r="D1" s="27"/>
      <c r="E1" s="27"/>
      <c r="F1" s="27"/>
      <c r="G1" s="27"/>
    </row>
    <row r="2" spans="1:7" ht="15.75" thickBot="1" x14ac:dyDescent="0.3"/>
    <row r="3" spans="1:7" ht="18.75" customHeight="1" thickTop="1" thickBot="1" x14ac:dyDescent="0.3">
      <c r="A3" s="110" t="s">
        <v>85</v>
      </c>
      <c r="B3" s="111"/>
      <c r="C3" s="28"/>
      <c r="D3" s="28"/>
      <c r="E3" s="28"/>
      <c r="F3" s="28"/>
      <c r="G3" s="29"/>
    </row>
    <row r="4" spans="1:7" ht="3" customHeight="1" thickTop="1" x14ac:dyDescent="0.25"/>
    <row r="5" spans="1:7" s="30" customFormat="1" ht="18.75" customHeight="1" thickBot="1" x14ac:dyDescent="0.3">
      <c r="B5" s="5" t="s">
        <v>86</v>
      </c>
    </row>
    <row r="6" spans="1:7" ht="5.25" customHeight="1" thickTop="1" x14ac:dyDescent="0.25"/>
    <row r="7" spans="1:7" s="31" customFormat="1" x14ac:dyDescent="0.25">
      <c r="B7" s="32" t="s">
        <v>87</v>
      </c>
    </row>
    <row r="8" spans="1:7" s="31" customFormat="1" x14ac:dyDescent="0.25">
      <c r="B8" s="32" t="s">
        <v>88</v>
      </c>
    </row>
    <row r="9" spans="1:7" s="31" customFormat="1" x14ac:dyDescent="0.25">
      <c r="B9" s="32" t="s">
        <v>89</v>
      </c>
    </row>
    <row r="10" spans="1:7" s="31" customFormat="1" x14ac:dyDescent="0.25">
      <c r="B10" s="32" t="s">
        <v>90</v>
      </c>
    </row>
    <row r="11" spans="1:7" s="31" customFormat="1" x14ac:dyDescent="0.25">
      <c r="B11" s="32" t="s">
        <v>91</v>
      </c>
    </row>
    <row r="12" spans="1:7" s="31" customFormat="1" x14ac:dyDescent="0.25">
      <c r="B12" s="32"/>
    </row>
    <row r="13" spans="1:7" s="30" customFormat="1" ht="18.75" customHeight="1" thickBot="1" x14ac:dyDescent="0.3">
      <c r="B13" s="5" t="s">
        <v>92</v>
      </c>
    </row>
    <row r="14" spans="1:7" ht="5.25" customHeight="1" thickTop="1" x14ac:dyDescent="0.25"/>
    <row r="15" spans="1:7" s="33" customFormat="1" ht="32.25" customHeight="1" x14ac:dyDescent="0.25">
      <c r="B15" s="34" t="s">
        <v>93</v>
      </c>
    </row>
    <row r="16" spans="1:7" s="33" customFormat="1" ht="32.25" customHeight="1" x14ac:dyDescent="0.25">
      <c r="B16" s="34" t="s">
        <v>113</v>
      </c>
    </row>
    <row r="17" spans="2:2" s="33" customFormat="1" ht="32.25" customHeight="1" x14ac:dyDescent="0.25">
      <c r="B17" s="34" t="s">
        <v>94</v>
      </c>
    </row>
    <row r="18" spans="2:2" s="33" customFormat="1" ht="32.25" customHeight="1" x14ac:dyDescent="0.25">
      <c r="B18" s="34" t="s">
        <v>95</v>
      </c>
    </row>
    <row r="19" spans="2:2" s="33" customFormat="1" ht="32.25" customHeight="1" x14ac:dyDescent="0.25">
      <c r="B19" s="34" t="s">
        <v>96</v>
      </c>
    </row>
    <row r="20" spans="2:2" s="33" customFormat="1" ht="32.25" customHeight="1" x14ac:dyDescent="0.25">
      <c r="B20" s="34" t="s">
        <v>97</v>
      </c>
    </row>
    <row r="21" spans="2:2" s="33" customFormat="1" ht="32.25" customHeight="1" x14ac:dyDescent="0.25">
      <c r="B21" s="34" t="s">
        <v>114</v>
      </c>
    </row>
    <row r="22" spans="2:2" s="33" customFormat="1" ht="32.25" customHeight="1" x14ac:dyDescent="0.25">
      <c r="B22" s="34" t="s">
        <v>98</v>
      </c>
    </row>
    <row r="23" spans="2:2" s="33" customFormat="1" ht="32.25" customHeight="1" x14ac:dyDescent="0.25">
      <c r="B23" s="34" t="s">
        <v>115</v>
      </c>
    </row>
    <row r="24" spans="2:2" s="33" customFormat="1" ht="32.25" customHeight="1" x14ac:dyDescent="0.25">
      <c r="B24" s="34" t="s">
        <v>99</v>
      </c>
    </row>
    <row r="25" spans="2:2" s="33" customFormat="1" ht="32.25" customHeight="1" x14ac:dyDescent="0.25">
      <c r="B25" s="34" t="s">
        <v>116</v>
      </c>
    </row>
    <row r="26" spans="2:2" s="30" customFormat="1" ht="18.75" customHeight="1" thickBot="1" x14ac:dyDescent="0.3">
      <c r="B26" s="5" t="s">
        <v>100</v>
      </c>
    </row>
    <row r="27" spans="2:2" ht="5.25" customHeight="1" thickTop="1" x14ac:dyDescent="0.25"/>
    <row r="28" spans="2:2" s="31" customFormat="1" ht="25.5" customHeight="1" x14ac:dyDescent="0.25">
      <c r="B28" s="35" t="s">
        <v>101</v>
      </c>
    </row>
    <row r="29" spans="2:2" s="31" customFormat="1" ht="25.5" customHeight="1" x14ac:dyDescent="0.25">
      <c r="B29" s="35" t="s">
        <v>102</v>
      </c>
    </row>
    <row r="30" spans="2:2" s="31" customFormat="1" ht="25.5" customHeight="1" x14ac:dyDescent="0.25">
      <c r="B30" s="35" t="s">
        <v>103</v>
      </c>
    </row>
    <row r="31" spans="2:2" s="31" customFormat="1" ht="25.5" customHeight="1" x14ac:dyDescent="0.25">
      <c r="B31" s="35" t="s">
        <v>104</v>
      </c>
    </row>
    <row r="32" spans="2:2" s="31" customFormat="1" ht="25.5" customHeight="1" x14ac:dyDescent="0.25">
      <c r="B32" s="35" t="s">
        <v>105</v>
      </c>
    </row>
    <row r="33" spans="2:2" s="31" customFormat="1" ht="34.5" customHeight="1" x14ac:dyDescent="0.25">
      <c r="B33" s="35" t="s">
        <v>106</v>
      </c>
    </row>
    <row r="34" spans="2:2" s="31" customFormat="1" ht="25.5" customHeight="1" x14ac:dyDescent="0.25">
      <c r="B34" s="35" t="s">
        <v>107</v>
      </c>
    </row>
    <row r="35" spans="2:2" s="31" customFormat="1" ht="25.5" customHeight="1" x14ac:dyDescent="0.25">
      <c r="B35" s="35" t="s">
        <v>108</v>
      </c>
    </row>
    <row r="36" spans="2:2" ht="21" customHeight="1" x14ac:dyDescent="0.25">
      <c r="B36" s="36" t="s">
        <v>109</v>
      </c>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L40"/>
  <sheetViews>
    <sheetView showGridLines="0" showRowColHeaders="0" zoomScale="70" zoomScaleNormal="70" zoomScaleSheetLayoutView="85" workbookViewId="0">
      <selection sqref="A1:J1"/>
    </sheetView>
  </sheetViews>
  <sheetFormatPr baseColWidth="10" defaultRowHeight="15" x14ac:dyDescent="0.25"/>
  <cols>
    <col min="1" max="1" width="6.140625" customWidth="1"/>
    <col min="9" max="9" width="40.28515625" customWidth="1"/>
  </cols>
  <sheetData>
    <row r="1" spans="1:12" ht="48.75" customHeight="1" x14ac:dyDescent="0.25">
      <c r="A1" s="106" t="s">
        <v>112</v>
      </c>
      <c r="B1" s="106"/>
      <c r="C1" s="106"/>
      <c r="D1" s="106"/>
      <c r="E1" s="106"/>
      <c r="F1" s="106"/>
      <c r="G1" s="106"/>
      <c r="H1" s="106"/>
      <c r="I1" s="106"/>
      <c r="J1" s="106"/>
      <c r="K1" s="37"/>
      <c r="L1" s="37"/>
    </row>
    <row r="2" spans="1:12" ht="15.75" thickBot="1" x14ac:dyDescent="0.3"/>
    <row r="3" spans="1:12" ht="18.75" customHeight="1" thickTop="1" thickBot="1" x14ac:dyDescent="0.3">
      <c r="A3" s="110" t="s">
        <v>110</v>
      </c>
      <c r="B3" s="111"/>
      <c r="C3" s="111"/>
      <c r="D3" s="111"/>
      <c r="E3" s="111"/>
      <c r="F3" s="111"/>
      <c r="G3" s="111"/>
      <c r="H3" s="111"/>
      <c r="I3" s="111"/>
      <c r="J3" s="111"/>
      <c r="K3" s="29"/>
      <c r="L3" s="29"/>
    </row>
    <row r="4" spans="1:12" ht="15.75" thickTop="1" x14ac:dyDescent="0.25"/>
    <row r="5" spans="1:12" ht="15" customHeight="1" x14ac:dyDescent="0.25">
      <c r="B5" s="112" t="s">
        <v>209</v>
      </c>
      <c r="C5" s="112"/>
      <c r="D5" s="112"/>
      <c r="E5" s="112"/>
      <c r="F5" s="112"/>
      <c r="G5" s="112"/>
      <c r="H5" s="112"/>
      <c r="I5" s="112"/>
    </row>
    <row r="6" spans="1:12" ht="14.45" customHeight="1" x14ac:dyDescent="0.25">
      <c r="B6" s="112"/>
      <c r="C6" s="112"/>
      <c r="D6" s="112"/>
      <c r="E6" s="112"/>
      <c r="F6" s="112"/>
      <c r="G6" s="112"/>
      <c r="H6" s="112"/>
      <c r="I6" s="112"/>
    </row>
    <row r="7" spans="1:12" ht="14.45" customHeight="1" x14ac:dyDescent="0.25">
      <c r="B7" s="112"/>
      <c r="C7" s="112"/>
      <c r="D7" s="112"/>
      <c r="E7" s="112"/>
      <c r="F7" s="112"/>
      <c r="G7" s="112"/>
      <c r="H7" s="112"/>
      <c r="I7" s="112"/>
    </row>
    <row r="8" spans="1:12" ht="14.45" customHeight="1" x14ac:dyDescent="0.25">
      <c r="B8" s="112"/>
      <c r="C8" s="112"/>
      <c r="D8" s="112"/>
      <c r="E8" s="112"/>
      <c r="F8" s="112"/>
      <c r="G8" s="112"/>
      <c r="H8" s="112"/>
      <c r="I8" s="112"/>
    </row>
    <row r="9" spans="1:12" ht="14.45" customHeight="1" x14ac:dyDescent="0.25">
      <c r="B9" s="112"/>
      <c r="C9" s="112"/>
      <c r="D9" s="112"/>
      <c r="E9" s="112"/>
      <c r="F9" s="112"/>
      <c r="G9" s="112"/>
      <c r="H9" s="112"/>
      <c r="I9" s="112"/>
    </row>
    <row r="10" spans="1:12" ht="14.45" customHeight="1" x14ac:dyDescent="0.25">
      <c r="B10" s="112"/>
      <c r="C10" s="112"/>
      <c r="D10" s="112"/>
      <c r="E10" s="112"/>
      <c r="F10" s="112"/>
      <c r="G10" s="112"/>
      <c r="H10" s="112"/>
      <c r="I10" s="112"/>
    </row>
    <row r="11" spans="1:12" ht="14.45" customHeight="1" x14ac:dyDescent="0.25">
      <c r="B11" s="112"/>
      <c r="C11" s="112"/>
      <c r="D11" s="112"/>
      <c r="E11" s="112"/>
      <c r="F11" s="112"/>
      <c r="G11" s="112"/>
      <c r="H11" s="112"/>
      <c r="I11" s="112"/>
    </row>
    <row r="12" spans="1:12" ht="14.45" customHeight="1" x14ac:dyDescent="0.25">
      <c r="B12" s="112"/>
      <c r="C12" s="112"/>
      <c r="D12" s="112"/>
      <c r="E12" s="112"/>
      <c r="F12" s="112"/>
      <c r="G12" s="112"/>
      <c r="H12" s="112"/>
      <c r="I12" s="112"/>
    </row>
    <row r="13" spans="1:12" ht="14.45" customHeight="1" x14ac:dyDescent="0.25">
      <c r="B13" s="112"/>
      <c r="C13" s="112"/>
      <c r="D13" s="112"/>
      <c r="E13" s="112"/>
      <c r="F13" s="112"/>
      <c r="G13" s="112"/>
      <c r="H13" s="112"/>
      <c r="I13" s="112"/>
    </row>
    <row r="14" spans="1:12" ht="14.45" customHeight="1" x14ac:dyDescent="0.25">
      <c r="B14" s="112"/>
      <c r="C14" s="112"/>
      <c r="D14" s="112"/>
      <c r="E14" s="112"/>
      <c r="F14" s="112"/>
      <c r="G14" s="112"/>
      <c r="H14" s="112"/>
      <c r="I14" s="112"/>
    </row>
    <row r="15" spans="1:12" ht="14.45" customHeight="1" x14ac:dyDescent="0.25">
      <c r="B15" s="112"/>
      <c r="C15" s="112"/>
      <c r="D15" s="112"/>
      <c r="E15" s="112"/>
      <c r="F15" s="112"/>
      <c r="G15" s="112"/>
      <c r="H15" s="112"/>
      <c r="I15" s="112"/>
    </row>
    <row r="16" spans="1:12" ht="14.45" customHeight="1" x14ac:dyDescent="0.25">
      <c r="B16" s="112"/>
      <c r="C16" s="112"/>
      <c r="D16" s="112"/>
      <c r="E16" s="112"/>
      <c r="F16" s="112"/>
      <c r="G16" s="112"/>
      <c r="H16" s="112"/>
      <c r="I16" s="112"/>
    </row>
    <row r="17" spans="2:9" ht="14.45" customHeight="1" x14ac:dyDescent="0.25">
      <c r="B17" s="112"/>
      <c r="C17" s="112"/>
      <c r="D17" s="112"/>
      <c r="E17" s="112"/>
      <c r="F17" s="112"/>
      <c r="G17" s="112"/>
      <c r="H17" s="112"/>
      <c r="I17" s="112"/>
    </row>
    <row r="18" spans="2:9" ht="14.45" customHeight="1" x14ac:dyDescent="0.25">
      <c r="B18" s="112"/>
      <c r="C18" s="112"/>
      <c r="D18" s="112"/>
      <c r="E18" s="112"/>
      <c r="F18" s="112"/>
      <c r="G18" s="112"/>
      <c r="H18" s="112"/>
      <c r="I18" s="112"/>
    </row>
    <row r="19" spans="2:9" ht="14.45" customHeight="1" x14ac:dyDescent="0.25">
      <c r="B19" s="112"/>
      <c r="C19" s="112"/>
      <c r="D19" s="112"/>
      <c r="E19" s="112"/>
      <c r="F19" s="112"/>
      <c r="G19" s="112"/>
      <c r="H19" s="112"/>
      <c r="I19" s="112"/>
    </row>
    <row r="20" spans="2:9" ht="14.45" customHeight="1" x14ac:dyDescent="0.25">
      <c r="B20" s="112"/>
      <c r="C20" s="112"/>
      <c r="D20" s="112"/>
      <c r="E20" s="112"/>
      <c r="F20" s="112"/>
      <c r="G20" s="112"/>
      <c r="H20" s="112"/>
      <c r="I20" s="112"/>
    </row>
    <row r="21" spans="2:9" ht="14.45" customHeight="1" x14ac:dyDescent="0.25">
      <c r="B21" s="112"/>
      <c r="C21" s="112"/>
      <c r="D21" s="112"/>
      <c r="E21" s="112"/>
      <c r="F21" s="112"/>
      <c r="G21" s="112"/>
      <c r="H21" s="112"/>
      <c r="I21" s="112"/>
    </row>
    <row r="22" spans="2:9" ht="14.45" customHeight="1" x14ac:dyDescent="0.25">
      <c r="B22" s="112"/>
      <c r="C22" s="112"/>
      <c r="D22" s="112"/>
      <c r="E22" s="112"/>
      <c r="F22" s="112"/>
      <c r="G22" s="112"/>
      <c r="H22" s="112"/>
      <c r="I22" s="112"/>
    </row>
    <row r="23" spans="2:9" ht="14.45" customHeight="1" x14ac:dyDescent="0.25">
      <c r="B23" s="112"/>
      <c r="C23" s="112"/>
      <c r="D23" s="112"/>
      <c r="E23" s="112"/>
      <c r="F23" s="112"/>
      <c r="G23" s="112"/>
      <c r="H23" s="112"/>
      <c r="I23" s="112"/>
    </row>
    <row r="24" spans="2:9" ht="14.45" customHeight="1" x14ac:dyDescent="0.25">
      <c r="B24" s="112"/>
      <c r="C24" s="112"/>
      <c r="D24" s="112"/>
      <c r="E24" s="112"/>
      <c r="F24" s="112"/>
      <c r="G24" s="112"/>
      <c r="H24" s="112"/>
      <c r="I24" s="112"/>
    </row>
    <row r="25" spans="2:9" ht="14.45" customHeight="1" x14ac:dyDescent="0.25">
      <c r="B25" s="112"/>
      <c r="C25" s="112"/>
      <c r="D25" s="112"/>
      <c r="E25" s="112"/>
      <c r="F25" s="112"/>
      <c r="G25" s="112"/>
      <c r="H25" s="112"/>
      <c r="I25" s="112"/>
    </row>
    <row r="26" spans="2:9" ht="14.45" customHeight="1" x14ac:dyDescent="0.25">
      <c r="B26" s="112"/>
      <c r="C26" s="112"/>
      <c r="D26" s="112"/>
      <c r="E26" s="112"/>
      <c r="F26" s="112"/>
      <c r="G26" s="112"/>
      <c r="H26" s="112"/>
      <c r="I26" s="112"/>
    </row>
    <row r="27" spans="2:9" ht="14.45" customHeight="1" x14ac:dyDescent="0.25">
      <c r="B27" s="112"/>
      <c r="C27" s="112"/>
      <c r="D27" s="112"/>
      <c r="E27" s="112"/>
      <c r="F27" s="112"/>
      <c r="G27" s="112"/>
      <c r="H27" s="112"/>
      <c r="I27" s="112"/>
    </row>
    <row r="28" spans="2:9" ht="14.45" customHeight="1" x14ac:dyDescent="0.25">
      <c r="B28" s="112"/>
      <c r="C28" s="112"/>
      <c r="D28" s="112"/>
      <c r="E28" s="112"/>
      <c r="F28" s="112"/>
      <c r="G28" s="112"/>
      <c r="H28" s="112"/>
      <c r="I28" s="112"/>
    </row>
    <row r="29" spans="2:9" ht="14.45" customHeight="1" x14ac:dyDescent="0.25">
      <c r="B29" s="112"/>
      <c r="C29" s="112"/>
      <c r="D29" s="112"/>
      <c r="E29" s="112"/>
      <c r="F29" s="112"/>
      <c r="G29" s="112"/>
      <c r="H29" s="112"/>
      <c r="I29" s="112"/>
    </row>
    <row r="30" spans="2:9" ht="14.45" customHeight="1" x14ac:dyDescent="0.25">
      <c r="B30" s="112"/>
      <c r="C30" s="112"/>
      <c r="D30" s="112"/>
      <c r="E30" s="112"/>
      <c r="F30" s="112"/>
      <c r="G30" s="112"/>
      <c r="H30" s="112"/>
      <c r="I30" s="112"/>
    </row>
    <row r="31" spans="2:9" ht="14.45" customHeight="1" x14ac:dyDescent="0.25">
      <c r="B31" s="112"/>
      <c r="C31" s="112"/>
      <c r="D31" s="112"/>
      <c r="E31" s="112"/>
      <c r="F31" s="112"/>
      <c r="G31" s="112"/>
      <c r="H31" s="112"/>
      <c r="I31" s="112"/>
    </row>
    <row r="32" spans="2:9" ht="14.45" customHeight="1" x14ac:dyDescent="0.25">
      <c r="B32" s="112"/>
      <c r="C32" s="112"/>
      <c r="D32" s="112"/>
      <c r="E32" s="112"/>
      <c r="F32" s="112"/>
      <c r="G32" s="112"/>
      <c r="H32" s="112"/>
      <c r="I32" s="112"/>
    </row>
    <row r="33" spans="2:9" ht="14.45" customHeight="1" x14ac:dyDescent="0.25">
      <c r="B33" s="112"/>
      <c r="C33" s="112"/>
      <c r="D33" s="112"/>
      <c r="E33" s="112"/>
      <c r="F33" s="112"/>
      <c r="G33" s="112"/>
      <c r="H33" s="112"/>
      <c r="I33" s="112"/>
    </row>
    <row r="34" spans="2:9" ht="14.45" customHeight="1" x14ac:dyDescent="0.25">
      <c r="B34" s="112"/>
      <c r="C34" s="112"/>
      <c r="D34" s="112"/>
      <c r="E34" s="112"/>
      <c r="F34" s="112"/>
      <c r="G34" s="112"/>
      <c r="H34" s="112"/>
      <c r="I34" s="112"/>
    </row>
    <row r="35" spans="2:9" ht="14.45" customHeight="1" x14ac:dyDescent="0.25">
      <c r="B35" s="112"/>
      <c r="C35" s="112"/>
      <c r="D35" s="112"/>
      <c r="E35" s="112"/>
      <c r="F35" s="112"/>
      <c r="G35" s="112"/>
      <c r="H35" s="112"/>
      <c r="I35" s="112"/>
    </row>
    <row r="36" spans="2:9" ht="14.45" customHeight="1" x14ac:dyDescent="0.25">
      <c r="B36" s="112"/>
      <c r="C36" s="112"/>
      <c r="D36" s="112"/>
      <c r="E36" s="112"/>
      <c r="F36" s="112"/>
      <c r="G36" s="112"/>
      <c r="H36" s="112"/>
      <c r="I36" s="112"/>
    </row>
    <row r="37" spans="2:9" ht="14.45" customHeight="1" x14ac:dyDescent="0.25">
      <c r="B37" s="112"/>
      <c r="C37" s="112"/>
      <c r="D37" s="112"/>
      <c r="E37" s="112"/>
      <c r="F37" s="112"/>
      <c r="G37" s="112"/>
      <c r="H37" s="112"/>
      <c r="I37" s="112"/>
    </row>
    <row r="38" spans="2:9" ht="14.45" customHeight="1" x14ac:dyDescent="0.25">
      <c r="B38" s="112"/>
      <c r="C38" s="112"/>
      <c r="D38" s="112"/>
      <c r="E38" s="112"/>
      <c r="F38" s="112"/>
      <c r="G38" s="112"/>
      <c r="H38" s="112"/>
      <c r="I38" s="112"/>
    </row>
    <row r="39" spans="2:9" ht="14.45" customHeight="1" x14ac:dyDescent="0.25">
      <c r="B39" s="112"/>
      <c r="C39" s="112"/>
      <c r="D39" s="112"/>
      <c r="E39" s="112"/>
      <c r="F39" s="112"/>
      <c r="G39" s="112"/>
      <c r="H39" s="112"/>
      <c r="I39" s="112"/>
    </row>
    <row r="40" spans="2:9" ht="14.45" customHeight="1" x14ac:dyDescent="0.25">
      <c r="B40" s="112"/>
      <c r="C40" s="112"/>
      <c r="D40" s="112"/>
      <c r="E40" s="112"/>
      <c r="F40" s="112"/>
      <c r="G40" s="112"/>
      <c r="H40" s="112"/>
      <c r="I40" s="112"/>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2:H629"/>
  <sheetViews>
    <sheetView topLeftCell="B1" zoomScale="60" zoomScaleNormal="60" workbookViewId="0">
      <selection activeCell="E17" sqref="E17"/>
    </sheetView>
  </sheetViews>
  <sheetFormatPr baseColWidth="10" defaultColWidth="11.42578125" defaultRowHeight="15" x14ac:dyDescent="0.25"/>
  <cols>
    <col min="1" max="1" width="53.42578125" style="20" customWidth="1"/>
    <col min="2" max="2" width="35.5703125" style="20" bestFit="1" customWidth="1"/>
    <col min="3" max="3" width="31.28515625" style="20" customWidth="1"/>
    <col min="4" max="6" width="18.42578125" style="20" bestFit="1" customWidth="1"/>
    <col min="7" max="8" width="12" style="20" bestFit="1" customWidth="1"/>
    <col min="9" max="16384" width="11.42578125" style="20"/>
  </cols>
  <sheetData>
    <row r="2" spans="1:8" x14ac:dyDescent="0.25">
      <c r="D2" s="38" t="s">
        <v>210</v>
      </c>
      <c r="E2" s="38" t="s">
        <v>211</v>
      </c>
      <c r="F2" s="38" t="s">
        <v>212</v>
      </c>
    </row>
    <row r="3" spans="1:8" x14ac:dyDescent="0.25">
      <c r="A3" s="20" t="str">
        <f>B3&amp;C3</f>
        <v>VOLUMEN (miles Consumiciones)TOTAL BEBIDAS</v>
      </c>
      <c r="B3" s="20" t="s">
        <v>184</v>
      </c>
      <c r="C3" s="20" t="s">
        <v>123</v>
      </c>
      <c r="D3" s="22">
        <v>9786430</v>
      </c>
      <c r="E3" s="22">
        <v>9843599</v>
      </c>
      <c r="F3" s="22">
        <v>5925731</v>
      </c>
      <c r="G3" s="22"/>
      <c r="H3" s="22"/>
    </row>
    <row r="4" spans="1:8" x14ac:dyDescent="0.25">
      <c r="A4" s="20" t="str">
        <f t="shared" ref="A4:A67" si="0">B4&amp;C4</f>
        <v>VOLUMEN (miles Consumiciones).Total Bebidas Caliente</v>
      </c>
      <c r="B4" s="20" t="s">
        <v>184</v>
      </c>
      <c r="C4" s="20" t="s">
        <v>124</v>
      </c>
      <c r="D4" s="22">
        <v>3693160.9</v>
      </c>
      <c r="E4" s="22">
        <v>3728175.5</v>
      </c>
      <c r="F4" s="22">
        <v>2254513</v>
      </c>
      <c r="G4" s="22"/>
      <c r="H4" s="22"/>
    </row>
    <row r="5" spans="1:8" x14ac:dyDescent="0.25">
      <c r="A5" s="20" t="str">
        <f t="shared" si="0"/>
        <v>VOLUMEN (miles Consumiciones)Cafe</v>
      </c>
      <c r="B5" s="20" t="s">
        <v>184</v>
      </c>
      <c r="C5" s="20" t="s">
        <v>125</v>
      </c>
      <c r="D5" s="22">
        <v>1528623.8</v>
      </c>
      <c r="E5" s="22">
        <v>1533293.2</v>
      </c>
      <c r="F5" s="22">
        <v>933099.7</v>
      </c>
      <c r="G5" s="22"/>
      <c r="H5" s="22"/>
    </row>
    <row r="6" spans="1:8" x14ac:dyDescent="0.25">
      <c r="A6" s="20" t="str">
        <f t="shared" si="0"/>
        <v>VOLUMEN (miles Consumiciones)Leche+bebidas vegetales</v>
      </c>
      <c r="B6" s="20" t="s">
        <v>184</v>
      </c>
      <c r="C6" s="20" t="s">
        <v>176</v>
      </c>
      <c r="D6" s="22">
        <v>0</v>
      </c>
      <c r="E6" s="22">
        <v>0</v>
      </c>
      <c r="F6" s="22">
        <v>1185576</v>
      </c>
      <c r="G6" s="22"/>
      <c r="H6" s="22"/>
    </row>
    <row r="7" spans="1:8" x14ac:dyDescent="0.25">
      <c r="A7" s="20" t="str">
        <f t="shared" si="0"/>
        <v>VOLUMEN (miles Consumiciones)Leche</v>
      </c>
      <c r="B7" s="20" t="s">
        <v>184</v>
      </c>
      <c r="C7" s="20" t="s">
        <v>126</v>
      </c>
      <c r="D7" s="22">
        <v>1902451.3</v>
      </c>
      <c r="E7" s="22">
        <v>1938048.8</v>
      </c>
      <c r="F7" s="22">
        <v>1153104</v>
      </c>
      <c r="G7" s="22"/>
      <c r="H7" s="22"/>
    </row>
    <row r="8" spans="1:8" x14ac:dyDescent="0.25">
      <c r="A8" s="20" t="str">
        <f t="shared" si="0"/>
        <v>VOLUMEN (miles Consumiciones)Leche Sola</v>
      </c>
      <c r="B8" s="20" t="s">
        <v>184</v>
      </c>
      <c r="C8" s="20" t="s">
        <v>127</v>
      </c>
      <c r="D8" s="22">
        <v>18627.992999999999</v>
      </c>
      <c r="E8" s="22">
        <v>19898.009999999998</v>
      </c>
      <c r="F8" s="22">
        <v>14202.86</v>
      </c>
      <c r="G8" s="22"/>
      <c r="H8" s="22"/>
    </row>
    <row r="9" spans="1:8" x14ac:dyDescent="0.25">
      <c r="A9" s="20" t="str">
        <f t="shared" si="0"/>
        <v>VOLUMEN (miles Consumiciones)Leche Con Cacao</v>
      </c>
      <c r="B9" s="20" t="s">
        <v>184</v>
      </c>
      <c r="C9" s="20" t="s">
        <v>128</v>
      </c>
      <c r="D9" s="22">
        <v>56516.47</v>
      </c>
      <c r="E9" s="22">
        <v>58341.46</v>
      </c>
      <c r="F9" s="22">
        <v>37996.44</v>
      </c>
      <c r="G9" s="22"/>
      <c r="H9" s="22"/>
    </row>
    <row r="10" spans="1:8" x14ac:dyDescent="0.25">
      <c r="A10" s="20" t="str">
        <f t="shared" si="0"/>
        <v>VOLUMEN (miles Consumiciones)Leche Con Cafe</v>
      </c>
      <c r="B10" s="20" t="s">
        <v>184</v>
      </c>
      <c r="C10" s="20" t="s">
        <v>129</v>
      </c>
      <c r="D10" s="22">
        <v>1827306.7</v>
      </c>
      <c r="E10" s="22">
        <v>1859809.2</v>
      </c>
      <c r="F10" s="22">
        <v>1100905</v>
      </c>
      <c r="G10" s="22"/>
      <c r="H10" s="22"/>
    </row>
    <row r="11" spans="1:8" x14ac:dyDescent="0.25">
      <c r="A11" s="20" t="str">
        <f t="shared" si="0"/>
        <v>VOLUMEN (miles Consumiciones)Bebidas Vegetales</v>
      </c>
      <c r="B11" s="20" t="s">
        <v>184</v>
      </c>
      <c r="C11" s="20" t="s">
        <v>177</v>
      </c>
      <c r="D11" s="22">
        <v>0</v>
      </c>
      <c r="E11" s="22">
        <v>0</v>
      </c>
      <c r="F11" s="22">
        <v>32471.98</v>
      </c>
      <c r="G11" s="22"/>
      <c r="H11" s="22"/>
    </row>
    <row r="12" spans="1:8" x14ac:dyDescent="0.25">
      <c r="A12" s="20" t="str">
        <f t="shared" si="0"/>
        <v>VOLUMEN (miles Consumiciones)Infusiones</v>
      </c>
      <c r="B12" s="20" t="s">
        <v>184</v>
      </c>
      <c r="C12" s="20" t="s">
        <v>130</v>
      </c>
      <c r="D12" s="22">
        <v>176867.15</v>
      </c>
      <c r="E12" s="22">
        <v>170000.74</v>
      </c>
      <c r="F12" s="22">
        <v>84649.97</v>
      </c>
      <c r="G12" s="22"/>
      <c r="H12" s="22"/>
    </row>
    <row r="13" spans="1:8" x14ac:dyDescent="0.25">
      <c r="A13" s="20" t="str">
        <f t="shared" si="0"/>
        <v>VOLUMEN (miles Consumiciones)Resto Bebidas Caliente</v>
      </c>
      <c r="B13" s="20" t="s">
        <v>184</v>
      </c>
      <c r="C13" s="20" t="s">
        <v>131</v>
      </c>
      <c r="D13" s="22">
        <v>85219.02</v>
      </c>
      <c r="E13" s="22">
        <v>86832.35</v>
      </c>
      <c r="F13" s="22">
        <v>51187.66</v>
      </c>
      <c r="G13" s="22"/>
      <c r="H13" s="22"/>
    </row>
    <row r="14" spans="1:8" x14ac:dyDescent="0.25">
      <c r="A14" s="20" t="str">
        <f t="shared" si="0"/>
        <v>VOLUMEN (miles Consumiciones).Total Bebidas Frias</v>
      </c>
      <c r="B14" s="20" t="s">
        <v>184</v>
      </c>
      <c r="C14" s="20" t="s">
        <v>132</v>
      </c>
      <c r="D14" s="22">
        <v>6093268</v>
      </c>
      <c r="E14" s="22">
        <v>6115424</v>
      </c>
      <c r="F14" s="22">
        <v>3671218</v>
      </c>
      <c r="G14" s="22"/>
      <c r="H14" s="22"/>
    </row>
    <row r="15" spans="1:8" x14ac:dyDescent="0.25">
      <c r="A15" s="20" t="str">
        <f t="shared" si="0"/>
        <v>VOLUMEN (miles Consumiciones)Total bebidas de vino</v>
      </c>
      <c r="B15" s="20" t="s">
        <v>184</v>
      </c>
      <c r="C15" s="20" t="s">
        <v>133</v>
      </c>
      <c r="D15" s="22">
        <v>457911.76</v>
      </c>
      <c r="E15" s="22">
        <v>428715.83</v>
      </c>
      <c r="F15" s="22">
        <v>239843.8</v>
      </c>
      <c r="G15" s="22"/>
      <c r="H15" s="22"/>
    </row>
    <row r="16" spans="1:8" x14ac:dyDescent="0.25">
      <c r="A16" s="20" t="str">
        <f t="shared" si="0"/>
        <v>VOLUMEN (miles Consumiciones)Vino</v>
      </c>
      <c r="B16" s="20" t="s">
        <v>184</v>
      </c>
      <c r="C16" s="20" t="s">
        <v>134</v>
      </c>
      <c r="D16" s="22">
        <v>366436.9</v>
      </c>
      <c r="E16" s="22">
        <v>339360.04</v>
      </c>
      <c r="F16" s="22">
        <v>182909.3</v>
      </c>
      <c r="G16" s="22"/>
      <c r="H16" s="22"/>
    </row>
    <row r="17" spans="1:8" x14ac:dyDescent="0.25">
      <c r="A17" s="20" t="str">
        <f t="shared" si="0"/>
        <v>VOLUMEN (miles Consumiciones)Tinto</v>
      </c>
      <c r="B17" s="20" t="s">
        <v>184</v>
      </c>
      <c r="C17" s="20" t="s">
        <v>135</v>
      </c>
      <c r="D17" s="22">
        <v>225896.07</v>
      </c>
      <c r="E17" s="22">
        <v>203998.44</v>
      </c>
      <c r="F17" s="22">
        <v>106374.6</v>
      </c>
      <c r="G17" s="22"/>
      <c r="H17" s="22"/>
    </row>
    <row r="18" spans="1:8" x14ac:dyDescent="0.25">
      <c r="A18" s="20" t="str">
        <f t="shared" si="0"/>
        <v>VOLUMEN (miles Consumiciones)Blanco</v>
      </c>
      <c r="B18" s="20" t="s">
        <v>184</v>
      </c>
      <c r="C18" s="20" t="s">
        <v>136</v>
      </c>
      <c r="D18" s="22">
        <v>115307.61</v>
      </c>
      <c r="E18" s="22">
        <v>112644.87</v>
      </c>
      <c r="F18" s="22">
        <v>65791.28</v>
      </c>
      <c r="G18" s="22"/>
      <c r="H18" s="22"/>
    </row>
    <row r="19" spans="1:8" x14ac:dyDescent="0.25">
      <c r="A19" s="20" t="str">
        <f t="shared" si="0"/>
        <v>VOLUMEN (miles Consumiciones)Rosado</v>
      </c>
      <c r="B19" s="20" t="s">
        <v>184</v>
      </c>
      <c r="C19" s="20" t="s">
        <v>137</v>
      </c>
      <c r="D19" s="22">
        <v>21289.293000000001</v>
      </c>
      <c r="E19" s="22">
        <v>18821.050999999999</v>
      </c>
      <c r="F19" s="22">
        <v>7549.6710000000003</v>
      </c>
      <c r="G19" s="22"/>
      <c r="H19" s="22"/>
    </row>
    <row r="20" spans="1:8" x14ac:dyDescent="0.25">
      <c r="A20" s="20" t="str">
        <f t="shared" si="0"/>
        <v>VOLUMEN (miles Consumiciones)Resto vino</v>
      </c>
      <c r="B20" s="20" t="s">
        <v>184</v>
      </c>
      <c r="C20" s="20" t="s">
        <v>138</v>
      </c>
      <c r="D20" s="22">
        <v>3943.9124999999999</v>
      </c>
      <c r="E20" s="22">
        <v>3895.6889000000001</v>
      </c>
      <c r="F20" s="22">
        <v>3193.7</v>
      </c>
      <c r="G20" s="22"/>
      <c r="H20" s="22"/>
    </row>
    <row r="21" spans="1:8" x14ac:dyDescent="0.25">
      <c r="A21" s="20" t="str">
        <f t="shared" si="0"/>
        <v>VOLUMEN (miles Consumiciones)Cava</v>
      </c>
      <c r="B21" s="20" t="s">
        <v>184</v>
      </c>
      <c r="C21" s="20" t="s">
        <v>139</v>
      </c>
      <c r="D21" s="22">
        <v>15883.934999999999</v>
      </c>
      <c r="E21" s="22">
        <v>12116.431</v>
      </c>
      <c r="F21" s="22">
        <v>7388.1689999999999</v>
      </c>
      <c r="G21" s="22"/>
      <c r="H21" s="22"/>
    </row>
    <row r="22" spans="1:8" x14ac:dyDescent="0.25">
      <c r="A22" s="20" t="str">
        <f t="shared" si="0"/>
        <v>VOLUMEN (miles Consumiciones)Otr.Bebidas Deri.Vino</v>
      </c>
      <c r="B22" s="20" t="s">
        <v>184</v>
      </c>
      <c r="C22" s="20" t="s">
        <v>140</v>
      </c>
      <c r="D22" s="22">
        <v>75590.906000000003</v>
      </c>
      <c r="E22" s="22">
        <v>77239.293999999994</v>
      </c>
      <c r="F22" s="22">
        <v>49546.36</v>
      </c>
      <c r="G22" s="22"/>
      <c r="H22" s="22"/>
    </row>
    <row r="23" spans="1:8" x14ac:dyDescent="0.25">
      <c r="A23" s="20" t="str">
        <f t="shared" si="0"/>
        <v>VOLUMEN (miles Consumiciones)Tinto de Verano</v>
      </c>
      <c r="B23" s="20" t="s">
        <v>184</v>
      </c>
      <c r="C23" s="20" t="s">
        <v>141</v>
      </c>
      <c r="D23" s="22">
        <v>61688.834999999999</v>
      </c>
      <c r="E23" s="22">
        <v>62578.92</v>
      </c>
      <c r="F23" s="22">
        <v>38005.120000000003</v>
      </c>
      <c r="G23" s="22"/>
      <c r="H23" s="22"/>
    </row>
    <row r="24" spans="1:8" x14ac:dyDescent="0.25">
      <c r="A24" s="20" t="str">
        <f t="shared" si="0"/>
        <v>VOLUMEN (miles Consumiciones)Sangria de Vino</v>
      </c>
      <c r="B24" s="20" t="s">
        <v>184</v>
      </c>
      <c r="C24" s="20" t="s">
        <v>142</v>
      </c>
      <c r="D24" s="22">
        <v>7555.8480999999992</v>
      </c>
      <c r="E24" s="22">
        <v>6540.8013000000001</v>
      </c>
      <c r="F24" s="22">
        <v>2734.4769999999999</v>
      </c>
      <c r="G24" s="22"/>
      <c r="H24" s="22"/>
    </row>
    <row r="25" spans="1:8" x14ac:dyDescent="0.25">
      <c r="A25" s="20" t="str">
        <f t="shared" si="0"/>
        <v>VOLUMEN (miles Consumiciones)Sangria de Cava</v>
      </c>
      <c r="B25" s="20" t="s">
        <v>184</v>
      </c>
      <c r="C25" s="20" t="s">
        <v>143</v>
      </c>
      <c r="D25" s="22">
        <v>1685.5213000000001</v>
      </c>
      <c r="E25" s="22">
        <v>3268.4931000000001</v>
      </c>
      <c r="F25" s="22">
        <v>1092.2829999999999</v>
      </c>
      <c r="G25" s="22"/>
      <c r="H25" s="22"/>
    </row>
    <row r="26" spans="1:8" x14ac:dyDescent="0.25">
      <c r="A26" s="20" t="str">
        <f t="shared" si="0"/>
        <v>VOLUMEN (miles Consumiciones)Calimocho</v>
      </c>
      <c r="B26" s="20" t="s">
        <v>184</v>
      </c>
      <c r="C26" s="20" t="s">
        <v>144</v>
      </c>
      <c r="D26" s="22">
        <v>4660.7024000000001</v>
      </c>
      <c r="E26" s="22">
        <v>4274.7170999999998</v>
      </c>
      <c r="F26" s="22">
        <v>2831.9050000000002</v>
      </c>
      <c r="G26" s="22"/>
      <c r="H26" s="22"/>
    </row>
    <row r="27" spans="1:8" x14ac:dyDescent="0.25">
      <c r="A27" s="20" t="str">
        <f t="shared" si="0"/>
        <v>VOLUMEN (miles Consumiciones)Rebujito</v>
      </c>
      <c r="B27" s="20" t="s">
        <v>184</v>
      </c>
      <c r="C27" s="20" t="s">
        <v>178</v>
      </c>
      <c r="D27" s="22">
        <v>0</v>
      </c>
      <c r="E27" s="22">
        <v>195.68090000000001</v>
      </c>
      <c r="F27" s="22">
        <v>356.41520000000003</v>
      </c>
      <c r="G27" s="22"/>
      <c r="H27" s="22"/>
    </row>
    <row r="28" spans="1:8" x14ac:dyDescent="0.25">
      <c r="A28" s="20" t="str">
        <f t="shared" si="0"/>
        <v>VOLUMEN (miles Consumiciones)Espum/Lambrusc/Mosca</v>
      </c>
      <c r="B28" s="20" t="s">
        <v>184</v>
      </c>
      <c r="C28" s="20" t="s">
        <v>179</v>
      </c>
      <c r="D28" s="22">
        <v>0</v>
      </c>
      <c r="E28" s="22">
        <v>0</v>
      </c>
      <c r="F28" s="22">
        <v>4526.16</v>
      </c>
      <c r="G28" s="22"/>
      <c r="H28" s="22"/>
    </row>
    <row r="29" spans="1:8" x14ac:dyDescent="0.25">
      <c r="A29" s="20" t="str">
        <f t="shared" si="0"/>
        <v>VOLUMEN (miles Consumiciones)Sidra</v>
      </c>
      <c r="B29" s="20" t="s">
        <v>184</v>
      </c>
      <c r="C29" s="20" t="s">
        <v>145</v>
      </c>
      <c r="D29" s="22">
        <v>39578.455000000002</v>
      </c>
      <c r="E29" s="22">
        <v>47034.154000000002</v>
      </c>
      <c r="F29" s="22">
        <v>27892.27</v>
      </c>
      <c r="G29" s="22"/>
      <c r="H29" s="22"/>
    </row>
    <row r="30" spans="1:8" x14ac:dyDescent="0.25">
      <c r="A30" s="20" t="str">
        <f t="shared" si="0"/>
        <v>VOLUMEN (miles Consumiciones)Cerveza</v>
      </c>
      <c r="B30" s="20" t="s">
        <v>184</v>
      </c>
      <c r="C30" s="20" t="s">
        <v>146</v>
      </c>
      <c r="D30" s="22">
        <v>2581584.9</v>
      </c>
      <c r="E30" s="22">
        <v>2645944.2000000002</v>
      </c>
      <c r="F30" s="22">
        <v>1644168</v>
      </c>
      <c r="G30" s="22"/>
      <c r="H30" s="22"/>
    </row>
    <row r="31" spans="1:8" x14ac:dyDescent="0.25">
      <c r="A31" s="20" t="str">
        <f t="shared" si="0"/>
        <v>VOLUMEN (miles Consumiciones)Con alcohol</v>
      </c>
      <c r="B31" s="20" t="s">
        <v>184</v>
      </c>
      <c r="C31" s="20" t="s">
        <v>147</v>
      </c>
      <c r="D31" s="22">
        <v>2280202</v>
      </c>
      <c r="E31" s="22">
        <v>2332706.9</v>
      </c>
      <c r="F31" s="22">
        <v>1480395</v>
      </c>
      <c r="G31" s="22"/>
      <c r="H31" s="22"/>
    </row>
    <row r="32" spans="1:8" x14ac:dyDescent="0.25">
      <c r="A32" s="20" t="str">
        <f t="shared" si="0"/>
        <v>VOLUMEN (miles Consumiciones)Sin alcohol</v>
      </c>
      <c r="B32" s="20" t="s">
        <v>184</v>
      </c>
      <c r="C32" s="20" t="s">
        <v>148</v>
      </c>
      <c r="D32" s="22">
        <v>298046.06</v>
      </c>
      <c r="E32" s="22">
        <v>308932.57</v>
      </c>
      <c r="F32" s="22">
        <v>162487.1</v>
      </c>
      <c r="G32" s="22"/>
      <c r="H32" s="22"/>
    </row>
    <row r="33" spans="1:8" x14ac:dyDescent="0.25">
      <c r="A33" s="20" t="str">
        <f t="shared" si="0"/>
        <v>VOLUMEN (miles Consumiciones)Cerveza Envasada</v>
      </c>
      <c r="B33" s="20" t="s">
        <v>184</v>
      </c>
      <c r="C33" s="20" t="s">
        <v>180</v>
      </c>
      <c r="D33" s="22">
        <v>0</v>
      </c>
      <c r="E33" s="22">
        <v>0</v>
      </c>
      <c r="F33" s="22">
        <v>876665.5</v>
      </c>
      <c r="G33" s="22"/>
      <c r="H33" s="22"/>
    </row>
    <row r="34" spans="1:8" x14ac:dyDescent="0.25">
      <c r="A34" s="20" t="str">
        <f t="shared" si="0"/>
        <v>VOLUMEN (miles Consumiciones)Cerveza Surtidor</v>
      </c>
      <c r="B34" s="20" t="s">
        <v>184</v>
      </c>
      <c r="C34" s="20" t="s">
        <v>181</v>
      </c>
      <c r="D34" s="22">
        <v>0</v>
      </c>
      <c r="E34" s="22">
        <v>0</v>
      </c>
      <c r="F34" s="22">
        <v>767502.7</v>
      </c>
      <c r="G34" s="22"/>
      <c r="H34" s="22"/>
    </row>
    <row r="35" spans="1:8" x14ac:dyDescent="0.25">
      <c r="A35" s="20" t="str">
        <f t="shared" si="0"/>
        <v>VOLUMEN (miles Consumiciones)Otras Cervezas</v>
      </c>
      <c r="B35" s="20" t="s">
        <v>184</v>
      </c>
      <c r="C35" s="20" t="s">
        <v>149</v>
      </c>
      <c r="D35" s="22">
        <v>3336.7375999999999</v>
      </c>
      <c r="E35" s="22">
        <v>4304.6504000000004</v>
      </c>
      <c r="F35" s="22">
        <v>1285.7539999999999</v>
      </c>
      <c r="G35" s="22"/>
      <c r="H35" s="22"/>
    </row>
    <row r="36" spans="1:8" x14ac:dyDescent="0.25">
      <c r="A36" s="20" t="str">
        <f t="shared" si="0"/>
        <v>VOLUMEN (miles Consumiciones)Espirituosas</v>
      </c>
      <c r="B36" s="20" t="s">
        <v>184</v>
      </c>
      <c r="C36" s="20" t="s">
        <v>150</v>
      </c>
      <c r="D36" s="22">
        <v>396936.13</v>
      </c>
      <c r="E36" s="22">
        <v>372963.97</v>
      </c>
      <c r="F36" s="22">
        <v>206567.3</v>
      </c>
      <c r="G36" s="22"/>
      <c r="H36" s="22"/>
    </row>
    <row r="37" spans="1:8" x14ac:dyDescent="0.25">
      <c r="A37" s="20" t="str">
        <f t="shared" si="0"/>
        <v>VOLUMEN (miles Consumiciones)Whisky</v>
      </c>
      <c r="B37" s="20" t="s">
        <v>184</v>
      </c>
      <c r="C37" s="20" t="s">
        <v>151</v>
      </c>
      <c r="D37" s="22">
        <v>49779.637000000002</v>
      </c>
      <c r="E37" s="22">
        <v>53440.78</v>
      </c>
      <c r="F37" s="22">
        <v>32494.53</v>
      </c>
      <c r="G37" s="22"/>
      <c r="H37" s="22"/>
    </row>
    <row r="38" spans="1:8" x14ac:dyDescent="0.25">
      <c r="A38" s="20" t="str">
        <f t="shared" si="0"/>
        <v>VOLUMEN (miles Consumiciones)Brandy</v>
      </c>
      <c r="B38" s="20" t="s">
        <v>184</v>
      </c>
      <c r="C38" s="20" t="s">
        <v>152</v>
      </c>
      <c r="D38" s="22">
        <v>8170.4059999999999</v>
      </c>
      <c r="E38" s="22">
        <v>4751.2997999999998</v>
      </c>
      <c r="F38" s="22">
        <v>5808.5010000000002</v>
      </c>
      <c r="G38" s="22"/>
      <c r="H38" s="22"/>
    </row>
    <row r="39" spans="1:8" x14ac:dyDescent="0.25">
      <c r="A39" s="20" t="str">
        <f t="shared" si="0"/>
        <v>VOLUMEN (miles Consumiciones)Ginebra</v>
      </c>
      <c r="B39" s="20" t="s">
        <v>184</v>
      </c>
      <c r="C39" s="20" t="s">
        <v>153</v>
      </c>
      <c r="D39" s="22">
        <v>99903.8</v>
      </c>
      <c r="E39" s="22">
        <v>98131.03</v>
      </c>
      <c r="F39" s="22">
        <v>51561.02</v>
      </c>
      <c r="G39" s="22"/>
      <c r="H39" s="22"/>
    </row>
    <row r="40" spans="1:8" x14ac:dyDescent="0.25">
      <c r="A40" s="20" t="str">
        <f t="shared" si="0"/>
        <v>VOLUMEN (miles Consumiciones)Ron</v>
      </c>
      <c r="B40" s="20" t="s">
        <v>184</v>
      </c>
      <c r="C40" s="20" t="s">
        <v>154</v>
      </c>
      <c r="D40" s="22">
        <v>60952.12</v>
      </c>
      <c r="E40" s="22">
        <v>50245.91</v>
      </c>
      <c r="F40" s="22">
        <v>23566.89</v>
      </c>
      <c r="G40" s="22"/>
      <c r="H40" s="22"/>
    </row>
    <row r="41" spans="1:8" x14ac:dyDescent="0.25">
      <c r="A41" s="20" t="str">
        <f t="shared" si="0"/>
        <v>VOLUMEN (miles Consumiciones)Anis</v>
      </c>
      <c r="B41" s="20" t="s">
        <v>184</v>
      </c>
      <c r="C41" s="20" t="s">
        <v>155</v>
      </c>
      <c r="D41" s="22">
        <v>5392.2140999999992</v>
      </c>
      <c r="E41" s="22">
        <v>3769.2897000000003</v>
      </c>
      <c r="F41" s="22">
        <v>3452.1909999999998</v>
      </c>
      <c r="G41" s="22"/>
      <c r="H41" s="22"/>
    </row>
    <row r="42" spans="1:8" x14ac:dyDescent="0.25">
      <c r="A42" s="20" t="str">
        <f t="shared" si="0"/>
        <v>VOLUMEN (miles Consumiciones)Otras Espirituosas</v>
      </c>
      <c r="B42" s="20" t="s">
        <v>184</v>
      </c>
      <c r="C42" s="20" t="s">
        <v>156</v>
      </c>
      <c r="D42" s="22">
        <v>172737.97</v>
      </c>
      <c r="E42" s="22">
        <v>162625.69</v>
      </c>
      <c r="F42" s="22">
        <v>89684.18</v>
      </c>
      <c r="G42" s="22"/>
      <c r="H42" s="22"/>
    </row>
    <row r="43" spans="1:8" x14ac:dyDescent="0.25">
      <c r="A43" s="20" t="str">
        <f t="shared" si="0"/>
        <v>VOLUMEN (miles Consumiciones)T.Zumo+Horchata+Mosto</v>
      </c>
      <c r="B43" s="20" t="s">
        <v>184</v>
      </c>
      <c r="C43" s="20" t="s">
        <v>157</v>
      </c>
      <c r="D43" s="22">
        <v>205273.37</v>
      </c>
      <c r="E43" s="22">
        <v>191988.18</v>
      </c>
      <c r="F43" s="22">
        <v>112879.8</v>
      </c>
      <c r="G43" s="22"/>
      <c r="H43" s="22"/>
    </row>
    <row r="44" spans="1:8" x14ac:dyDescent="0.25">
      <c r="A44" s="20" t="str">
        <f t="shared" si="0"/>
        <v>VOLUMEN (miles Consumiciones)Agua Envasada</v>
      </c>
      <c r="B44" s="20" t="s">
        <v>184</v>
      </c>
      <c r="C44" s="20" t="s">
        <v>158</v>
      </c>
      <c r="D44" s="22">
        <v>943866.5</v>
      </c>
      <c r="E44" s="22">
        <v>956213.5</v>
      </c>
      <c r="F44" s="22">
        <v>527493.9</v>
      </c>
      <c r="G44" s="22"/>
      <c r="H44" s="22"/>
    </row>
    <row r="45" spans="1:8" x14ac:dyDescent="0.25">
      <c r="A45" s="20" t="str">
        <f t="shared" si="0"/>
        <v>VOLUMEN (miles Consumiciones)Bebidas Refrescantes</v>
      </c>
      <c r="B45" s="20" t="s">
        <v>184</v>
      </c>
      <c r="C45" s="20" t="s">
        <v>159</v>
      </c>
      <c r="D45" s="22">
        <v>1468117.2</v>
      </c>
      <c r="E45" s="22">
        <v>1472563.9</v>
      </c>
      <c r="F45" s="22">
        <v>912372.5</v>
      </c>
      <c r="G45" s="22"/>
      <c r="H45" s="22"/>
    </row>
    <row r="46" spans="1:8" x14ac:dyDescent="0.25">
      <c r="A46" s="20" t="str">
        <f t="shared" si="0"/>
        <v>VOLUMEN (miles Consumiciones)Colas</v>
      </c>
      <c r="B46" s="20" t="s">
        <v>184</v>
      </c>
      <c r="C46" s="20" t="s">
        <v>160</v>
      </c>
      <c r="D46" s="22">
        <v>884367.8</v>
      </c>
      <c r="E46" s="22">
        <v>884942.7</v>
      </c>
      <c r="F46" s="22">
        <v>543714.6</v>
      </c>
      <c r="G46" s="22"/>
      <c r="H46" s="22"/>
    </row>
    <row r="47" spans="1:8" x14ac:dyDescent="0.25">
      <c r="A47" s="20" t="str">
        <f t="shared" si="0"/>
        <v>VOLUMEN (miles Consumiciones)Cola Regular</v>
      </c>
      <c r="B47" s="20" t="s">
        <v>184</v>
      </c>
      <c r="C47" s="20" t="s">
        <v>161</v>
      </c>
      <c r="D47" s="22">
        <v>432602.69</v>
      </c>
      <c r="E47" s="22">
        <v>424468.46</v>
      </c>
      <c r="F47" s="22">
        <v>267855.40000000002</v>
      </c>
      <c r="G47" s="22"/>
      <c r="H47" s="22"/>
    </row>
    <row r="48" spans="1:8" x14ac:dyDescent="0.25">
      <c r="A48" s="20" t="str">
        <f t="shared" si="0"/>
        <v>VOLUMEN (miles Consumiciones)Light/Zero</v>
      </c>
      <c r="B48" s="20" t="s">
        <v>184</v>
      </c>
      <c r="C48" s="20" t="s">
        <v>162</v>
      </c>
      <c r="D48" s="22">
        <v>443270.01</v>
      </c>
      <c r="E48" s="22">
        <v>450893.63</v>
      </c>
      <c r="F48" s="22">
        <v>274836.5</v>
      </c>
      <c r="G48" s="22"/>
      <c r="H48" s="22"/>
    </row>
    <row r="49" spans="1:8" x14ac:dyDescent="0.25">
      <c r="A49" s="20" t="str">
        <f t="shared" si="0"/>
        <v>VOLUMEN (miles Consumiciones)Otra Variedad Cola</v>
      </c>
      <c r="B49" s="20" t="s">
        <v>184</v>
      </c>
      <c r="C49" s="20" t="s">
        <v>163</v>
      </c>
      <c r="D49" s="22">
        <v>8495.1749999999993</v>
      </c>
      <c r="E49" s="22">
        <v>9580.6569999999992</v>
      </c>
      <c r="F49" s="22">
        <v>1022.716</v>
      </c>
      <c r="G49" s="22"/>
      <c r="H49" s="22"/>
    </row>
    <row r="50" spans="1:8" x14ac:dyDescent="0.25">
      <c r="A50" s="20" t="str">
        <f t="shared" si="0"/>
        <v>VOLUMEN (miles Consumiciones)Con Cafeina</v>
      </c>
      <c r="B50" s="20" t="s">
        <v>184</v>
      </c>
      <c r="C50" s="20" t="s">
        <v>164</v>
      </c>
      <c r="D50" s="22">
        <v>766070.8</v>
      </c>
      <c r="E50" s="22">
        <v>747859.8</v>
      </c>
      <c r="F50" s="22">
        <v>458966.7</v>
      </c>
      <c r="G50" s="22"/>
      <c r="H50" s="22"/>
    </row>
    <row r="51" spans="1:8" x14ac:dyDescent="0.25">
      <c r="A51" s="20" t="str">
        <f t="shared" si="0"/>
        <v>VOLUMEN (miles Consumiciones)Sin Cafeina</v>
      </c>
      <c r="B51" s="20" t="s">
        <v>184</v>
      </c>
      <c r="C51" s="20" t="s">
        <v>165</v>
      </c>
      <c r="D51" s="22">
        <v>99338.21</v>
      </c>
      <c r="E51" s="22">
        <v>117281.2</v>
      </c>
      <c r="F51" s="22">
        <v>73868.7</v>
      </c>
      <c r="G51" s="22"/>
      <c r="H51" s="22"/>
    </row>
    <row r="52" spans="1:8" x14ac:dyDescent="0.25">
      <c r="A52" s="20" t="str">
        <f t="shared" si="0"/>
        <v>VOLUMEN (miles Consumiciones)Frutas con gas</v>
      </c>
      <c r="B52" s="20" t="s">
        <v>184</v>
      </c>
      <c r="C52" s="20" t="s">
        <v>166</v>
      </c>
      <c r="D52" s="22">
        <v>181923.87</v>
      </c>
      <c r="E52" s="22">
        <v>175485.45</v>
      </c>
      <c r="F52" s="22">
        <v>112477.9</v>
      </c>
      <c r="G52" s="22"/>
      <c r="H52" s="22"/>
    </row>
    <row r="53" spans="1:8" x14ac:dyDescent="0.25">
      <c r="A53" s="20" t="str">
        <f t="shared" si="0"/>
        <v>VOLUMEN (miles Consumiciones)Frutas sin gas</v>
      </c>
      <c r="B53" s="20" t="s">
        <v>184</v>
      </c>
      <c r="C53" s="20" t="s">
        <v>167</v>
      </c>
      <c r="D53" s="22">
        <v>44109.252</v>
      </c>
      <c r="E53" s="22">
        <v>35517.178999999996</v>
      </c>
      <c r="F53" s="22">
        <v>20998.03</v>
      </c>
      <c r="G53" s="22"/>
      <c r="H53" s="22"/>
    </row>
    <row r="54" spans="1:8" x14ac:dyDescent="0.25">
      <c r="A54" s="20" t="str">
        <f t="shared" si="0"/>
        <v>VOLUMEN (miles Consumiciones)Mixers</v>
      </c>
      <c r="B54" s="20" t="s">
        <v>184</v>
      </c>
      <c r="C54" s="20" t="s">
        <v>168</v>
      </c>
      <c r="D54" s="22">
        <v>47394.228000000003</v>
      </c>
      <c r="E54" s="22">
        <v>48388.055999999997</v>
      </c>
      <c r="F54" s="22">
        <v>19733.63</v>
      </c>
      <c r="G54" s="22"/>
      <c r="H54" s="22"/>
    </row>
    <row r="55" spans="1:8" x14ac:dyDescent="0.25">
      <c r="A55" s="20" t="str">
        <f t="shared" si="0"/>
        <v>VOLUMEN (miles Consumiciones)Isotonicas</v>
      </c>
      <c r="B55" s="20" t="s">
        <v>184</v>
      </c>
      <c r="C55" s="20" t="s">
        <v>182</v>
      </c>
      <c r="D55" s="22">
        <v>147939.82</v>
      </c>
      <c r="E55" s="22">
        <v>153254.32999999999</v>
      </c>
      <c r="F55" s="22">
        <v>102352.3</v>
      </c>
      <c r="G55" s="22"/>
      <c r="H55" s="22"/>
    </row>
    <row r="56" spans="1:8" x14ac:dyDescent="0.25">
      <c r="A56" s="20" t="str">
        <f t="shared" si="0"/>
        <v>VOLUMEN (miles Consumiciones)Energeticas</v>
      </c>
      <c r="B56" s="20" t="s">
        <v>184</v>
      </c>
      <c r="C56" s="20" t="s">
        <v>183</v>
      </c>
      <c r="D56" s="22">
        <v>29624.894</v>
      </c>
      <c r="E56" s="22">
        <v>46863.205999999998</v>
      </c>
      <c r="F56" s="22">
        <v>32881.54</v>
      </c>
      <c r="G56" s="22"/>
      <c r="H56" s="22"/>
    </row>
    <row r="57" spans="1:8" x14ac:dyDescent="0.25">
      <c r="A57" s="20" t="str">
        <f t="shared" si="0"/>
        <v>VOLUMEN (miles Consumiciones)Gaseosas</v>
      </c>
      <c r="B57" s="20" t="s">
        <v>184</v>
      </c>
      <c r="C57" s="20" t="s">
        <v>169</v>
      </c>
      <c r="D57" s="22">
        <v>26918.87</v>
      </c>
      <c r="E57" s="22">
        <v>25225.692999999999</v>
      </c>
      <c r="F57" s="22">
        <v>14241.21</v>
      </c>
      <c r="G57" s="22"/>
      <c r="H57" s="22"/>
    </row>
    <row r="58" spans="1:8" x14ac:dyDescent="0.25">
      <c r="A58" s="20" t="str">
        <f t="shared" si="0"/>
        <v>VOLUMEN (miles Consumiciones)Bebidas Zumo+Leche</v>
      </c>
      <c r="B58" s="20" t="s">
        <v>184</v>
      </c>
      <c r="C58" s="20" t="s">
        <v>170</v>
      </c>
      <c r="D58" s="22">
        <v>17607.627</v>
      </c>
      <c r="E58" s="22">
        <v>14724.886</v>
      </c>
      <c r="F58" s="22">
        <v>12309.63</v>
      </c>
      <c r="G58" s="22"/>
      <c r="H58" s="22"/>
    </row>
    <row r="59" spans="1:8" x14ac:dyDescent="0.25">
      <c r="A59" s="20" t="str">
        <f t="shared" si="0"/>
        <v>VOLUMEN (miles Consumiciones)Resto</v>
      </c>
      <c r="B59" s="20" t="s">
        <v>184</v>
      </c>
      <c r="C59" s="20" t="s">
        <v>79</v>
      </c>
      <c r="D59" s="22">
        <v>88230.75</v>
      </c>
      <c r="E59" s="22">
        <v>88162.51</v>
      </c>
      <c r="F59" s="22">
        <v>53663.66</v>
      </c>
      <c r="G59" s="22"/>
      <c r="H59" s="22"/>
    </row>
    <row r="60" spans="1:8" x14ac:dyDescent="0.25">
      <c r="A60" s="20" t="str">
        <f t="shared" si="0"/>
        <v>VOLUMEN (Miles kg ó litros)TOTAL BEBIDAS</v>
      </c>
      <c r="B60" s="20" t="s">
        <v>185</v>
      </c>
      <c r="C60" s="20" t="s">
        <v>123</v>
      </c>
      <c r="D60" s="22">
        <v>3208451.5026388322</v>
      </c>
      <c r="E60" s="22">
        <v>3236799.3773187501</v>
      </c>
      <c r="F60" s="22">
        <v>1984612.7504112001</v>
      </c>
      <c r="G60" s="22"/>
      <c r="H60" s="22"/>
    </row>
    <row r="61" spans="1:8" x14ac:dyDescent="0.25">
      <c r="A61" s="20" t="str">
        <f t="shared" si="0"/>
        <v>VOLUMEN (Miles kg ó litros).Total Bebidas Caliente</v>
      </c>
      <c r="B61" s="20" t="s">
        <v>185</v>
      </c>
      <c r="C61" s="20" t="s">
        <v>124</v>
      </c>
      <c r="D61" s="22">
        <v>366102.38955000002</v>
      </c>
      <c r="E61" s="22">
        <v>370160.97894499998</v>
      </c>
      <c r="F61" s="22">
        <v>227462.73005000001</v>
      </c>
      <c r="G61" s="22"/>
      <c r="H61" s="22"/>
    </row>
    <row r="62" spans="1:8" x14ac:dyDescent="0.25">
      <c r="A62" s="20" t="str">
        <f t="shared" si="0"/>
        <v>VOLUMEN (Miles kg ó litros)Cafe</v>
      </c>
      <c r="B62" s="20" t="s">
        <v>185</v>
      </c>
      <c r="C62" s="20" t="s">
        <v>125</v>
      </c>
      <c r="D62" s="22">
        <v>89242.090049999999</v>
      </c>
      <c r="E62" s="22">
        <v>89398.272949999999</v>
      </c>
      <c r="F62" s="22">
        <v>55576.110500000003</v>
      </c>
      <c r="G62" s="22"/>
      <c r="H62" s="22"/>
    </row>
    <row r="63" spans="1:8" x14ac:dyDescent="0.25">
      <c r="A63" s="20" t="str">
        <f t="shared" si="0"/>
        <v>VOLUMEN (Miles kg ó litros)Leche+bebidas vegetales</v>
      </c>
      <c r="B63" s="20" t="s">
        <v>185</v>
      </c>
      <c r="C63" s="20" t="s">
        <v>176</v>
      </c>
      <c r="D63" s="22">
        <v>243442.23009999999</v>
      </c>
      <c r="E63" s="22">
        <v>248124.04399999999</v>
      </c>
      <c r="F63" s="22">
        <v>154547.38219999999</v>
      </c>
      <c r="G63" s="22"/>
      <c r="H63" s="22"/>
    </row>
    <row r="64" spans="1:8" x14ac:dyDescent="0.25">
      <c r="A64" s="20" t="str">
        <f t="shared" si="0"/>
        <v>VOLUMEN (Miles kg ó litros)Leche</v>
      </c>
      <c r="B64" s="20" t="s">
        <v>185</v>
      </c>
      <c r="C64" s="20" t="s">
        <v>126</v>
      </c>
      <c r="D64" s="22">
        <v>243442.23009999999</v>
      </c>
      <c r="E64" s="22">
        <v>248124.04399999999</v>
      </c>
      <c r="F64" s="22">
        <v>148052.98499999999</v>
      </c>
      <c r="G64" s="22"/>
      <c r="H64" s="22"/>
    </row>
    <row r="65" spans="1:8" x14ac:dyDescent="0.25">
      <c r="A65" s="20" t="str">
        <f t="shared" si="0"/>
        <v>VOLUMEN (Miles kg ó litros)Leche Sola</v>
      </c>
      <c r="B65" s="20" t="s">
        <v>185</v>
      </c>
      <c r="C65" s="20" t="s">
        <v>127</v>
      </c>
      <c r="D65" s="22">
        <v>3725.5986000000003</v>
      </c>
      <c r="E65" s="22">
        <v>3979.6019999999999</v>
      </c>
      <c r="F65" s="22">
        <v>2840.5720000000001</v>
      </c>
      <c r="G65" s="22"/>
      <c r="H65" s="22"/>
    </row>
    <row r="66" spans="1:8" x14ac:dyDescent="0.25">
      <c r="A66" s="20" t="str">
        <f t="shared" si="0"/>
        <v>VOLUMEN (Miles kg ó litros)Leche Con Cacao</v>
      </c>
      <c r="B66" s="20" t="s">
        <v>185</v>
      </c>
      <c r="C66" s="20" t="s">
        <v>128</v>
      </c>
      <c r="D66" s="22">
        <v>11303.294</v>
      </c>
      <c r="E66" s="22">
        <v>11668.291999999999</v>
      </c>
      <c r="F66" s="22">
        <v>7599.2879999999996</v>
      </c>
      <c r="G66" s="22"/>
      <c r="H66" s="22"/>
    </row>
    <row r="67" spans="1:8" x14ac:dyDescent="0.25">
      <c r="A67" s="20" t="str">
        <f t="shared" si="0"/>
        <v>VOLUMEN (Miles kg ó litros)Leche Con Cafe</v>
      </c>
      <c r="B67" s="20" t="s">
        <v>185</v>
      </c>
      <c r="C67" s="20" t="s">
        <v>129</v>
      </c>
      <c r="D67" s="22">
        <v>228413.33749999999</v>
      </c>
      <c r="E67" s="22">
        <v>232476.15</v>
      </c>
      <c r="F67" s="22">
        <v>137613.125</v>
      </c>
      <c r="G67" s="22"/>
      <c r="H67" s="22"/>
    </row>
    <row r="68" spans="1:8" x14ac:dyDescent="0.25">
      <c r="A68" s="20" t="str">
        <f t="shared" ref="A68:A131" si="1">B68&amp;C68</f>
        <v>VOLUMEN (Miles kg ó litros)Bebidas Vegetales</v>
      </c>
      <c r="B68" s="20" t="s">
        <v>185</v>
      </c>
      <c r="C68" s="20" t="s">
        <v>177</v>
      </c>
      <c r="D68" s="22">
        <v>0</v>
      </c>
      <c r="E68" s="22">
        <v>0</v>
      </c>
      <c r="F68" s="22">
        <v>6494.3972000000003</v>
      </c>
      <c r="G68" s="22"/>
      <c r="H68" s="22"/>
    </row>
    <row r="69" spans="1:8" x14ac:dyDescent="0.25">
      <c r="A69" s="20" t="str">
        <f t="shared" si="1"/>
        <v>VOLUMEN (Miles kg ó litros)Infusiones</v>
      </c>
      <c r="B69" s="20" t="s">
        <v>185</v>
      </c>
      <c r="C69" s="20" t="s">
        <v>130</v>
      </c>
      <c r="D69" s="22">
        <v>22108.392749999999</v>
      </c>
      <c r="E69" s="22">
        <v>21250.094175000002</v>
      </c>
      <c r="F69" s="22">
        <v>10581.246999999999</v>
      </c>
      <c r="G69" s="22"/>
      <c r="H69" s="22"/>
    </row>
    <row r="70" spans="1:8" x14ac:dyDescent="0.25">
      <c r="A70" s="20" t="str">
        <f t="shared" si="1"/>
        <v>VOLUMEN (Miles kg ó litros)Resto Bebidas Caliente</v>
      </c>
      <c r="B70" s="20" t="s">
        <v>185</v>
      </c>
      <c r="C70" s="20" t="s">
        <v>131</v>
      </c>
      <c r="D70" s="22">
        <v>11309.676650000001</v>
      </c>
      <c r="E70" s="22">
        <v>11388.56782</v>
      </c>
      <c r="F70" s="22">
        <v>6757.99035</v>
      </c>
      <c r="G70" s="22"/>
      <c r="H70" s="22"/>
    </row>
    <row r="71" spans="1:8" x14ac:dyDescent="0.25">
      <c r="A71" s="20" t="str">
        <f t="shared" si="1"/>
        <v>VOLUMEN (Miles kg ó litros).Total Bebidas Frias</v>
      </c>
      <c r="B71" s="20" t="s">
        <v>185</v>
      </c>
      <c r="C71" s="20" t="s">
        <v>132</v>
      </c>
      <c r="D71" s="22">
        <v>2842349.1130888318</v>
      </c>
      <c r="E71" s="22">
        <v>2866638.39837375</v>
      </c>
      <c r="F71" s="22">
        <v>1757150.0203612002</v>
      </c>
      <c r="G71" s="22"/>
      <c r="H71" s="22"/>
    </row>
    <row r="72" spans="1:8" x14ac:dyDescent="0.25">
      <c r="A72" s="20" t="str">
        <f t="shared" si="1"/>
        <v>VOLUMEN (Miles kg ó litros)Total bebidas de vino</v>
      </c>
      <c r="B72" s="20" t="s">
        <v>185</v>
      </c>
      <c r="C72" s="20" t="s">
        <v>133</v>
      </c>
      <c r="D72" s="22">
        <v>202638.916122</v>
      </c>
      <c r="E72" s="22">
        <v>185246.7295205</v>
      </c>
      <c r="F72" s="22">
        <v>106563.49830024999</v>
      </c>
      <c r="G72" s="22"/>
      <c r="H72" s="22"/>
    </row>
    <row r="73" spans="1:8" x14ac:dyDescent="0.25">
      <c r="A73" s="20" t="str">
        <f t="shared" si="1"/>
        <v>VOLUMEN (Miles kg ó litros)Vino</v>
      </c>
      <c r="B73" s="20" t="s">
        <v>185</v>
      </c>
      <c r="C73" s="20" t="s">
        <v>134</v>
      </c>
      <c r="D73" s="22">
        <v>149423.30291900001</v>
      </c>
      <c r="E73" s="22">
        <v>133553.505928</v>
      </c>
      <c r="F73" s="22">
        <v>73540.327174999999</v>
      </c>
      <c r="G73" s="22"/>
      <c r="H73" s="22"/>
    </row>
    <row r="74" spans="1:8" x14ac:dyDescent="0.25">
      <c r="A74" s="20" t="str">
        <f t="shared" si="1"/>
        <v>VOLUMEN (Miles kg ó litros)Tinto</v>
      </c>
      <c r="B74" s="20" t="s">
        <v>185</v>
      </c>
      <c r="C74" s="20" t="s">
        <v>135</v>
      </c>
      <c r="D74" s="22">
        <v>95424.398669999995</v>
      </c>
      <c r="E74" s="22">
        <v>84150.428650000002</v>
      </c>
      <c r="F74" s="22">
        <v>44786.688900000001</v>
      </c>
      <c r="G74" s="22"/>
      <c r="H74" s="22"/>
    </row>
    <row r="75" spans="1:8" x14ac:dyDescent="0.25">
      <c r="A75" s="20" t="str">
        <f t="shared" si="1"/>
        <v>VOLUMEN (Miles kg ó litros)Blanco</v>
      </c>
      <c r="B75" s="20" t="s">
        <v>185</v>
      </c>
      <c r="C75" s="20" t="s">
        <v>136</v>
      </c>
      <c r="D75" s="22">
        <v>41365.881799999996</v>
      </c>
      <c r="E75" s="22">
        <v>39885.593999999997</v>
      </c>
      <c r="F75" s="22">
        <v>24429.383399999999</v>
      </c>
      <c r="G75" s="22"/>
      <c r="H75" s="22"/>
    </row>
    <row r="76" spans="1:8" x14ac:dyDescent="0.25">
      <c r="A76" s="20" t="str">
        <f t="shared" si="1"/>
        <v>VOLUMEN (Miles kg ó litros)Rosado</v>
      </c>
      <c r="B76" s="20" t="s">
        <v>185</v>
      </c>
      <c r="C76" s="20" t="s">
        <v>137</v>
      </c>
      <c r="D76" s="22">
        <v>11225.552219000001</v>
      </c>
      <c r="E76" s="22">
        <v>8118.9968530000006</v>
      </c>
      <c r="F76" s="22">
        <v>3345.23675</v>
      </c>
      <c r="G76" s="22"/>
      <c r="H76" s="22"/>
    </row>
    <row r="77" spans="1:8" x14ac:dyDescent="0.25">
      <c r="A77" s="20" t="str">
        <f t="shared" si="1"/>
        <v>VOLUMEN (Miles kg ó litros)Resto vino</v>
      </c>
      <c r="B77" s="20" t="s">
        <v>185</v>
      </c>
      <c r="C77" s="20" t="s">
        <v>138</v>
      </c>
      <c r="D77" s="22">
        <v>1407.4702299999999</v>
      </c>
      <c r="E77" s="22">
        <v>1398.4864250000001</v>
      </c>
      <c r="F77" s="22">
        <v>979.01812500000005</v>
      </c>
      <c r="G77" s="22"/>
      <c r="H77" s="22"/>
    </row>
    <row r="78" spans="1:8" x14ac:dyDescent="0.25">
      <c r="A78" s="20" t="str">
        <f t="shared" si="1"/>
        <v>VOLUMEN (Miles kg ó litros)Cava</v>
      </c>
      <c r="B78" s="20" t="s">
        <v>185</v>
      </c>
      <c r="C78" s="20" t="s">
        <v>139</v>
      </c>
      <c r="D78" s="22">
        <v>9775.8768249999994</v>
      </c>
      <c r="E78" s="22">
        <v>7325.69805</v>
      </c>
      <c r="F78" s="22">
        <v>4786.19625</v>
      </c>
      <c r="G78" s="22"/>
      <c r="H78" s="22"/>
    </row>
    <row r="79" spans="1:8" x14ac:dyDescent="0.25">
      <c r="A79" s="20" t="str">
        <f t="shared" si="1"/>
        <v>VOLUMEN (Miles kg ó litros)Otr.Bebidas Deri.Vino</v>
      </c>
      <c r="B79" s="20" t="s">
        <v>185</v>
      </c>
      <c r="C79" s="20" t="s">
        <v>140</v>
      </c>
      <c r="D79" s="22">
        <v>43439.736378000001</v>
      </c>
      <c r="E79" s="22">
        <v>44367.5255425</v>
      </c>
      <c r="F79" s="22">
        <v>28236.974875250002</v>
      </c>
      <c r="G79" s="22"/>
      <c r="H79" s="22"/>
    </row>
    <row r="80" spans="1:8" x14ac:dyDescent="0.25">
      <c r="A80" s="20" t="str">
        <f t="shared" si="1"/>
        <v>VOLUMEN (Miles kg ó litros)Tinto de Verano</v>
      </c>
      <c r="B80" s="20" t="s">
        <v>185</v>
      </c>
      <c r="C80" s="20" t="s">
        <v>141</v>
      </c>
      <c r="D80" s="22">
        <v>34168.1705</v>
      </c>
      <c r="E80" s="22">
        <v>34779.483350000002</v>
      </c>
      <c r="F80" s="22">
        <v>21700.449499999999</v>
      </c>
      <c r="G80" s="22"/>
      <c r="H80" s="22"/>
    </row>
    <row r="81" spans="1:8" x14ac:dyDescent="0.25">
      <c r="A81" s="20" t="str">
        <f t="shared" si="1"/>
        <v>VOLUMEN (Miles kg ó litros)Sangria de Vino</v>
      </c>
      <c r="B81" s="20" t="s">
        <v>185</v>
      </c>
      <c r="C81" s="20" t="s">
        <v>142</v>
      </c>
      <c r="D81" s="22">
        <v>6008.942575</v>
      </c>
      <c r="E81" s="22">
        <v>5124.1912074999991</v>
      </c>
      <c r="F81" s="22">
        <v>2162.0487749999998</v>
      </c>
      <c r="G81" s="22"/>
      <c r="H81" s="22"/>
    </row>
    <row r="82" spans="1:8" x14ac:dyDescent="0.25">
      <c r="A82" s="20" t="str">
        <f t="shared" si="1"/>
        <v>VOLUMEN (Miles kg ó litros)Sangria de Cava</v>
      </c>
      <c r="B82" s="20" t="s">
        <v>185</v>
      </c>
      <c r="C82" s="20" t="s">
        <v>143</v>
      </c>
      <c r="D82" s="22">
        <v>1442.289528</v>
      </c>
      <c r="E82" s="22">
        <v>2377.9989824999998</v>
      </c>
      <c r="F82" s="22">
        <v>930.30172500000003</v>
      </c>
      <c r="G82" s="22"/>
      <c r="H82" s="22"/>
    </row>
    <row r="83" spans="1:8" x14ac:dyDescent="0.25">
      <c r="A83" s="20" t="str">
        <f t="shared" si="1"/>
        <v>VOLUMEN (Miles kg ó litros)Calimocho</v>
      </c>
      <c r="B83" s="20" t="s">
        <v>185</v>
      </c>
      <c r="C83" s="20" t="s">
        <v>144</v>
      </c>
      <c r="D83" s="22">
        <v>1820.3337749999998</v>
      </c>
      <c r="E83" s="22">
        <v>1939.8596</v>
      </c>
      <c r="F83" s="22">
        <v>1073.0459499999999</v>
      </c>
      <c r="G83" s="22"/>
      <c r="H83" s="22"/>
    </row>
    <row r="84" spans="1:8" x14ac:dyDescent="0.25">
      <c r="A84" s="20" t="str">
        <f t="shared" si="1"/>
        <v>VOLUMEN (Miles kg ó litros)Rebujito</v>
      </c>
      <c r="B84" s="20" t="s">
        <v>185</v>
      </c>
      <c r="C84" s="20" t="s">
        <v>178</v>
      </c>
      <c r="D84" s="22">
        <v>0</v>
      </c>
      <c r="E84" s="22">
        <v>145.9924025</v>
      </c>
      <c r="F84" s="22">
        <v>125.11192525</v>
      </c>
      <c r="G84" s="22"/>
      <c r="H84" s="22"/>
    </row>
    <row r="85" spans="1:8" x14ac:dyDescent="0.25">
      <c r="A85" s="20" t="str">
        <f t="shared" si="1"/>
        <v>VOLUMEN (Miles kg ó litros)Espum/Lambrusc/Mosca</v>
      </c>
      <c r="B85" s="20" t="s">
        <v>185</v>
      </c>
      <c r="C85" s="20" t="s">
        <v>179</v>
      </c>
      <c r="D85" s="22">
        <v>0</v>
      </c>
      <c r="E85" s="22">
        <v>0</v>
      </c>
      <c r="F85" s="22">
        <v>2246.0169999999998</v>
      </c>
      <c r="G85" s="22"/>
      <c r="H85" s="22"/>
    </row>
    <row r="86" spans="1:8" x14ac:dyDescent="0.25">
      <c r="A86" s="20" t="str">
        <f t="shared" si="1"/>
        <v>VOLUMEN (Miles kg ó litros)Sidra</v>
      </c>
      <c r="B86" s="20" t="s">
        <v>185</v>
      </c>
      <c r="C86" s="20" t="s">
        <v>145</v>
      </c>
      <c r="D86" s="22">
        <v>26193.721324499998</v>
      </c>
      <c r="E86" s="22">
        <v>31133.651986000001</v>
      </c>
      <c r="F86" s="22">
        <v>19281.107182</v>
      </c>
      <c r="G86" s="22"/>
      <c r="H86" s="22"/>
    </row>
    <row r="87" spans="1:8" x14ac:dyDescent="0.25">
      <c r="A87" s="20" t="str">
        <f t="shared" si="1"/>
        <v>VOLUMEN (Miles kg ó litros)Cerveza</v>
      </c>
      <c r="B87" s="20" t="s">
        <v>185</v>
      </c>
      <c r="C87" s="20" t="s">
        <v>146</v>
      </c>
      <c r="D87" s="22">
        <v>999844.98746907199</v>
      </c>
      <c r="E87" s="22">
        <v>1031647.01700525</v>
      </c>
      <c r="F87" s="22">
        <v>640367.96516789997</v>
      </c>
      <c r="G87" s="22"/>
      <c r="H87" s="22"/>
    </row>
    <row r="88" spans="1:8" x14ac:dyDescent="0.25">
      <c r="A88" s="20" t="str">
        <f t="shared" si="1"/>
        <v>VOLUMEN (Miles kg ó litros)Con alcohol</v>
      </c>
      <c r="B88" s="20" t="s">
        <v>185</v>
      </c>
      <c r="C88" s="20" t="s">
        <v>147</v>
      </c>
      <c r="D88" s="22">
        <v>896566.78152999992</v>
      </c>
      <c r="E88" s="22">
        <v>923409.82984000002</v>
      </c>
      <c r="F88" s="22">
        <v>583732.73074000003</v>
      </c>
      <c r="G88" s="22"/>
      <c r="H88" s="22"/>
    </row>
    <row r="89" spans="1:8" x14ac:dyDescent="0.25">
      <c r="A89" s="20" t="str">
        <f t="shared" si="1"/>
        <v>VOLUMEN (Miles kg ó litros)Sin alcohol</v>
      </c>
      <c r="B89" s="20" t="s">
        <v>185</v>
      </c>
      <c r="C89" s="20" t="s">
        <v>148</v>
      </c>
      <c r="D89" s="22">
        <v>101902.003809</v>
      </c>
      <c r="E89" s="22">
        <v>106359.70368999999</v>
      </c>
      <c r="F89" s="22">
        <v>56129.330583999996</v>
      </c>
      <c r="G89" s="22"/>
      <c r="H89" s="22"/>
    </row>
    <row r="90" spans="1:8" x14ac:dyDescent="0.25">
      <c r="A90" s="20" t="str">
        <f t="shared" si="1"/>
        <v>VOLUMEN (Miles kg ó litros)Cerveza Envasada</v>
      </c>
      <c r="B90" s="20" t="s">
        <v>185</v>
      </c>
      <c r="C90" s="20" t="s">
        <v>180</v>
      </c>
      <c r="D90" s="22">
        <v>0</v>
      </c>
      <c r="E90" s="22">
        <v>0</v>
      </c>
      <c r="F90" s="22">
        <v>285818.50675</v>
      </c>
      <c r="G90" s="22"/>
      <c r="H90" s="22"/>
    </row>
    <row r="91" spans="1:8" x14ac:dyDescent="0.25">
      <c r="A91" s="20" t="str">
        <f t="shared" si="1"/>
        <v>VOLUMEN (Miles kg ó litros)Cerveza Surtidor</v>
      </c>
      <c r="B91" s="20" t="s">
        <v>185</v>
      </c>
      <c r="C91" s="20" t="s">
        <v>181</v>
      </c>
      <c r="D91" s="22">
        <v>0</v>
      </c>
      <c r="E91" s="22">
        <v>0</v>
      </c>
      <c r="F91" s="22">
        <v>354549.46850999998</v>
      </c>
      <c r="G91" s="22"/>
      <c r="H91" s="22"/>
    </row>
    <row r="92" spans="1:8" x14ac:dyDescent="0.25">
      <c r="A92" s="20" t="str">
        <f t="shared" si="1"/>
        <v>VOLUMEN (Miles kg ó litros)Otras Cervezas</v>
      </c>
      <c r="B92" s="20" t="s">
        <v>185</v>
      </c>
      <c r="C92" s="20" t="s">
        <v>149</v>
      </c>
      <c r="D92" s="22">
        <v>1376.202130072</v>
      </c>
      <c r="E92" s="22">
        <v>1877.4834752499999</v>
      </c>
      <c r="F92" s="22">
        <v>505.90384389999997</v>
      </c>
      <c r="G92" s="22"/>
      <c r="H92" s="22"/>
    </row>
    <row r="93" spans="1:8" x14ac:dyDescent="0.25">
      <c r="A93" s="20" t="str">
        <f t="shared" si="1"/>
        <v>VOLUMEN (Miles kg ó litros)Espirituosas</v>
      </c>
      <c r="B93" s="20" t="s">
        <v>185</v>
      </c>
      <c r="C93" s="20" t="s">
        <v>150</v>
      </c>
      <c r="D93" s="22">
        <v>64348.894829999997</v>
      </c>
      <c r="E93" s="22">
        <v>56731.876381839997</v>
      </c>
      <c r="F93" s="22">
        <v>31443.313528999999</v>
      </c>
      <c r="G93" s="22"/>
      <c r="H93" s="22"/>
    </row>
    <row r="94" spans="1:8" x14ac:dyDescent="0.25">
      <c r="A94" s="20" t="str">
        <f t="shared" si="1"/>
        <v>VOLUMEN (Miles kg ó litros)Whisky</v>
      </c>
      <c r="B94" s="20" t="s">
        <v>185</v>
      </c>
      <c r="C94" s="20" t="s">
        <v>151</v>
      </c>
      <c r="D94" s="22">
        <v>4262.2835400000004</v>
      </c>
      <c r="E94" s="22">
        <v>4603.8918049999993</v>
      </c>
      <c r="F94" s="22">
        <v>2827.9723799999997</v>
      </c>
      <c r="G94" s="22"/>
      <c r="H94" s="22"/>
    </row>
    <row r="95" spans="1:8" x14ac:dyDescent="0.25">
      <c r="A95" s="20" t="str">
        <f t="shared" si="1"/>
        <v>VOLUMEN (Miles kg ó litros)Brandy</v>
      </c>
      <c r="B95" s="20" t="s">
        <v>185</v>
      </c>
      <c r="C95" s="20" t="s">
        <v>152</v>
      </c>
      <c r="D95" s="22">
        <v>641.12828500000001</v>
      </c>
      <c r="E95" s="22">
        <v>465.29662949999999</v>
      </c>
      <c r="F95" s="22">
        <v>532.13038399999994</v>
      </c>
      <c r="G95" s="22"/>
      <c r="H95" s="22"/>
    </row>
    <row r="96" spans="1:8" x14ac:dyDescent="0.25">
      <c r="A96" s="20" t="str">
        <f t="shared" si="1"/>
        <v>VOLUMEN (Miles kg ó litros)Ginebra</v>
      </c>
      <c r="B96" s="20" t="s">
        <v>185</v>
      </c>
      <c r="C96" s="20" t="s">
        <v>153</v>
      </c>
      <c r="D96" s="22">
        <v>9405.6706119999999</v>
      </c>
      <c r="E96" s="22">
        <v>9782.5052698399995</v>
      </c>
      <c r="F96" s="22">
        <v>5187.2797790000004</v>
      </c>
      <c r="G96" s="22"/>
      <c r="H96" s="22"/>
    </row>
    <row r="97" spans="1:8" x14ac:dyDescent="0.25">
      <c r="A97" s="20" t="str">
        <f t="shared" si="1"/>
        <v>VOLUMEN (Miles kg ó litros)Ron</v>
      </c>
      <c r="B97" s="20" t="s">
        <v>185</v>
      </c>
      <c r="C97" s="20" t="s">
        <v>154</v>
      </c>
      <c r="D97" s="22">
        <v>6766.2725399999999</v>
      </c>
      <c r="E97" s="22">
        <v>5748.2538099999992</v>
      </c>
      <c r="F97" s="22">
        <v>2672.112216</v>
      </c>
      <c r="G97" s="22"/>
      <c r="H97" s="22"/>
    </row>
    <row r="98" spans="1:8" x14ac:dyDescent="0.25">
      <c r="A98" s="20" t="str">
        <f t="shared" si="1"/>
        <v>VOLUMEN (Miles kg ó litros)Anis</v>
      </c>
      <c r="B98" s="20" t="s">
        <v>185</v>
      </c>
      <c r="C98" s="20" t="s">
        <v>155</v>
      </c>
      <c r="D98" s="22">
        <v>983.49057299999993</v>
      </c>
      <c r="E98" s="22">
        <v>479.87278749999996</v>
      </c>
      <c r="F98" s="22">
        <v>359.93696999999997</v>
      </c>
      <c r="G98" s="22"/>
      <c r="H98" s="22"/>
    </row>
    <row r="99" spans="1:8" x14ac:dyDescent="0.25">
      <c r="A99" s="20" t="str">
        <f t="shared" si="1"/>
        <v>VOLUMEN (Miles kg ó litros)Otras Espirituosas</v>
      </c>
      <c r="B99" s="20" t="s">
        <v>185</v>
      </c>
      <c r="C99" s="20" t="s">
        <v>156</v>
      </c>
      <c r="D99" s="22">
        <v>42290.049279999999</v>
      </c>
      <c r="E99" s="22">
        <v>35652.056079999995</v>
      </c>
      <c r="F99" s="22">
        <v>19863.881799999999</v>
      </c>
      <c r="G99" s="22"/>
      <c r="H99" s="22"/>
    </row>
    <row r="100" spans="1:8" x14ac:dyDescent="0.25">
      <c r="A100" s="20" t="str">
        <f t="shared" si="1"/>
        <v>VOLUMEN (Miles kg ó litros)T.Zumo+Horchata+Mosto</v>
      </c>
      <c r="B100" s="20" t="s">
        <v>185</v>
      </c>
      <c r="C100" s="20" t="s">
        <v>157</v>
      </c>
      <c r="D100" s="22">
        <v>66580.105972499994</v>
      </c>
      <c r="E100" s="22">
        <v>66886.1295025</v>
      </c>
      <c r="F100" s="22">
        <v>40756.471704999996</v>
      </c>
      <c r="G100" s="22"/>
      <c r="H100" s="22"/>
    </row>
    <row r="101" spans="1:8" x14ac:dyDescent="0.25">
      <c r="A101" s="20" t="str">
        <f t="shared" si="1"/>
        <v>VOLUMEN (Miles kg ó litros)Agua Envasada</v>
      </c>
      <c r="B101" s="20" t="s">
        <v>185</v>
      </c>
      <c r="C101" s="20" t="s">
        <v>158</v>
      </c>
      <c r="D101" s="22">
        <v>928834.72014999995</v>
      </c>
      <c r="E101" s="22">
        <v>939453.06325000001</v>
      </c>
      <c r="F101" s="22">
        <v>555406.47849999997</v>
      </c>
      <c r="G101" s="22"/>
      <c r="H101" s="22"/>
    </row>
    <row r="102" spans="1:8" x14ac:dyDescent="0.25">
      <c r="A102" s="20" t="str">
        <f t="shared" si="1"/>
        <v>VOLUMEN (Miles kg ó litros)Bebidas Refrescantes</v>
      </c>
      <c r="B102" s="20" t="s">
        <v>185</v>
      </c>
      <c r="C102" s="20" t="s">
        <v>159</v>
      </c>
      <c r="D102" s="22">
        <v>553907.76722076</v>
      </c>
      <c r="E102" s="22">
        <v>555539.93072765996</v>
      </c>
      <c r="F102" s="22">
        <v>363331.18597704999</v>
      </c>
      <c r="G102" s="22"/>
      <c r="H102" s="22"/>
    </row>
    <row r="103" spans="1:8" x14ac:dyDescent="0.25">
      <c r="A103" s="20" t="str">
        <f t="shared" si="1"/>
        <v>VOLUMEN (Miles kg ó litros)Colas</v>
      </c>
      <c r="B103" s="20" t="s">
        <v>185</v>
      </c>
      <c r="C103" s="20" t="s">
        <v>160</v>
      </c>
      <c r="D103" s="22">
        <v>325000.08313540003</v>
      </c>
      <c r="E103" s="22">
        <v>327180.43262899999</v>
      </c>
      <c r="F103" s="22">
        <v>211155.71630829998</v>
      </c>
      <c r="G103" s="22"/>
      <c r="H103" s="22"/>
    </row>
    <row r="104" spans="1:8" x14ac:dyDescent="0.25">
      <c r="A104" s="20" t="str">
        <f t="shared" si="1"/>
        <v>VOLUMEN (Miles kg ó litros)Cola Regular</v>
      </c>
      <c r="B104" s="20" t="s">
        <v>185</v>
      </c>
      <c r="C104" s="20" t="s">
        <v>161</v>
      </c>
      <c r="D104" s="22">
        <v>161528.97952000002</v>
      </c>
      <c r="E104" s="22">
        <v>160476.88805500002</v>
      </c>
      <c r="F104" s="22">
        <v>106546.804978</v>
      </c>
      <c r="G104" s="22"/>
      <c r="H104" s="22"/>
    </row>
    <row r="105" spans="1:8" x14ac:dyDescent="0.25">
      <c r="A105" s="20" t="str">
        <f t="shared" si="1"/>
        <v>VOLUMEN (Miles kg ó litros)Light/Zero</v>
      </c>
      <c r="B105" s="20" t="s">
        <v>185</v>
      </c>
      <c r="C105" s="20" t="s">
        <v>162</v>
      </c>
      <c r="D105" s="22">
        <v>160563.464993</v>
      </c>
      <c r="E105" s="22">
        <v>163370.78296499999</v>
      </c>
      <c r="F105" s="22">
        <v>104247.14612999999</v>
      </c>
      <c r="G105" s="22"/>
      <c r="H105" s="22"/>
    </row>
    <row r="106" spans="1:8" x14ac:dyDescent="0.25">
      <c r="A106" s="20" t="str">
        <f t="shared" si="1"/>
        <v>VOLUMEN (Miles kg ó litros)Otra Variedad Cola</v>
      </c>
      <c r="B106" s="20" t="s">
        <v>185</v>
      </c>
      <c r="C106" s="20" t="s">
        <v>163</v>
      </c>
      <c r="D106" s="22">
        <v>2907.6386224000003</v>
      </c>
      <c r="E106" s="22">
        <v>3332.7616090000001</v>
      </c>
      <c r="F106" s="22">
        <v>361.7652003</v>
      </c>
      <c r="G106" s="22"/>
      <c r="H106" s="22"/>
    </row>
    <row r="107" spans="1:8" x14ac:dyDescent="0.25">
      <c r="A107" s="20" t="str">
        <f t="shared" si="1"/>
        <v>VOLUMEN (Miles kg ó litros)Con Cafeina</v>
      </c>
      <c r="B107" s="20" t="s">
        <v>185</v>
      </c>
      <c r="C107" s="20" t="s">
        <v>164</v>
      </c>
      <c r="D107" s="22">
        <v>281513.00013499998</v>
      </c>
      <c r="E107" s="22">
        <v>277659.632155</v>
      </c>
      <c r="F107" s="22">
        <v>178556.267257</v>
      </c>
      <c r="G107" s="22"/>
      <c r="H107" s="22"/>
    </row>
    <row r="108" spans="1:8" x14ac:dyDescent="0.25">
      <c r="A108" s="20" t="str">
        <f t="shared" si="1"/>
        <v>VOLUMEN (Miles kg ó litros)Sin Cafeina</v>
      </c>
      <c r="B108" s="20" t="s">
        <v>185</v>
      </c>
      <c r="C108" s="20" t="s">
        <v>165</v>
      </c>
      <c r="D108" s="22">
        <v>36819.970268999998</v>
      </c>
      <c r="E108" s="22">
        <v>42719.724369999996</v>
      </c>
      <c r="F108" s="22">
        <v>28376.89532</v>
      </c>
      <c r="G108" s="22"/>
      <c r="H108" s="22"/>
    </row>
    <row r="109" spans="1:8" x14ac:dyDescent="0.25">
      <c r="A109" s="20" t="str">
        <f t="shared" si="1"/>
        <v>VOLUMEN (Miles kg ó litros)Frutas con gas</v>
      </c>
      <c r="B109" s="20" t="s">
        <v>185</v>
      </c>
      <c r="C109" s="20" t="s">
        <v>166</v>
      </c>
      <c r="D109" s="22">
        <v>72564.227466199998</v>
      </c>
      <c r="E109" s="22">
        <v>67975.656041440001</v>
      </c>
      <c r="F109" s="22">
        <v>46709.672663900004</v>
      </c>
      <c r="G109" s="22"/>
      <c r="H109" s="22"/>
    </row>
    <row r="110" spans="1:8" x14ac:dyDescent="0.25">
      <c r="A110" s="20" t="str">
        <f t="shared" si="1"/>
        <v>VOLUMEN (Miles kg ó litros)Frutas sin gas</v>
      </c>
      <c r="B110" s="20" t="s">
        <v>185</v>
      </c>
      <c r="C110" s="20" t="s">
        <v>167</v>
      </c>
      <c r="D110" s="22">
        <v>18492.185304000002</v>
      </c>
      <c r="E110" s="22">
        <v>15233.860217900001</v>
      </c>
      <c r="F110" s="22">
        <v>10647.880309</v>
      </c>
      <c r="G110" s="22"/>
      <c r="H110" s="22"/>
    </row>
    <row r="111" spans="1:8" x14ac:dyDescent="0.25">
      <c r="A111" s="20" t="str">
        <f t="shared" si="1"/>
        <v>VOLUMEN (Miles kg ó litros)Mixers</v>
      </c>
      <c r="B111" s="20" t="s">
        <v>185</v>
      </c>
      <c r="C111" s="20" t="s">
        <v>168</v>
      </c>
      <c r="D111" s="22">
        <v>16084.824756510001</v>
      </c>
      <c r="E111" s="22">
        <v>16405.2862446</v>
      </c>
      <c r="F111" s="22">
        <v>6596.9172591000006</v>
      </c>
      <c r="G111" s="22"/>
      <c r="H111" s="22"/>
    </row>
    <row r="112" spans="1:8" x14ac:dyDescent="0.25">
      <c r="A112" s="20" t="str">
        <f t="shared" si="1"/>
        <v>VOLUMEN (Miles kg ó litros)Isotonicas</v>
      </c>
      <c r="B112" s="20" t="s">
        <v>185</v>
      </c>
      <c r="C112" s="20" t="s">
        <v>182</v>
      </c>
      <c r="D112" s="22">
        <v>57275.816860999999</v>
      </c>
      <c r="E112" s="22">
        <v>57579.499742</v>
      </c>
      <c r="F112" s="22">
        <v>41764.239139999998</v>
      </c>
      <c r="G112" s="22"/>
      <c r="H112" s="22"/>
    </row>
    <row r="113" spans="1:8" x14ac:dyDescent="0.25">
      <c r="A113" s="20" t="str">
        <f t="shared" si="1"/>
        <v>VOLUMEN (Miles kg ó litros)Energeticas</v>
      </c>
      <c r="B113" s="20" t="s">
        <v>185</v>
      </c>
      <c r="C113" s="20" t="s">
        <v>183</v>
      </c>
      <c r="D113" s="22">
        <v>12889.942997349999</v>
      </c>
      <c r="E113" s="22">
        <v>21175.176141219999</v>
      </c>
      <c r="F113" s="22">
        <v>14572.507458</v>
      </c>
      <c r="G113" s="22"/>
      <c r="H113" s="22"/>
    </row>
    <row r="114" spans="1:8" x14ac:dyDescent="0.25">
      <c r="A114" s="20" t="str">
        <f t="shared" si="1"/>
        <v>VOLUMEN (Miles kg ó litros)Gaseosas</v>
      </c>
      <c r="B114" s="20" t="s">
        <v>185</v>
      </c>
      <c r="C114" s="20" t="s">
        <v>169</v>
      </c>
      <c r="D114" s="22">
        <v>13680.120793600001</v>
      </c>
      <c r="E114" s="22">
        <v>12643.039007400001</v>
      </c>
      <c r="F114" s="22">
        <v>7136.6034077499999</v>
      </c>
      <c r="G114" s="22"/>
      <c r="H114" s="22"/>
    </row>
    <row r="115" spans="1:8" x14ac:dyDescent="0.25">
      <c r="A115" s="20" t="str">
        <f t="shared" si="1"/>
        <v>VOLUMEN (Miles kg ó litros)Bebidas Zumo+Leche</v>
      </c>
      <c r="B115" s="20" t="s">
        <v>185</v>
      </c>
      <c r="C115" s="20" t="s">
        <v>170</v>
      </c>
      <c r="D115" s="22">
        <v>5453.8711549999998</v>
      </c>
      <c r="E115" s="22">
        <v>4653.8971150000007</v>
      </c>
      <c r="F115" s="22">
        <v>4021.5963099999999</v>
      </c>
      <c r="G115" s="22"/>
      <c r="H115" s="22"/>
    </row>
    <row r="116" spans="1:8" x14ac:dyDescent="0.25">
      <c r="A116" s="20" t="str">
        <f t="shared" si="1"/>
        <v>VOLUMEN (Miles kg ó litros)Resto</v>
      </c>
      <c r="B116" s="20" t="s">
        <v>185</v>
      </c>
      <c r="C116" s="20" t="s">
        <v>79</v>
      </c>
      <c r="D116" s="22">
        <v>32466.694751700001</v>
      </c>
      <c r="E116" s="22">
        <v>32693.083589099999</v>
      </c>
      <c r="F116" s="22">
        <v>20726.053121000001</v>
      </c>
      <c r="G116" s="22"/>
      <c r="H116" s="22"/>
    </row>
    <row r="117" spans="1:8" x14ac:dyDescent="0.25">
      <c r="A117" s="20" t="str">
        <f t="shared" si="1"/>
        <v>VALOR (Miles Euros)TOTAL BEBIDAS</v>
      </c>
      <c r="B117" s="20" t="s">
        <v>186</v>
      </c>
      <c r="C117" s="20" t="s">
        <v>123</v>
      </c>
      <c r="D117" s="22">
        <v>14143824</v>
      </c>
      <c r="E117" s="22">
        <v>14159830</v>
      </c>
      <c r="F117" s="22">
        <v>8641441</v>
      </c>
      <c r="G117" s="22"/>
      <c r="H117" s="22"/>
    </row>
    <row r="118" spans="1:8" x14ac:dyDescent="0.25">
      <c r="A118" s="20" t="str">
        <f t="shared" si="1"/>
        <v>VALOR (Miles Euros).Total Bebidas Caliente</v>
      </c>
      <c r="B118" s="20" t="s">
        <v>186</v>
      </c>
      <c r="C118" s="20" t="s">
        <v>124</v>
      </c>
      <c r="D118" s="22">
        <v>3983297.2</v>
      </c>
      <c r="E118" s="22">
        <v>4083439.4</v>
      </c>
      <c r="F118" s="22">
        <v>2474030</v>
      </c>
      <c r="G118" s="22"/>
      <c r="H118" s="22"/>
    </row>
    <row r="119" spans="1:8" x14ac:dyDescent="0.25">
      <c r="A119" s="20" t="str">
        <f t="shared" si="1"/>
        <v>VALOR (Miles Euros)Cafe</v>
      </c>
      <c r="B119" s="20" t="s">
        <v>186</v>
      </c>
      <c r="C119" s="20" t="s">
        <v>125</v>
      </c>
      <c r="D119" s="22">
        <v>1596384</v>
      </c>
      <c r="E119" s="22">
        <v>1628455.4</v>
      </c>
      <c r="F119" s="22">
        <v>1000627</v>
      </c>
      <c r="G119" s="22"/>
      <c r="H119" s="22"/>
    </row>
    <row r="120" spans="1:8" x14ac:dyDescent="0.25">
      <c r="A120" s="20" t="str">
        <f t="shared" si="1"/>
        <v>VALOR (Miles Euros)Leche+bebidas vegetales</v>
      </c>
      <c r="B120" s="20" t="s">
        <v>186</v>
      </c>
      <c r="C120" s="20" t="s">
        <v>176</v>
      </c>
      <c r="D120" s="22" t="s">
        <v>213</v>
      </c>
      <c r="E120" s="22" t="s">
        <v>213</v>
      </c>
      <c r="F120" s="22">
        <v>1295840</v>
      </c>
      <c r="G120" s="22"/>
      <c r="H120" s="22"/>
    </row>
    <row r="121" spans="1:8" x14ac:dyDescent="0.25">
      <c r="A121" s="20" t="str">
        <f t="shared" si="1"/>
        <v>VALOR (Miles Euros)Leche</v>
      </c>
      <c r="B121" s="20" t="s">
        <v>186</v>
      </c>
      <c r="C121" s="20" t="s">
        <v>126</v>
      </c>
      <c r="D121" s="22">
        <v>2056711.9</v>
      </c>
      <c r="E121" s="22">
        <v>2125571.5</v>
      </c>
      <c r="F121" s="22">
        <v>1256291</v>
      </c>
      <c r="G121" s="22"/>
      <c r="H121" s="22"/>
    </row>
    <row r="122" spans="1:8" x14ac:dyDescent="0.25">
      <c r="A122" s="20" t="str">
        <f t="shared" si="1"/>
        <v>VALOR (Miles Euros)Leche Sola</v>
      </c>
      <c r="B122" s="20" t="s">
        <v>186</v>
      </c>
      <c r="C122" s="20" t="s">
        <v>127</v>
      </c>
      <c r="D122" s="22">
        <v>16116.874</v>
      </c>
      <c r="E122" s="22">
        <v>18650.687000000002</v>
      </c>
      <c r="F122" s="22">
        <v>11379.09</v>
      </c>
      <c r="G122" s="22"/>
      <c r="H122" s="22"/>
    </row>
    <row r="123" spans="1:8" x14ac:dyDescent="0.25">
      <c r="A123" s="20" t="str">
        <f t="shared" si="1"/>
        <v>VALOR (Miles Euros)Leche Con Cacao</v>
      </c>
      <c r="B123" s="20" t="s">
        <v>186</v>
      </c>
      <c r="C123" s="20" t="s">
        <v>128</v>
      </c>
      <c r="D123" s="22">
        <v>66765.460000000006</v>
      </c>
      <c r="E123" s="22">
        <v>69968.5</v>
      </c>
      <c r="F123" s="22">
        <v>44250.3</v>
      </c>
      <c r="G123" s="22"/>
      <c r="H123" s="22"/>
    </row>
    <row r="124" spans="1:8" x14ac:dyDescent="0.25">
      <c r="A124" s="20" t="str">
        <f t="shared" si="1"/>
        <v>VALOR (Miles Euros)Leche Con Cafe</v>
      </c>
      <c r="B124" s="20" t="s">
        <v>186</v>
      </c>
      <c r="C124" s="20" t="s">
        <v>129</v>
      </c>
      <c r="D124" s="22">
        <v>1973829.5</v>
      </c>
      <c r="E124" s="22">
        <v>2036952.5</v>
      </c>
      <c r="F124" s="22">
        <v>1200661</v>
      </c>
      <c r="G124" s="22"/>
      <c r="H124" s="22"/>
    </row>
    <row r="125" spans="1:8" x14ac:dyDescent="0.25">
      <c r="A125" s="20" t="str">
        <f t="shared" si="1"/>
        <v>VALOR (Miles Euros)Bebidas Vegetales</v>
      </c>
      <c r="B125" s="20" t="s">
        <v>186</v>
      </c>
      <c r="C125" s="20" t="s">
        <v>177</v>
      </c>
      <c r="D125" s="22" t="s">
        <v>213</v>
      </c>
      <c r="E125" s="22" t="s">
        <v>213</v>
      </c>
      <c r="F125" s="22">
        <v>39549.019999999997</v>
      </c>
      <c r="G125" s="22"/>
      <c r="H125" s="22"/>
    </row>
    <row r="126" spans="1:8" x14ac:dyDescent="0.25">
      <c r="A126" s="20" t="str">
        <f t="shared" si="1"/>
        <v>VALOR (Miles Euros)Infusiones</v>
      </c>
      <c r="B126" s="20" t="s">
        <v>186</v>
      </c>
      <c r="C126" s="20" t="s">
        <v>130</v>
      </c>
      <c r="D126" s="22">
        <v>190540.29</v>
      </c>
      <c r="E126" s="22">
        <v>183026.8</v>
      </c>
      <c r="F126" s="22">
        <v>92031.42</v>
      </c>
      <c r="G126" s="22"/>
      <c r="H126" s="22"/>
    </row>
    <row r="127" spans="1:8" x14ac:dyDescent="0.25">
      <c r="A127" s="20" t="str">
        <f t="shared" si="1"/>
        <v>VALOR (Miles Euros)Resto Bebidas Caliente</v>
      </c>
      <c r="B127" s="20" t="s">
        <v>186</v>
      </c>
      <c r="C127" s="20" t="s">
        <v>131</v>
      </c>
      <c r="D127" s="22">
        <v>139660.78</v>
      </c>
      <c r="E127" s="22">
        <v>146386.07999999999</v>
      </c>
      <c r="F127" s="22">
        <v>85532.04</v>
      </c>
      <c r="G127" s="22"/>
      <c r="H127" s="22"/>
    </row>
    <row r="128" spans="1:8" x14ac:dyDescent="0.25">
      <c r="A128" s="20" t="str">
        <f t="shared" si="1"/>
        <v>VALOR (Miles Euros).Total Bebidas Frias</v>
      </c>
      <c r="B128" s="20" t="s">
        <v>186</v>
      </c>
      <c r="C128" s="20" t="s">
        <v>132</v>
      </c>
      <c r="D128" s="22">
        <v>10160527</v>
      </c>
      <c r="E128" s="22">
        <v>10076390</v>
      </c>
      <c r="F128" s="22">
        <v>6167411</v>
      </c>
      <c r="G128" s="22"/>
      <c r="H128" s="22"/>
    </row>
    <row r="129" spans="1:8" x14ac:dyDescent="0.25">
      <c r="A129" s="20" t="str">
        <f t="shared" si="1"/>
        <v>VALOR (Miles Euros)Total bebidas de vino</v>
      </c>
      <c r="B129" s="20" t="s">
        <v>186</v>
      </c>
      <c r="C129" s="20" t="s">
        <v>133</v>
      </c>
      <c r="D129" s="22">
        <v>1404566.3</v>
      </c>
      <c r="E129" s="22">
        <v>1168944</v>
      </c>
      <c r="F129" s="22">
        <v>775302.1</v>
      </c>
      <c r="G129" s="22"/>
      <c r="H129" s="22"/>
    </row>
    <row r="130" spans="1:8" x14ac:dyDescent="0.25">
      <c r="A130" s="20" t="str">
        <f t="shared" si="1"/>
        <v>VALOR (Miles Euros)Vino</v>
      </c>
      <c r="B130" s="20" t="s">
        <v>186</v>
      </c>
      <c r="C130" s="20" t="s">
        <v>134</v>
      </c>
      <c r="D130" s="22">
        <v>1154294.8999999999</v>
      </c>
      <c r="E130" s="22">
        <v>946140.1</v>
      </c>
      <c r="F130" s="22">
        <v>623995.80000000005</v>
      </c>
      <c r="G130" s="22"/>
      <c r="H130" s="22"/>
    </row>
    <row r="131" spans="1:8" x14ac:dyDescent="0.25">
      <c r="A131" s="20" t="str">
        <f t="shared" si="1"/>
        <v>VALOR (Miles Euros)Tinto</v>
      </c>
      <c r="B131" s="20" t="s">
        <v>186</v>
      </c>
      <c r="C131" s="20" t="s">
        <v>135</v>
      </c>
      <c r="D131" s="22">
        <v>704641.3</v>
      </c>
      <c r="E131" s="22">
        <v>558008.9</v>
      </c>
      <c r="F131" s="22">
        <v>373501.6</v>
      </c>
      <c r="G131" s="22"/>
      <c r="H131" s="22"/>
    </row>
    <row r="132" spans="1:8" x14ac:dyDescent="0.25">
      <c r="A132" s="20" t="str">
        <f t="shared" ref="A132:A195" si="2">B132&amp;C132</f>
        <v>VALOR (Miles Euros)Blanco</v>
      </c>
      <c r="B132" s="20" t="s">
        <v>186</v>
      </c>
      <c r="C132" s="20" t="s">
        <v>136</v>
      </c>
      <c r="D132" s="22">
        <v>348295.31</v>
      </c>
      <c r="E132" s="22">
        <v>310019.40000000002</v>
      </c>
      <c r="F132" s="22">
        <v>214791.4</v>
      </c>
      <c r="G132" s="22"/>
      <c r="H132" s="22"/>
    </row>
    <row r="133" spans="1:8" x14ac:dyDescent="0.25">
      <c r="A133" s="20" t="str">
        <f t="shared" si="2"/>
        <v>VALOR (Miles Euros)Rosado</v>
      </c>
      <c r="B133" s="20" t="s">
        <v>186</v>
      </c>
      <c r="C133" s="20" t="s">
        <v>137</v>
      </c>
      <c r="D133" s="22">
        <v>92490.57</v>
      </c>
      <c r="E133" s="22">
        <v>68727.63</v>
      </c>
      <c r="F133" s="22">
        <v>28703.97</v>
      </c>
      <c r="G133" s="22"/>
      <c r="H133" s="22"/>
    </row>
    <row r="134" spans="1:8" x14ac:dyDescent="0.25">
      <c r="A134" s="20" t="str">
        <f t="shared" si="2"/>
        <v>VALOR (Miles Euros)Resto vino</v>
      </c>
      <c r="B134" s="20" t="s">
        <v>186</v>
      </c>
      <c r="C134" s="20" t="s">
        <v>138</v>
      </c>
      <c r="D134" s="22">
        <v>8867.7139999999999</v>
      </c>
      <c r="E134" s="22">
        <v>9384.2549999999992</v>
      </c>
      <c r="F134" s="22">
        <v>6998.7709999999997</v>
      </c>
      <c r="G134" s="22"/>
      <c r="H134" s="22"/>
    </row>
    <row r="135" spans="1:8" x14ac:dyDescent="0.25">
      <c r="A135" s="20" t="str">
        <f t="shared" si="2"/>
        <v>VALOR (Miles Euros)Cava</v>
      </c>
      <c r="B135" s="20" t="s">
        <v>186</v>
      </c>
      <c r="C135" s="20" t="s">
        <v>139</v>
      </c>
      <c r="D135" s="22">
        <v>82532.88</v>
      </c>
      <c r="E135" s="22">
        <v>54128.555999999997</v>
      </c>
      <c r="F135" s="22">
        <v>29855.45</v>
      </c>
      <c r="G135" s="22"/>
      <c r="H135" s="22"/>
    </row>
    <row r="136" spans="1:8" x14ac:dyDescent="0.25">
      <c r="A136" s="20" t="str">
        <f t="shared" si="2"/>
        <v>VALOR (Miles Euros)Otr.Bebidas Deri.Vino</v>
      </c>
      <c r="B136" s="20" t="s">
        <v>186</v>
      </c>
      <c r="C136" s="20" t="s">
        <v>140</v>
      </c>
      <c r="D136" s="22">
        <v>167738.6</v>
      </c>
      <c r="E136" s="22">
        <v>168675.32</v>
      </c>
      <c r="F136" s="22">
        <v>121450.9</v>
      </c>
      <c r="G136" s="22"/>
      <c r="H136" s="22"/>
    </row>
    <row r="137" spans="1:8" x14ac:dyDescent="0.25">
      <c r="A137" s="20" t="str">
        <f t="shared" si="2"/>
        <v>VALOR (Miles Euros)Tinto de Verano</v>
      </c>
      <c r="B137" s="20" t="s">
        <v>186</v>
      </c>
      <c r="C137" s="20" t="s">
        <v>141</v>
      </c>
      <c r="D137" s="22">
        <v>129311.17</v>
      </c>
      <c r="E137" s="22">
        <v>129981.1</v>
      </c>
      <c r="F137" s="22">
        <v>87253.15</v>
      </c>
      <c r="G137" s="22"/>
      <c r="H137" s="22"/>
    </row>
    <row r="138" spans="1:8" x14ac:dyDescent="0.25">
      <c r="A138" s="20" t="str">
        <f t="shared" si="2"/>
        <v>VALOR (Miles Euros)Sangria de Vino</v>
      </c>
      <c r="B138" s="20" t="s">
        <v>186</v>
      </c>
      <c r="C138" s="20" t="s">
        <v>142</v>
      </c>
      <c r="D138" s="22">
        <v>18368.708999999999</v>
      </c>
      <c r="E138" s="22">
        <v>13803.787</v>
      </c>
      <c r="F138" s="22">
        <v>5915.0889999999999</v>
      </c>
      <c r="G138" s="22"/>
      <c r="H138" s="22"/>
    </row>
    <row r="139" spans="1:8" x14ac:dyDescent="0.25">
      <c r="A139" s="20" t="str">
        <f t="shared" si="2"/>
        <v>VALOR (Miles Euros)Sangria de Cava</v>
      </c>
      <c r="B139" s="20" t="s">
        <v>186</v>
      </c>
      <c r="C139" s="20" t="s">
        <v>143</v>
      </c>
      <c r="D139" s="22">
        <v>8437.06</v>
      </c>
      <c r="E139" s="22">
        <v>12764.3424</v>
      </c>
      <c r="F139" s="22">
        <v>4538.6080000000002</v>
      </c>
      <c r="G139" s="22"/>
      <c r="H139" s="22"/>
    </row>
    <row r="140" spans="1:8" x14ac:dyDescent="0.25">
      <c r="A140" s="20" t="str">
        <f t="shared" si="2"/>
        <v>VALOR (Miles Euros)Calimocho</v>
      </c>
      <c r="B140" s="20" t="s">
        <v>186</v>
      </c>
      <c r="C140" s="20" t="s">
        <v>144</v>
      </c>
      <c r="D140" s="22">
        <v>11621.661</v>
      </c>
      <c r="E140" s="22">
        <v>10451.164000000001</v>
      </c>
      <c r="F140" s="22">
        <v>7104.1059999999998</v>
      </c>
      <c r="G140" s="22"/>
      <c r="H140" s="22"/>
    </row>
    <row r="141" spans="1:8" x14ac:dyDescent="0.25">
      <c r="A141" s="20" t="str">
        <f t="shared" si="2"/>
        <v>VALOR (Miles Euros)Rebujito</v>
      </c>
      <c r="B141" s="20" t="s">
        <v>186</v>
      </c>
      <c r="C141" s="20" t="s">
        <v>178</v>
      </c>
      <c r="D141" s="22" t="s">
        <v>213</v>
      </c>
      <c r="E141" s="22">
        <v>1030.5409999999999</v>
      </c>
      <c r="F141" s="22">
        <v>823.71659999999997</v>
      </c>
      <c r="G141" s="22"/>
      <c r="H141" s="22"/>
    </row>
    <row r="142" spans="1:8" x14ac:dyDescent="0.25">
      <c r="A142" s="20" t="str">
        <f t="shared" si="2"/>
        <v>VALOR (Miles Euros)Espum/Lambrusc/Mosca</v>
      </c>
      <c r="B142" s="20" t="s">
        <v>186</v>
      </c>
      <c r="C142" s="20" t="s">
        <v>179</v>
      </c>
      <c r="D142" s="22" t="s">
        <v>213</v>
      </c>
      <c r="E142" s="22" t="s">
        <v>213</v>
      </c>
      <c r="F142" s="22">
        <v>15816.2</v>
      </c>
      <c r="G142" s="22"/>
      <c r="H142" s="22"/>
    </row>
    <row r="143" spans="1:8" x14ac:dyDescent="0.25">
      <c r="A143" s="20" t="str">
        <f t="shared" si="2"/>
        <v>VALOR (Miles Euros)Sidra</v>
      </c>
      <c r="B143" s="20" t="s">
        <v>186</v>
      </c>
      <c r="C143" s="20" t="s">
        <v>145</v>
      </c>
      <c r="D143" s="22">
        <v>91084.12</v>
      </c>
      <c r="E143" s="22">
        <v>105398.08</v>
      </c>
      <c r="F143" s="22">
        <v>67094.98</v>
      </c>
      <c r="G143" s="22"/>
      <c r="H143" s="22"/>
    </row>
    <row r="144" spans="1:8" x14ac:dyDescent="0.25">
      <c r="A144" s="20" t="str">
        <f t="shared" si="2"/>
        <v>VALOR (Miles Euros)Cerveza</v>
      </c>
      <c r="B144" s="20" t="s">
        <v>186</v>
      </c>
      <c r="C144" s="20" t="s">
        <v>146</v>
      </c>
      <c r="D144" s="22">
        <v>3886689.4</v>
      </c>
      <c r="E144" s="22">
        <v>4154265.4</v>
      </c>
      <c r="F144" s="22">
        <v>2642007</v>
      </c>
      <c r="G144" s="22"/>
      <c r="H144" s="22"/>
    </row>
    <row r="145" spans="1:8" x14ac:dyDescent="0.25">
      <c r="A145" s="20" t="str">
        <f t="shared" si="2"/>
        <v>VALOR (Miles Euros)Con alcohol</v>
      </c>
      <c r="B145" s="20" t="s">
        <v>186</v>
      </c>
      <c r="C145" s="20" t="s">
        <v>147</v>
      </c>
      <c r="D145" s="22">
        <v>3447171.8</v>
      </c>
      <c r="E145" s="22">
        <v>3663591.3</v>
      </c>
      <c r="F145" s="22">
        <v>2378989</v>
      </c>
      <c r="G145" s="22"/>
      <c r="H145" s="22"/>
    </row>
    <row r="146" spans="1:8" x14ac:dyDescent="0.25">
      <c r="A146" s="20" t="str">
        <f t="shared" si="2"/>
        <v>VALOR (Miles Euros)Sin alcohol</v>
      </c>
      <c r="B146" s="20" t="s">
        <v>186</v>
      </c>
      <c r="C146" s="20" t="s">
        <v>148</v>
      </c>
      <c r="D146" s="22">
        <v>434768.81</v>
      </c>
      <c r="E146" s="22">
        <v>483797.79</v>
      </c>
      <c r="F146" s="22">
        <v>261031.5</v>
      </c>
      <c r="G146" s="22"/>
      <c r="H146" s="22"/>
    </row>
    <row r="147" spans="1:8" x14ac:dyDescent="0.25">
      <c r="A147" s="20" t="str">
        <f t="shared" si="2"/>
        <v>VALOR (Miles Euros)Cerveza Envasada</v>
      </c>
      <c r="B147" s="20" t="s">
        <v>186</v>
      </c>
      <c r="C147" s="20" t="s">
        <v>180</v>
      </c>
      <c r="D147" s="22" t="s">
        <v>213</v>
      </c>
      <c r="E147" s="22" t="s">
        <v>213</v>
      </c>
      <c r="F147" s="22">
        <v>1411221</v>
      </c>
      <c r="G147" s="22"/>
      <c r="H147" s="22"/>
    </row>
    <row r="148" spans="1:8" x14ac:dyDescent="0.25">
      <c r="A148" s="20" t="str">
        <f t="shared" si="2"/>
        <v>VALOR (Miles Euros)Cerveza Surtidor</v>
      </c>
      <c r="B148" s="20" t="s">
        <v>186</v>
      </c>
      <c r="C148" s="20" t="s">
        <v>181</v>
      </c>
      <c r="D148" s="22" t="s">
        <v>213</v>
      </c>
      <c r="E148" s="22" t="s">
        <v>213</v>
      </c>
      <c r="F148" s="22">
        <v>1230786</v>
      </c>
      <c r="G148" s="22"/>
      <c r="H148" s="22"/>
    </row>
    <row r="149" spans="1:8" x14ac:dyDescent="0.25">
      <c r="A149" s="20" t="str">
        <f t="shared" si="2"/>
        <v>VALOR (Miles Euros)Otras Cervezas</v>
      </c>
      <c r="B149" s="20" t="s">
        <v>186</v>
      </c>
      <c r="C149" s="20" t="s">
        <v>149</v>
      </c>
      <c r="D149" s="22">
        <v>4748.4905999999992</v>
      </c>
      <c r="E149" s="22">
        <v>6876.1450000000004</v>
      </c>
      <c r="F149" s="22">
        <v>1986.568</v>
      </c>
      <c r="G149" s="22"/>
      <c r="H149" s="22"/>
    </row>
    <row r="150" spans="1:8" x14ac:dyDescent="0.25">
      <c r="A150" s="20" t="str">
        <f t="shared" si="2"/>
        <v>VALOR (Miles Euros)Espirituosas</v>
      </c>
      <c r="B150" s="20" t="s">
        <v>186</v>
      </c>
      <c r="C150" s="20" t="s">
        <v>150</v>
      </c>
      <c r="D150" s="22">
        <v>1468573.3</v>
      </c>
      <c r="E150" s="22">
        <v>1366099</v>
      </c>
      <c r="F150" s="22">
        <v>744481</v>
      </c>
      <c r="G150" s="22"/>
      <c r="H150" s="22"/>
    </row>
    <row r="151" spans="1:8" x14ac:dyDescent="0.25">
      <c r="A151" s="20" t="str">
        <f t="shared" si="2"/>
        <v>VALOR (Miles Euros)Whisky</v>
      </c>
      <c r="B151" s="20" t="s">
        <v>186</v>
      </c>
      <c r="C151" s="20" t="s">
        <v>151</v>
      </c>
      <c r="D151" s="22">
        <v>183495.73</v>
      </c>
      <c r="E151" s="22">
        <v>196570.18</v>
      </c>
      <c r="F151" s="22">
        <v>117612.5</v>
      </c>
      <c r="G151" s="22"/>
      <c r="H151" s="22"/>
    </row>
    <row r="152" spans="1:8" x14ac:dyDescent="0.25">
      <c r="A152" s="20" t="str">
        <f t="shared" si="2"/>
        <v>VALOR (Miles Euros)Brandy</v>
      </c>
      <c r="B152" s="20" t="s">
        <v>186</v>
      </c>
      <c r="C152" s="20" t="s">
        <v>152</v>
      </c>
      <c r="D152" s="22">
        <v>16883.932000000001</v>
      </c>
      <c r="E152" s="22">
        <v>11488.52</v>
      </c>
      <c r="F152" s="22">
        <v>10996.64</v>
      </c>
      <c r="G152" s="22"/>
      <c r="H152" s="22"/>
    </row>
    <row r="153" spans="1:8" x14ac:dyDescent="0.25">
      <c r="A153" s="20" t="str">
        <f t="shared" si="2"/>
        <v>VALOR (Miles Euros)Ginebra</v>
      </c>
      <c r="B153" s="20" t="s">
        <v>186</v>
      </c>
      <c r="C153" s="20" t="s">
        <v>153</v>
      </c>
      <c r="D153" s="22">
        <v>487116.54</v>
      </c>
      <c r="E153" s="22">
        <v>470023.21</v>
      </c>
      <c r="F153" s="22">
        <v>245522.4</v>
      </c>
      <c r="G153" s="22"/>
      <c r="H153" s="22"/>
    </row>
    <row r="154" spans="1:8" x14ac:dyDescent="0.25">
      <c r="A154" s="20" t="str">
        <f t="shared" si="2"/>
        <v>VALOR (Miles Euros)Ron</v>
      </c>
      <c r="B154" s="20" t="s">
        <v>186</v>
      </c>
      <c r="C154" s="20" t="s">
        <v>154</v>
      </c>
      <c r="D154" s="22">
        <v>254380.87</v>
      </c>
      <c r="E154" s="22">
        <v>216537.24</v>
      </c>
      <c r="F154" s="22">
        <v>106721.60000000001</v>
      </c>
      <c r="G154" s="22"/>
      <c r="H154" s="22"/>
    </row>
    <row r="155" spans="1:8" x14ac:dyDescent="0.25">
      <c r="A155" s="20" t="str">
        <f t="shared" si="2"/>
        <v>VALOR (Miles Euros)Anis</v>
      </c>
      <c r="B155" s="20" t="s">
        <v>186</v>
      </c>
      <c r="C155" s="20" t="s">
        <v>155</v>
      </c>
      <c r="D155" s="22">
        <v>12966.093999999999</v>
      </c>
      <c r="E155" s="22">
        <v>8486.4740000000002</v>
      </c>
      <c r="F155" s="22">
        <v>6804.0370000000003</v>
      </c>
      <c r="G155" s="22"/>
      <c r="H155" s="22"/>
    </row>
    <row r="156" spans="1:8" x14ac:dyDescent="0.25">
      <c r="A156" s="20" t="str">
        <f t="shared" si="2"/>
        <v>VALOR (Miles Euros)Otras Espirituosas</v>
      </c>
      <c r="B156" s="20" t="s">
        <v>186</v>
      </c>
      <c r="C156" s="20" t="s">
        <v>156</v>
      </c>
      <c r="D156" s="22">
        <v>513730</v>
      </c>
      <c r="E156" s="22">
        <v>462993.39</v>
      </c>
      <c r="F156" s="22">
        <v>256823.8</v>
      </c>
      <c r="G156" s="22"/>
      <c r="H156" s="22"/>
    </row>
    <row r="157" spans="1:8" x14ac:dyDescent="0.25">
      <c r="A157" s="20" t="str">
        <f t="shared" si="2"/>
        <v>VALOR (Miles Euros)T.Zumo+Horchata+Mosto</v>
      </c>
      <c r="B157" s="20" t="s">
        <v>186</v>
      </c>
      <c r="C157" s="20" t="s">
        <v>157</v>
      </c>
      <c r="D157" s="22">
        <v>307637.74</v>
      </c>
      <c r="E157" s="22">
        <v>300708.74</v>
      </c>
      <c r="F157" s="22">
        <v>184858.7</v>
      </c>
      <c r="G157" s="22"/>
      <c r="H157" s="22"/>
    </row>
    <row r="158" spans="1:8" x14ac:dyDescent="0.25">
      <c r="A158" s="20" t="str">
        <f t="shared" si="2"/>
        <v>VALOR (Miles Euros)Agua Envasada</v>
      </c>
      <c r="B158" s="20" t="s">
        <v>186</v>
      </c>
      <c r="C158" s="20" t="s">
        <v>158</v>
      </c>
      <c r="D158" s="22">
        <v>909007.6</v>
      </c>
      <c r="E158" s="22">
        <v>875636.8</v>
      </c>
      <c r="F158" s="22">
        <v>480426.8</v>
      </c>
      <c r="G158" s="22"/>
      <c r="H158" s="22"/>
    </row>
    <row r="159" spans="1:8" x14ac:dyDescent="0.25">
      <c r="A159" s="20" t="str">
        <f t="shared" si="2"/>
        <v>VALOR (Miles Euros)Bebidas Refrescantes</v>
      </c>
      <c r="B159" s="20" t="s">
        <v>186</v>
      </c>
      <c r="C159" s="20" t="s">
        <v>159</v>
      </c>
      <c r="D159" s="22">
        <v>2092969.2</v>
      </c>
      <c r="E159" s="22">
        <v>2105338.6</v>
      </c>
      <c r="F159" s="22">
        <v>1273240</v>
      </c>
      <c r="G159" s="22"/>
      <c r="H159" s="22"/>
    </row>
    <row r="160" spans="1:8" x14ac:dyDescent="0.25">
      <c r="A160" s="20" t="str">
        <f t="shared" si="2"/>
        <v>VALOR (Miles Euros)Colas</v>
      </c>
      <c r="B160" s="20" t="s">
        <v>186</v>
      </c>
      <c r="C160" s="20" t="s">
        <v>160</v>
      </c>
      <c r="D160" s="22">
        <v>1251481.3</v>
      </c>
      <c r="E160" s="22">
        <v>1248503.2</v>
      </c>
      <c r="F160" s="22">
        <v>749627.7</v>
      </c>
      <c r="G160" s="22"/>
      <c r="H160" s="22"/>
    </row>
    <row r="161" spans="1:8" x14ac:dyDescent="0.25">
      <c r="A161" s="20" t="str">
        <f t="shared" si="2"/>
        <v>VALOR (Miles Euros)Cola Regular</v>
      </c>
      <c r="B161" s="20" t="s">
        <v>186</v>
      </c>
      <c r="C161" s="20" t="s">
        <v>161</v>
      </c>
      <c r="D161" s="22">
        <v>637465.4</v>
      </c>
      <c r="E161" s="22">
        <v>616461.4</v>
      </c>
      <c r="F161" s="22">
        <v>372812.79999999999</v>
      </c>
      <c r="G161" s="22"/>
      <c r="H161" s="22"/>
    </row>
    <row r="162" spans="1:8" x14ac:dyDescent="0.25">
      <c r="A162" s="20" t="str">
        <f t="shared" si="2"/>
        <v>VALOR (Miles Euros)Light/Zero</v>
      </c>
      <c r="B162" s="20" t="s">
        <v>186</v>
      </c>
      <c r="C162" s="20" t="s">
        <v>162</v>
      </c>
      <c r="D162" s="22">
        <v>602325.69999999995</v>
      </c>
      <c r="E162" s="22">
        <v>618960</v>
      </c>
      <c r="F162" s="22">
        <v>375380.7</v>
      </c>
      <c r="G162" s="22"/>
      <c r="H162" s="22"/>
    </row>
    <row r="163" spans="1:8" x14ac:dyDescent="0.25">
      <c r="A163" s="20" t="str">
        <f t="shared" si="2"/>
        <v>VALOR (Miles Euros)Otra Variedad Cola</v>
      </c>
      <c r="B163" s="20" t="s">
        <v>186</v>
      </c>
      <c r="C163" s="20" t="s">
        <v>163</v>
      </c>
      <c r="D163" s="22">
        <v>11690.092000000001</v>
      </c>
      <c r="E163" s="22">
        <v>13081.713</v>
      </c>
      <c r="F163" s="22">
        <v>1434.2249999999999</v>
      </c>
      <c r="G163" s="22"/>
      <c r="H163" s="22"/>
    </row>
    <row r="164" spans="1:8" x14ac:dyDescent="0.25">
      <c r="A164" s="20" t="str">
        <f t="shared" si="2"/>
        <v>VALOR (Miles Euros)Con Cafeina</v>
      </c>
      <c r="B164" s="20" t="s">
        <v>186</v>
      </c>
      <c r="C164" s="20" t="s">
        <v>164</v>
      </c>
      <c r="D164" s="22">
        <v>1092027.1000000001</v>
      </c>
      <c r="E164" s="22">
        <v>1059181.5</v>
      </c>
      <c r="F164" s="22">
        <v>633410.5</v>
      </c>
      <c r="G164" s="22"/>
      <c r="H164" s="22"/>
    </row>
    <row r="165" spans="1:8" x14ac:dyDescent="0.25">
      <c r="A165" s="20" t="str">
        <f t="shared" si="2"/>
        <v>VALOR (Miles Euros)Sin Cafeina</v>
      </c>
      <c r="B165" s="20" t="s">
        <v>186</v>
      </c>
      <c r="C165" s="20" t="s">
        <v>165</v>
      </c>
      <c r="D165" s="22">
        <v>130936.51</v>
      </c>
      <c r="E165" s="22">
        <v>161082.92000000001</v>
      </c>
      <c r="F165" s="22">
        <v>99959.02</v>
      </c>
      <c r="G165" s="22"/>
      <c r="H165" s="22"/>
    </row>
    <row r="166" spans="1:8" x14ac:dyDescent="0.25">
      <c r="A166" s="20" t="str">
        <f t="shared" si="2"/>
        <v>VALOR (Miles Euros)Frutas con gas</v>
      </c>
      <c r="B166" s="20" t="s">
        <v>186</v>
      </c>
      <c r="C166" s="20" t="s">
        <v>166</v>
      </c>
      <c r="D166" s="22">
        <v>247362.17</v>
      </c>
      <c r="E166" s="22">
        <v>241875.44</v>
      </c>
      <c r="F166" s="22">
        <v>138901.5</v>
      </c>
      <c r="G166" s="22"/>
      <c r="H166" s="22"/>
    </row>
    <row r="167" spans="1:8" x14ac:dyDescent="0.25">
      <c r="A167" s="20" t="str">
        <f t="shared" si="2"/>
        <v>VALOR (Miles Euros)Frutas sin gas</v>
      </c>
      <c r="B167" s="20" t="s">
        <v>186</v>
      </c>
      <c r="C167" s="20" t="s">
        <v>167</v>
      </c>
      <c r="D167" s="22">
        <v>63925.51</v>
      </c>
      <c r="E167" s="22">
        <v>57642.872000000003</v>
      </c>
      <c r="F167" s="22">
        <v>30561.360000000001</v>
      </c>
      <c r="G167" s="22"/>
      <c r="H167" s="22"/>
    </row>
    <row r="168" spans="1:8" x14ac:dyDescent="0.25">
      <c r="A168" s="20" t="str">
        <f t="shared" si="2"/>
        <v>VALOR (Miles Euros)Mixers</v>
      </c>
      <c r="B168" s="20" t="s">
        <v>186</v>
      </c>
      <c r="C168" s="20" t="s">
        <v>168</v>
      </c>
      <c r="D168" s="22">
        <v>74141.225999999995</v>
      </c>
      <c r="E168" s="22">
        <v>81506.2</v>
      </c>
      <c r="F168" s="22">
        <v>34587.46</v>
      </c>
      <c r="G168" s="22"/>
      <c r="H168" s="22"/>
    </row>
    <row r="169" spans="1:8" x14ac:dyDescent="0.25">
      <c r="A169" s="20" t="str">
        <f t="shared" si="2"/>
        <v>VALOR (Miles Euros)Isotonicas</v>
      </c>
      <c r="B169" s="20" t="s">
        <v>186</v>
      </c>
      <c r="C169" s="20" t="s">
        <v>182</v>
      </c>
      <c r="D169" s="22">
        <v>227222.02</v>
      </c>
      <c r="E169" s="22">
        <v>238227.99</v>
      </c>
      <c r="F169" s="22">
        <v>160455.20000000001</v>
      </c>
      <c r="G169" s="22"/>
      <c r="H169" s="22"/>
    </row>
    <row r="170" spans="1:8" x14ac:dyDescent="0.25">
      <c r="A170" s="20" t="str">
        <f t="shared" si="2"/>
        <v>VALOR (Miles Euros)Energeticas</v>
      </c>
      <c r="B170" s="20" t="s">
        <v>186</v>
      </c>
      <c r="C170" s="20" t="s">
        <v>183</v>
      </c>
      <c r="D170" s="22">
        <v>30949.103999999999</v>
      </c>
      <c r="E170" s="22">
        <v>52836.042000000001</v>
      </c>
      <c r="F170" s="22">
        <v>35107.75</v>
      </c>
      <c r="G170" s="22"/>
      <c r="H170" s="22"/>
    </row>
    <row r="171" spans="1:8" x14ac:dyDescent="0.25">
      <c r="A171" s="20" t="str">
        <f t="shared" si="2"/>
        <v>VALOR (Miles Euros)Gaseosas</v>
      </c>
      <c r="B171" s="20" t="s">
        <v>186</v>
      </c>
      <c r="C171" s="20" t="s">
        <v>169</v>
      </c>
      <c r="D171" s="22">
        <v>37679.358999999997</v>
      </c>
      <c r="E171" s="22">
        <v>20990.991000000002</v>
      </c>
      <c r="F171" s="22">
        <v>17923.98</v>
      </c>
      <c r="G171" s="22"/>
      <c r="H171" s="22"/>
    </row>
    <row r="172" spans="1:8" x14ac:dyDescent="0.25">
      <c r="A172" s="20" t="str">
        <f t="shared" si="2"/>
        <v>VALOR (Miles Euros)Bebidas Zumo+Leche</v>
      </c>
      <c r="B172" s="20" t="s">
        <v>186</v>
      </c>
      <c r="C172" s="20" t="s">
        <v>170</v>
      </c>
      <c r="D172" s="22">
        <v>21939.251</v>
      </c>
      <c r="E172" s="22">
        <v>18542.931</v>
      </c>
      <c r="F172" s="22">
        <v>15215.4</v>
      </c>
      <c r="G172" s="22"/>
      <c r="H172" s="22"/>
    </row>
    <row r="173" spans="1:8" x14ac:dyDescent="0.25">
      <c r="A173" s="20" t="str">
        <f t="shared" si="2"/>
        <v>VALOR (Miles Euros)Resto</v>
      </c>
      <c r="B173" s="20" t="s">
        <v>186</v>
      </c>
      <c r="C173" s="20" t="s">
        <v>79</v>
      </c>
      <c r="D173" s="22">
        <v>138269.17000000001</v>
      </c>
      <c r="E173" s="22">
        <v>145213.04</v>
      </c>
      <c r="F173" s="22">
        <v>90860.06</v>
      </c>
      <c r="G173" s="22"/>
      <c r="H173" s="22"/>
    </row>
    <row r="174" spans="1:8" x14ac:dyDescent="0.25">
      <c r="A174" s="20" t="str">
        <f t="shared" si="2"/>
        <v>PENETRACION (%)TOTAL BEBIDAS</v>
      </c>
      <c r="B174" s="20" t="s">
        <v>187</v>
      </c>
      <c r="C174" s="20" t="s">
        <v>123</v>
      </c>
      <c r="D174" s="22">
        <v>99.209220000000002</v>
      </c>
      <c r="E174" s="22">
        <v>98.983379999999997</v>
      </c>
      <c r="F174" s="22">
        <v>95.494730000000004</v>
      </c>
      <c r="G174" s="22"/>
      <c r="H174" s="22"/>
    </row>
    <row r="175" spans="1:8" x14ac:dyDescent="0.25">
      <c r="A175" s="20" t="str">
        <f t="shared" si="2"/>
        <v>PENETRACION (%).Total Bebidas Caliente</v>
      </c>
      <c r="B175" s="20" t="s">
        <v>187</v>
      </c>
      <c r="C175" s="20" t="s">
        <v>124</v>
      </c>
      <c r="D175" s="22">
        <v>90.044290000000004</v>
      </c>
      <c r="E175" s="22">
        <v>88.997339999999994</v>
      </c>
      <c r="F175" s="22">
        <v>81.526859999999999</v>
      </c>
      <c r="G175" s="22"/>
      <c r="H175" s="22"/>
    </row>
    <row r="176" spans="1:8" x14ac:dyDescent="0.25">
      <c r="A176" s="20" t="str">
        <f t="shared" si="2"/>
        <v>PENETRACION (%)Cafe</v>
      </c>
      <c r="B176" s="20" t="s">
        <v>187</v>
      </c>
      <c r="C176" s="20" t="s">
        <v>125</v>
      </c>
      <c r="D176" s="22">
        <v>75.147090000000006</v>
      </c>
      <c r="E176" s="22">
        <v>72.812160000000006</v>
      </c>
      <c r="F176" s="22">
        <v>62.482460000000003</v>
      </c>
      <c r="G176" s="22"/>
      <c r="H176" s="22"/>
    </row>
    <row r="177" spans="1:8" x14ac:dyDescent="0.25">
      <c r="A177" s="20" t="str">
        <f t="shared" si="2"/>
        <v>PENETRACION (%)Leche+bebidas vegetales</v>
      </c>
      <c r="B177" s="20" t="s">
        <v>187</v>
      </c>
      <c r="C177" s="20" t="s">
        <v>176</v>
      </c>
      <c r="D177" s="22">
        <v>78.494609999999994</v>
      </c>
      <c r="E177" s="22">
        <v>77.349829999999997</v>
      </c>
      <c r="F177" s="22">
        <v>68.515709999999999</v>
      </c>
      <c r="G177" s="22"/>
      <c r="H177" s="22"/>
    </row>
    <row r="178" spans="1:8" x14ac:dyDescent="0.25">
      <c r="A178" s="20" t="str">
        <f t="shared" si="2"/>
        <v>PENETRACION (%)Leche</v>
      </c>
      <c r="B178" s="20" t="s">
        <v>187</v>
      </c>
      <c r="C178" s="20" t="s">
        <v>126</v>
      </c>
      <c r="D178" s="22">
        <v>78.494609999999994</v>
      </c>
      <c r="E178" s="22">
        <v>77.349829999999997</v>
      </c>
      <c r="F178" s="22">
        <v>67.377470000000002</v>
      </c>
      <c r="G178" s="22"/>
      <c r="H178" s="22"/>
    </row>
    <row r="179" spans="1:8" x14ac:dyDescent="0.25">
      <c r="A179" s="20" t="str">
        <f t="shared" si="2"/>
        <v>PENETRACION (%)Leche Sola</v>
      </c>
      <c r="B179" s="20" t="s">
        <v>187</v>
      </c>
      <c r="C179" s="20" t="s">
        <v>127</v>
      </c>
      <c r="D179" s="22">
        <v>8.8029390000000003</v>
      </c>
      <c r="E179" s="22">
        <v>7.5893860000000002</v>
      </c>
      <c r="F179" s="22">
        <v>5.9296230000000003</v>
      </c>
      <c r="G179" s="22"/>
      <c r="H179" s="22"/>
    </row>
    <row r="180" spans="1:8" x14ac:dyDescent="0.25">
      <c r="A180" s="20" t="str">
        <f t="shared" si="2"/>
        <v>PENETRACION (%)Leche Con Cacao</v>
      </c>
      <c r="B180" s="20" t="s">
        <v>187</v>
      </c>
      <c r="C180" s="20" t="s">
        <v>128</v>
      </c>
      <c r="D180" s="22">
        <v>21.09816</v>
      </c>
      <c r="E180" s="22">
        <v>19.86317</v>
      </c>
      <c r="F180" s="22">
        <v>13.039440000000001</v>
      </c>
      <c r="G180" s="22"/>
      <c r="H180" s="22"/>
    </row>
    <row r="181" spans="1:8" x14ac:dyDescent="0.25">
      <c r="A181" s="20" t="str">
        <f t="shared" si="2"/>
        <v>PENETRACION (%)Leche Con Cafe</v>
      </c>
      <c r="B181" s="20" t="s">
        <v>187</v>
      </c>
      <c r="C181" s="20" t="s">
        <v>129</v>
      </c>
      <c r="D181" s="22">
        <v>75.81644</v>
      </c>
      <c r="E181" s="22">
        <v>74.23124</v>
      </c>
      <c r="F181" s="22">
        <v>64.83784</v>
      </c>
      <c r="G181" s="22"/>
      <c r="H181" s="22"/>
    </row>
    <row r="182" spans="1:8" x14ac:dyDescent="0.25">
      <c r="A182" s="20" t="str">
        <f t="shared" si="2"/>
        <v>PENETRACION (%)Bebidas Vegetales</v>
      </c>
      <c r="B182" s="20" t="s">
        <v>187</v>
      </c>
      <c r="C182" s="20" t="s">
        <v>177</v>
      </c>
      <c r="D182" s="22">
        <v>0</v>
      </c>
      <c r="E182" s="22">
        <v>0</v>
      </c>
      <c r="F182" s="22">
        <v>8.8889279999999999</v>
      </c>
      <c r="G182" s="22"/>
      <c r="H182" s="22"/>
    </row>
    <row r="183" spans="1:8" x14ac:dyDescent="0.25">
      <c r="A183" s="20" t="str">
        <f t="shared" si="2"/>
        <v>PENETRACION (%)Infusiones</v>
      </c>
      <c r="B183" s="20" t="s">
        <v>187</v>
      </c>
      <c r="C183" s="20" t="s">
        <v>130</v>
      </c>
      <c r="D183" s="22">
        <v>45.764310000000002</v>
      </c>
      <c r="E183" s="22">
        <v>43.79786</v>
      </c>
      <c r="F183" s="22">
        <v>30.922969999999999</v>
      </c>
      <c r="G183" s="22"/>
      <c r="H183" s="22"/>
    </row>
    <row r="184" spans="1:8" x14ac:dyDescent="0.25">
      <c r="A184" s="20" t="str">
        <f t="shared" si="2"/>
        <v>PENETRACION (%)Resto Bebidas Caliente</v>
      </c>
      <c r="B184" s="20" t="s">
        <v>187</v>
      </c>
      <c r="C184" s="20" t="s">
        <v>131</v>
      </c>
      <c r="D184" s="22">
        <v>36.731850000000001</v>
      </c>
      <c r="E184" s="22">
        <v>32.64246</v>
      </c>
      <c r="F184" s="22">
        <v>24.75102</v>
      </c>
      <c r="G184" s="22"/>
      <c r="H184" s="22"/>
    </row>
    <row r="185" spans="1:8" x14ac:dyDescent="0.25">
      <c r="A185" s="20" t="str">
        <f t="shared" si="2"/>
        <v>PENETRACION (%).Total Bebidas Frias</v>
      </c>
      <c r="B185" s="20" t="s">
        <v>187</v>
      </c>
      <c r="C185" s="20" t="s">
        <v>132</v>
      </c>
      <c r="D185" s="22">
        <v>98.457369999999997</v>
      </c>
      <c r="E185" s="22">
        <v>97.735759999999999</v>
      </c>
      <c r="F185" s="22">
        <v>92.893659999999997</v>
      </c>
      <c r="G185" s="22"/>
      <c r="H185" s="22"/>
    </row>
    <row r="186" spans="1:8" x14ac:dyDescent="0.25">
      <c r="A186" s="20" t="str">
        <f t="shared" si="2"/>
        <v>PENETRACION (%)Total bebidas de vino</v>
      </c>
      <c r="B186" s="20" t="s">
        <v>187</v>
      </c>
      <c r="C186" s="20" t="s">
        <v>133</v>
      </c>
      <c r="D186" s="22">
        <v>58.854190000000003</v>
      </c>
      <c r="E186" s="22">
        <v>56.273899999999998</v>
      </c>
      <c r="F186" s="22">
        <v>44.457389999999997</v>
      </c>
      <c r="G186" s="22"/>
      <c r="H186" s="22"/>
    </row>
    <row r="187" spans="1:8" x14ac:dyDescent="0.25">
      <c r="A187" s="20" t="str">
        <f t="shared" si="2"/>
        <v>PENETRACION (%)Vino</v>
      </c>
      <c r="B187" s="20" t="s">
        <v>187</v>
      </c>
      <c r="C187" s="20" t="s">
        <v>134</v>
      </c>
      <c r="D187" s="22">
        <v>50.92604</v>
      </c>
      <c r="E187" s="22">
        <v>47.997639999999997</v>
      </c>
      <c r="F187" s="22">
        <v>36.446379999999998</v>
      </c>
      <c r="G187" s="22"/>
      <c r="H187" s="22"/>
    </row>
    <row r="188" spans="1:8" x14ac:dyDescent="0.25">
      <c r="A188" s="20" t="str">
        <f t="shared" si="2"/>
        <v>PENETRACION (%)Tinto</v>
      </c>
      <c r="B188" s="20" t="s">
        <v>187</v>
      </c>
      <c r="C188" s="20" t="s">
        <v>135</v>
      </c>
      <c r="D188" s="22">
        <v>42.485570000000003</v>
      </c>
      <c r="E188" s="22">
        <v>38.700069999999997</v>
      </c>
      <c r="F188" s="22">
        <v>27.63205</v>
      </c>
      <c r="G188" s="22"/>
      <c r="H188" s="22"/>
    </row>
    <row r="189" spans="1:8" x14ac:dyDescent="0.25">
      <c r="A189" s="20" t="str">
        <f t="shared" si="2"/>
        <v>PENETRACION (%)Blanco</v>
      </c>
      <c r="B189" s="20" t="s">
        <v>187</v>
      </c>
      <c r="C189" s="20" t="s">
        <v>136</v>
      </c>
      <c r="D189" s="22">
        <v>30.588539999999998</v>
      </c>
      <c r="E189" s="22">
        <v>29.554169999999999</v>
      </c>
      <c r="F189" s="22">
        <v>21.462440000000001</v>
      </c>
      <c r="G189" s="22"/>
      <c r="H189" s="22"/>
    </row>
    <row r="190" spans="1:8" x14ac:dyDescent="0.25">
      <c r="A190" s="20" t="str">
        <f t="shared" si="2"/>
        <v>PENETRACION (%)Rosado</v>
      </c>
      <c r="B190" s="20" t="s">
        <v>187</v>
      </c>
      <c r="C190" s="20" t="s">
        <v>137</v>
      </c>
      <c r="D190" s="22">
        <v>10.2439</v>
      </c>
      <c r="E190" s="22">
        <v>8.4282550000000001</v>
      </c>
      <c r="F190" s="22">
        <v>4.8643700000000001</v>
      </c>
      <c r="G190" s="22"/>
      <c r="H190" s="22"/>
    </row>
    <row r="191" spans="1:8" x14ac:dyDescent="0.25">
      <c r="A191" s="20" t="str">
        <f t="shared" si="2"/>
        <v>PENETRACION (%)Resto vino</v>
      </c>
      <c r="B191" s="20" t="s">
        <v>187</v>
      </c>
      <c r="C191" s="20" t="s">
        <v>138</v>
      </c>
      <c r="D191" s="22">
        <v>4.5877100000000004</v>
      </c>
      <c r="E191" s="22">
        <v>3.4902950000000001</v>
      </c>
      <c r="F191" s="22">
        <v>2.5516429999999999</v>
      </c>
      <c r="G191" s="22"/>
      <c r="H191" s="22"/>
    </row>
    <row r="192" spans="1:8" x14ac:dyDescent="0.25">
      <c r="A192" s="20" t="str">
        <f t="shared" si="2"/>
        <v>PENETRACION (%)Cava</v>
      </c>
      <c r="B192" s="20" t="s">
        <v>187</v>
      </c>
      <c r="C192" s="20" t="s">
        <v>139</v>
      </c>
      <c r="D192" s="22">
        <v>10.90315</v>
      </c>
      <c r="E192" s="22">
        <v>8.5416919999999994</v>
      </c>
      <c r="F192" s="22">
        <v>6.2052110000000003</v>
      </c>
      <c r="G192" s="22"/>
      <c r="H192" s="22"/>
    </row>
    <row r="193" spans="1:8" x14ac:dyDescent="0.25">
      <c r="A193" s="20" t="str">
        <f t="shared" si="2"/>
        <v>PENETRACION (%)Otr.Bebidas Deri.Vino</v>
      </c>
      <c r="B193" s="20" t="s">
        <v>187</v>
      </c>
      <c r="C193" s="20" t="s">
        <v>140</v>
      </c>
      <c r="D193" s="22">
        <v>28.968489999999999</v>
      </c>
      <c r="E193" s="22">
        <v>26.993169999999999</v>
      </c>
      <c r="F193" s="22">
        <v>20.16816</v>
      </c>
      <c r="G193" s="22"/>
      <c r="H193" s="22"/>
    </row>
    <row r="194" spans="1:8" x14ac:dyDescent="0.25">
      <c r="A194" s="20" t="str">
        <f t="shared" si="2"/>
        <v>PENETRACION (%)Tinto de Verano</v>
      </c>
      <c r="B194" s="20" t="s">
        <v>187</v>
      </c>
      <c r="C194" s="20" t="s">
        <v>141</v>
      </c>
      <c r="D194" s="22">
        <v>22.617840000000001</v>
      </c>
      <c r="E194" s="22">
        <v>21.501460000000002</v>
      </c>
      <c r="F194" s="22">
        <v>14.300700000000001</v>
      </c>
      <c r="G194" s="22"/>
      <c r="H194" s="22"/>
    </row>
    <row r="195" spans="1:8" x14ac:dyDescent="0.25">
      <c r="A195" s="20" t="str">
        <f t="shared" si="2"/>
        <v>PENETRACION (%)Sangria de Vino</v>
      </c>
      <c r="B195" s="20" t="s">
        <v>187</v>
      </c>
      <c r="C195" s="20" t="s">
        <v>142</v>
      </c>
      <c r="D195" s="22">
        <v>7.9417929999999997</v>
      </c>
      <c r="E195" s="22">
        <v>6.4381890000000004</v>
      </c>
      <c r="F195" s="22">
        <v>3.2696700000000001</v>
      </c>
      <c r="G195" s="22"/>
      <c r="H195" s="22"/>
    </row>
    <row r="196" spans="1:8" x14ac:dyDescent="0.25">
      <c r="A196" s="20" t="str">
        <f t="shared" ref="A196:A259" si="3">B196&amp;C196</f>
        <v>PENETRACION (%)Sangria de Cava</v>
      </c>
      <c r="B196" s="20" t="s">
        <v>187</v>
      </c>
      <c r="C196" s="20" t="s">
        <v>143</v>
      </c>
      <c r="D196" s="22">
        <v>2.2695949999999998</v>
      </c>
      <c r="E196" s="22">
        <v>2.1310180000000001</v>
      </c>
      <c r="F196" s="22">
        <v>1.1460509999999999</v>
      </c>
      <c r="G196" s="22"/>
      <c r="H196" s="22"/>
    </row>
    <row r="197" spans="1:8" x14ac:dyDescent="0.25">
      <c r="A197" s="20" t="str">
        <f t="shared" si="3"/>
        <v>PENETRACION (%)Calimocho</v>
      </c>
      <c r="B197" s="20" t="s">
        <v>187</v>
      </c>
      <c r="C197" s="20" t="s">
        <v>144</v>
      </c>
      <c r="D197" s="22">
        <v>1.9237519999999999</v>
      </c>
      <c r="E197" s="22">
        <v>1.9253750000000001</v>
      </c>
      <c r="F197" s="22">
        <v>1.2408220000000001</v>
      </c>
      <c r="G197" s="22"/>
      <c r="H197" s="22"/>
    </row>
    <row r="198" spans="1:8" x14ac:dyDescent="0.25">
      <c r="A198" s="20" t="str">
        <f t="shared" si="3"/>
        <v>PENETRACION (%)Rebujito</v>
      </c>
      <c r="B198" s="20" t="s">
        <v>187</v>
      </c>
      <c r="C198" s="20" t="s">
        <v>178</v>
      </c>
      <c r="D198" s="22">
        <v>0</v>
      </c>
      <c r="E198" s="22">
        <v>0.73406459999999996</v>
      </c>
      <c r="F198" s="22">
        <v>0.36878339999999998</v>
      </c>
      <c r="G198" s="22"/>
      <c r="H198" s="22"/>
    </row>
    <row r="199" spans="1:8" x14ac:dyDescent="0.25">
      <c r="A199" s="20" t="str">
        <f t="shared" si="3"/>
        <v>PENETRACION (%)Espum/Lambrusc/Mosca</v>
      </c>
      <c r="B199" s="20" t="s">
        <v>187</v>
      </c>
      <c r="C199" s="20" t="s">
        <v>179</v>
      </c>
      <c r="D199" s="22">
        <v>0</v>
      </c>
      <c r="E199" s="22">
        <v>0</v>
      </c>
      <c r="F199" s="22">
        <v>4.3064220000000004</v>
      </c>
      <c r="G199" s="22"/>
      <c r="H199" s="22"/>
    </row>
    <row r="200" spans="1:8" x14ac:dyDescent="0.25">
      <c r="A200" s="20" t="str">
        <f t="shared" si="3"/>
        <v>PENETRACION (%)Sidra</v>
      </c>
      <c r="B200" s="20" t="s">
        <v>187</v>
      </c>
      <c r="C200" s="20" t="s">
        <v>145</v>
      </c>
      <c r="D200" s="22">
        <v>13.31414</v>
      </c>
      <c r="E200" s="22">
        <v>11.93285</v>
      </c>
      <c r="F200" s="22">
        <v>8.0447249999999997</v>
      </c>
      <c r="G200" s="22"/>
      <c r="H200" s="22"/>
    </row>
    <row r="201" spans="1:8" x14ac:dyDescent="0.25">
      <c r="A201" s="20" t="str">
        <f t="shared" si="3"/>
        <v>PENETRACION (%)Cerveza</v>
      </c>
      <c r="B201" s="20" t="s">
        <v>187</v>
      </c>
      <c r="C201" s="20" t="s">
        <v>146</v>
      </c>
      <c r="D201" s="22">
        <v>85.52843</v>
      </c>
      <c r="E201" s="22">
        <v>83.372010000000003</v>
      </c>
      <c r="F201" s="22">
        <v>73.298569999999998</v>
      </c>
      <c r="G201" s="22"/>
      <c r="H201" s="22"/>
    </row>
    <row r="202" spans="1:8" x14ac:dyDescent="0.25">
      <c r="A202" s="20" t="str">
        <f t="shared" si="3"/>
        <v>PENETRACION (%)Con alcohol</v>
      </c>
      <c r="B202" s="20" t="s">
        <v>187</v>
      </c>
      <c r="C202" s="20" t="s">
        <v>147</v>
      </c>
      <c r="D202" s="22">
        <v>83.668610000000001</v>
      </c>
      <c r="E202" s="22">
        <v>81.117649999999998</v>
      </c>
      <c r="F202" s="22">
        <v>70.365579999999994</v>
      </c>
      <c r="G202" s="22"/>
      <c r="H202" s="22"/>
    </row>
    <row r="203" spans="1:8" x14ac:dyDescent="0.25">
      <c r="A203" s="20" t="str">
        <f t="shared" si="3"/>
        <v>PENETRACION (%)Sin alcohol</v>
      </c>
      <c r="B203" s="20" t="s">
        <v>187</v>
      </c>
      <c r="C203" s="20" t="s">
        <v>148</v>
      </c>
      <c r="D203" s="22">
        <v>45.001710000000003</v>
      </c>
      <c r="E203" s="22">
        <v>44.142969999999998</v>
      </c>
      <c r="F203" s="22">
        <v>31.936070000000001</v>
      </c>
      <c r="G203" s="22"/>
      <c r="H203" s="22"/>
    </row>
    <row r="204" spans="1:8" x14ac:dyDescent="0.25">
      <c r="A204" s="20" t="str">
        <f t="shared" si="3"/>
        <v>PENETRACION (%)Cerveza Envasada</v>
      </c>
      <c r="B204" s="20" t="s">
        <v>187</v>
      </c>
      <c r="C204" s="20" t="s">
        <v>180</v>
      </c>
      <c r="D204" s="22">
        <v>0</v>
      </c>
      <c r="E204" s="22">
        <v>0</v>
      </c>
      <c r="F204" s="22">
        <v>61.246569999999998</v>
      </c>
      <c r="G204" s="22"/>
      <c r="H204" s="22"/>
    </row>
    <row r="205" spans="1:8" x14ac:dyDescent="0.25">
      <c r="A205" s="20" t="str">
        <f t="shared" si="3"/>
        <v>PENETRACION (%)Cerveza Surtidor</v>
      </c>
      <c r="B205" s="20" t="s">
        <v>187</v>
      </c>
      <c r="C205" s="20" t="s">
        <v>181</v>
      </c>
      <c r="D205" s="22">
        <v>0</v>
      </c>
      <c r="E205" s="22">
        <v>0</v>
      </c>
      <c r="F205" s="22">
        <v>61.022109999999998</v>
      </c>
      <c r="G205" s="22"/>
      <c r="H205" s="22"/>
    </row>
    <row r="206" spans="1:8" x14ac:dyDescent="0.25">
      <c r="A206" s="20" t="str">
        <f t="shared" si="3"/>
        <v>PENETRACION (%)Otras Cervezas</v>
      </c>
      <c r="B206" s="20" t="s">
        <v>187</v>
      </c>
      <c r="C206" s="20" t="s">
        <v>149</v>
      </c>
      <c r="D206" s="22">
        <v>2.1289259999999999</v>
      </c>
      <c r="E206" s="22">
        <v>1.704925</v>
      </c>
      <c r="F206" s="22">
        <v>1.0890299999999999</v>
      </c>
      <c r="G206" s="22"/>
      <c r="H206" s="22"/>
    </row>
    <row r="207" spans="1:8" x14ac:dyDescent="0.25">
      <c r="A207" s="20" t="str">
        <f t="shared" si="3"/>
        <v>PENETRACION (%)Espirituosas</v>
      </c>
      <c r="B207" s="20" t="s">
        <v>187</v>
      </c>
      <c r="C207" s="20" t="s">
        <v>150</v>
      </c>
      <c r="D207" s="22">
        <v>54.97927</v>
      </c>
      <c r="E207" s="22">
        <v>52.301569999999998</v>
      </c>
      <c r="F207" s="22">
        <v>37.903939999999999</v>
      </c>
      <c r="G207" s="22"/>
      <c r="H207" s="22"/>
    </row>
    <row r="208" spans="1:8" x14ac:dyDescent="0.25">
      <c r="A208" s="20" t="str">
        <f t="shared" si="3"/>
        <v>PENETRACION (%)Whisky</v>
      </c>
      <c r="B208" s="20" t="s">
        <v>187</v>
      </c>
      <c r="C208" s="20" t="s">
        <v>151</v>
      </c>
      <c r="D208" s="22">
        <v>11.41051</v>
      </c>
      <c r="E208" s="22">
        <v>10.480090000000001</v>
      </c>
      <c r="F208" s="22">
        <v>6.7497090000000002</v>
      </c>
      <c r="G208" s="22"/>
      <c r="H208" s="22"/>
    </row>
    <row r="209" spans="1:8" x14ac:dyDescent="0.25">
      <c r="A209" s="20" t="str">
        <f t="shared" si="3"/>
        <v>PENETRACION (%)Brandy</v>
      </c>
      <c r="B209" s="20" t="s">
        <v>187</v>
      </c>
      <c r="C209" s="20" t="s">
        <v>152</v>
      </c>
      <c r="D209" s="22">
        <v>3.0515789999999998</v>
      </c>
      <c r="E209" s="22">
        <v>2.585016</v>
      </c>
      <c r="F209" s="22">
        <v>1.75725</v>
      </c>
      <c r="G209" s="22"/>
      <c r="H209" s="22"/>
    </row>
    <row r="210" spans="1:8" x14ac:dyDescent="0.25">
      <c r="A210" s="20" t="str">
        <f t="shared" si="3"/>
        <v>PENETRACION (%)Ginebra</v>
      </c>
      <c r="B210" s="20" t="s">
        <v>187</v>
      </c>
      <c r="C210" s="20" t="s">
        <v>153</v>
      </c>
      <c r="D210" s="22">
        <v>24.330249999999999</v>
      </c>
      <c r="E210" s="22">
        <v>23.459890000000001</v>
      </c>
      <c r="F210" s="22">
        <v>14.935280000000001</v>
      </c>
      <c r="G210" s="22"/>
      <c r="H210" s="22"/>
    </row>
    <row r="211" spans="1:8" x14ac:dyDescent="0.25">
      <c r="A211" s="20" t="str">
        <f t="shared" si="3"/>
        <v>PENETRACION (%)Ron</v>
      </c>
      <c r="B211" s="20" t="s">
        <v>187</v>
      </c>
      <c r="C211" s="20" t="s">
        <v>154</v>
      </c>
      <c r="D211" s="22">
        <v>14.34309</v>
      </c>
      <c r="E211" s="22">
        <v>13.03354</v>
      </c>
      <c r="F211" s="22">
        <v>8.1576299999999993</v>
      </c>
      <c r="G211" s="22"/>
      <c r="H211" s="22"/>
    </row>
    <row r="212" spans="1:8" x14ac:dyDescent="0.25">
      <c r="A212" s="20" t="str">
        <f t="shared" si="3"/>
        <v>PENETRACION (%)Anis</v>
      </c>
      <c r="B212" s="20" t="s">
        <v>187</v>
      </c>
      <c r="C212" s="20" t="s">
        <v>155</v>
      </c>
      <c r="D212" s="22">
        <v>2.3995500000000001</v>
      </c>
      <c r="E212" s="22">
        <v>2.5553520000000001</v>
      </c>
      <c r="F212" s="22">
        <v>1.8293379999999999</v>
      </c>
      <c r="G212" s="22"/>
      <c r="H212" s="22"/>
    </row>
    <row r="213" spans="1:8" x14ac:dyDescent="0.25">
      <c r="A213" s="20" t="str">
        <f t="shared" si="3"/>
        <v>PENETRACION (%)Otras Espirituosas</v>
      </c>
      <c r="B213" s="20" t="s">
        <v>187</v>
      </c>
      <c r="C213" s="20" t="s">
        <v>156</v>
      </c>
      <c r="D213" s="22">
        <v>42.429850000000002</v>
      </c>
      <c r="E213" s="22">
        <v>40.184719999999999</v>
      </c>
      <c r="F213" s="22">
        <v>28.114809999999999</v>
      </c>
      <c r="G213" s="22"/>
      <c r="H213" s="22"/>
    </row>
    <row r="214" spans="1:8" x14ac:dyDescent="0.25">
      <c r="A214" s="20" t="str">
        <f t="shared" si="3"/>
        <v>PENETRACION (%)T.Zumo+Horchata+Mosto</v>
      </c>
      <c r="B214" s="20" t="s">
        <v>187</v>
      </c>
      <c r="C214" s="20" t="s">
        <v>157</v>
      </c>
      <c r="D214" s="22">
        <v>58.345460000000003</v>
      </c>
      <c r="E214" s="22">
        <v>54.165939999999999</v>
      </c>
      <c r="F214" s="22">
        <v>40.063079999999999</v>
      </c>
      <c r="G214" s="22"/>
      <c r="H214" s="22"/>
    </row>
    <row r="215" spans="1:8" x14ac:dyDescent="0.25">
      <c r="A215" s="20" t="str">
        <f t="shared" si="3"/>
        <v>PENETRACION (%)Agua Envasada</v>
      </c>
      <c r="B215" s="20" t="s">
        <v>187</v>
      </c>
      <c r="C215" s="20" t="s">
        <v>158</v>
      </c>
      <c r="D215" s="22">
        <v>82.370580000000004</v>
      </c>
      <c r="E215" s="22">
        <v>81.463840000000005</v>
      </c>
      <c r="F215" s="22">
        <v>70.307329999999993</v>
      </c>
      <c r="G215" s="22"/>
      <c r="H215" s="22"/>
    </row>
    <row r="216" spans="1:8" x14ac:dyDescent="0.25">
      <c r="A216" s="20" t="str">
        <f t="shared" si="3"/>
        <v>PENETRACION (%)Bebidas Refrescantes</v>
      </c>
      <c r="B216" s="20" t="s">
        <v>187</v>
      </c>
      <c r="C216" s="20" t="s">
        <v>159</v>
      </c>
      <c r="D216" s="22">
        <v>90.870869999999996</v>
      </c>
      <c r="E216" s="22">
        <v>88.985969999999995</v>
      </c>
      <c r="F216" s="22">
        <v>78.849549999999994</v>
      </c>
      <c r="G216" s="22"/>
      <c r="H216" s="22"/>
    </row>
    <row r="217" spans="1:8" x14ac:dyDescent="0.25">
      <c r="A217" s="20" t="str">
        <f t="shared" si="3"/>
        <v>PENETRACION (%)Colas</v>
      </c>
      <c r="B217" s="20" t="s">
        <v>187</v>
      </c>
      <c r="C217" s="20" t="s">
        <v>160</v>
      </c>
      <c r="D217" s="22">
        <v>81.300330000000002</v>
      </c>
      <c r="E217" s="22">
        <v>78.237049999999996</v>
      </c>
      <c r="F217" s="22">
        <v>66.374759999999995</v>
      </c>
      <c r="G217" s="22"/>
      <c r="H217" s="22"/>
    </row>
    <row r="218" spans="1:8" x14ac:dyDescent="0.25">
      <c r="A218" s="20" t="str">
        <f t="shared" si="3"/>
        <v>PENETRACION (%)Cola Regular</v>
      </c>
      <c r="B218" s="20" t="s">
        <v>187</v>
      </c>
      <c r="C218" s="20" t="s">
        <v>161</v>
      </c>
      <c r="D218" s="22">
        <v>65.532110000000003</v>
      </c>
      <c r="E218" s="22">
        <v>63.011719999999997</v>
      </c>
      <c r="F218" s="22">
        <v>48.910159999999998</v>
      </c>
      <c r="G218" s="22"/>
      <c r="H218" s="22"/>
    </row>
    <row r="219" spans="1:8" x14ac:dyDescent="0.25">
      <c r="A219" s="20" t="str">
        <f t="shared" si="3"/>
        <v>PENETRACION (%)Light/Zero</v>
      </c>
      <c r="B219" s="20" t="s">
        <v>187</v>
      </c>
      <c r="C219" s="20" t="s">
        <v>162</v>
      </c>
      <c r="D219" s="22">
        <v>56.51661</v>
      </c>
      <c r="E219" s="22">
        <v>54.152549999999998</v>
      </c>
      <c r="F219" s="22">
        <v>43.770499999999998</v>
      </c>
      <c r="G219" s="22"/>
      <c r="H219" s="22"/>
    </row>
    <row r="220" spans="1:8" x14ac:dyDescent="0.25">
      <c r="A220" s="20" t="str">
        <f t="shared" si="3"/>
        <v>PENETRACION (%)Otra Variedad Cola</v>
      </c>
      <c r="B220" s="20" t="s">
        <v>187</v>
      </c>
      <c r="C220" s="20" t="s">
        <v>163</v>
      </c>
      <c r="D220" s="22">
        <v>6.0334960000000004</v>
      </c>
      <c r="E220" s="22">
        <v>4.877408</v>
      </c>
      <c r="F220" s="22">
        <v>0.83997080000000002</v>
      </c>
      <c r="G220" s="22"/>
      <c r="H220" s="22"/>
    </row>
    <row r="221" spans="1:8" x14ac:dyDescent="0.25">
      <c r="A221" s="20" t="str">
        <f t="shared" si="3"/>
        <v>PENETRACION (%)Con Cafeina</v>
      </c>
      <c r="B221" s="20" t="s">
        <v>187</v>
      </c>
      <c r="C221" s="20" t="s">
        <v>164</v>
      </c>
      <c r="D221" s="22">
        <v>76.531000000000006</v>
      </c>
      <c r="E221" s="22">
        <v>74.050899999999999</v>
      </c>
      <c r="F221" s="22">
        <v>61.56718</v>
      </c>
      <c r="G221" s="22"/>
      <c r="H221" s="22"/>
    </row>
    <row r="222" spans="1:8" x14ac:dyDescent="0.25">
      <c r="A222" s="20" t="str">
        <f t="shared" si="3"/>
        <v>PENETRACION (%)Sin Cafeina</v>
      </c>
      <c r="B222" s="20" t="s">
        <v>187</v>
      </c>
      <c r="C222" s="20" t="s">
        <v>165</v>
      </c>
      <c r="D222" s="22">
        <v>30.22118</v>
      </c>
      <c r="E222" s="22">
        <v>28.627479999999998</v>
      </c>
      <c r="F222" s="22">
        <v>21.227730000000001</v>
      </c>
      <c r="G222" s="22"/>
      <c r="H222" s="22"/>
    </row>
    <row r="223" spans="1:8" x14ac:dyDescent="0.25">
      <c r="A223" s="20" t="str">
        <f t="shared" si="3"/>
        <v>PENETRACION (%)Frutas con gas</v>
      </c>
      <c r="B223" s="20" t="s">
        <v>187</v>
      </c>
      <c r="C223" s="20" t="s">
        <v>166</v>
      </c>
      <c r="D223" s="22">
        <v>50.651249999999997</v>
      </c>
      <c r="E223" s="22">
        <v>47.89349</v>
      </c>
      <c r="F223" s="22">
        <v>35.51493</v>
      </c>
      <c r="G223" s="22"/>
      <c r="H223" s="22"/>
    </row>
    <row r="224" spans="1:8" x14ac:dyDescent="0.25">
      <c r="A224" s="20" t="str">
        <f t="shared" si="3"/>
        <v>PENETRACION (%)Frutas sin gas</v>
      </c>
      <c r="B224" s="20" t="s">
        <v>187</v>
      </c>
      <c r="C224" s="20" t="s">
        <v>167</v>
      </c>
      <c r="D224" s="22">
        <v>19.91902</v>
      </c>
      <c r="E224" s="22">
        <v>15.520160000000001</v>
      </c>
      <c r="F224" s="22">
        <v>11.54729</v>
      </c>
      <c r="G224" s="22"/>
      <c r="H224" s="22"/>
    </row>
    <row r="225" spans="1:8" x14ac:dyDescent="0.25">
      <c r="A225" s="20" t="str">
        <f t="shared" si="3"/>
        <v>PENETRACION (%)Mixers</v>
      </c>
      <c r="B225" s="20" t="s">
        <v>187</v>
      </c>
      <c r="C225" s="20" t="s">
        <v>168</v>
      </c>
      <c r="D225" s="22">
        <v>19.077909999999999</v>
      </c>
      <c r="E225" s="22">
        <v>17.928840000000001</v>
      </c>
      <c r="F225" s="22">
        <v>9.9682410000000008</v>
      </c>
      <c r="G225" s="22"/>
      <c r="H225" s="22"/>
    </row>
    <row r="226" spans="1:8" x14ac:dyDescent="0.25">
      <c r="A226" s="20" t="str">
        <f t="shared" si="3"/>
        <v>PENETRACION (%)Isotonicas</v>
      </c>
      <c r="B226" s="20" t="s">
        <v>187</v>
      </c>
      <c r="C226" s="20" t="s">
        <v>182</v>
      </c>
      <c r="D226" s="22">
        <v>44.928269999999998</v>
      </c>
      <c r="E226" s="22">
        <v>43.677840000000003</v>
      </c>
      <c r="F226" s="22">
        <v>31.737220000000001</v>
      </c>
      <c r="G226" s="22"/>
      <c r="H226" s="22"/>
    </row>
    <row r="227" spans="1:8" x14ac:dyDescent="0.25">
      <c r="A227" s="20" t="str">
        <f t="shared" si="3"/>
        <v>PENETRACION (%)Energeticas</v>
      </c>
      <c r="B227" s="20" t="s">
        <v>187</v>
      </c>
      <c r="C227" s="20" t="s">
        <v>183</v>
      </c>
      <c r="D227" s="22">
        <v>7.902317</v>
      </c>
      <c r="E227" s="22">
        <v>8.0329569999999997</v>
      </c>
      <c r="F227" s="22">
        <v>6.4761740000000003</v>
      </c>
      <c r="G227" s="22"/>
      <c r="H227" s="22"/>
    </row>
    <row r="228" spans="1:8" x14ac:dyDescent="0.25">
      <c r="A228" s="20" t="str">
        <f t="shared" si="3"/>
        <v>PENETRACION (%)Gaseosas</v>
      </c>
      <c r="B228" s="20" t="s">
        <v>187</v>
      </c>
      <c r="C228" s="20" t="s">
        <v>169</v>
      </c>
      <c r="D228" s="22">
        <v>10.519740000000001</v>
      </c>
      <c r="E228" s="22">
        <v>9.9013170000000006</v>
      </c>
      <c r="F228" s="22">
        <v>5.9531780000000003</v>
      </c>
      <c r="G228" s="22"/>
      <c r="H228" s="22"/>
    </row>
    <row r="229" spans="1:8" x14ac:dyDescent="0.25">
      <c r="A229" s="20" t="str">
        <f t="shared" si="3"/>
        <v>PENETRACION (%)Bebidas Zumo+Leche</v>
      </c>
      <c r="B229" s="20" t="s">
        <v>187</v>
      </c>
      <c r="C229" s="20" t="s">
        <v>170</v>
      </c>
      <c r="D229" s="22">
        <v>9.0267320000000009</v>
      </c>
      <c r="E229" s="22">
        <v>7.3663780000000001</v>
      </c>
      <c r="F229" s="22">
        <v>5.0434859999999997</v>
      </c>
      <c r="G229" s="22"/>
      <c r="H229" s="22"/>
    </row>
    <row r="230" spans="1:8" x14ac:dyDescent="0.25">
      <c r="A230" s="20" t="str">
        <f t="shared" si="3"/>
        <v>PENETRACION (%)Resto</v>
      </c>
      <c r="B230" s="20" t="s">
        <v>187</v>
      </c>
      <c r="C230" s="20" t="s">
        <v>79</v>
      </c>
      <c r="D230" s="22">
        <v>31.415209999999998</v>
      </c>
      <c r="E230" s="22">
        <v>29.863330000000001</v>
      </c>
      <c r="F230" s="22">
        <v>22.307179999999999</v>
      </c>
      <c r="G230" s="22"/>
      <c r="H230" s="22"/>
    </row>
    <row r="231" spans="1:8" x14ac:dyDescent="0.25">
      <c r="A231" s="20" t="str">
        <f t="shared" si="3"/>
        <v>FRECUENCIA COMPRA (Actos)TOTAL BEBIDAS</v>
      </c>
      <c r="B231" s="20" t="s">
        <v>188</v>
      </c>
      <c r="C231" s="20" t="s">
        <v>123</v>
      </c>
      <c r="D231" s="22">
        <v>128.48377217523401</v>
      </c>
      <c r="E231" s="22">
        <v>125.65684143616738</v>
      </c>
      <c r="F231" s="22">
        <v>78.423868263432567</v>
      </c>
      <c r="G231" s="22"/>
      <c r="H231" s="22"/>
    </row>
    <row r="232" spans="1:8" x14ac:dyDescent="0.25">
      <c r="A232" s="20" t="str">
        <f t="shared" si="3"/>
        <v>FRECUENCIA COMPRA (Actos).Total Bebidas Caliente</v>
      </c>
      <c r="B232" s="20" t="s">
        <v>188</v>
      </c>
      <c r="C232" s="20" t="s">
        <v>124</v>
      </c>
      <c r="D232" s="22">
        <v>75.339670248761152</v>
      </c>
      <c r="E232" s="22">
        <v>74.896324119392744</v>
      </c>
      <c r="F232" s="22">
        <v>49.896990347007353</v>
      </c>
      <c r="G232" s="22"/>
      <c r="H232" s="22"/>
    </row>
    <row r="233" spans="1:8" x14ac:dyDescent="0.25">
      <c r="A233" s="20" t="str">
        <f t="shared" si="3"/>
        <v>FRECUENCIA COMPRA (Actos)Cafe</v>
      </c>
      <c r="B233" s="20" t="s">
        <v>188</v>
      </c>
      <c r="C233" s="20" t="s">
        <v>125</v>
      </c>
      <c r="D233" s="22">
        <v>40.172283218543939</v>
      </c>
      <c r="E233" s="22">
        <v>40.531489893447727</v>
      </c>
      <c r="F233" s="22">
        <v>28.75959376003998</v>
      </c>
      <c r="G233" s="22"/>
      <c r="H233" s="22"/>
    </row>
    <row r="234" spans="1:8" x14ac:dyDescent="0.25">
      <c r="A234" s="20" t="str">
        <f t="shared" si="3"/>
        <v>FRECUENCIA COMPRA (Actos)Leche+bebidas vegetales</v>
      </c>
      <c r="B234" s="20" t="s">
        <v>188</v>
      </c>
      <c r="C234" s="20" t="s">
        <v>176</v>
      </c>
      <c r="D234" s="22">
        <v>46.316936663078188</v>
      </c>
      <c r="E234" s="22">
        <v>46.80473460743719</v>
      </c>
      <c r="F234" s="22">
        <v>32.686089590291282</v>
      </c>
      <c r="G234" s="22"/>
      <c r="H234" s="22"/>
    </row>
    <row r="235" spans="1:8" x14ac:dyDescent="0.25">
      <c r="A235" s="20" t="str">
        <f t="shared" si="3"/>
        <v>FRECUENCIA COMPRA (Actos)Leche</v>
      </c>
      <c r="B235" s="20" t="s">
        <v>188</v>
      </c>
      <c r="C235" s="20" t="s">
        <v>126</v>
      </c>
      <c r="D235" s="22">
        <v>46.316936663078188</v>
      </c>
      <c r="E235" s="22">
        <v>46.80473460743719</v>
      </c>
      <c r="F235" s="22">
        <v>32.259683758483511</v>
      </c>
      <c r="G235" s="22"/>
      <c r="H235" s="22"/>
    </row>
    <row r="236" spans="1:8" x14ac:dyDescent="0.25">
      <c r="A236" s="20" t="str">
        <f t="shared" si="3"/>
        <v>FRECUENCIA COMPRA (Actos)Leche Sola</v>
      </c>
      <c r="B236" s="20" t="s">
        <v>188</v>
      </c>
      <c r="C236" s="20" t="s">
        <v>127</v>
      </c>
      <c r="D236" s="22">
        <v>2.8048584580109419</v>
      </c>
      <c r="E236" s="22">
        <v>3.6806401749110083</v>
      </c>
      <c r="F236" s="22">
        <v>2.6874831099641558</v>
      </c>
      <c r="G236" s="22"/>
      <c r="H236" s="22"/>
    </row>
    <row r="237" spans="1:8" x14ac:dyDescent="0.25">
      <c r="A237" s="20" t="str">
        <f t="shared" si="3"/>
        <v>FRECUENCIA COMPRA (Actos)Leche Con Cacao</v>
      </c>
      <c r="B237" s="20" t="s">
        <v>188</v>
      </c>
      <c r="C237" s="20" t="s">
        <v>128</v>
      </c>
      <c r="D237" s="22">
        <v>6.0658311526559823</v>
      </c>
      <c r="E237" s="22">
        <v>6.7895743453908137</v>
      </c>
      <c r="F237" s="22">
        <v>6.8080755745358177</v>
      </c>
      <c r="G237" s="22"/>
      <c r="H237" s="22"/>
    </row>
    <row r="238" spans="1:8" x14ac:dyDescent="0.25">
      <c r="A238" s="20" t="str">
        <f t="shared" si="3"/>
        <v>FRECUENCIA COMPRA (Actos)Leche Con Cafe</v>
      </c>
      <c r="B238" s="20" t="s">
        <v>188</v>
      </c>
      <c r="C238" s="20" t="s">
        <v>129</v>
      </c>
      <c r="D238" s="22">
        <v>46.51959501256448</v>
      </c>
      <c r="E238" s="22">
        <v>47.313895882658777</v>
      </c>
      <c r="F238" s="22">
        <v>32.351107437657404</v>
      </c>
      <c r="G238" s="22"/>
      <c r="H238" s="22"/>
    </row>
    <row r="239" spans="1:8" x14ac:dyDescent="0.25">
      <c r="A239" s="20" t="str">
        <f t="shared" si="3"/>
        <v>FRECUENCIA COMPRA (Actos)Bebidas Vegetales</v>
      </c>
      <c r="B239" s="20" t="s">
        <v>188</v>
      </c>
      <c r="C239" s="20" t="s">
        <v>177</v>
      </c>
      <c r="D239" s="22" t="s">
        <v>213</v>
      </c>
      <c r="E239" s="22" t="s">
        <v>213</v>
      </c>
      <c r="F239" s="22">
        <v>8.1975179917041867</v>
      </c>
      <c r="G239" s="22"/>
      <c r="H239" s="22"/>
    </row>
    <row r="240" spans="1:8" x14ac:dyDescent="0.25">
      <c r="A240" s="20" t="str">
        <f t="shared" si="3"/>
        <v>FRECUENCIA COMPRA (Actos)Infusiones</v>
      </c>
      <c r="B240" s="20" t="s">
        <v>188</v>
      </c>
      <c r="C240" s="20" t="s">
        <v>130</v>
      </c>
      <c r="D240" s="22">
        <v>9.3139374761946616</v>
      </c>
      <c r="E240" s="22">
        <v>8.7686586756530787</v>
      </c>
      <c r="F240" s="22">
        <v>6.1507293693351679</v>
      </c>
      <c r="G240" s="22"/>
      <c r="H240" s="22"/>
    </row>
    <row r="241" spans="1:8" x14ac:dyDescent="0.25">
      <c r="A241" s="20" t="str">
        <f t="shared" si="3"/>
        <v>FRECUENCIA COMPRA (Actos)Resto Bebidas Caliente</v>
      </c>
      <c r="B241" s="20" t="s">
        <v>188</v>
      </c>
      <c r="C241" s="20" t="s">
        <v>131</v>
      </c>
      <c r="D241" s="22">
        <v>3.7721862459511484</v>
      </c>
      <c r="E241" s="22">
        <v>4.1205039642611334</v>
      </c>
      <c r="F241" s="22">
        <v>3.5591204368764826</v>
      </c>
      <c r="G241" s="22"/>
      <c r="H241" s="22"/>
    </row>
    <row r="242" spans="1:8" x14ac:dyDescent="0.25">
      <c r="A242" s="20" t="str">
        <f t="shared" si="3"/>
        <v>FRECUENCIA COMPRA (Actos).Total Bebidas Frias</v>
      </c>
      <c r="B242" s="20" t="s">
        <v>188</v>
      </c>
      <c r="C242" s="20" t="s">
        <v>132</v>
      </c>
      <c r="D242" s="22">
        <v>72.912902661541267</v>
      </c>
      <c r="E242" s="22">
        <v>71.363937343982144</v>
      </c>
      <c r="F242" s="22">
        <v>44.298685707064323</v>
      </c>
      <c r="G242" s="22"/>
      <c r="H242" s="22"/>
    </row>
    <row r="243" spans="1:8" x14ac:dyDescent="0.25">
      <c r="A243" s="20" t="str">
        <f t="shared" si="3"/>
        <v>FRECUENCIA COMPRA (Actos)Total bebidas de vino</v>
      </c>
      <c r="B243" s="20" t="s">
        <v>188</v>
      </c>
      <c r="C243" s="20" t="s">
        <v>133</v>
      </c>
      <c r="D243" s="22">
        <v>12.383247502536447</v>
      </c>
      <c r="E243" s="22">
        <v>12.002809309597234</v>
      </c>
      <c r="F243" s="22">
        <v>8.5674073301457003</v>
      </c>
      <c r="G243" s="22"/>
      <c r="H243" s="22"/>
    </row>
    <row r="244" spans="1:8" x14ac:dyDescent="0.25">
      <c r="A244" s="20" t="str">
        <f t="shared" si="3"/>
        <v>FRECUENCIA COMPRA (Actos)Vino</v>
      </c>
      <c r="B244" s="20" t="s">
        <v>188</v>
      </c>
      <c r="C244" s="20" t="s">
        <v>134</v>
      </c>
      <c r="D244" s="22">
        <v>11.714833529144686</v>
      </c>
      <c r="E244" s="22">
        <v>11.436619251118126</v>
      </c>
      <c r="F244" s="22">
        <v>8.3153615047215812</v>
      </c>
      <c r="G244" s="22"/>
      <c r="H244" s="22"/>
    </row>
    <row r="245" spans="1:8" x14ac:dyDescent="0.25">
      <c r="A245" s="20" t="str">
        <f t="shared" si="3"/>
        <v>FRECUENCIA COMPRA (Actos)Tinto</v>
      </c>
      <c r="B245" s="20" t="s">
        <v>188</v>
      </c>
      <c r="C245" s="20" t="s">
        <v>135</v>
      </c>
      <c r="D245" s="22">
        <v>9.1893226319329351</v>
      </c>
      <c r="E245" s="22">
        <v>8.9245992111833097</v>
      </c>
      <c r="F245" s="22">
        <v>6.6773356190063486</v>
      </c>
      <c r="G245" s="22"/>
      <c r="H245" s="22"/>
    </row>
    <row r="246" spans="1:8" x14ac:dyDescent="0.25">
      <c r="A246" s="20" t="str">
        <f t="shared" si="3"/>
        <v>FRECUENCIA COMPRA (Actos)Blanco</v>
      </c>
      <c r="B246" s="20" t="s">
        <v>188</v>
      </c>
      <c r="C246" s="20" t="s">
        <v>136</v>
      </c>
      <c r="D246" s="22">
        <v>5.650997826766714</v>
      </c>
      <c r="E246" s="22">
        <v>5.9965692167259412</v>
      </c>
      <c r="F246" s="22">
        <v>5.0886629222732518</v>
      </c>
      <c r="G246" s="22"/>
      <c r="H246" s="22"/>
    </row>
    <row r="247" spans="1:8" x14ac:dyDescent="0.25">
      <c r="A247" s="20" t="str">
        <f t="shared" si="3"/>
        <v>FRECUENCIA COMPRA (Actos)Rosado</v>
      </c>
      <c r="B247" s="20" t="s">
        <v>188</v>
      </c>
      <c r="C247" s="20" t="s">
        <v>137</v>
      </c>
      <c r="D247" s="22">
        <v>4.5807419180128646</v>
      </c>
      <c r="E247" s="22">
        <v>4.8163036139689295</v>
      </c>
      <c r="F247" s="22">
        <v>3.1585237608260859</v>
      </c>
      <c r="G247" s="22"/>
      <c r="H247" s="22"/>
    </row>
    <row r="248" spans="1:8" x14ac:dyDescent="0.25">
      <c r="A248" s="20" t="str">
        <f t="shared" si="3"/>
        <v>FRECUENCIA COMPRA (Actos)Resto vino</v>
      </c>
      <c r="B248" s="20" t="s">
        <v>188</v>
      </c>
      <c r="C248" s="20" t="s">
        <v>138</v>
      </c>
      <c r="D248" s="22">
        <v>1.4469052010807439</v>
      </c>
      <c r="E248" s="22">
        <v>1.6964751974766241</v>
      </c>
      <c r="F248" s="22">
        <v>1.8595867549205756</v>
      </c>
      <c r="G248" s="22"/>
      <c r="H248" s="22"/>
    </row>
    <row r="249" spans="1:8" x14ac:dyDescent="0.25">
      <c r="A249" s="20" t="str">
        <f t="shared" si="3"/>
        <v>FRECUENCIA COMPRA (Actos)Cava</v>
      </c>
      <c r="B249" s="20" t="s">
        <v>188</v>
      </c>
      <c r="C249" s="20" t="s">
        <v>139</v>
      </c>
      <c r="D249" s="22">
        <v>2.5101094363393139</v>
      </c>
      <c r="E249" s="22">
        <v>2.2221666878372335</v>
      </c>
      <c r="F249" s="22">
        <v>1.9719224811701135</v>
      </c>
      <c r="G249" s="22"/>
      <c r="H249" s="22"/>
    </row>
    <row r="250" spans="1:8" x14ac:dyDescent="0.25">
      <c r="A250" s="20" t="str">
        <f t="shared" si="3"/>
        <v>FRECUENCIA COMPRA (Actos)Otr.Bebidas Deri.Vino</v>
      </c>
      <c r="B250" s="20" t="s">
        <v>188</v>
      </c>
      <c r="C250" s="20" t="s">
        <v>140</v>
      </c>
      <c r="D250" s="22">
        <v>4.0485581933465458</v>
      </c>
      <c r="E250" s="22">
        <v>4.3875564111103333</v>
      </c>
      <c r="F250" s="22">
        <v>3.6076665632029008</v>
      </c>
      <c r="G250" s="22"/>
      <c r="H250" s="22"/>
    </row>
    <row r="251" spans="1:8" x14ac:dyDescent="0.25">
      <c r="A251" s="20" t="str">
        <f t="shared" si="3"/>
        <v>FRECUENCIA COMPRA (Actos)Tinto de Verano</v>
      </c>
      <c r="B251" s="20" t="s">
        <v>188</v>
      </c>
      <c r="C251" s="20" t="s">
        <v>141</v>
      </c>
      <c r="D251" s="22">
        <v>4.12127019014806</v>
      </c>
      <c r="E251" s="22">
        <v>4.3699464861975637</v>
      </c>
      <c r="F251" s="22">
        <v>3.696924249224613</v>
      </c>
      <c r="G251" s="22"/>
      <c r="H251" s="22"/>
    </row>
    <row r="252" spans="1:8" x14ac:dyDescent="0.25">
      <c r="A252" s="20" t="str">
        <f t="shared" si="3"/>
        <v>FRECUENCIA COMPRA (Actos)Sangria de Vino</v>
      </c>
      <c r="B252" s="20" t="s">
        <v>188</v>
      </c>
      <c r="C252" s="20" t="s">
        <v>142</v>
      </c>
      <c r="D252" s="22">
        <v>1.700769206526437</v>
      </c>
      <c r="E252" s="22">
        <v>1.7890101687308664</v>
      </c>
      <c r="F252" s="22">
        <v>1.5749739472770079</v>
      </c>
      <c r="G252" s="22"/>
      <c r="H252" s="22"/>
    </row>
    <row r="253" spans="1:8" x14ac:dyDescent="0.25">
      <c r="A253" s="20" t="str">
        <f t="shared" si="3"/>
        <v>FRECUENCIA COMPRA (Actos)Sangria de Cava</v>
      </c>
      <c r="B253" s="20" t="s">
        <v>188</v>
      </c>
      <c r="C253" s="20" t="s">
        <v>143</v>
      </c>
      <c r="D253" s="22">
        <v>1.3308958850106249</v>
      </c>
      <c r="E253" s="22">
        <v>2.4295984127994332</v>
      </c>
      <c r="F253" s="22">
        <v>1.6587232200933166</v>
      </c>
      <c r="G253" s="22"/>
      <c r="H253" s="22"/>
    </row>
    <row r="254" spans="1:8" x14ac:dyDescent="0.25">
      <c r="A254" s="20" t="str">
        <f t="shared" si="3"/>
        <v>FRECUENCIA COMPRA (Actos)Calimocho</v>
      </c>
      <c r="B254" s="20" t="s">
        <v>188</v>
      </c>
      <c r="C254" s="20" t="s">
        <v>144</v>
      </c>
      <c r="D254" s="22">
        <v>4.015112992753278</v>
      </c>
      <c r="E254" s="22">
        <v>3.6850833754699983</v>
      </c>
      <c r="F254" s="22">
        <v>3.8906558553078017</v>
      </c>
      <c r="G254" s="22"/>
      <c r="H254" s="22"/>
    </row>
    <row r="255" spans="1:8" x14ac:dyDescent="0.25">
      <c r="A255" s="20" t="str">
        <f t="shared" si="3"/>
        <v>FRECUENCIA COMPRA (Actos)Rebujito</v>
      </c>
      <c r="B255" s="20" t="s">
        <v>188</v>
      </c>
      <c r="C255" s="20" t="s">
        <v>178</v>
      </c>
      <c r="D255" s="22" t="s">
        <v>213</v>
      </c>
      <c r="E255" s="22">
        <v>1.2413763187606111</v>
      </c>
      <c r="F255" s="22">
        <v>0.98480147130798235</v>
      </c>
      <c r="G255" s="22"/>
      <c r="H255" s="22"/>
    </row>
    <row r="256" spans="1:8" x14ac:dyDescent="0.25">
      <c r="A256" s="20" t="str">
        <f t="shared" si="3"/>
        <v>FRECUENCIA COMPRA (Actos)Espum/Lambrusc/Mosca</v>
      </c>
      <c r="B256" s="20" t="s">
        <v>188</v>
      </c>
      <c r="C256" s="20" t="s">
        <v>179</v>
      </c>
      <c r="D256" s="22" t="s">
        <v>213</v>
      </c>
      <c r="E256" s="22" t="s">
        <v>213</v>
      </c>
      <c r="F256" s="22">
        <v>1.8904652831682844</v>
      </c>
      <c r="G256" s="22"/>
      <c r="H256" s="22"/>
    </row>
    <row r="257" spans="1:8" x14ac:dyDescent="0.25">
      <c r="A257" s="20" t="str">
        <f t="shared" si="3"/>
        <v>FRECUENCIA COMPRA (Actos)Sidra</v>
      </c>
      <c r="B257" s="20" t="s">
        <v>188</v>
      </c>
      <c r="C257" s="20" t="s">
        <v>145</v>
      </c>
      <c r="D257" s="22">
        <v>3.9260793007540133</v>
      </c>
      <c r="E257" s="22">
        <v>4.8109748444144875</v>
      </c>
      <c r="F257" s="22">
        <v>4.2196096543406334</v>
      </c>
      <c r="G257" s="22"/>
      <c r="H257" s="22"/>
    </row>
    <row r="258" spans="1:8" x14ac:dyDescent="0.25">
      <c r="A258" s="20" t="str">
        <f t="shared" si="3"/>
        <v>FRECUENCIA COMPRA (Actos)Cerveza</v>
      </c>
      <c r="B258" s="20" t="s">
        <v>188</v>
      </c>
      <c r="C258" s="20" t="s">
        <v>146</v>
      </c>
      <c r="D258" s="22">
        <v>31.858617804096824</v>
      </c>
      <c r="E258" s="22">
        <v>32.785624032135829</v>
      </c>
      <c r="F258" s="22">
        <v>22.368845366760507</v>
      </c>
      <c r="G258" s="22"/>
      <c r="H258" s="22"/>
    </row>
    <row r="259" spans="1:8" x14ac:dyDescent="0.25">
      <c r="A259" s="20" t="str">
        <f t="shared" si="3"/>
        <v>FRECUENCIA COMPRA (Actos)Con alcohol</v>
      </c>
      <c r="B259" s="20" t="s">
        <v>188</v>
      </c>
      <c r="C259" s="20" t="s">
        <v>147</v>
      </c>
      <c r="D259" s="22">
        <v>28.83522477378035</v>
      </c>
      <c r="E259" s="22">
        <v>29.828799997092268</v>
      </c>
      <c r="F259" s="22">
        <v>20.906497018675406</v>
      </c>
      <c r="G259" s="22"/>
      <c r="H259" s="22"/>
    </row>
    <row r="260" spans="1:8" x14ac:dyDescent="0.25">
      <c r="A260" s="20" t="str">
        <f t="shared" ref="A260:A323" si="4">B260&amp;C260</f>
        <v>FRECUENCIA COMPRA (Actos)Sin alcohol</v>
      </c>
      <c r="B260" s="20" t="s">
        <v>188</v>
      </c>
      <c r="C260" s="20" t="s">
        <v>148</v>
      </c>
      <c r="D260" s="22">
        <v>9.4835403780171124</v>
      </c>
      <c r="E260" s="22">
        <v>10.137703069782601</v>
      </c>
      <c r="F260" s="22">
        <v>7.4788916059913486</v>
      </c>
      <c r="G260" s="22"/>
      <c r="H260" s="22"/>
    </row>
    <row r="261" spans="1:8" x14ac:dyDescent="0.25">
      <c r="A261" s="20" t="str">
        <f t="shared" si="4"/>
        <v>FRECUENCIA COMPRA (Actos)Cerveza Envasada</v>
      </c>
      <c r="B261" s="20" t="s">
        <v>188</v>
      </c>
      <c r="C261" s="20" t="s">
        <v>180</v>
      </c>
      <c r="D261" s="22" t="s">
        <v>213</v>
      </c>
      <c r="E261" s="22" t="s">
        <v>213</v>
      </c>
      <c r="F261" s="22">
        <v>14.292960246339387</v>
      </c>
      <c r="G261" s="22"/>
      <c r="H261" s="22"/>
    </row>
    <row r="262" spans="1:8" x14ac:dyDescent="0.25">
      <c r="A262" s="20" t="str">
        <f t="shared" si="4"/>
        <v>FRECUENCIA COMPRA (Actos)Cerveza Surtidor</v>
      </c>
      <c r="B262" s="20" t="s">
        <v>188</v>
      </c>
      <c r="C262" s="20" t="s">
        <v>181</v>
      </c>
      <c r="D262" s="22" t="s">
        <v>213</v>
      </c>
      <c r="E262" s="22" t="s">
        <v>213</v>
      </c>
      <c r="F262" s="22">
        <v>13.707205892184074</v>
      </c>
      <c r="G262" s="22"/>
      <c r="H262" s="22"/>
    </row>
    <row r="263" spans="1:8" x14ac:dyDescent="0.25">
      <c r="A263" s="20" t="str">
        <f t="shared" si="4"/>
        <v>FRECUENCIA COMPRA (Actos)Otras Cervezas</v>
      </c>
      <c r="B263" s="20" t="s">
        <v>188</v>
      </c>
      <c r="C263" s="20" t="s">
        <v>149</v>
      </c>
      <c r="D263" s="22">
        <v>1.8058291779124755</v>
      </c>
      <c r="E263" s="22">
        <v>2.6431869357782172</v>
      </c>
      <c r="F263" s="22">
        <v>1.439924833447553</v>
      </c>
      <c r="G263" s="22"/>
      <c r="H263" s="22"/>
    </row>
    <row r="264" spans="1:8" x14ac:dyDescent="0.25">
      <c r="A264" s="20" t="str">
        <f t="shared" si="4"/>
        <v>FRECUENCIA COMPRA (Actos)Espirituosas</v>
      </c>
      <c r="B264" s="20" t="s">
        <v>188</v>
      </c>
      <c r="C264" s="20" t="s">
        <v>150</v>
      </c>
      <c r="D264" s="22">
        <v>9.2171402123828958</v>
      </c>
      <c r="E264" s="22">
        <v>8.8473576094579016</v>
      </c>
      <c r="F264" s="22">
        <v>7.4458840973585287</v>
      </c>
      <c r="G264" s="22"/>
      <c r="H264" s="22"/>
    </row>
    <row r="265" spans="1:8" x14ac:dyDescent="0.25">
      <c r="A265" s="20" t="str">
        <f t="shared" si="4"/>
        <v>FRECUENCIA COMPRA (Actos)Whisky</v>
      </c>
      <c r="B265" s="20" t="s">
        <v>188</v>
      </c>
      <c r="C265" s="20" t="s">
        <v>151</v>
      </c>
      <c r="D265" s="22">
        <v>6.0273854556678481</v>
      </c>
      <c r="E265" s="22">
        <v>7.4466867010601048</v>
      </c>
      <c r="F265" s="22">
        <v>7.4883742569633798</v>
      </c>
      <c r="G265" s="22"/>
      <c r="H265" s="22"/>
    </row>
    <row r="266" spans="1:8" x14ac:dyDescent="0.25">
      <c r="A266" s="20" t="str">
        <f t="shared" si="4"/>
        <v>FRECUENCIA COMPRA (Actos)Brandy</v>
      </c>
      <c r="B266" s="20" t="s">
        <v>188</v>
      </c>
      <c r="C266" s="20" t="s">
        <v>152</v>
      </c>
      <c r="D266" s="22">
        <v>5.4722381705626182</v>
      </c>
      <c r="E266" s="22">
        <v>3.5443255402186264</v>
      </c>
      <c r="F266" s="22">
        <v>7.362154620376776</v>
      </c>
      <c r="G266" s="22"/>
      <c r="H266" s="22"/>
    </row>
    <row r="267" spans="1:8" x14ac:dyDescent="0.25">
      <c r="A267" s="20" t="str">
        <f t="shared" si="4"/>
        <v>FRECUENCIA COMPRA (Actos)Ginebra</v>
      </c>
      <c r="B267" s="20" t="s">
        <v>188</v>
      </c>
      <c r="C267" s="20" t="s">
        <v>153</v>
      </c>
      <c r="D267" s="22">
        <v>5.4859445305591139</v>
      </c>
      <c r="E267" s="22">
        <v>5.1697002228117004</v>
      </c>
      <c r="F267" s="22">
        <v>4.2911855184414085</v>
      </c>
      <c r="G267" s="22"/>
      <c r="H267" s="22"/>
    </row>
    <row r="268" spans="1:8" x14ac:dyDescent="0.25">
      <c r="A268" s="20" t="str">
        <f t="shared" si="4"/>
        <v>FRECUENCIA COMPRA (Actos)Ron</v>
      </c>
      <c r="B268" s="20" t="s">
        <v>188</v>
      </c>
      <c r="C268" s="20" t="s">
        <v>154</v>
      </c>
      <c r="D268" s="22">
        <v>5.0097638356667513</v>
      </c>
      <c r="E268" s="22">
        <v>4.3236993042823224</v>
      </c>
      <c r="F268" s="22">
        <v>3.9028068639171614</v>
      </c>
      <c r="G268" s="22"/>
      <c r="H268" s="22"/>
    </row>
    <row r="269" spans="1:8" x14ac:dyDescent="0.25">
      <c r="A269" s="20" t="str">
        <f t="shared" si="4"/>
        <v>FRECUENCIA COMPRA (Actos)Anis</v>
      </c>
      <c r="B269" s="20" t="s">
        <v>188</v>
      </c>
      <c r="C269" s="20" t="s">
        <v>155</v>
      </c>
      <c r="D269" s="22">
        <v>3.9943835467597983</v>
      </c>
      <c r="E269" s="22">
        <v>2.9414703492298351</v>
      </c>
      <c r="F269" s="22">
        <v>3.4740209995910587</v>
      </c>
      <c r="G269" s="22"/>
      <c r="H269" s="22"/>
    </row>
    <row r="270" spans="1:8" x14ac:dyDescent="0.25">
      <c r="A270" s="20" t="str">
        <f t="shared" si="4"/>
        <v>FRECUENCIA COMPRA (Actos)Otras Espirituosas</v>
      </c>
      <c r="B270" s="20" t="s">
        <v>188</v>
      </c>
      <c r="C270" s="20" t="s">
        <v>156</v>
      </c>
      <c r="D270" s="22">
        <v>5.8768317407392061</v>
      </c>
      <c r="E270" s="22">
        <v>5.7805626602218414</v>
      </c>
      <c r="F270" s="22">
        <v>4.9391758353086113</v>
      </c>
      <c r="G270" s="22"/>
      <c r="H270" s="22"/>
    </row>
    <row r="271" spans="1:8" x14ac:dyDescent="0.25">
      <c r="A271" s="20" t="str">
        <f t="shared" si="4"/>
        <v>FRECUENCIA COMPRA (Actos)T.Zumo+Horchata+Mosto</v>
      </c>
      <c r="B271" s="20" t="s">
        <v>188</v>
      </c>
      <c r="C271" s="20" t="s">
        <v>157</v>
      </c>
      <c r="D271" s="22">
        <v>7.0390489706766299</v>
      </c>
      <c r="E271" s="22">
        <v>6.9966491722541013</v>
      </c>
      <c r="F271" s="22">
        <v>5.3966466532462469</v>
      </c>
      <c r="G271" s="22"/>
      <c r="H271" s="22"/>
    </row>
    <row r="272" spans="1:8" x14ac:dyDescent="0.25">
      <c r="A272" s="20" t="str">
        <f t="shared" si="4"/>
        <v>FRECUENCIA COMPRA (Actos)Agua Envasada</v>
      </c>
      <c r="B272" s="20" t="s">
        <v>188</v>
      </c>
      <c r="C272" s="20" t="s">
        <v>158</v>
      </c>
      <c r="D272" s="22">
        <v>23.044568190713626</v>
      </c>
      <c r="E272" s="22">
        <v>23.257709750936201</v>
      </c>
      <c r="F272" s="22">
        <v>14.516728112445776</v>
      </c>
      <c r="G272" s="22"/>
      <c r="H272" s="22"/>
    </row>
    <row r="273" spans="1:8" x14ac:dyDescent="0.25">
      <c r="A273" s="20" t="str">
        <f t="shared" si="4"/>
        <v>FRECUENCIA COMPRA (Actos)Bebidas Refrescantes</v>
      </c>
      <c r="B273" s="20" t="s">
        <v>188</v>
      </c>
      <c r="C273" s="20" t="s">
        <v>159</v>
      </c>
      <c r="D273" s="22">
        <v>26.163439480922158</v>
      </c>
      <c r="E273" s="22">
        <v>26.375794897349607</v>
      </c>
      <c r="F273" s="22">
        <v>17.979476452262467</v>
      </c>
      <c r="G273" s="22"/>
      <c r="H273" s="22"/>
    </row>
    <row r="274" spans="1:8" x14ac:dyDescent="0.25">
      <c r="A274" s="20" t="str">
        <f t="shared" si="4"/>
        <v>FRECUENCIA COMPRA (Actos)Colas</v>
      </c>
      <c r="B274" s="20" t="s">
        <v>188</v>
      </c>
      <c r="C274" s="20" t="s">
        <v>160</v>
      </c>
      <c r="D274" s="22">
        <v>18.716102031908154</v>
      </c>
      <c r="E274" s="22">
        <v>19.182750266338005</v>
      </c>
      <c r="F274" s="22">
        <v>13.942515338616881</v>
      </c>
      <c r="G274" s="22"/>
      <c r="H274" s="22"/>
    </row>
    <row r="275" spans="1:8" x14ac:dyDescent="0.25">
      <c r="A275" s="20" t="str">
        <f t="shared" si="4"/>
        <v>FRECUENCIA COMPRA (Actos)Cola Regular</v>
      </c>
      <c r="B275" s="20" t="s">
        <v>188</v>
      </c>
      <c r="C275" s="20" t="s">
        <v>161</v>
      </c>
      <c r="D275" s="22">
        <v>12.013265906493</v>
      </c>
      <c r="E275" s="22">
        <v>11.946011149261036</v>
      </c>
      <c r="F275" s="22">
        <v>9.5128752248678996</v>
      </c>
      <c r="G275" s="22"/>
      <c r="H275" s="22"/>
    </row>
    <row r="276" spans="1:8" x14ac:dyDescent="0.25">
      <c r="A276" s="20" t="str">
        <f t="shared" si="4"/>
        <v>FRECUENCIA COMPRA (Actos)Light/Zero</v>
      </c>
      <c r="B276" s="20" t="s">
        <v>188</v>
      </c>
      <c r="C276" s="20" t="s">
        <v>162</v>
      </c>
      <c r="D276" s="22">
        <v>13.225760022522701</v>
      </c>
      <c r="E276" s="22">
        <v>14.076051448681987</v>
      </c>
      <c r="F276" s="22">
        <v>10.795074184931286</v>
      </c>
      <c r="G276" s="22"/>
      <c r="H276" s="22"/>
    </row>
    <row r="277" spans="1:8" x14ac:dyDescent="0.25">
      <c r="A277" s="20" t="str">
        <f t="shared" si="4"/>
        <v>FRECUENCIA COMPRA (Actos)Otra Variedad Cola</v>
      </c>
      <c r="B277" s="20" t="s">
        <v>188</v>
      </c>
      <c r="C277" s="20" t="s">
        <v>163</v>
      </c>
      <c r="D277" s="22">
        <v>2.5293258926366735</v>
      </c>
      <c r="E277" s="22">
        <v>3.1334845772876556</v>
      </c>
      <c r="F277" s="22">
        <v>1.8491273602293172</v>
      </c>
      <c r="G277" s="22"/>
      <c r="H277" s="22"/>
    </row>
    <row r="278" spans="1:8" x14ac:dyDescent="0.25">
      <c r="A278" s="20" t="str">
        <f t="shared" si="4"/>
        <v>FRECUENCIA COMPRA (Actos)Con Cafeina</v>
      </c>
      <c r="B278" s="20" t="s">
        <v>188</v>
      </c>
      <c r="C278" s="20" t="s">
        <v>164</v>
      </c>
      <c r="D278" s="22">
        <v>17.524468990112734</v>
      </c>
      <c r="E278" s="22">
        <v>17.411455880133826</v>
      </c>
      <c r="F278" s="22">
        <v>12.880849994827917</v>
      </c>
      <c r="G278" s="22"/>
      <c r="H278" s="22"/>
    </row>
    <row r="279" spans="1:8" x14ac:dyDescent="0.25">
      <c r="A279" s="20" t="str">
        <f t="shared" si="4"/>
        <v>FRECUENCIA COMPRA (Actos)Sin Cafeina</v>
      </c>
      <c r="B279" s="20" t="s">
        <v>188</v>
      </c>
      <c r="C279" s="20" t="s">
        <v>165</v>
      </c>
      <c r="D279" s="22">
        <v>5.1624083561087382</v>
      </c>
      <c r="E279" s="22">
        <v>6.6976183678824892</v>
      </c>
      <c r="F279" s="22">
        <v>5.6106551608861714</v>
      </c>
      <c r="G279" s="22"/>
      <c r="H279" s="22"/>
    </row>
    <row r="280" spans="1:8" x14ac:dyDescent="0.25">
      <c r="A280" s="20" t="str">
        <f t="shared" si="4"/>
        <v>FRECUENCIA COMPRA (Actos)Frutas con gas</v>
      </c>
      <c r="B280" s="20" t="s">
        <v>188</v>
      </c>
      <c r="C280" s="20" t="s">
        <v>166</v>
      </c>
      <c r="D280" s="22">
        <v>6.3811293095029962</v>
      </c>
      <c r="E280" s="22">
        <v>6.462902929918112</v>
      </c>
      <c r="F280" s="22">
        <v>4.7862951641706184</v>
      </c>
      <c r="G280" s="22"/>
      <c r="H280" s="22"/>
    </row>
    <row r="281" spans="1:8" x14ac:dyDescent="0.25">
      <c r="A281" s="20" t="str">
        <f t="shared" si="4"/>
        <v>FRECUENCIA COMPRA (Actos)Frutas sin gas</v>
      </c>
      <c r="B281" s="20" t="s">
        <v>188</v>
      </c>
      <c r="C281" s="20" t="s">
        <v>167</v>
      </c>
      <c r="D281" s="22">
        <v>4.7579909645731746</v>
      </c>
      <c r="E281" s="22">
        <v>4.4901242551303113</v>
      </c>
      <c r="F281" s="22">
        <v>3.2593816319528282</v>
      </c>
      <c r="G281" s="22"/>
      <c r="H281" s="22"/>
    </row>
    <row r="282" spans="1:8" x14ac:dyDescent="0.25">
      <c r="A282" s="20" t="str">
        <f t="shared" si="4"/>
        <v>FRECUENCIA COMPRA (Actos)Mixers</v>
      </c>
      <c r="B282" s="20" t="s">
        <v>188</v>
      </c>
      <c r="C282" s="20" t="s">
        <v>168</v>
      </c>
      <c r="D282" s="22">
        <v>4.3597087807007471</v>
      </c>
      <c r="E282" s="22">
        <v>4.983480417992868</v>
      </c>
      <c r="F282" s="22">
        <v>3.6324762293115147</v>
      </c>
      <c r="G282" s="22"/>
      <c r="H282" s="22"/>
    </row>
    <row r="283" spans="1:8" x14ac:dyDescent="0.25">
      <c r="A283" s="20" t="str">
        <f t="shared" si="4"/>
        <v>FRECUENCIA COMPRA (Actos)Isotonicas</v>
      </c>
      <c r="B283" s="20" t="s">
        <v>188</v>
      </c>
      <c r="C283" s="20" t="s">
        <v>182</v>
      </c>
      <c r="D283" s="22">
        <v>6.4379624588068873</v>
      </c>
      <c r="E283" s="22">
        <v>6.7398117090839866</v>
      </c>
      <c r="F283" s="22">
        <v>5.7365123165099865</v>
      </c>
      <c r="G283" s="22"/>
      <c r="H283" s="22"/>
    </row>
    <row r="284" spans="1:8" x14ac:dyDescent="0.25">
      <c r="A284" s="20" t="str">
        <f t="shared" si="4"/>
        <v>FRECUENCIA COMPRA (Actos)Energeticas</v>
      </c>
      <c r="B284" s="20" t="s">
        <v>188</v>
      </c>
      <c r="C284" s="20" t="s">
        <v>183</v>
      </c>
      <c r="D284" s="22">
        <v>7.0372743057846723</v>
      </c>
      <c r="E284" s="22">
        <v>9.2953971215860491</v>
      </c>
      <c r="F284" s="22">
        <v>8.590819300378719</v>
      </c>
      <c r="G284" s="22"/>
      <c r="H284" s="22"/>
    </row>
    <row r="285" spans="1:8" x14ac:dyDescent="0.25">
      <c r="A285" s="20" t="str">
        <f t="shared" si="4"/>
        <v>FRECUENCIA COMPRA (Actos)Gaseosas</v>
      </c>
      <c r="B285" s="20" t="s">
        <v>188</v>
      </c>
      <c r="C285" s="20" t="s">
        <v>169</v>
      </c>
      <c r="D285" s="22">
        <v>5.865891485383635</v>
      </c>
      <c r="E285" s="22">
        <v>5.5010093051412774</v>
      </c>
      <c r="F285" s="22">
        <v>5.04031653756961</v>
      </c>
      <c r="G285" s="22"/>
      <c r="H285" s="22"/>
    </row>
    <row r="286" spans="1:8" x14ac:dyDescent="0.25">
      <c r="A286" s="20" t="str">
        <f t="shared" si="4"/>
        <v>FRECUENCIA COMPRA (Actos)Bebidas Zumo+Leche</v>
      </c>
      <c r="B286" s="20" t="s">
        <v>188</v>
      </c>
      <c r="C286" s="20" t="s">
        <v>170</v>
      </c>
      <c r="D286" s="22">
        <v>2.9592603962422346</v>
      </c>
      <c r="E286" s="22">
        <v>3.108712888802792</v>
      </c>
      <c r="F286" s="22">
        <v>3.2376698079994881</v>
      </c>
      <c r="G286" s="22"/>
      <c r="H286" s="22"/>
    </row>
    <row r="287" spans="1:8" x14ac:dyDescent="0.25">
      <c r="A287" s="20" t="str">
        <f t="shared" si="4"/>
        <v>FRECUENCIA COMPRA (Actos)Resto</v>
      </c>
      <c r="B287" s="20" t="s">
        <v>188</v>
      </c>
      <c r="C287" s="20" t="s">
        <v>79</v>
      </c>
      <c r="D287" s="22">
        <v>5.8847243497024166</v>
      </c>
      <c r="E287" s="22">
        <v>5.901706123424173</v>
      </c>
      <c r="F287" s="22">
        <v>4.7180911184825503</v>
      </c>
      <c r="G287" s="22"/>
      <c r="H287" s="22"/>
    </row>
    <row r="288" spans="1:8" x14ac:dyDescent="0.25">
      <c r="A288" s="20" t="str">
        <f t="shared" si="4"/>
        <v>COMPRA MEDIA (Consumiciones)TOTAL BEBIDAS</v>
      </c>
      <c r="B288" s="20" t="s">
        <v>203</v>
      </c>
      <c r="C288" s="20" t="s">
        <v>123</v>
      </c>
      <c r="D288" s="22">
        <v>293.92571208379252</v>
      </c>
      <c r="E288" s="22">
        <v>293.20501566613774</v>
      </c>
      <c r="F288" s="22">
        <v>182.11573633140299</v>
      </c>
      <c r="G288" s="22"/>
      <c r="H288" s="22"/>
    </row>
    <row r="289" spans="1:8" x14ac:dyDescent="0.25">
      <c r="A289" s="20" t="str">
        <f t="shared" si="4"/>
        <v>COMPRA MEDIA (Consumiciones).Total Bebidas Caliente</v>
      </c>
      <c r="B289" s="20" t="s">
        <v>203</v>
      </c>
      <c r="C289" s="20" t="s">
        <v>124</v>
      </c>
      <c r="D289" s="22">
        <v>122.21017381017381</v>
      </c>
      <c r="E289" s="22">
        <v>123.50914779386871</v>
      </c>
      <c r="F289" s="22">
        <v>81.159043088381665</v>
      </c>
      <c r="G289" s="22"/>
      <c r="H289" s="22"/>
    </row>
    <row r="290" spans="1:8" x14ac:dyDescent="0.25">
      <c r="A290" s="20" t="str">
        <f t="shared" si="4"/>
        <v>COMPRA MEDIA (Consumiciones)Cafe</v>
      </c>
      <c r="B290" s="20" t="s">
        <v>203</v>
      </c>
      <c r="C290" s="20" t="s">
        <v>125</v>
      </c>
      <c r="D290" s="22">
        <v>60.611329851983143</v>
      </c>
      <c r="E290" s="22">
        <v>62.087054267395423</v>
      </c>
      <c r="F290" s="22">
        <v>43.828321249344754</v>
      </c>
      <c r="G290" s="22"/>
      <c r="H290" s="22"/>
    </row>
    <row r="291" spans="1:8" x14ac:dyDescent="0.25">
      <c r="A291" s="20" t="str">
        <f t="shared" si="4"/>
        <v>COMPRA MEDIA (Consumiciones)Leche+bebidas vegetales</v>
      </c>
      <c r="B291" s="20" t="s">
        <v>203</v>
      </c>
      <c r="C291" s="20" t="s">
        <v>176</v>
      </c>
      <c r="D291" s="22">
        <v>0</v>
      </c>
      <c r="E291" s="22">
        <v>0</v>
      </c>
      <c r="F291" s="22">
        <v>50.783680529230118</v>
      </c>
      <c r="G291" s="22"/>
      <c r="H291" s="22"/>
    </row>
    <row r="292" spans="1:8" x14ac:dyDescent="0.25">
      <c r="A292" s="20" t="str">
        <f t="shared" si="4"/>
        <v>COMPRA MEDIA (Consumiciones)Leche</v>
      </c>
      <c r="B292" s="20" t="s">
        <v>203</v>
      </c>
      <c r="C292" s="20" t="s">
        <v>126</v>
      </c>
      <c r="D292" s="22">
        <v>72.216940307232576</v>
      </c>
      <c r="E292" s="22">
        <v>73.872896838601704</v>
      </c>
      <c r="F292" s="22">
        <v>50.227177988105986</v>
      </c>
      <c r="G292" s="22"/>
      <c r="H292" s="22"/>
    </row>
    <row r="293" spans="1:8" x14ac:dyDescent="0.25">
      <c r="A293" s="20" t="str">
        <f t="shared" si="4"/>
        <v>COMPRA MEDIA (Consumiciones)Leche Sola</v>
      </c>
      <c r="B293" s="20" t="s">
        <v>203</v>
      </c>
      <c r="C293" s="20" t="s">
        <v>127</v>
      </c>
      <c r="D293" s="22">
        <v>6.3052698848106496</v>
      </c>
      <c r="E293" s="22">
        <v>7.7300572741869127</v>
      </c>
      <c r="F293" s="22">
        <v>7.029650241385216</v>
      </c>
      <c r="G293" s="22"/>
      <c r="H293" s="22"/>
    </row>
    <row r="294" spans="1:8" x14ac:dyDescent="0.25">
      <c r="A294" s="20" t="str">
        <f t="shared" si="4"/>
        <v>COMPRA MEDIA (Consumiciones)Leche Con Cacao</v>
      </c>
      <c r="B294" s="20" t="s">
        <v>203</v>
      </c>
      <c r="C294" s="20" t="s">
        <v>128</v>
      </c>
      <c r="D294" s="22">
        <v>7.9817056128650758</v>
      </c>
      <c r="E294" s="22">
        <v>8.6598125139620024</v>
      </c>
      <c r="F294" s="22">
        <v>8.5520207392429128</v>
      </c>
      <c r="G294" s="22"/>
      <c r="H294" s="22"/>
    </row>
    <row r="295" spans="1:8" x14ac:dyDescent="0.25">
      <c r="A295" s="20" t="str">
        <f t="shared" si="4"/>
        <v>COMPRA MEDIA (Consumiciones)Leche Con Cafe</v>
      </c>
      <c r="B295" s="20" t="s">
        <v>203</v>
      </c>
      <c r="C295" s="20" t="s">
        <v>129</v>
      </c>
      <c r="D295" s="22">
        <v>71.814712981936538</v>
      </c>
      <c r="E295" s="22">
        <v>73.868874063288288</v>
      </c>
      <c r="F295" s="22">
        <v>49.831752400368636</v>
      </c>
      <c r="G295" s="22"/>
      <c r="H295" s="22"/>
    </row>
    <row r="296" spans="1:8" x14ac:dyDescent="0.25">
      <c r="A296" s="20" t="str">
        <f t="shared" si="4"/>
        <v>COMPRA MEDIA (Consumiciones)Bebidas Vegetales</v>
      </c>
      <c r="B296" s="20" t="s">
        <v>203</v>
      </c>
      <c r="C296" s="20" t="s">
        <v>177</v>
      </c>
      <c r="D296" s="22" t="s">
        <v>213</v>
      </c>
      <c r="E296" s="22" t="s">
        <v>213</v>
      </c>
      <c r="F296" s="22">
        <v>10.721223260895476</v>
      </c>
      <c r="G296" s="22"/>
      <c r="H296" s="22"/>
    </row>
    <row r="297" spans="1:8" x14ac:dyDescent="0.25">
      <c r="A297" s="20" t="str">
        <f t="shared" si="4"/>
        <v>COMPRA MEDIA (Consumiciones)Infusiones</v>
      </c>
      <c r="B297" s="20" t="s">
        <v>203</v>
      </c>
      <c r="C297" s="20" t="s">
        <v>130</v>
      </c>
      <c r="D297" s="22">
        <v>11.51557560900973</v>
      </c>
      <c r="E297" s="22">
        <v>11.443992670491186</v>
      </c>
      <c r="F297" s="22">
        <v>8.0339742798842124</v>
      </c>
      <c r="G297" s="22"/>
      <c r="H297" s="22"/>
    </row>
    <row r="298" spans="1:8" x14ac:dyDescent="0.25">
      <c r="A298" s="20" t="str">
        <f t="shared" si="4"/>
        <v>COMPRA MEDIA (Consumiciones)Resto Bebidas Caliente</v>
      </c>
      <c r="B298" s="20" t="s">
        <v>203</v>
      </c>
      <c r="C298" s="20" t="s">
        <v>131</v>
      </c>
      <c r="D298" s="22">
        <v>6.9128806407102132</v>
      </c>
      <c r="E298" s="22">
        <v>7.8429280074281351</v>
      </c>
      <c r="F298" s="22">
        <v>6.0695594536316761</v>
      </c>
      <c r="G298" s="22"/>
      <c r="H298" s="22"/>
    </row>
    <row r="299" spans="1:8" x14ac:dyDescent="0.25">
      <c r="A299" s="20" t="str">
        <f t="shared" si="4"/>
        <v>COMPRA MEDIA (Consumiciones).Total Bebidas Frias</v>
      </c>
      <c r="B299" s="20" t="s">
        <v>203</v>
      </c>
      <c r="C299" s="20" t="s">
        <v>132</v>
      </c>
      <c r="D299" s="22">
        <v>184.40274960763554</v>
      </c>
      <c r="E299" s="22">
        <v>184.48151918972525</v>
      </c>
      <c r="F299" s="22">
        <v>115.98692025780362</v>
      </c>
      <c r="G299" s="22"/>
      <c r="H299" s="22"/>
    </row>
    <row r="300" spans="1:8" x14ac:dyDescent="0.25">
      <c r="A300" s="20" t="str">
        <f t="shared" si="4"/>
        <v>COMPRA MEDIA (Consumiciones)Total bebidas de vino</v>
      </c>
      <c r="B300" s="20" t="s">
        <v>203</v>
      </c>
      <c r="C300" s="20" t="s">
        <v>133</v>
      </c>
      <c r="D300" s="22">
        <v>23.183010970006137</v>
      </c>
      <c r="E300" s="22">
        <v>22.461683993012876</v>
      </c>
      <c r="F300" s="22">
        <v>15.833228259857817</v>
      </c>
      <c r="G300" s="22"/>
      <c r="H300" s="22"/>
    </row>
    <row r="301" spans="1:8" x14ac:dyDescent="0.25">
      <c r="A301" s="20" t="str">
        <f t="shared" si="4"/>
        <v>COMPRA MEDIA (Consumiciones)Vino</v>
      </c>
      <c r="B301" s="20" t="s">
        <v>203</v>
      </c>
      <c r="C301" s="20" t="s">
        <v>134</v>
      </c>
      <c r="D301" s="22">
        <v>21.439991621458432</v>
      </c>
      <c r="E301" s="22">
        <v>20.845889946048612</v>
      </c>
      <c r="F301" s="22">
        <v>14.728763756682564</v>
      </c>
      <c r="G301" s="22"/>
      <c r="H301" s="22"/>
    </row>
    <row r="302" spans="1:8" x14ac:dyDescent="0.25">
      <c r="A302" s="20" t="str">
        <f t="shared" si="4"/>
        <v>COMPRA MEDIA (Consumiciones)Tinto</v>
      </c>
      <c r="B302" s="20" t="s">
        <v>203</v>
      </c>
      <c r="C302" s="20" t="s">
        <v>135</v>
      </c>
      <c r="D302" s="22">
        <v>15.842827857211489</v>
      </c>
      <c r="E302" s="22">
        <v>15.541566007592571</v>
      </c>
      <c r="F302" s="22">
        <v>11.298213415158729</v>
      </c>
      <c r="G302" s="22"/>
      <c r="H302" s="22"/>
    </row>
    <row r="303" spans="1:8" x14ac:dyDescent="0.25">
      <c r="A303" s="20" t="str">
        <f t="shared" si="4"/>
        <v>COMPRA MEDIA (Consumiciones)Blanco</v>
      </c>
      <c r="B303" s="20" t="s">
        <v>203</v>
      </c>
      <c r="C303" s="20" t="s">
        <v>136</v>
      </c>
      <c r="D303" s="22">
        <v>11.232197946387085</v>
      </c>
      <c r="E303" s="22">
        <v>11.237573012634739</v>
      </c>
      <c r="F303" s="22">
        <v>8.9965100400958402</v>
      </c>
      <c r="G303" s="22"/>
      <c r="H303" s="22"/>
    </row>
    <row r="304" spans="1:8" x14ac:dyDescent="0.25">
      <c r="A304" s="20" t="str">
        <f t="shared" si="4"/>
        <v>COMPRA MEDIA (Consumiciones)Rosado</v>
      </c>
      <c r="B304" s="20" t="s">
        <v>203</v>
      </c>
      <c r="C304" s="20" t="s">
        <v>137</v>
      </c>
      <c r="D304" s="22">
        <v>6.1924310214738183</v>
      </c>
      <c r="E304" s="22">
        <v>6.5839409087569916</v>
      </c>
      <c r="F304" s="22">
        <v>4.5549779632026208</v>
      </c>
      <c r="G304" s="22"/>
      <c r="H304" s="22"/>
    </row>
    <row r="305" spans="1:8" x14ac:dyDescent="0.25">
      <c r="A305" s="20" t="str">
        <f t="shared" si="4"/>
        <v>COMPRA MEDIA (Consumiciones)Resto vino</v>
      </c>
      <c r="B305" s="20" t="s">
        <v>203</v>
      </c>
      <c r="C305" s="20" t="s">
        <v>138</v>
      </c>
      <c r="D305" s="22">
        <v>2.5615144055907719</v>
      </c>
      <c r="E305" s="22">
        <v>3.2908030927234164</v>
      </c>
      <c r="F305" s="22">
        <v>3.6733228222418615</v>
      </c>
      <c r="G305" s="22"/>
      <c r="H305" s="22"/>
    </row>
    <row r="306" spans="1:8" x14ac:dyDescent="0.25">
      <c r="A306" s="20" t="str">
        <f t="shared" si="4"/>
        <v>COMPRA MEDIA (Consumiciones)Cava</v>
      </c>
      <c r="B306" s="20" t="s">
        <v>203</v>
      </c>
      <c r="C306" s="20" t="s">
        <v>139</v>
      </c>
      <c r="D306" s="22">
        <v>4.3408158329473201</v>
      </c>
      <c r="E306" s="22">
        <v>4.1822561426859375</v>
      </c>
      <c r="F306" s="22">
        <v>3.4943393281543758</v>
      </c>
      <c r="G306" s="22"/>
      <c r="H306" s="22"/>
    </row>
    <row r="307" spans="1:8" x14ac:dyDescent="0.25">
      <c r="A307" s="20" t="str">
        <f t="shared" si="4"/>
        <v>COMPRA MEDIA (Consumiciones)Otr.Bebidas Deri.Vino</v>
      </c>
      <c r="B307" s="20" t="s">
        <v>203</v>
      </c>
      <c r="C307" s="20" t="s">
        <v>140</v>
      </c>
      <c r="D307" s="22">
        <v>7.7751559641180696</v>
      </c>
      <c r="E307" s="22">
        <v>8.4365357327800083</v>
      </c>
      <c r="F307" s="22">
        <v>7.2099198323159399</v>
      </c>
      <c r="G307" s="22"/>
      <c r="H307" s="22"/>
    </row>
    <row r="308" spans="1:8" x14ac:dyDescent="0.25">
      <c r="A308" s="20" t="str">
        <f t="shared" si="4"/>
        <v>COMPRA MEDIA (Consumiciones)Tinto de Verano</v>
      </c>
      <c r="B308" s="20" t="s">
        <v>203</v>
      </c>
      <c r="C308" s="20" t="s">
        <v>141</v>
      </c>
      <c r="D308" s="22">
        <v>8.1268228554972488</v>
      </c>
      <c r="E308" s="22">
        <v>8.5810381836735861</v>
      </c>
      <c r="F308" s="22">
        <v>7.799555444187436</v>
      </c>
      <c r="G308" s="22"/>
      <c r="H308" s="22"/>
    </row>
    <row r="309" spans="1:8" x14ac:dyDescent="0.25">
      <c r="A309" s="20" t="str">
        <f t="shared" si="4"/>
        <v>COMPRA MEDIA (Consumiciones)Sangria de Vino</v>
      </c>
      <c r="B309" s="20" t="s">
        <v>203</v>
      </c>
      <c r="C309" s="20" t="s">
        <v>142</v>
      </c>
      <c r="D309" s="22">
        <v>2.8348491226648416</v>
      </c>
      <c r="E309" s="22">
        <v>2.9953455559600757</v>
      </c>
      <c r="F309" s="22">
        <v>2.4544555317493155</v>
      </c>
      <c r="G309" s="22"/>
      <c r="H309" s="22"/>
    </row>
    <row r="310" spans="1:8" x14ac:dyDescent="0.25">
      <c r="A310" s="20" t="str">
        <f t="shared" si="4"/>
        <v>COMPRA MEDIA (Consumiciones)Sangria de Cava</v>
      </c>
      <c r="B310" s="20" t="s">
        <v>203</v>
      </c>
      <c r="C310" s="20" t="s">
        <v>143</v>
      </c>
      <c r="D310" s="22">
        <v>2.2128466366337749</v>
      </c>
      <c r="E310" s="22">
        <v>4.5221008547528854</v>
      </c>
      <c r="F310" s="22">
        <v>2.7971538906729352</v>
      </c>
      <c r="G310" s="22"/>
      <c r="H310" s="22"/>
    </row>
    <row r="311" spans="1:8" x14ac:dyDescent="0.25">
      <c r="A311" s="20" t="str">
        <f t="shared" si="4"/>
        <v>COMPRA MEDIA (Consumiciones)Calimocho</v>
      </c>
      <c r="B311" s="20" t="s">
        <v>203</v>
      </c>
      <c r="C311" s="20" t="s">
        <v>144</v>
      </c>
      <c r="D311" s="22">
        <v>7.2188453477758694</v>
      </c>
      <c r="E311" s="22">
        <v>6.5459354477517087</v>
      </c>
      <c r="F311" s="22">
        <v>6.6981377748143931</v>
      </c>
      <c r="G311" s="22"/>
      <c r="H311" s="22"/>
    </row>
    <row r="312" spans="1:8" x14ac:dyDescent="0.25">
      <c r="A312" s="20" t="str">
        <f t="shared" si="4"/>
        <v>COMPRA MEDIA (Consumiciones)Rebujito</v>
      </c>
      <c r="B312" s="20" t="s">
        <v>203</v>
      </c>
      <c r="C312" s="20" t="s">
        <v>178</v>
      </c>
      <c r="D312" s="22" t="s">
        <v>213</v>
      </c>
      <c r="E312" s="22">
        <v>0.78594818822665635</v>
      </c>
      <c r="F312" s="22">
        <v>2.8364156683795323</v>
      </c>
      <c r="G312" s="22"/>
      <c r="H312" s="22"/>
    </row>
    <row r="313" spans="1:8" x14ac:dyDescent="0.25">
      <c r="A313" s="20" t="str">
        <f t="shared" si="4"/>
        <v>COMPRA MEDIA (Consumiciones)Espum/Lambrusc/Mosca</v>
      </c>
      <c r="B313" s="20" t="s">
        <v>203</v>
      </c>
      <c r="C313" s="20" t="s">
        <v>179</v>
      </c>
      <c r="D313" s="22" t="s">
        <v>213</v>
      </c>
      <c r="E313" s="22" t="s">
        <v>213</v>
      </c>
      <c r="F313" s="22">
        <v>3.0845957625449536</v>
      </c>
      <c r="G313" s="22"/>
      <c r="H313" s="22"/>
    </row>
    <row r="314" spans="1:8" x14ac:dyDescent="0.25">
      <c r="A314" s="20" t="str">
        <f t="shared" si="4"/>
        <v>COMPRA MEDIA (Consumiciones)Sidra</v>
      </c>
      <c r="B314" s="20" t="s">
        <v>203</v>
      </c>
      <c r="C314" s="20" t="s">
        <v>145</v>
      </c>
      <c r="D314" s="22">
        <v>8.8574981492074496</v>
      </c>
      <c r="E314" s="22">
        <v>11.621141741193865</v>
      </c>
      <c r="F314" s="22">
        <v>10.175542088986612</v>
      </c>
      <c r="G314" s="22"/>
      <c r="H314" s="22"/>
    </row>
    <row r="315" spans="1:8" x14ac:dyDescent="0.25">
      <c r="A315" s="20" t="str">
        <f t="shared" si="4"/>
        <v>COMPRA MEDIA (Consumiciones)Cerveza</v>
      </c>
      <c r="B315" s="20" t="s">
        <v>203</v>
      </c>
      <c r="C315" s="20" t="s">
        <v>146</v>
      </c>
      <c r="D315" s="22">
        <v>89.937594454884263</v>
      </c>
      <c r="E315" s="22">
        <v>93.570754385028081</v>
      </c>
      <c r="F315" s="22">
        <v>65.831788139396977</v>
      </c>
      <c r="G315" s="22"/>
      <c r="H315" s="22"/>
    </row>
    <row r="316" spans="1:8" x14ac:dyDescent="0.25">
      <c r="A316" s="20" t="str">
        <f t="shared" si="4"/>
        <v>COMPRA MEDIA (Consumiciones)Con alcohol</v>
      </c>
      <c r="B316" s="20" t="s">
        <v>203</v>
      </c>
      <c r="C316" s="20" t="s">
        <v>147</v>
      </c>
      <c r="D316" s="22">
        <v>81.203746010061963</v>
      </c>
      <c r="E316" s="22">
        <v>84.786087228331496</v>
      </c>
      <c r="F316" s="22">
        <v>61.745075892812459</v>
      </c>
      <c r="G316" s="22"/>
      <c r="H316" s="22"/>
    </row>
    <row r="317" spans="1:8" x14ac:dyDescent="0.25">
      <c r="A317" s="20" t="str">
        <f t="shared" si="4"/>
        <v>COMPRA MEDIA (Consumiciones)Sin alcohol</v>
      </c>
      <c r="B317" s="20" t="s">
        <v>203</v>
      </c>
      <c r="C317" s="20" t="s">
        <v>148</v>
      </c>
      <c r="D317" s="22">
        <v>19.734202828308511</v>
      </c>
      <c r="E317" s="22">
        <v>20.63392503508199</v>
      </c>
      <c r="F317" s="22">
        <v>14.932156677868971</v>
      </c>
      <c r="G317" s="22"/>
      <c r="H317" s="22"/>
    </row>
    <row r="318" spans="1:8" x14ac:dyDescent="0.25">
      <c r="A318" s="20" t="str">
        <f t="shared" si="4"/>
        <v>COMPRA MEDIA (Consumiciones)Cerveza Envasada</v>
      </c>
      <c r="B318" s="20" t="s">
        <v>203</v>
      </c>
      <c r="C318" s="20" t="s">
        <v>180</v>
      </c>
      <c r="D318" s="22" t="s">
        <v>213</v>
      </c>
      <c r="E318" s="22" t="s">
        <v>213</v>
      </c>
      <c r="F318" s="22">
        <v>42.00848924014209</v>
      </c>
      <c r="G318" s="22"/>
      <c r="H318" s="22"/>
    </row>
    <row r="319" spans="1:8" x14ac:dyDescent="0.25">
      <c r="A319" s="20" t="str">
        <f t="shared" si="4"/>
        <v>COMPRA MEDIA (Consumiciones)Cerveza Surtidor</v>
      </c>
      <c r="B319" s="20" t="s">
        <v>203</v>
      </c>
      <c r="C319" s="20" t="s">
        <v>181</v>
      </c>
      <c r="D319" s="22" t="s">
        <v>213</v>
      </c>
      <c r="E319" s="22" t="s">
        <v>213</v>
      </c>
      <c r="F319" s="22">
        <v>36.912850869240472</v>
      </c>
      <c r="G319" s="22"/>
      <c r="H319" s="22"/>
    </row>
    <row r="320" spans="1:8" x14ac:dyDescent="0.25">
      <c r="A320" s="20" t="str">
        <f t="shared" si="4"/>
        <v>COMPRA MEDIA (Consumiciones)Otras Cervezas</v>
      </c>
      <c r="B320" s="20" t="s">
        <v>203</v>
      </c>
      <c r="C320" s="20" t="s">
        <v>149</v>
      </c>
      <c r="D320" s="22">
        <v>4.6701074503098994</v>
      </c>
      <c r="E320" s="22">
        <v>7.4441009830642892</v>
      </c>
      <c r="F320" s="22">
        <v>3.464996969568757</v>
      </c>
      <c r="G320" s="22"/>
      <c r="H320" s="22"/>
    </row>
    <row r="321" spans="1:8" x14ac:dyDescent="0.25">
      <c r="A321" s="20" t="str">
        <f t="shared" si="4"/>
        <v>COMPRA MEDIA (Consumiciones)Espirituosas</v>
      </c>
      <c r="B321" s="20" t="s">
        <v>203</v>
      </c>
      <c r="C321" s="20" t="s">
        <v>150</v>
      </c>
      <c r="D321" s="22">
        <v>21.512311140834552</v>
      </c>
      <c r="E321" s="22">
        <v>21.024799822314819</v>
      </c>
      <c r="F321" s="22">
        <v>15.994185123672585</v>
      </c>
      <c r="G321" s="22"/>
      <c r="H321" s="22"/>
    </row>
    <row r="322" spans="1:8" x14ac:dyDescent="0.25">
      <c r="A322" s="20" t="str">
        <f t="shared" si="4"/>
        <v>COMPRA MEDIA (Consumiciones)Whisky</v>
      </c>
      <c r="B322" s="20" t="s">
        <v>203</v>
      </c>
      <c r="C322" s="20" t="s">
        <v>151</v>
      </c>
      <c r="D322" s="22">
        <v>12.999065930134604</v>
      </c>
      <c r="E322" s="22">
        <v>15.034454392871792</v>
      </c>
      <c r="F322" s="22">
        <v>14.12895954654493</v>
      </c>
      <c r="G322" s="22"/>
      <c r="H322" s="22"/>
    </row>
    <row r="323" spans="1:8" x14ac:dyDescent="0.25">
      <c r="A323" s="20" t="str">
        <f t="shared" si="4"/>
        <v>COMPRA MEDIA (Consumiciones)Brandy</v>
      </c>
      <c r="B323" s="20" t="s">
        <v>203</v>
      </c>
      <c r="C323" s="20" t="s">
        <v>152</v>
      </c>
      <c r="D323" s="22">
        <v>7.9778213916066152</v>
      </c>
      <c r="E323" s="22">
        <v>5.4191232911335234</v>
      </c>
      <c r="F323" s="22">
        <v>9.7009774628720784</v>
      </c>
      <c r="G323" s="22"/>
      <c r="H323" s="22"/>
    </row>
    <row r="324" spans="1:8" x14ac:dyDescent="0.25">
      <c r="A324" s="20" t="str">
        <f t="shared" ref="A324:A387" si="5">B324&amp;C324</f>
        <v>COMPRA MEDIA (Consumiciones)Ginebra</v>
      </c>
      <c r="B324" s="20" t="s">
        <v>203</v>
      </c>
      <c r="C324" s="20" t="s">
        <v>153</v>
      </c>
      <c r="D324" s="22">
        <v>12.234912654741571</v>
      </c>
      <c r="E324" s="22">
        <v>12.332755179973011</v>
      </c>
      <c r="F324" s="22">
        <v>10.131946539122472</v>
      </c>
      <c r="G324" s="22"/>
      <c r="H324" s="22"/>
    </row>
    <row r="325" spans="1:8" x14ac:dyDescent="0.25">
      <c r="A325" s="20" t="str">
        <f t="shared" si="5"/>
        <v>COMPRA MEDIA (Consumiciones)Ron</v>
      </c>
      <c r="B325" s="20" t="s">
        <v>203</v>
      </c>
      <c r="C325" s="20" t="s">
        <v>154</v>
      </c>
      <c r="D325" s="22">
        <v>12.662265600428114</v>
      </c>
      <c r="E325" s="22">
        <v>11.36627143508313</v>
      </c>
      <c r="F325" s="22">
        <v>8.4785825479326178</v>
      </c>
      <c r="G325" s="22"/>
      <c r="H325" s="22"/>
    </row>
    <row r="326" spans="1:8" x14ac:dyDescent="0.25">
      <c r="A326" s="20" t="str">
        <f t="shared" si="5"/>
        <v>COMPRA MEDIA (Consumiciones)Anis</v>
      </c>
      <c r="B326" s="20" t="s">
        <v>203</v>
      </c>
      <c r="C326" s="20" t="s">
        <v>155</v>
      </c>
      <c r="D326" s="22">
        <v>6.6958033061699638</v>
      </c>
      <c r="E326" s="22">
        <v>4.3489915764811595</v>
      </c>
      <c r="F326" s="22">
        <v>5.5384203444507918</v>
      </c>
      <c r="G326" s="22"/>
      <c r="H326" s="22"/>
    </row>
    <row r="327" spans="1:8" x14ac:dyDescent="0.25">
      <c r="A327" s="20" t="str">
        <f t="shared" si="5"/>
        <v>COMPRA MEDIA (Consumiciones)Otras Espirituosas</v>
      </c>
      <c r="B327" s="20" t="s">
        <v>203</v>
      </c>
      <c r="C327" s="20" t="s">
        <v>156</v>
      </c>
      <c r="D327" s="22">
        <v>12.130586164059082</v>
      </c>
      <c r="E327" s="22">
        <v>11.931854633391882</v>
      </c>
      <c r="F327" s="22">
        <v>9.3619347569951046</v>
      </c>
      <c r="G327" s="22"/>
      <c r="H327" s="22"/>
    </row>
    <row r="328" spans="1:8" x14ac:dyDescent="0.25">
      <c r="A328" s="20" t="str">
        <f t="shared" si="5"/>
        <v>COMPRA MEDIA (Consumiciones)T.Zumo+Horchata+Mosto</v>
      </c>
      <c r="B328" s="20" t="s">
        <v>203</v>
      </c>
      <c r="C328" s="20" t="s">
        <v>157</v>
      </c>
      <c r="D328" s="22">
        <v>10.483127533346849</v>
      </c>
      <c r="E328" s="22">
        <v>10.450281358489578</v>
      </c>
      <c r="F328" s="22">
        <v>8.2690735515177085</v>
      </c>
      <c r="G328" s="22"/>
      <c r="H328" s="22"/>
    </row>
    <row r="329" spans="1:8" x14ac:dyDescent="0.25">
      <c r="A329" s="20" t="str">
        <f t="shared" si="5"/>
        <v>COMPRA MEDIA (Consumiciones)Agua Envasada</v>
      </c>
      <c r="B329" s="20" t="s">
        <v>203</v>
      </c>
      <c r="C329" s="20" t="s">
        <v>158</v>
      </c>
      <c r="D329" s="22">
        <v>34.143160381965522</v>
      </c>
      <c r="E329" s="22">
        <v>34.607461309643369</v>
      </c>
      <c r="F329" s="22">
        <v>22.019207649999498</v>
      </c>
      <c r="G329" s="22"/>
      <c r="H329" s="22"/>
    </row>
    <row r="330" spans="1:8" x14ac:dyDescent="0.25">
      <c r="A330" s="20" t="str">
        <f t="shared" si="5"/>
        <v>COMPRA MEDIA (Consumiciones)Bebidas Refrescantes</v>
      </c>
      <c r="B330" s="20" t="s">
        <v>203</v>
      </c>
      <c r="C330" s="20" t="s">
        <v>159</v>
      </c>
      <c r="D330" s="22">
        <v>48.139472659093499</v>
      </c>
      <c r="E330" s="22">
        <v>48.790168967353253</v>
      </c>
      <c r="F330" s="22">
        <v>33.959232060506125</v>
      </c>
      <c r="G330" s="22"/>
      <c r="H330" s="22"/>
    </row>
    <row r="331" spans="1:8" x14ac:dyDescent="0.25">
      <c r="A331" s="20" t="str">
        <f t="shared" si="5"/>
        <v>COMPRA MEDIA (Consumiciones)Colas</v>
      </c>
      <c r="B331" s="20" t="s">
        <v>203</v>
      </c>
      <c r="C331" s="20" t="s">
        <v>160</v>
      </c>
      <c r="D331" s="22">
        <v>32.412008126020019</v>
      </c>
      <c r="E331" s="22">
        <v>33.348973821433127</v>
      </c>
      <c r="F331" s="22">
        <v>24.041020298795726</v>
      </c>
      <c r="G331" s="22"/>
      <c r="H331" s="22"/>
    </row>
    <row r="332" spans="1:8" x14ac:dyDescent="0.25">
      <c r="A332" s="20" t="str">
        <f t="shared" si="5"/>
        <v>COMPRA MEDIA (Consumiciones)Cola Regular</v>
      </c>
      <c r="B332" s="20" t="s">
        <v>203</v>
      </c>
      <c r="C332" s="20" t="s">
        <v>161</v>
      </c>
      <c r="D332" s="22">
        <v>19.669820517414003</v>
      </c>
      <c r="E332" s="22">
        <v>19.861128345643937</v>
      </c>
      <c r="F332" s="22">
        <v>16.072603379228987</v>
      </c>
      <c r="G332" s="22"/>
      <c r="H332" s="22"/>
    </row>
    <row r="333" spans="1:8" x14ac:dyDescent="0.25">
      <c r="A333" s="20" t="str">
        <f t="shared" si="5"/>
        <v>COMPRA MEDIA (Consumiciones)Light/Zero</v>
      </c>
      <c r="B333" s="20" t="s">
        <v>203</v>
      </c>
      <c r="C333" s="20" t="s">
        <v>162</v>
      </c>
      <c r="D333" s="22">
        <v>23.369938521251846</v>
      </c>
      <c r="E333" s="22">
        <v>24.549063431015558</v>
      </c>
      <c r="F333" s="22">
        <v>18.427988853486102</v>
      </c>
      <c r="G333" s="22"/>
      <c r="H333" s="22"/>
    </row>
    <row r="334" spans="1:8" x14ac:dyDescent="0.25">
      <c r="A334" s="20" t="str">
        <f t="shared" si="5"/>
        <v>COMPRA MEDIA (Consumiciones)Otra Variedad Cola</v>
      </c>
      <c r="B334" s="20" t="s">
        <v>203</v>
      </c>
      <c r="C334" s="20" t="s">
        <v>163</v>
      </c>
      <c r="D334" s="22">
        <v>4.1953553261889471</v>
      </c>
      <c r="E334" s="22">
        <v>5.79143265261464</v>
      </c>
      <c r="F334" s="22">
        <v>3.5733525083130595</v>
      </c>
      <c r="G334" s="22"/>
      <c r="H334" s="22"/>
    </row>
    <row r="335" spans="1:8" x14ac:dyDescent="0.25">
      <c r="A335" s="20" t="str">
        <f t="shared" si="5"/>
        <v>COMPRA MEDIA (Consumiciones)Con Cafeina</v>
      </c>
      <c r="B335" s="20" t="s">
        <v>203</v>
      </c>
      <c r="C335" s="20" t="s">
        <v>164</v>
      </c>
      <c r="D335" s="22">
        <v>29.826132830826317</v>
      </c>
      <c r="E335" s="22">
        <v>29.776218435969732</v>
      </c>
      <c r="F335" s="22">
        <v>21.878467023325857</v>
      </c>
      <c r="G335" s="22"/>
      <c r="H335" s="22"/>
    </row>
    <row r="336" spans="1:8" x14ac:dyDescent="0.25">
      <c r="A336" s="20" t="str">
        <f t="shared" si="5"/>
        <v>COMPRA MEDIA (Consumiciones)Sin Cafeina</v>
      </c>
      <c r="B336" s="20" t="s">
        <v>203</v>
      </c>
      <c r="C336" s="20" t="s">
        <v>165</v>
      </c>
      <c r="D336" s="22">
        <v>9.7942335829754334</v>
      </c>
      <c r="E336" s="22">
        <v>12.078836258054363</v>
      </c>
      <c r="F336" s="22">
        <v>10.212730481755708</v>
      </c>
      <c r="G336" s="22"/>
      <c r="H336" s="22"/>
    </row>
    <row r="337" spans="1:8" x14ac:dyDescent="0.25">
      <c r="A337" s="20" t="str">
        <f t="shared" si="5"/>
        <v>COMPRA MEDIA (Consumiciones)Frutas con gas</v>
      </c>
      <c r="B337" s="20" t="s">
        <v>203</v>
      </c>
      <c r="C337" s="20" t="s">
        <v>166</v>
      </c>
      <c r="D337" s="22">
        <v>10.701995875066032</v>
      </c>
      <c r="E337" s="22">
        <v>10.803000343508492</v>
      </c>
      <c r="F337" s="22">
        <v>9.2948261856537364</v>
      </c>
      <c r="G337" s="22"/>
      <c r="H337" s="22"/>
    </row>
    <row r="338" spans="1:8" x14ac:dyDescent="0.25">
      <c r="A338" s="20" t="str">
        <f t="shared" si="5"/>
        <v>COMPRA MEDIA (Consumiciones)Frutas sin gas</v>
      </c>
      <c r="B338" s="20" t="s">
        <v>203</v>
      </c>
      <c r="C338" s="20" t="s">
        <v>167</v>
      </c>
      <c r="D338" s="22">
        <v>6.5982238793936112</v>
      </c>
      <c r="E338" s="22">
        <v>6.7471742064221782</v>
      </c>
      <c r="F338" s="22">
        <v>5.3368314038454203</v>
      </c>
      <c r="G338" s="22"/>
      <c r="H338" s="22"/>
    </row>
    <row r="339" spans="1:8" x14ac:dyDescent="0.25">
      <c r="A339" s="20" t="str">
        <f t="shared" si="5"/>
        <v>COMPRA MEDIA (Consumiciones)Mixers</v>
      </c>
      <c r="B339" s="20" t="s">
        <v>203</v>
      </c>
      <c r="C339" s="20" t="s">
        <v>168</v>
      </c>
      <c r="D339" s="22">
        <v>7.402184847569047</v>
      </c>
      <c r="E339" s="22">
        <v>7.9572988826608926</v>
      </c>
      <c r="F339" s="22">
        <v>5.8099640366669956</v>
      </c>
      <c r="G339" s="22"/>
      <c r="H339" s="22"/>
    </row>
    <row r="340" spans="1:8" x14ac:dyDescent="0.25">
      <c r="A340" s="20" t="str">
        <f t="shared" si="5"/>
        <v>COMPRA MEDIA (Consumiciones)Isotonicas</v>
      </c>
      <c r="B340" s="20" t="s">
        <v>203</v>
      </c>
      <c r="C340" s="20" t="s">
        <v>182</v>
      </c>
      <c r="D340" s="22">
        <v>9.811393406581745</v>
      </c>
      <c r="E340" s="22">
        <v>10.345019781549055</v>
      </c>
      <c r="F340" s="22">
        <v>9.4648481497030676</v>
      </c>
      <c r="G340" s="22"/>
      <c r="H340" s="22"/>
    </row>
    <row r="341" spans="1:8" x14ac:dyDescent="0.25">
      <c r="A341" s="20" t="str">
        <f t="shared" si="5"/>
        <v>COMPRA MEDIA (Consumiciones)Energeticas</v>
      </c>
      <c r="B341" s="20" t="s">
        <v>203</v>
      </c>
      <c r="C341" s="20" t="s">
        <v>183</v>
      </c>
      <c r="D341" s="22">
        <v>11.170374364417565</v>
      </c>
      <c r="E341" s="22">
        <v>17.200309334805375</v>
      </c>
      <c r="F341" s="22">
        <v>14.90110579334929</v>
      </c>
      <c r="G341" s="22"/>
      <c r="H341" s="22"/>
    </row>
    <row r="342" spans="1:8" x14ac:dyDescent="0.25">
      <c r="A342" s="20" t="str">
        <f t="shared" si="5"/>
        <v>COMPRA MEDIA (Consumiciones)Gaseosas</v>
      </c>
      <c r="B342" s="20" t="s">
        <v>203</v>
      </c>
      <c r="C342" s="20" t="s">
        <v>169</v>
      </c>
      <c r="D342" s="22">
        <v>7.6245995996633926</v>
      </c>
      <c r="E342" s="22">
        <v>7.5115567597538115</v>
      </c>
      <c r="F342" s="22">
        <v>7.0207419662717498</v>
      </c>
      <c r="G342" s="22"/>
      <c r="H342" s="22"/>
    </row>
    <row r="343" spans="1:8" x14ac:dyDescent="0.25">
      <c r="A343" s="20" t="str">
        <f t="shared" si="5"/>
        <v>COMPRA MEDIA (Consumiciones)Bebidas Zumo+Leche</v>
      </c>
      <c r="B343" s="20" t="s">
        <v>203</v>
      </c>
      <c r="C343" s="20" t="s">
        <v>170</v>
      </c>
      <c r="D343" s="22">
        <v>5.8121338456358558</v>
      </c>
      <c r="E343" s="22">
        <v>5.8935589006236215</v>
      </c>
      <c r="F343" s="22">
        <v>7.1630709607590406</v>
      </c>
      <c r="G343" s="22"/>
      <c r="H343" s="22"/>
    </row>
    <row r="344" spans="1:8" x14ac:dyDescent="0.25">
      <c r="A344" s="20" t="str">
        <f t="shared" si="5"/>
        <v>COMPRA MEDIA (Consumiciones)Resto</v>
      </c>
      <c r="B344" s="20" t="s">
        <v>203</v>
      </c>
      <c r="C344" s="20" t="s">
        <v>79</v>
      </c>
      <c r="D344" s="22">
        <v>8.3684584924003502</v>
      </c>
      <c r="E344" s="22">
        <v>8.7041330620280171</v>
      </c>
      <c r="F344" s="22">
        <v>7.0602582067930424</v>
      </c>
      <c r="G344" s="22"/>
      <c r="H344" s="22"/>
    </row>
    <row r="345" spans="1:8" x14ac:dyDescent="0.25">
      <c r="A345" s="20" t="str">
        <f t="shared" si="5"/>
        <v>CONSUMO MEDIO (kg ó litros por consumidor)TOTAL BEBIDAS</v>
      </c>
      <c r="B345" s="20" t="s">
        <v>189</v>
      </c>
      <c r="C345" s="20" t="s">
        <v>123</v>
      </c>
      <c r="D345" s="22">
        <v>96.362656515137061</v>
      </c>
      <c r="E345" s="22">
        <v>96.412482074380421</v>
      </c>
      <c r="F345" s="22">
        <v>60.993185882691371</v>
      </c>
      <c r="G345" s="22"/>
      <c r="H345" s="22"/>
    </row>
    <row r="346" spans="1:8" x14ac:dyDescent="0.25">
      <c r="A346" s="20" t="str">
        <f t="shared" si="5"/>
        <v>CONSUMO MEDIO (kg ó litros por consumidor).Total Bebidas Caliente</v>
      </c>
      <c r="B346" s="20" t="s">
        <v>189</v>
      </c>
      <c r="C346" s="20" t="s">
        <v>124</v>
      </c>
      <c r="D346" s="22">
        <v>12.114673005236643</v>
      </c>
      <c r="E346" s="22">
        <v>12.262906361581187</v>
      </c>
      <c r="F346" s="22">
        <v>8.1883127350025831</v>
      </c>
      <c r="G346" s="22"/>
      <c r="H346" s="22"/>
    </row>
    <row r="347" spans="1:8" x14ac:dyDescent="0.25">
      <c r="A347" s="20" t="str">
        <f t="shared" si="5"/>
        <v>CONSUMO MEDIO (kg ó litros por consumidor)Cafe</v>
      </c>
      <c r="B347" s="20" t="s">
        <v>189</v>
      </c>
      <c r="C347" s="20" t="s">
        <v>125</v>
      </c>
      <c r="D347" s="22">
        <v>3.5385303805298158</v>
      </c>
      <c r="E347" s="22">
        <v>3.6199700253402796</v>
      </c>
      <c r="F347" s="22">
        <v>2.6104473346021679</v>
      </c>
      <c r="G347" s="22"/>
      <c r="H347" s="22"/>
    </row>
    <row r="348" spans="1:8" x14ac:dyDescent="0.25">
      <c r="A348" s="20" t="str">
        <f t="shared" si="5"/>
        <v>CONSUMO MEDIO (kg ó litros por consumidor)Leche+bebidas vegetales</v>
      </c>
      <c r="B348" s="20" t="s">
        <v>189</v>
      </c>
      <c r="C348" s="20" t="s">
        <v>176</v>
      </c>
      <c r="D348" s="22">
        <v>9.2410528455531438</v>
      </c>
      <c r="E348" s="22">
        <v>9.457781406530458</v>
      </c>
      <c r="F348" s="22">
        <v>6.6199761839592108</v>
      </c>
      <c r="G348" s="22"/>
      <c r="H348" s="22"/>
    </row>
    <row r="349" spans="1:8" x14ac:dyDescent="0.25">
      <c r="A349" s="20" t="str">
        <f t="shared" si="5"/>
        <v>CONSUMO MEDIO (kg ó litros por consumidor)Leche</v>
      </c>
      <c r="B349" s="20" t="s">
        <v>189</v>
      </c>
      <c r="C349" s="20" t="s">
        <v>126</v>
      </c>
      <c r="D349" s="22">
        <v>9.2410528455531438</v>
      </c>
      <c r="E349" s="22">
        <v>9.457781406530458</v>
      </c>
      <c r="F349" s="22">
        <v>6.4489270952710118</v>
      </c>
      <c r="G349" s="22"/>
      <c r="H349" s="22"/>
    </row>
    <row r="350" spans="1:8" x14ac:dyDescent="0.25">
      <c r="A350" s="20" t="str">
        <f t="shared" si="5"/>
        <v>CONSUMO MEDIO (kg ó litros por consumidor)Leche Sola</v>
      </c>
      <c r="B350" s="20" t="s">
        <v>189</v>
      </c>
      <c r="C350" s="20" t="s">
        <v>127</v>
      </c>
      <c r="D350" s="22">
        <v>1.2610539769621303</v>
      </c>
      <c r="E350" s="22">
        <v>1.5460114548373824</v>
      </c>
      <c r="F350" s="22">
        <v>1.4059300482770432</v>
      </c>
      <c r="G350" s="22"/>
      <c r="H350" s="22"/>
    </row>
    <row r="351" spans="1:8" x14ac:dyDescent="0.25">
      <c r="A351" s="20" t="str">
        <f t="shared" si="5"/>
        <v>CONSUMO MEDIO (kg ó litros por consumidor)Leche Con Cacao</v>
      </c>
      <c r="B351" s="20" t="s">
        <v>189</v>
      </c>
      <c r="C351" s="20" t="s">
        <v>128</v>
      </c>
      <c r="D351" s="22">
        <v>1.5963411225730151</v>
      </c>
      <c r="E351" s="22">
        <v>1.7319625027924004</v>
      </c>
      <c r="F351" s="22">
        <v>1.7104041478485825</v>
      </c>
      <c r="G351" s="22"/>
      <c r="H351" s="22"/>
    </row>
    <row r="352" spans="1:8" x14ac:dyDescent="0.25">
      <c r="A352" s="20" t="str">
        <f t="shared" si="5"/>
        <v>CONSUMO MEDIO (kg ó litros por consumidor)Leche Con Cafe</v>
      </c>
      <c r="B352" s="20" t="s">
        <v>189</v>
      </c>
      <c r="C352" s="20" t="s">
        <v>129</v>
      </c>
      <c r="D352" s="22">
        <v>8.9768391227420672</v>
      </c>
      <c r="E352" s="22">
        <v>9.233609257911036</v>
      </c>
      <c r="F352" s="22">
        <v>6.2289690500460795</v>
      </c>
      <c r="G352" s="22"/>
      <c r="H352" s="22"/>
    </row>
    <row r="353" spans="1:8" x14ac:dyDescent="0.25">
      <c r="A353" s="20" t="str">
        <f t="shared" si="5"/>
        <v>CONSUMO MEDIO (kg ó litros por consumidor)Bebidas Vegetales</v>
      </c>
      <c r="B353" s="20" t="s">
        <v>189</v>
      </c>
      <c r="C353" s="20" t="s">
        <v>177</v>
      </c>
      <c r="D353" s="22" t="s">
        <v>213</v>
      </c>
      <c r="E353" s="22" t="s">
        <v>213</v>
      </c>
      <c r="F353" s="22">
        <v>2.1442450483812339</v>
      </c>
      <c r="G353" s="22"/>
      <c r="H353" s="22"/>
    </row>
    <row r="354" spans="1:8" x14ac:dyDescent="0.25">
      <c r="A354" s="20" t="str">
        <f t="shared" si="5"/>
        <v>CONSUMO MEDIO (kg ó litros por consumidor)Infusiones</v>
      </c>
      <c r="B354" s="20" t="s">
        <v>189</v>
      </c>
      <c r="C354" s="20" t="s">
        <v>130</v>
      </c>
      <c r="D354" s="22">
        <v>1.4394468860175986</v>
      </c>
      <c r="E354" s="22">
        <v>1.4304991965678944</v>
      </c>
      <c r="F354" s="22">
        <v>1.0042468561666587</v>
      </c>
      <c r="G354" s="22"/>
      <c r="H354" s="22"/>
    </row>
    <row r="355" spans="1:8" x14ac:dyDescent="0.25">
      <c r="A355" s="20" t="str">
        <f t="shared" si="5"/>
        <v>CONSUMO MEDIO (kg ó litros por consumidor)Resto Bebidas Caliente</v>
      </c>
      <c r="B355" s="20" t="s">
        <v>189</v>
      </c>
      <c r="C355" s="20" t="s">
        <v>131</v>
      </c>
      <c r="D355" s="22">
        <v>0.91742952179545534</v>
      </c>
      <c r="E355" s="22">
        <v>1.0286456317256505</v>
      </c>
      <c r="F355" s="22">
        <v>0.80132641766383028</v>
      </c>
      <c r="G355" s="22"/>
      <c r="H355" s="22"/>
    </row>
    <row r="356" spans="1:8" x14ac:dyDescent="0.25">
      <c r="A356" s="20" t="str">
        <f t="shared" si="5"/>
        <v>CONSUMO MEDIO (kg ó litros por consumidor).Total Bebidas Frias</v>
      </c>
      <c r="B356" s="20" t="s">
        <v>189</v>
      </c>
      <c r="C356" s="20" t="s">
        <v>132</v>
      </c>
      <c r="D356" s="22">
        <v>86.019028179690253</v>
      </c>
      <c r="E356" s="22">
        <v>86.476719635398993</v>
      </c>
      <c r="F356" s="22">
        <v>55.514660064488822</v>
      </c>
      <c r="G356" s="22"/>
      <c r="H356" s="22"/>
    </row>
    <row r="357" spans="1:8" x14ac:dyDescent="0.25">
      <c r="A357" s="20" t="str">
        <f t="shared" si="5"/>
        <v>CONSUMO MEDIO (kg ó litros por consumidor)Total bebidas de vino</v>
      </c>
      <c r="B357" s="20" t="s">
        <v>189</v>
      </c>
      <c r="C357" s="20" t="s">
        <v>133</v>
      </c>
      <c r="D357" s="22">
        <v>10.259138606543932</v>
      </c>
      <c r="E357" s="22">
        <v>9.7056213185050826</v>
      </c>
      <c r="F357" s="22">
        <v>7.0347625944753576</v>
      </c>
      <c r="G357" s="22"/>
      <c r="H357" s="22"/>
    </row>
    <row r="358" spans="1:8" x14ac:dyDescent="0.25">
      <c r="A358" s="20" t="str">
        <f t="shared" si="5"/>
        <v>CONSUMO MEDIO (kg ó litros por consumidor)Vino</v>
      </c>
      <c r="B358" s="20" t="s">
        <v>189</v>
      </c>
      <c r="C358" s="20" t="s">
        <v>134</v>
      </c>
      <c r="D358" s="22">
        <v>8.7426630959764289</v>
      </c>
      <c r="E358" s="22">
        <v>8.2037993821666184</v>
      </c>
      <c r="F358" s="22">
        <v>5.9218317797384712</v>
      </c>
      <c r="G358" s="22"/>
      <c r="H358" s="22"/>
    </row>
    <row r="359" spans="1:8" x14ac:dyDescent="0.25">
      <c r="A359" s="20" t="str">
        <f t="shared" si="5"/>
        <v>CONSUMO MEDIO (kg ó litros por consumidor)Tinto</v>
      </c>
      <c r="B359" s="20" t="s">
        <v>189</v>
      </c>
      <c r="C359" s="20" t="s">
        <v>135</v>
      </c>
      <c r="D359" s="22">
        <v>6.6924241820883861</v>
      </c>
      <c r="E359" s="22">
        <v>6.4109776595898671</v>
      </c>
      <c r="F359" s="22">
        <v>4.7568646025509898</v>
      </c>
      <c r="G359" s="22"/>
      <c r="H359" s="22"/>
    </row>
    <row r="360" spans="1:8" x14ac:dyDescent="0.25">
      <c r="A360" s="20" t="str">
        <f t="shared" si="5"/>
        <v>CONSUMO MEDIO (kg ó litros por consumidor)Blanco</v>
      </c>
      <c r="B360" s="20" t="s">
        <v>189</v>
      </c>
      <c r="C360" s="20" t="s">
        <v>136</v>
      </c>
      <c r="D360" s="22">
        <v>4.0294805573062424</v>
      </c>
      <c r="E360" s="22">
        <v>3.9790296240503986</v>
      </c>
      <c r="F360" s="22">
        <v>3.3405520158819018</v>
      </c>
      <c r="G360" s="22"/>
      <c r="H360" s="22"/>
    </row>
    <row r="361" spans="1:8" x14ac:dyDescent="0.25">
      <c r="A361" s="20" t="str">
        <f t="shared" si="5"/>
        <v>CONSUMO MEDIO (kg ó litros por consumidor)Rosado</v>
      </c>
      <c r="B361" s="20" t="s">
        <v>189</v>
      </c>
      <c r="C361" s="20" t="s">
        <v>137</v>
      </c>
      <c r="D361" s="22">
        <v>3.265183949232596</v>
      </c>
      <c r="E361" s="22">
        <v>2.8401705897580309</v>
      </c>
      <c r="F361" s="22">
        <v>2.0182971785056005</v>
      </c>
      <c r="G361" s="22"/>
      <c r="H361" s="22"/>
    </row>
    <row r="362" spans="1:8" x14ac:dyDescent="0.25">
      <c r="A362" s="20" t="str">
        <f t="shared" si="5"/>
        <v>CONSUMO MEDIO (kg ó litros por consumidor)Resto vino</v>
      </c>
      <c r="B362" s="20" t="s">
        <v>189</v>
      </c>
      <c r="C362" s="20" t="s">
        <v>138</v>
      </c>
      <c r="D362" s="22">
        <v>0.91413165722747569</v>
      </c>
      <c r="E362" s="22">
        <v>1.1813426509806042</v>
      </c>
      <c r="F362" s="22">
        <v>1.1260449077718433</v>
      </c>
      <c r="G362" s="22"/>
      <c r="H362" s="22"/>
    </row>
    <row r="363" spans="1:8" x14ac:dyDescent="0.25">
      <c r="A363" s="20" t="str">
        <f t="shared" si="5"/>
        <v>CONSUMO MEDIO (kg ó litros por consumidor)Cava</v>
      </c>
      <c r="B363" s="20" t="s">
        <v>189</v>
      </c>
      <c r="C363" s="20" t="s">
        <v>139</v>
      </c>
      <c r="D363" s="22">
        <v>2.6715849002720535</v>
      </c>
      <c r="E363" s="22">
        <v>2.5286279160154419</v>
      </c>
      <c r="F363" s="22">
        <v>2.2636994076123589</v>
      </c>
      <c r="G363" s="22"/>
      <c r="H363" s="22"/>
    </row>
    <row r="364" spans="1:8" x14ac:dyDescent="0.25">
      <c r="A364" s="20" t="str">
        <f t="shared" si="5"/>
        <v>CONSUMO MEDIO (kg ó litros por consumidor)Otr.Bebidas Deri.Vino</v>
      </c>
      <c r="B364" s="20" t="s">
        <v>189</v>
      </c>
      <c r="C364" s="20" t="s">
        <v>140</v>
      </c>
      <c r="D364" s="22">
        <v>4.4681396645665732</v>
      </c>
      <c r="E364" s="22">
        <v>4.8460853955284859</v>
      </c>
      <c r="F364" s="22">
        <v>4.1090066991333352</v>
      </c>
      <c r="G364" s="22"/>
      <c r="H364" s="22"/>
    </row>
    <row r="365" spans="1:8" x14ac:dyDescent="0.25">
      <c r="A365" s="20" t="str">
        <f t="shared" si="5"/>
        <v>CONSUMO MEDIO (kg ó litros por consumidor)Tinto de Verano</v>
      </c>
      <c r="B365" s="20" t="s">
        <v>189</v>
      </c>
      <c r="C365" s="20" t="s">
        <v>141</v>
      </c>
      <c r="D365" s="22">
        <v>4.5012791852841261</v>
      </c>
      <c r="E365" s="22">
        <v>4.7690831774468103</v>
      </c>
      <c r="F365" s="22">
        <v>4.4534488784416286</v>
      </c>
      <c r="G365" s="22"/>
      <c r="H365" s="22"/>
    </row>
    <row r="366" spans="1:8" x14ac:dyDescent="0.25">
      <c r="A366" s="20" t="str">
        <f t="shared" si="5"/>
        <v>CONSUMO MEDIO (kg ó litros por consumidor)Sangria de Vino</v>
      </c>
      <c r="B366" s="20" t="s">
        <v>189</v>
      </c>
      <c r="C366" s="20" t="s">
        <v>142</v>
      </c>
      <c r="D366" s="22">
        <v>2.2544716835800558</v>
      </c>
      <c r="E366" s="22">
        <v>2.3466120827236896</v>
      </c>
      <c r="F366" s="22">
        <v>1.9406462646094962</v>
      </c>
      <c r="G366" s="22"/>
      <c r="H366" s="22"/>
    </row>
    <row r="367" spans="1:8" x14ac:dyDescent="0.25">
      <c r="A367" s="20" t="str">
        <f t="shared" si="5"/>
        <v>CONSUMO MEDIO (kg ó litros por consumidor)Sangria de Cava</v>
      </c>
      <c r="B367" s="20" t="s">
        <v>189</v>
      </c>
      <c r="C367" s="20" t="s">
        <v>143</v>
      </c>
      <c r="D367" s="22">
        <v>1.8935183619969171</v>
      </c>
      <c r="E367" s="22">
        <v>3.2900639231469513</v>
      </c>
      <c r="F367" s="22">
        <v>2.3823469646451456</v>
      </c>
      <c r="G367" s="22"/>
      <c r="H367" s="22"/>
    </row>
    <row r="368" spans="1:8" x14ac:dyDescent="0.25">
      <c r="A368" s="20" t="str">
        <f t="shared" si="5"/>
        <v>CONSUMO MEDIO (kg ó litros por consumidor)Calimocho</v>
      </c>
      <c r="B368" s="20" t="s">
        <v>189</v>
      </c>
      <c r="C368" s="20" t="s">
        <v>144</v>
      </c>
      <c r="D368" s="22">
        <v>2.819469443716903</v>
      </c>
      <c r="E368" s="22">
        <v>2.9705347563939259</v>
      </c>
      <c r="F368" s="22">
        <v>2.5380122609362235</v>
      </c>
      <c r="G368" s="22"/>
      <c r="H368" s="22"/>
    </row>
    <row r="369" spans="1:8" x14ac:dyDescent="0.25">
      <c r="A369" s="20" t="str">
        <f t="shared" si="5"/>
        <v>CONSUMO MEDIO (kg ó litros por consumidor)Rebujito</v>
      </c>
      <c r="B369" s="20" t="s">
        <v>189</v>
      </c>
      <c r="C369" s="20" t="s">
        <v>178</v>
      </c>
      <c r="D369" s="22" t="s">
        <v>213</v>
      </c>
      <c r="E369" s="22">
        <v>0.58637539095400604</v>
      </c>
      <c r="F369" s="22">
        <v>0.99566299383479939</v>
      </c>
      <c r="G369" s="22"/>
      <c r="H369" s="22"/>
    </row>
    <row r="370" spans="1:8" x14ac:dyDescent="0.25">
      <c r="A370" s="20" t="str">
        <f t="shared" si="5"/>
        <v>CONSUMO MEDIO (kg ó litros por consumidor)Espum/Lambrusc/Mosca</v>
      </c>
      <c r="B370" s="20" t="s">
        <v>189</v>
      </c>
      <c r="C370" s="20" t="s">
        <v>179</v>
      </c>
      <c r="D370" s="22" t="s">
        <v>213</v>
      </c>
      <c r="E370" s="22" t="s">
        <v>213</v>
      </c>
      <c r="F370" s="22">
        <v>1.5306693799609223</v>
      </c>
      <c r="G370" s="22"/>
      <c r="H370" s="22"/>
    </row>
    <row r="371" spans="1:8" x14ac:dyDescent="0.25">
      <c r="A371" s="20" t="str">
        <f t="shared" si="5"/>
        <v>CONSUMO MEDIO (kg ó litros por consumidor)Sidra</v>
      </c>
      <c r="B371" s="20" t="s">
        <v>189</v>
      </c>
      <c r="C371" s="20" t="s">
        <v>145</v>
      </c>
      <c r="D371" s="22">
        <v>5.8620488887859423</v>
      </c>
      <c r="E371" s="22">
        <v>7.6924649830059213</v>
      </c>
      <c r="F371" s="22">
        <v>7.0340534367659222</v>
      </c>
      <c r="G371" s="22"/>
      <c r="H371" s="22"/>
    </row>
    <row r="372" spans="1:8" x14ac:dyDescent="0.25">
      <c r="A372" s="20" t="str">
        <f t="shared" si="5"/>
        <v>CONSUMO MEDIO (kg ó litros por consumidor)Cerveza</v>
      </c>
      <c r="B372" s="20" t="s">
        <v>189</v>
      </c>
      <c r="C372" s="20" t="s">
        <v>146</v>
      </c>
      <c r="D372" s="22">
        <v>34.832731242246666</v>
      </c>
      <c r="E372" s="22">
        <v>36.483002793575587</v>
      </c>
      <c r="F372" s="22">
        <v>25.640061243248827</v>
      </c>
      <c r="G372" s="22"/>
      <c r="H372" s="22"/>
    </row>
    <row r="373" spans="1:8" x14ac:dyDescent="0.25">
      <c r="A373" s="20" t="str">
        <f t="shared" si="5"/>
        <v>CONSUMO MEDIO (kg ó litros por consumidor)Con alcohol</v>
      </c>
      <c r="B373" s="20" t="s">
        <v>189</v>
      </c>
      <c r="C373" s="20" t="s">
        <v>147</v>
      </c>
      <c r="D373" s="22">
        <v>31.92900506552526</v>
      </c>
      <c r="E373" s="22">
        <v>33.562856259529639</v>
      </c>
      <c r="F373" s="22">
        <v>24.346624894477461</v>
      </c>
      <c r="G373" s="22"/>
      <c r="H373" s="22"/>
    </row>
    <row r="374" spans="1:8" x14ac:dyDescent="0.25">
      <c r="A374" s="20" t="str">
        <f t="shared" si="5"/>
        <v>CONSUMO MEDIO (kg ó litros por consumidor)Sin alcohol</v>
      </c>
      <c r="B374" s="20" t="s">
        <v>189</v>
      </c>
      <c r="C374" s="20" t="s">
        <v>148</v>
      </c>
      <c r="D374" s="22">
        <v>6.7471276479141258</v>
      </c>
      <c r="E374" s="22">
        <v>7.103874326662913</v>
      </c>
      <c r="F374" s="22">
        <v>5.1581446065822494</v>
      </c>
      <c r="G374" s="22"/>
      <c r="H374" s="22"/>
    </row>
    <row r="375" spans="1:8" x14ac:dyDescent="0.25">
      <c r="A375" s="20" t="str">
        <f t="shared" si="5"/>
        <v>CONSUMO MEDIO (kg ó litros por consumidor)Cerveza Envasada</v>
      </c>
      <c r="B375" s="20" t="s">
        <v>189</v>
      </c>
      <c r="C375" s="20" t="s">
        <v>180</v>
      </c>
      <c r="D375" s="22" t="s">
        <v>213</v>
      </c>
      <c r="E375" s="22" t="s">
        <v>213</v>
      </c>
      <c r="F375" s="22">
        <v>13.695991989465599</v>
      </c>
      <c r="G375" s="22"/>
      <c r="H375" s="22"/>
    </row>
    <row r="376" spans="1:8" x14ac:dyDescent="0.25">
      <c r="A376" s="20" t="str">
        <f t="shared" si="5"/>
        <v>CONSUMO MEDIO (kg ó litros por consumidor)Cerveza Surtidor</v>
      </c>
      <c r="B376" s="20" t="s">
        <v>189</v>
      </c>
      <c r="C376" s="20" t="s">
        <v>181</v>
      </c>
      <c r="D376" s="22" t="s">
        <v>213</v>
      </c>
      <c r="E376" s="22" t="s">
        <v>213</v>
      </c>
      <c r="F376" s="22">
        <v>17.051968230050658</v>
      </c>
      <c r="G376" s="22"/>
      <c r="H376" s="22"/>
    </row>
    <row r="377" spans="1:8" x14ac:dyDescent="0.25">
      <c r="A377" s="20" t="str">
        <f t="shared" si="5"/>
        <v>CONSUMO MEDIO (kg ó litros por consumidor)Otras Cervezas</v>
      </c>
      <c r="B377" s="20" t="s">
        <v>189</v>
      </c>
      <c r="C377" s="20" t="s">
        <v>149</v>
      </c>
      <c r="D377" s="22">
        <v>1.9261364216297983</v>
      </c>
      <c r="E377" s="22">
        <v>3.2467622884765461</v>
      </c>
      <c r="F377" s="22">
        <v>1.3633675539851988</v>
      </c>
      <c r="G377" s="22"/>
      <c r="H377" s="22"/>
    </row>
    <row r="378" spans="1:8" x14ac:dyDescent="0.25">
      <c r="A378" s="20" t="str">
        <f t="shared" si="5"/>
        <v>CONSUMO MEDIO (kg ó litros por consumidor)Espirituosas</v>
      </c>
      <c r="B378" s="20" t="s">
        <v>189</v>
      </c>
      <c r="C378" s="20" t="s">
        <v>150</v>
      </c>
      <c r="D378" s="22">
        <v>3.4874463232958908</v>
      </c>
      <c r="E378" s="22">
        <v>3.1981007293345143</v>
      </c>
      <c r="F378" s="22">
        <v>2.434606917379976</v>
      </c>
      <c r="G378" s="22"/>
      <c r="H378" s="22"/>
    </row>
    <row r="379" spans="1:8" x14ac:dyDescent="0.25">
      <c r="A379" s="20" t="str">
        <f t="shared" si="5"/>
        <v>CONSUMO MEDIO (kg ó litros por consumidor)Whisky</v>
      </c>
      <c r="B379" s="20" t="s">
        <v>189</v>
      </c>
      <c r="C379" s="20" t="s">
        <v>151</v>
      </c>
      <c r="D379" s="22">
        <v>1.1130194611380455</v>
      </c>
      <c r="E379" s="22">
        <v>1.2952094144581849</v>
      </c>
      <c r="F379" s="22">
        <v>1.229631798206233</v>
      </c>
      <c r="G379" s="22"/>
      <c r="H379" s="22"/>
    </row>
    <row r="380" spans="1:8" x14ac:dyDescent="0.25">
      <c r="A380" s="20" t="str">
        <f t="shared" si="5"/>
        <v>CONSUMO MEDIO (kg ó litros por consumidor)Brandy</v>
      </c>
      <c r="B380" s="20" t="s">
        <v>189</v>
      </c>
      <c r="C380" s="20" t="s">
        <v>152</v>
      </c>
      <c r="D380" s="22">
        <v>0.62601625266076899</v>
      </c>
      <c r="E380" s="22">
        <v>0.53069684262175487</v>
      </c>
      <c r="F380" s="22">
        <v>0.88872927154414949</v>
      </c>
      <c r="G380" s="22"/>
      <c r="H380" s="22"/>
    </row>
    <row r="381" spans="1:8" x14ac:dyDescent="0.25">
      <c r="A381" s="20" t="str">
        <f t="shared" si="5"/>
        <v>CONSUMO MEDIO (kg ó litros por consumidor)Ginebra</v>
      </c>
      <c r="B381" s="20" t="s">
        <v>189</v>
      </c>
      <c r="C381" s="20" t="s">
        <v>153</v>
      </c>
      <c r="D381" s="22">
        <v>1.1518836960865322</v>
      </c>
      <c r="E381" s="22">
        <v>1.2294301052351386</v>
      </c>
      <c r="F381" s="22">
        <v>1.0193212121152575</v>
      </c>
      <c r="G381" s="22"/>
      <c r="H381" s="22"/>
    </row>
    <row r="382" spans="1:8" x14ac:dyDescent="0.25">
      <c r="A382" s="20" t="str">
        <f t="shared" si="5"/>
        <v>CONSUMO MEDIO (kg ó litros por consumidor)Ron</v>
      </c>
      <c r="B382" s="20" t="s">
        <v>189</v>
      </c>
      <c r="C382" s="20" t="s">
        <v>154</v>
      </c>
      <c r="D382" s="22">
        <v>1.4056334714258234</v>
      </c>
      <c r="E382" s="22">
        <v>1.3003289836368921</v>
      </c>
      <c r="F382" s="22">
        <v>0.96133702837731894</v>
      </c>
      <c r="G382" s="22"/>
      <c r="H382" s="22"/>
    </row>
    <row r="383" spans="1:8" x14ac:dyDescent="0.25">
      <c r="A383" s="20" t="str">
        <f t="shared" si="5"/>
        <v>CONSUMO MEDIO (kg ó litros por consumidor)Anis</v>
      </c>
      <c r="B383" s="20" t="s">
        <v>189</v>
      </c>
      <c r="C383" s="20" t="s">
        <v>155</v>
      </c>
      <c r="D383" s="22">
        <v>1.2212533308498252</v>
      </c>
      <c r="E383" s="22">
        <v>0.55367532790595353</v>
      </c>
      <c r="F383" s="22">
        <v>0.57745421309770351</v>
      </c>
      <c r="G383" s="22"/>
      <c r="H383" s="22"/>
    </row>
    <row r="384" spans="1:8" x14ac:dyDescent="0.25">
      <c r="A384" s="20" t="str">
        <f t="shared" si="5"/>
        <v>CONSUMO MEDIO (kg ó litros por consumidor)Otras Espirituosas</v>
      </c>
      <c r="B384" s="20" t="s">
        <v>189</v>
      </c>
      <c r="C384" s="20" t="s">
        <v>156</v>
      </c>
      <c r="D384" s="22">
        <v>2.9698339437087555</v>
      </c>
      <c r="E384" s="22">
        <v>2.6157930553782442</v>
      </c>
      <c r="F384" s="22">
        <v>2.0735470339614239</v>
      </c>
      <c r="G384" s="22"/>
      <c r="H384" s="22"/>
    </row>
    <row r="385" spans="1:8" x14ac:dyDescent="0.25">
      <c r="A385" s="20" t="str">
        <f t="shared" si="5"/>
        <v>CONSUMO MEDIO (kg ó litros por consumidor)T.Zumo+Horchata+Mosto</v>
      </c>
      <c r="B385" s="20" t="s">
        <v>189</v>
      </c>
      <c r="C385" s="20" t="s">
        <v>157</v>
      </c>
      <c r="D385" s="22">
        <v>3.4001865029714553</v>
      </c>
      <c r="E385" s="22">
        <v>3.6407390927998566</v>
      </c>
      <c r="F385" s="22">
        <v>2.9856383713383203</v>
      </c>
      <c r="G385" s="22"/>
      <c r="H385" s="22"/>
    </row>
    <row r="386" spans="1:8" x14ac:dyDescent="0.25">
      <c r="A386" s="20" t="str">
        <f t="shared" si="5"/>
        <v>CONSUMO MEDIO (kg ó litros por consumidor)Agua Envasada</v>
      </c>
      <c r="B386" s="20" t="s">
        <v>189</v>
      </c>
      <c r="C386" s="20" t="s">
        <v>158</v>
      </c>
      <c r="D386" s="22">
        <v>33.599405020116201</v>
      </c>
      <c r="E386" s="22">
        <v>34.000864387137732</v>
      </c>
      <c r="F386" s="22">
        <v>23.184363990268857</v>
      </c>
      <c r="G386" s="22"/>
      <c r="H386" s="22"/>
    </row>
    <row r="387" spans="1:8" x14ac:dyDescent="0.25">
      <c r="A387" s="20" t="str">
        <f t="shared" si="5"/>
        <v>CONSUMO MEDIO (kg ó litros por consumidor)Bebidas Refrescantes</v>
      </c>
      <c r="B387" s="20" t="s">
        <v>189</v>
      </c>
      <c r="C387" s="20" t="s">
        <v>159</v>
      </c>
      <c r="D387" s="22">
        <v>18.162601606863067</v>
      </c>
      <c r="E387" s="22">
        <v>18.406594843398139</v>
      </c>
      <c r="F387" s="22">
        <v>13.523476496073204</v>
      </c>
      <c r="G387" s="22"/>
      <c r="H387" s="22"/>
    </row>
    <row r="388" spans="1:8" x14ac:dyDescent="0.25">
      <c r="A388" s="20" t="str">
        <f t="shared" ref="A388:A451" si="6">B388&amp;C388</f>
        <v>CONSUMO MEDIO (kg ó litros por consumidor)Colas</v>
      </c>
      <c r="B388" s="20" t="s">
        <v>189</v>
      </c>
      <c r="C388" s="20" t="s">
        <v>160</v>
      </c>
      <c r="D388" s="22">
        <v>11.911226681412153</v>
      </c>
      <c r="E388" s="22">
        <v>12.329760653011418</v>
      </c>
      <c r="F388" s="22">
        <v>9.3365137922994741</v>
      </c>
      <c r="G388" s="22"/>
      <c r="H388" s="22"/>
    </row>
    <row r="389" spans="1:8" x14ac:dyDescent="0.25">
      <c r="A389" s="20" t="str">
        <f t="shared" si="6"/>
        <v>CONSUMO MEDIO (kg ó litros por consumidor)Cola Regular</v>
      </c>
      <c r="B389" s="20" t="s">
        <v>189</v>
      </c>
      <c r="C389" s="20" t="s">
        <v>161</v>
      </c>
      <c r="D389" s="22">
        <v>7.3444897800322106</v>
      </c>
      <c r="E389" s="22">
        <v>7.5088077690622521</v>
      </c>
      <c r="F389" s="22">
        <v>6.3933172067296553</v>
      </c>
      <c r="G389" s="22"/>
      <c r="H389" s="22"/>
    </row>
    <row r="390" spans="1:8" x14ac:dyDescent="0.25">
      <c r="A390" s="20" t="str">
        <f t="shared" si="6"/>
        <v>CONSUMO MEDIO (kg ó litros por consumidor)Light/Zero</v>
      </c>
      <c r="B390" s="20" t="s">
        <v>189</v>
      </c>
      <c r="C390" s="20" t="s">
        <v>162</v>
      </c>
      <c r="D390" s="22">
        <v>8.4651752227622694</v>
      </c>
      <c r="E390" s="22">
        <v>8.8947801586428721</v>
      </c>
      <c r="F390" s="22">
        <v>6.9898475889897327</v>
      </c>
      <c r="G390" s="22"/>
      <c r="H390" s="22"/>
    </row>
    <row r="391" spans="1:8" x14ac:dyDescent="0.25">
      <c r="A391" s="20" t="str">
        <f t="shared" si="6"/>
        <v>CONSUMO MEDIO (kg ó litros por consumidor)Otra Variedad Cola</v>
      </c>
      <c r="B391" s="20" t="s">
        <v>189</v>
      </c>
      <c r="C391" s="20" t="s">
        <v>163</v>
      </c>
      <c r="D391" s="22">
        <v>1.4359418353498938</v>
      </c>
      <c r="E391" s="22">
        <v>2.0146284754524775</v>
      </c>
      <c r="F391" s="22">
        <v>1.2640015272200507</v>
      </c>
      <c r="G391" s="22"/>
      <c r="H391" s="22"/>
    </row>
    <row r="392" spans="1:8" x14ac:dyDescent="0.25">
      <c r="A392" s="20" t="str">
        <f t="shared" si="6"/>
        <v>CONSUMO MEDIO (kg ó litros por consumidor)Con Cafeina</v>
      </c>
      <c r="B392" s="20" t="s">
        <v>189</v>
      </c>
      <c r="C392" s="20" t="s">
        <v>164</v>
      </c>
      <c r="D392" s="22">
        <v>10.960402270431056</v>
      </c>
      <c r="E392" s="22">
        <v>11.05508526851996</v>
      </c>
      <c r="F392" s="22">
        <v>8.511592246214013</v>
      </c>
      <c r="G392" s="22"/>
      <c r="H392" s="22"/>
    </row>
    <row r="393" spans="1:8" x14ac:dyDescent="0.25">
      <c r="A393" s="20" t="str">
        <f t="shared" si="6"/>
        <v>CONSUMO MEDIO (kg ó litros por consumidor)Sin Cafeina</v>
      </c>
      <c r="B393" s="20" t="s">
        <v>189</v>
      </c>
      <c r="C393" s="20" t="s">
        <v>165</v>
      </c>
      <c r="D393" s="22">
        <v>3.6302585815951063</v>
      </c>
      <c r="E393" s="22">
        <v>4.3997209753519275</v>
      </c>
      <c r="F393" s="22">
        <v>3.9232527960036507</v>
      </c>
      <c r="G393" s="22"/>
      <c r="H393" s="22"/>
    </row>
    <row r="394" spans="1:8" x14ac:dyDescent="0.25">
      <c r="A394" s="20" t="str">
        <f t="shared" si="6"/>
        <v>CONSUMO MEDIO (kg ó litros por consumidor)Frutas con gas</v>
      </c>
      <c r="B394" s="20" t="s">
        <v>189</v>
      </c>
      <c r="C394" s="20" t="s">
        <v>166</v>
      </c>
      <c r="D394" s="22">
        <v>4.2687200037060871</v>
      </c>
      <c r="E394" s="22">
        <v>4.1846263354932915</v>
      </c>
      <c r="F394" s="22">
        <v>3.859943051921598</v>
      </c>
      <c r="G394" s="22"/>
      <c r="H394" s="22"/>
    </row>
    <row r="395" spans="1:8" x14ac:dyDescent="0.25">
      <c r="A395" s="20" t="str">
        <f t="shared" si="6"/>
        <v>CONSUMO MEDIO (kg ó litros por consumidor)Frutas sin gas</v>
      </c>
      <c r="B395" s="20" t="s">
        <v>189</v>
      </c>
      <c r="C395" s="20" t="s">
        <v>167</v>
      </c>
      <c r="D395" s="22">
        <v>2.7662128266202388</v>
      </c>
      <c r="E395" s="22">
        <v>2.8939660080113865</v>
      </c>
      <c r="F395" s="22">
        <v>2.7062511110546312</v>
      </c>
      <c r="G395" s="22"/>
      <c r="H395" s="22"/>
    </row>
    <row r="396" spans="1:8" x14ac:dyDescent="0.25">
      <c r="A396" s="20" t="str">
        <f t="shared" si="6"/>
        <v>CONSUMO MEDIO (kg ó litros por consumidor)Mixers</v>
      </c>
      <c r="B396" s="20" t="s">
        <v>189</v>
      </c>
      <c r="C396" s="20" t="s">
        <v>168</v>
      </c>
      <c r="D396" s="22">
        <v>2.5121803036530483</v>
      </c>
      <c r="E396" s="22">
        <v>2.6978096806345704</v>
      </c>
      <c r="F396" s="22">
        <v>1.942260599202418</v>
      </c>
      <c r="G396" s="22"/>
      <c r="H396" s="22"/>
    </row>
    <row r="397" spans="1:8" x14ac:dyDescent="0.25">
      <c r="A397" s="20" t="str">
        <f t="shared" si="6"/>
        <v>CONSUMO MEDIO (kg ó litros por consumidor)Isotonicas</v>
      </c>
      <c r="B397" s="20" t="s">
        <v>189</v>
      </c>
      <c r="C397" s="20" t="s">
        <v>182</v>
      </c>
      <c r="D397" s="22">
        <v>3.7985416766533779</v>
      </c>
      <c r="E397" s="22">
        <v>3.8867486735460512</v>
      </c>
      <c r="F397" s="22">
        <v>3.8620742430603459</v>
      </c>
      <c r="G397" s="22"/>
      <c r="H397" s="22"/>
    </row>
    <row r="398" spans="1:8" x14ac:dyDescent="0.25">
      <c r="A398" s="20" t="str">
        <f t="shared" si="6"/>
        <v>CONSUMO MEDIO (kg ó litros por consumidor)Energeticas</v>
      </c>
      <c r="B398" s="20" t="s">
        <v>189</v>
      </c>
      <c r="C398" s="20" t="s">
        <v>183</v>
      </c>
      <c r="D398" s="22">
        <v>4.8602870550828685</v>
      </c>
      <c r="E398" s="22">
        <v>7.7719731733243869</v>
      </c>
      <c r="F398" s="22">
        <v>6.6039022292152234</v>
      </c>
      <c r="G398" s="22"/>
      <c r="H398" s="22"/>
    </row>
    <row r="399" spans="1:8" x14ac:dyDescent="0.25">
      <c r="A399" s="20" t="str">
        <f t="shared" si="6"/>
        <v>CONSUMO MEDIO (kg ó litros por consumidor)Gaseosas</v>
      </c>
      <c r="B399" s="20" t="s">
        <v>189</v>
      </c>
      <c r="C399" s="20" t="s">
        <v>169</v>
      </c>
      <c r="D399" s="22">
        <v>3.8748076544903047</v>
      </c>
      <c r="E399" s="22">
        <v>3.7647689250743914</v>
      </c>
      <c r="F399" s="22">
        <v>3.5182580020537868</v>
      </c>
      <c r="G399" s="22"/>
      <c r="H399" s="22"/>
    </row>
    <row r="400" spans="1:8" x14ac:dyDescent="0.25">
      <c r="A400" s="20" t="str">
        <f t="shared" si="6"/>
        <v>CONSUMO MEDIO (kg ó litros por consumidor)Bebidas Zumo+Leche</v>
      </c>
      <c r="B400" s="20" t="s">
        <v>189</v>
      </c>
      <c r="C400" s="20" t="s">
        <v>170</v>
      </c>
      <c r="D400" s="22">
        <v>1.8002783185782283</v>
      </c>
      <c r="E400" s="22">
        <v>1.8626980721409216</v>
      </c>
      <c r="F400" s="22">
        <v>2.3401986691766297</v>
      </c>
      <c r="G400" s="22"/>
      <c r="H400" s="22"/>
    </row>
    <row r="401" spans="1:8" x14ac:dyDescent="0.25">
      <c r="A401" s="20" t="str">
        <f t="shared" si="6"/>
        <v>CONSUMO MEDIO (kg ó litros por consumidor)Resto</v>
      </c>
      <c r="B401" s="20" t="s">
        <v>189</v>
      </c>
      <c r="C401" s="20" t="s">
        <v>79</v>
      </c>
      <c r="D401" s="22">
        <v>3.0793820455457284</v>
      </c>
      <c r="E401" s="22">
        <v>3.227731943742651</v>
      </c>
      <c r="F401" s="22">
        <v>2.7268227072467437</v>
      </c>
      <c r="G401" s="22"/>
      <c r="H401" s="22"/>
    </row>
    <row r="402" spans="1:8" x14ac:dyDescent="0.25">
      <c r="A402" s="20" t="str">
        <f t="shared" si="6"/>
        <v>VOLUMEN POR ACTO (consumiciones)TOTAL BEBIDAS</v>
      </c>
      <c r="B402" s="20" t="s">
        <v>207</v>
      </c>
      <c r="C402" s="20" t="s">
        <v>123</v>
      </c>
      <c r="D402" s="22">
        <v>2.2876485264062665</v>
      </c>
      <c r="E402" s="22">
        <v>2.3333788460303087</v>
      </c>
      <c r="F402" s="22">
        <v>2.3221978252801869</v>
      </c>
      <c r="G402" s="22"/>
      <c r="H402" s="22"/>
    </row>
    <row r="403" spans="1:8" x14ac:dyDescent="0.25">
      <c r="A403" s="20" t="str">
        <f t="shared" si="6"/>
        <v>VOLUMEN POR ACTO (consumiciones).Total Bebidas Caliente</v>
      </c>
      <c r="B403" s="20" t="s">
        <v>207</v>
      </c>
      <c r="C403" s="20" t="s">
        <v>124</v>
      </c>
      <c r="D403" s="22">
        <v>1.6221224941209957</v>
      </c>
      <c r="E403" s="22">
        <v>1.6490682185814878</v>
      </c>
      <c r="F403" s="22">
        <v>1.6265318313582273</v>
      </c>
      <c r="G403" s="22"/>
      <c r="H403" s="22"/>
    </row>
    <row r="404" spans="1:8" x14ac:dyDescent="0.25">
      <c r="A404" s="20" t="str">
        <f t="shared" si="6"/>
        <v>VOLUMEN POR ACTO (consumiciones)Cafe</v>
      </c>
      <c r="B404" s="20" t="s">
        <v>207</v>
      </c>
      <c r="C404" s="20" t="s">
        <v>125</v>
      </c>
      <c r="D404" s="22">
        <v>1.5087847888119124</v>
      </c>
      <c r="E404" s="22">
        <v>1.5318226502557544</v>
      </c>
      <c r="F404" s="22">
        <v>1.5239548101768399</v>
      </c>
      <c r="G404" s="22"/>
      <c r="H404" s="22"/>
    </row>
    <row r="405" spans="1:8" x14ac:dyDescent="0.25">
      <c r="A405" s="20" t="str">
        <f t="shared" si="6"/>
        <v>VOLUMEN POR ACTO (consumiciones)Leche+bebidas vegetales</v>
      </c>
      <c r="B405" s="20" t="s">
        <v>207</v>
      </c>
      <c r="C405" s="20" t="s">
        <v>176</v>
      </c>
      <c r="D405" s="22">
        <v>0</v>
      </c>
      <c r="E405" s="22">
        <v>0</v>
      </c>
      <c r="F405" s="22">
        <v>1.553678680006872</v>
      </c>
      <c r="G405" s="22"/>
      <c r="H405" s="22"/>
    </row>
    <row r="406" spans="1:8" x14ac:dyDescent="0.25">
      <c r="A406" s="20" t="str">
        <f t="shared" si="6"/>
        <v>VOLUMEN POR ACTO (consumiciones)Leche</v>
      </c>
      <c r="B406" s="20" t="s">
        <v>207</v>
      </c>
      <c r="C406" s="20" t="s">
        <v>126</v>
      </c>
      <c r="D406" s="22">
        <v>1.5591907736160955</v>
      </c>
      <c r="E406" s="22">
        <v>1.578321027951378</v>
      </c>
      <c r="F406" s="22">
        <v>1.5569643634493924</v>
      </c>
      <c r="G406" s="22"/>
      <c r="H406" s="22"/>
    </row>
    <row r="407" spans="1:8" x14ac:dyDescent="0.25">
      <c r="A407" s="20" t="str">
        <f t="shared" si="6"/>
        <v>VOLUMEN POR ACTO (consumiciones)Leche Sola</v>
      </c>
      <c r="B407" s="20" t="s">
        <v>207</v>
      </c>
      <c r="C407" s="20" t="s">
        <v>127</v>
      </c>
      <c r="D407" s="22">
        <v>2.247981486125334</v>
      </c>
      <c r="E407" s="22">
        <v>2.1001936909993688</v>
      </c>
      <c r="F407" s="22">
        <v>2.6157002495464887</v>
      </c>
      <c r="G407" s="22"/>
      <c r="H407" s="22"/>
    </row>
    <row r="408" spans="1:8" x14ac:dyDescent="0.25">
      <c r="A408" s="20" t="str">
        <f t="shared" si="6"/>
        <v>VOLUMEN POR ACTO (consumiciones)Leche Con Cacao</v>
      </c>
      <c r="B408" s="20" t="s">
        <v>207</v>
      </c>
      <c r="C408" s="20" t="s">
        <v>128</v>
      </c>
      <c r="D408" s="22">
        <v>1.3158469815583655</v>
      </c>
      <c r="E408" s="22">
        <v>1.27545735173234</v>
      </c>
      <c r="F408" s="22">
        <v>1.2561583145801078</v>
      </c>
      <c r="G408" s="22"/>
      <c r="H408" s="22"/>
    </row>
    <row r="409" spans="1:8" x14ac:dyDescent="0.25">
      <c r="A409" s="20" t="str">
        <f t="shared" si="6"/>
        <v>VOLUMEN POR ACTO (consumiciones)Leche Con Cafe</v>
      </c>
      <c r="B409" s="20" t="s">
        <v>207</v>
      </c>
      <c r="C409" s="20" t="s">
        <v>129</v>
      </c>
      <c r="D409" s="22">
        <v>1.5437518955730396</v>
      </c>
      <c r="E409" s="22">
        <v>1.561251143775761</v>
      </c>
      <c r="F409" s="22">
        <v>1.5403414704240812</v>
      </c>
      <c r="G409" s="22"/>
      <c r="H409" s="22"/>
    </row>
    <row r="410" spans="1:8" x14ac:dyDescent="0.25">
      <c r="A410" s="20" t="str">
        <f t="shared" si="6"/>
        <v>VOLUMEN POR ACTO (consumiciones)Bebidas Vegetales</v>
      </c>
      <c r="B410" s="20" t="s">
        <v>207</v>
      </c>
      <c r="C410" s="20" t="s">
        <v>177</v>
      </c>
      <c r="D410" s="22" t="s">
        <v>213</v>
      </c>
      <c r="E410" s="22" t="s">
        <v>213</v>
      </c>
      <c r="F410" s="22">
        <v>1.3078621201862877</v>
      </c>
      <c r="G410" s="22"/>
      <c r="H410" s="22"/>
    </row>
    <row r="411" spans="1:8" x14ac:dyDescent="0.25">
      <c r="A411" s="20" t="str">
        <f t="shared" si="6"/>
        <v>VOLUMEN POR ACTO (consumiciones)Infusiones</v>
      </c>
      <c r="B411" s="20" t="s">
        <v>207</v>
      </c>
      <c r="C411" s="20" t="s">
        <v>130</v>
      </c>
      <c r="D411" s="22">
        <v>1.2363810298750877</v>
      </c>
      <c r="E411" s="22">
        <v>1.3051018512405321</v>
      </c>
      <c r="F411" s="22">
        <v>1.3061823724415638</v>
      </c>
      <c r="G411" s="22"/>
      <c r="H411" s="22"/>
    </row>
    <row r="412" spans="1:8" x14ac:dyDescent="0.25">
      <c r="A412" s="20" t="str">
        <f t="shared" si="6"/>
        <v>VOLUMEN POR ACTO (consumiciones)Resto Bebidas Caliente</v>
      </c>
      <c r="B412" s="20" t="s">
        <v>207</v>
      </c>
      <c r="C412" s="20" t="s">
        <v>131</v>
      </c>
      <c r="D412" s="22">
        <v>1.8325926107519501</v>
      </c>
      <c r="E412" s="22">
        <v>1.9033904773428574</v>
      </c>
      <c r="F412" s="22">
        <v>1.7053537696404504</v>
      </c>
      <c r="G412" s="22"/>
      <c r="H412" s="22"/>
    </row>
    <row r="413" spans="1:8" x14ac:dyDescent="0.25">
      <c r="A413" s="20" t="str">
        <f t="shared" si="6"/>
        <v>VOLUMEN POR ACTO (consumiciones).Total Bebidas Frias</v>
      </c>
      <c r="B413" s="20" t="s">
        <v>207</v>
      </c>
      <c r="C413" s="20" t="s">
        <v>132</v>
      </c>
      <c r="D413" s="22">
        <v>2.5290825474830649</v>
      </c>
      <c r="E413" s="22">
        <v>2.5850804489738808</v>
      </c>
      <c r="F413" s="22">
        <v>2.6182925837753954</v>
      </c>
      <c r="G413" s="22"/>
      <c r="H413" s="22"/>
    </row>
    <row r="414" spans="1:8" x14ac:dyDescent="0.25">
      <c r="A414" s="20" t="str">
        <f t="shared" si="6"/>
        <v>VOLUMEN POR ACTO (consumiciones)Total bebidas de vino</v>
      </c>
      <c r="B414" s="20" t="s">
        <v>207</v>
      </c>
      <c r="C414" s="20" t="s">
        <v>133</v>
      </c>
      <c r="D414" s="22">
        <v>1.8721269170512489</v>
      </c>
      <c r="E414" s="22">
        <v>1.8713688948680465</v>
      </c>
      <c r="F414" s="22">
        <v>1.8480769793851453</v>
      </c>
      <c r="G414" s="22"/>
      <c r="H414" s="22"/>
    </row>
    <row r="415" spans="1:8" x14ac:dyDescent="0.25">
      <c r="A415" s="20" t="str">
        <f t="shared" si="6"/>
        <v>VOLUMEN POR ACTO (consumiciones)Vino</v>
      </c>
      <c r="B415" s="20" t="s">
        <v>207</v>
      </c>
      <c r="C415" s="20" t="s">
        <v>134</v>
      </c>
      <c r="D415" s="22">
        <v>1.8301576004574938</v>
      </c>
      <c r="E415" s="22">
        <v>1.822731830825842</v>
      </c>
      <c r="F415" s="22">
        <v>1.7712716095769694</v>
      </c>
      <c r="G415" s="22"/>
      <c r="H415" s="22"/>
    </row>
    <row r="416" spans="1:8" x14ac:dyDescent="0.25">
      <c r="A416" s="20" t="str">
        <f t="shared" si="6"/>
        <v>VOLUMEN POR ACTO (consumiciones)Tinto</v>
      </c>
      <c r="B416" s="20" t="s">
        <v>207</v>
      </c>
      <c r="C416" s="20" t="s">
        <v>135</v>
      </c>
      <c r="D416" s="22">
        <v>1.7240474071677052</v>
      </c>
      <c r="E416" s="22">
        <v>1.7414301348252836</v>
      </c>
      <c r="F416" s="22">
        <v>1.6920241934521798</v>
      </c>
      <c r="G416" s="22"/>
      <c r="H416" s="22"/>
    </row>
    <row r="417" spans="1:8" x14ac:dyDescent="0.25">
      <c r="A417" s="20" t="str">
        <f t="shared" si="6"/>
        <v>VOLUMEN POR ACTO (consumiciones)Blanco</v>
      </c>
      <c r="B417" s="20" t="s">
        <v>207</v>
      </c>
      <c r="C417" s="20" t="s">
        <v>136</v>
      </c>
      <c r="D417" s="22">
        <v>1.9876486048506803</v>
      </c>
      <c r="E417" s="22">
        <v>1.8740003836344152</v>
      </c>
      <c r="F417" s="22">
        <v>1.7679516559679769</v>
      </c>
      <c r="G417" s="22"/>
      <c r="H417" s="22"/>
    </row>
    <row r="418" spans="1:8" x14ac:dyDescent="0.25">
      <c r="A418" s="20" t="str">
        <f t="shared" si="6"/>
        <v>VOLUMEN POR ACTO (consumiciones)Rosado</v>
      </c>
      <c r="B418" s="20" t="s">
        <v>207</v>
      </c>
      <c r="C418" s="20" t="s">
        <v>137</v>
      </c>
      <c r="D418" s="22">
        <v>1.3518401892766112</v>
      </c>
      <c r="E418" s="22">
        <v>1.3670111846066575</v>
      </c>
      <c r="F418" s="22">
        <v>1.4421224306418716</v>
      </c>
      <c r="G418" s="22"/>
      <c r="H418" s="22"/>
    </row>
    <row r="419" spans="1:8" x14ac:dyDescent="0.25">
      <c r="A419" s="20" t="str">
        <f t="shared" si="6"/>
        <v>VOLUMEN POR ACTO (consumiciones)Resto vino</v>
      </c>
      <c r="B419" s="20" t="s">
        <v>207</v>
      </c>
      <c r="C419" s="20" t="s">
        <v>138</v>
      </c>
      <c r="D419" s="22">
        <v>1.7703401741022753</v>
      </c>
      <c r="E419" s="22">
        <v>1.9397885083249269</v>
      </c>
      <c r="F419" s="22">
        <v>1.9753436146617167</v>
      </c>
      <c r="G419" s="22"/>
      <c r="H419" s="22"/>
    </row>
    <row r="420" spans="1:8" x14ac:dyDescent="0.25">
      <c r="A420" s="20" t="str">
        <f t="shared" si="6"/>
        <v>VOLUMEN POR ACTO (consumiciones)Cava</v>
      </c>
      <c r="B420" s="20" t="s">
        <v>207</v>
      </c>
      <c r="C420" s="20" t="s">
        <v>139</v>
      </c>
      <c r="D420" s="22">
        <v>1.729333299219761</v>
      </c>
      <c r="E420" s="22">
        <v>1.8820622978361712</v>
      </c>
      <c r="F420" s="22">
        <v>1.7720470056616422</v>
      </c>
      <c r="G420" s="22"/>
      <c r="H420" s="22"/>
    </row>
    <row r="421" spans="1:8" x14ac:dyDescent="0.25">
      <c r="A421" s="20" t="str">
        <f t="shared" si="6"/>
        <v>VOLUMEN POR ACTO (consumiciones)Otr.Bebidas Deri.Vino</v>
      </c>
      <c r="B421" s="20" t="s">
        <v>207</v>
      </c>
      <c r="C421" s="20" t="s">
        <v>140</v>
      </c>
      <c r="D421" s="22">
        <v>1.9204752884362299</v>
      </c>
      <c r="E421" s="22">
        <v>1.9228324247676221</v>
      </c>
      <c r="F421" s="22">
        <v>1.9984995026577357</v>
      </c>
      <c r="G421" s="22"/>
      <c r="H421" s="22"/>
    </row>
    <row r="422" spans="1:8" x14ac:dyDescent="0.25">
      <c r="A422" s="20" t="str">
        <f t="shared" si="6"/>
        <v>VOLUMEN POR ACTO (consumiciones)Tinto de Verano</v>
      </c>
      <c r="B422" s="20" t="s">
        <v>207</v>
      </c>
      <c r="C422" s="20" t="s">
        <v>141</v>
      </c>
      <c r="D422" s="22">
        <v>1.9719218785811483</v>
      </c>
      <c r="E422" s="22">
        <v>1.9636483446139941</v>
      </c>
      <c r="F422" s="22">
        <v>2.1097417524373951</v>
      </c>
      <c r="G422" s="22"/>
      <c r="H422" s="22"/>
    </row>
    <row r="423" spans="1:8" x14ac:dyDescent="0.25">
      <c r="A423" s="20" t="str">
        <f t="shared" si="6"/>
        <v>VOLUMEN POR ACTO (consumiciones)Sangria de Vino</v>
      </c>
      <c r="B423" s="20" t="s">
        <v>207</v>
      </c>
      <c r="C423" s="20" t="s">
        <v>142</v>
      </c>
      <c r="D423" s="22">
        <v>1.6668041212097147</v>
      </c>
      <c r="E423" s="22">
        <v>1.6743032590390419</v>
      </c>
      <c r="F423" s="22">
        <v>1.5584102429077347</v>
      </c>
      <c r="G423" s="22"/>
      <c r="H423" s="22"/>
    </row>
    <row r="424" spans="1:8" x14ac:dyDescent="0.25">
      <c r="A424" s="20" t="str">
        <f t="shared" si="6"/>
        <v>VOLUMEN POR ACTO (consumiciones)Sangria de Cava</v>
      </c>
      <c r="B424" s="20" t="s">
        <v>207</v>
      </c>
      <c r="C424" s="20" t="s">
        <v>143</v>
      </c>
      <c r="D424" s="22">
        <v>1.6626744898351753</v>
      </c>
      <c r="E424" s="22">
        <v>1.8612544488545446</v>
      </c>
      <c r="F424" s="22">
        <v>1.6863294953546093</v>
      </c>
      <c r="G424" s="22"/>
      <c r="H424" s="22"/>
    </row>
    <row r="425" spans="1:8" x14ac:dyDescent="0.25">
      <c r="A425" s="20" t="str">
        <f t="shared" si="6"/>
        <v>VOLUMEN POR ACTO (consumiciones)Calimocho</v>
      </c>
      <c r="B425" s="20" t="s">
        <v>207</v>
      </c>
      <c r="C425" s="20" t="s">
        <v>144</v>
      </c>
      <c r="D425" s="22">
        <v>1.797918355175778</v>
      </c>
      <c r="E425" s="22">
        <v>1.7763330651689353</v>
      </c>
      <c r="F425" s="22">
        <v>1.7215960557592116</v>
      </c>
      <c r="G425" s="22"/>
      <c r="H425" s="22"/>
    </row>
    <row r="426" spans="1:8" x14ac:dyDescent="0.25">
      <c r="A426" s="20" t="str">
        <f t="shared" si="6"/>
        <v>VOLUMEN POR ACTO (consumiciones)Rebujito</v>
      </c>
      <c r="B426" s="20" t="s">
        <v>207</v>
      </c>
      <c r="C426" s="20" t="s">
        <v>178</v>
      </c>
      <c r="D426" s="22" t="s">
        <v>213</v>
      </c>
      <c r="E426" s="22">
        <v>0.63312645516820099</v>
      </c>
      <c r="F426" s="22">
        <v>2.8801903236520294</v>
      </c>
      <c r="G426" s="22"/>
      <c r="H426" s="22"/>
    </row>
    <row r="427" spans="1:8" x14ac:dyDescent="0.25">
      <c r="A427" s="20" t="str">
        <f t="shared" si="6"/>
        <v>VOLUMEN POR ACTO (consumiciones)Espum/Lambrusc/Mosca</v>
      </c>
      <c r="B427" s="20" t="s">
        <v>207</v>
      </c>
      <c r="C427" s="20" t="s">
        <v>179</v>
      </c>
      <c r="D427" s="22" t="s">
        <v>213</v>
      </c>
      <c r="E427" s="22" t="s">
        <v>213</v>
      </c>
      <c r="F427" s="22">
        <v>1.6316595655093924</v>
      </c>
      <c r="G427" s="22"/>
      <c r="H427" s="22"/>
    </row>
    <row r="428" spans="1:8" x14ac:dyDescent="0.25">
      <c r="A428" s="20" t="str">
        <f t="shared" si="6"/>
        <v>VOLUMEN POR ACTO (consumiciones)Sidra</v>
      </c>
      <c r="B428" s="20" t="s">
        <v>207</v>
      </c>
      <c r="C428" s="20" t="s">
        <v>145</v>
      </c>
      <c r="D428" s="22">
        <v>2.2560670507868612</v>
      </c>
      <c r="E428" s="22">
        <v>2.4155482240124244</v>
      </c>
      <c r="F428" s="22">
        <v>2.4114889581123276</v>
      </c>
      <c r="G428" s="22"/>
      <c r="H428" s="22"/>
    </row>
    <row r="429" spans="1:8" x14ac:dyDescent="0.25">
      <c r="A429" s="20" t="str">
        <f t="shared" si="6"/>
        <v>VOLUMEN POR ACTO (consumiciones)Cerveza</v>
      </c>
      <c r="B429" s="20" t="s">
        <v>207</v>
      </c>
      <c r="C429" s="20" t="s">
        <v>146</v>
      </c>
      <c r="D429" s="22">
        <v>2.8230224866603861</v>
      </c>
      <c r="E429" s="22">
        <v>2.8540177943025227</v>
      </c>
      <c r="F429" s="22">
        <v>2.9430123486490376</v>
      </c>
      <c r="G429" s="22"/>
      <c r="H429" s="22"/>
    </row>
    <row r="430" spans="1:8" x14ac:dyDescent="0.25">
      <c r="A430" s="20" t="str">
        <f t="shared" si="6"/>
        <v>VOLUMEN POR ACTO (consumiciones)Con alcohol</v>
      </c>
      <c r="B430" s="20" t="s">
        <v>207</v>
      </c>
      <c r="C430" s="20" t="s">
        <v>147</v>
      </c>
      <c r="D430" s="22">
        <v>2.8161301549450695</v>
      </c>
      <c r="E430" s="22">
        <v>2.8424236723098648</v>
      </c>
      <c r="F430" s="22">
        <v>2.9533917536570891</v>
      </c>
      <c r="G430" s="22"/>
      <c r="H430" s="22"/>
    </row>
    <row r="431" spans="1:8" x14ac:dyDescent="0.25">
      <c r="A431" s="20" t="str">
        <f t="shared" si="6"/>
        <v>VOLUMEN POR ACTO (consumiciones)Sin alcohol</v>
      </c>
      <c r="B431" s="20" t="s">
        <v>207</v>
      </c>
      <c r="C431" s="20" t="s">
        <v>148</v>
      </c>
      <c r="D431" s="22">
        <v>2.0808898408923824</v>
      </c>
      <c r="E431" s="22">
        <v>2.0353649039677859</v>
      </c>
      <c r="F431" s="22">
        <v>1.9965734850210695</v>
      </c>
      <c r="G431" s="22"/>
      <c r="H431" s="22"/>
    </row>
    <row r="432" spans="1:8" x14ac:dyDescent="0.25">
      <c r="A432" s="20" t="str">
        <f t="shared" si="6"/>
        <v>VOLUMEN POR ACTO (consumiciones)Cerveza Envasada</v>
      </c>
      <c r="B432" s="20" t="s">
        <v>207</v>
      </c>
      <c r="C432" s="20" t="s">
        <v>180</v>
      </c>
      <c r="D432" s="22" t="s">
        <v>213</v>
      </c>
      <c r="E432" s="22" t="s">
        <v>213</v>
      </c>
      <c r="F432" s="22">
        <v>2.9391034828422624</v>
      </c>
      <c r="G432" s="22"/>
      <c r="H432" s="22"/>
    </row>
    <row r="433" spans="1:8" x14ac:dyDescent="0.25">
      <c r="A433" s="20" t="str">
        <f t="shared" si="6"/>
        <v>VOLUMEN POR ACTO (consumiciones)Cerveza Surtidor</v>
      </c>
      <c r="B433" s="20" t="s">
        <v>207</v>
      </c>
      <c r="C433" s="20" t="s">
        <v>181</v>
      </c>
      <c r="D433" s="22" t="s">
        <v>213</v>
      </c>
      <c r="E433" s="22" t="s">
        <v>213</v>
      </c>
      <c r="F433" s="22">
        <v>2.6929522442125413</v>
      </c>
      <c r="G433" s="22"/>
      <c r="H433" s="22"/>
    </row>
    <row r="434" spans="1:8" x14ac:dyDescent="0.25">
      <c r="A434" s="20" t="str">
        <f t="shared" si="6"/>
        <v>VOLUMEN POR ACTO (consumiciones)Otras Cervezas</v>
      </c>
      <c r="B434" s="20" t="s">
        <v>207</v>
      </c>
      <c r="C434" s="20" t="s">
        <v>149</v>
      </c>
      <c r="D434" s="22">
        <v>2.5861291352643372</v>
      </c>
      <c r="E434" s="22">
        <v>2.816335417787077</v>
      </c>
      <c r="F434" s="22">
        <v>2.4063735058118674</v>
      </c>
      <c r="G434" s="22"/>
      <c r="H434" s="22"/>
    </row>
    <row r="435" spans="1:8" x14ac:dyDescent="0.25">
      <c r="A435" s="20" t="str">
        <f t="shared" si="6"/>
        <v>VOLUMEN POR ACTO (consumiciones)Espirituosas</v>
      </c>
      <c r="B435" s="20" t="s">
        <v>207</v>
      </c>
      <c r="C435" s="20" t="s">
        <v>150</v>
      </c>
      <c r="D435" s="22">
        <v>2.3339463917380292</v>
      </c>
      <c r="E435" s="22">
        <v>2.376393127801133</v>
      </c>
      <c r="F435" s="22">
        <v>2.1480572239026143</v>
      </c>
      <c r="G435" s="22"/>
      <c r="H435" s="22"/>
    </row>
    <row r="436" spans="1:8" x14ac:dyDescent="0.25">
      <c r="A436" s="20" t="str">
        <f t="shared" si="6"/>
        <v>VOLUMEN POR ACTO (consumiciones)Whisky</v>
      </c>
      <c r="B436" s="20" t="s">
        <v>207</v>
      </c>
      <c r="C436" s="20" t="s">
        <v>151</v>
      </c>
      <c r="D436" s="22">
        <v>2.1566674349507449</v>
      </c>
      <c r="E436" s="22">
        <v>2.0189454715117123</v>
      </c>
      <c r="F436" s="22">
        <v>1.886785978065469</v>
      </c>
      <c r="G436" s="22"/>
      <c r="H436" s="22"/>
    </row>
    <row r="437" spans="1:8" x14ac:dyDescent="0.25">
      <c r="A437" s="20" t="str">
        <f t="shared" si="6"/>
        <v>VOLUMEN POR ACTO (consumiciones)Brandy</v>
      </c>
      <c r="B437" s="20" t="s">
        <v>207</v>
      </c>
      <c r="C437" s="20" t="s">
        <v>152</v>
      </c>
      <c r="D437" s="22">
        <v>1.4578717414973899</v>
      </c>
      <c r="E437" s="22">
        <v>1.5289575490854186</v>
      </c>
      <c r="F437" s="22">
        <v>1.3176818422180336</v>
      </c>
      <c r="G437" s="22"/>
      <c r="H437" s="22"/>
    </row>
    <row r="438" spans="1:8" x14ac:dyDescent="0.25">
      <c r="A438" s="20" t="str">
        <f t="shared" si="6"/>
        <v>VOLUMEN POR ACTO (consumiciones)Ginebra</v>
      </c>
      <c r="B438" s="20" t="s">
        <v>207</v>
      </c>
      <c r="C438" s="20" t="s">
        <v>153</v>
      </c>
      <c r="D438" s="22">
        <v>2.2302290128140649</v>
      </c>
      <c r="E438" s="22">
        <v>2.3855842018757256</v>
      </c>
      <c r="F438" s="22">
        <v>2.3611066209047222</v>
      </c>
      <c r="G438" s="22"/>
      <c r="H438" s="22"/>
    </row>
    <row r="439" spans="1:8" x14ac:dyDescent="0.25">
      <c r="A439" s="20" t="str">
        <f t="shared" si="6"/>
        <v>VOLUMEN POR ACTO (consumiciones)Ron</v>
      </c>
      <c r="B439" s="20" t="s">
        <v>207</v>
      </c>
      <c r="C439" s="20" t="s">
        <v>154</v>
      </c>
      <c r="D439" s="22">
        <v>2.5275174670470046</v>
      </c>
      <c r="E439" s="22">
        <v>2.6288302296659785</v>
      </c>
      <c r="F439" s="22">
        <v>2.1724320069025529</v>
      </c>
      <c r="G439" s="22"/>
      <c r="H439" s="22"/>
    </row>
    <row r="440" spans="1:8" x14ac:dyDescent="0.25">
      <c r="A440" s="20" t="str">
        <f t="shared" si="6"/>
        <v>VOLUMEN POR ACTO (consumiciones)Anis</v>
      </c>
      <c r="B440" s="20" t="s">
        <v>207</v>
      </c>
      <c r="C440" s="20" t="s">
        <v>155</v>
      </c>
      <c r="D440" s="22">
        <v>1.6763045480701342</v>
      </c>
      <c r="E440" s="22">
        <v>1.4785094052094918</v>
      </c>
      <c r="F440" s="22">
        <v>1.5942391669776153</v>
      </c>
      <c r="G440" s="22"/>
      <c r="H440" s="22"/>
    </row>
    <row r="441" spans="1:8" x14ac:dyDescent="0.25">
      <c r="A441" s="20" t="str">
        <f t="shared" si="6"/>
        <v>VOLUMEN POR ACTO (consumiciones)Otras Espirituosas</v>
      </c>
      <c r="B441" s="20" t="s">
        <v>207</v>
      </c>
      <c r="C441" s="20" t="s">
        <v>156</v>
      </c>
      <c r="D441" s="22">
        <v>2.0641370553401721</v>
      </c>
      <c r="E441" s="22">
        <v>2.0641337763708236</v>
      </c>
      <c r="F441" s="22">
        <v>1.8954447197586253</v>
      </c>
      <c r="G441" s="22"/>
      <c r="H441" s="22"/>
    </row>
    <row r="442" spans="1:8" x14ac:dyDescent="0.25">
      <c r="A442" s="20" t="str">
        <f t="shared" si="6"/>
        <v>VOLUMEN POR ACTO (consumiciones)T.Zumo+Horchata+Mosto</v>
      </c>
      <c r="B442" s="20" t="s">
        <v>207</v>
      </c>
      <c r="C442" s="20" t="s">
        <v>157</v>
      </c>
      <c r="D442" s="22">
        <v>1.4892818017061127</v>
      </c>
      <c r="E442" s="22">
        <v>1.4936123137245747</v>
      </c>
      <c r="F442" s="22">
        <v>1.5322614361908631</v>
      </c>
      <c r="G442" s="22"/>
      <c r="H442" s="22"/>
    </row>
    <row r="443" spans="1:8" x14ac:dyDescent="0.25">
      <c r="A443" s="20" t="str">
        <f t="shared" si="6"/>
        <v>VOLUMEN POR ACTO (consumiciones)Agua Envasada</v>
      </c>
      <c r="B443" s="20" t="s">
        <v>207</v>
      </c>
      <c r="C443" s="20" t="s">
        <v>158</v>
      </c>
      <c r="D443" s="22">
        <v>1.4816142398243914</v>
      </c>
      <c r="E443" s="22">
        <v>1.4879995356486166</v>
      </c>
      <c r="F443" s="22">
        <v>1.5168161502674657</v>
      </c>
      <c r="G443" s="22"/>
      <c r="H443" s="22"/>
    </row>
    <row r="444" spans="1:8" x14ac:dyDescent="0.25">
      <c r="A444" s="20" t="str">
        <f t="shared" si="6"/>
        <v>VOLUMEN POR ACTO (consumiciones)Bebidas Refrescantes</v>
      </c>
      <c r="B444" s="20" t="s">
        <v>207</v>
      </c>
      <c r="C444" s="20" t="s">
        <v>159</v>
      </c>
      <c r="D444" s="22">
        <v>1.8399519946219538</v>
      </c>
      <c r="E444" s="22">
        <v>1.8498084761895071</v>
      </c>
      <c r="F444" s="22">
        <v>1.8887775820765251</v>
      </c>
      <c r="G444" s="22"/>
      <c r="H444" s="22"/>
    </row>
    <row r="445" spans="1:8" x14ac:dyDescent="0.25">
      <c r="A445" s="20" t="str">
        <f t="shared" si="6"/>
        <v>VOLUMEN POR ACTO (consumiciones)Colas</v>
      </c>
      <c r="B445" s="20" t="s">
        <v>207</v>
      </c>
      <c r="C445" s="20" t="s">
        <v>160</v>
      </c>
      <c r="D445" s="22">
        <v>1.7317712882074694</v>
      </c>
      <c r="E445" s="22">
        <v>1.7384876182199009</v>
      </c>
      <c r="F445" s="22">
        <v>1.7242957755412183</v>
      </c>
      <c r="G445" s="22"/>
      <c r="H445" s="22"/>
    </row>
    <row r="446" spans="1:8" x14ac:dyDescent="0.25">
      <c r="A446" s="20" t="str">
        <f t="shared" si="6"/>
        <v>VOLUMEN POR ACTO (consumiciones)Cola Regular</v>
      </c>
      <c r="B446" s="20" t="s">
        <v>207</v>
      </c>
      <c r="C446" s="20" t="s">
        <v>161</v>
      </c>
      <c r="D446" s="22">
        <v>1.6373416413585538</v>
      </c>
      <c r="E446" s="22">
        <v>1.6625740674009433</v>
      </c>
      <c r="F446" s="22">
        <v>1.689563144611957</v>
      </c>
      <c r="G446" s="22"/>
      <c r="H446" s="22"/>
    </row>
    <row r="447" spans="1:8" x14ac:dyDescent="0.25">
      <c r="A447" s="20" t="str">
        <f t="shared" si="6"/>
        <v>VOLUMEN POR ACTO (consumiciones)Light/Zero</v>
      </c>
      <c r="B447" s="20" t="s">
        <v>207</v>
      </c>
      <c r="C447" s="20" t="s">
        <v>162</v>
      </c>
      <c r="D447" s="22">
        <v>1.7670015546519973</v>
      </c>
      <c r="E447" s="22">
        <v>1.7440305273475121</v>
      </c>
      <c r="F447" s="22">
        <v>1.7070738503316178</v>
      </c>
      <c r="G447" s="22"/>
      <c r="H447" s="22"/>
    </row>
    <row r="448" spans="1:8" x14ac:dyDescent="0.25">
      <c r="A448" s="20" t="str">
        <f t="shared" si="6"/>
        <v>VOLUMEN POR ACTO (consumiciones)Otra Variedad Cola</v>
      </c>
      <c r="B448" s="20" t="s">
        <v>207</v>
      </c>
      <c r="C448" s="20" t="s">
        <v>163</v>
      </c>
      <c r="D448" s="22">
        <v>1.6586851612923379</v>
      </c>
      <c r="E448" s="22">
        <v>1.8482403566280527</v>
      </c>
      <c r="F448" s="22">
        <v>1.932453429205609</v>
      </c>
      <c r="G448" s="22"/>
      <c r="H448" s="22"/>
    </row>
    <row r="449" spans="1:8" x14ac:dyDescent="0.25">
      <c r="A449" s="20" t="str">
        <f t="shared" si="6"/>
        <v>VOLUMEN POR ACTO (consumiciones)Con Cafeina</v>
      </c>
      <c r="B449" s="20" t="s">
        <v>207</v>
      </c>
      <c r="C449" s="20" t="s">
        <v>164</v>
      </c>
      <c r="D449" s="22">
        <v>1.7019707043707946</v>
      </c>
      <c r="E449" s="22">
        <v>1.7101509857049857</v>
      </c>
      <c r="F449" s="22">
        <v>1.6985266525198863</v>
      </c>
      <c r="G449" s="22"/>
      <c r="H449" s="22"/>
    </row>
    <row r="450" spans="1:8" x14ac:dyDescent="0.25">
      <c r="A450" s="20" t="str">
        <f t="shared" si="6"/>
        <v>VOLUMEN POR ACTO (consumiciones)Sin Cafeina</v>
      </c>
      <c r="B450" s="20" t="s">
        <v>207</v>
      </c>
      <c r="C450" s="20" t="s">
        <v>165</v>
      </c>
      <c r="D450" s="22">
        <v>1.8972217824236632</v>
      </c>
      <c r="E450" s="22">
        <v>1.8034524504974434</v>
      </c>
      <c r="F450" s="22">
        <v>1.8202384906761342</v>
      </c>
      <c r="G450" s="22"/>
      <c r="H450" s="22"/>
    </row>
    <row r="451" spans="1:8" x14ac:dyDescent="0.25">
      <c r="A451" s="20" t="str">
        <f t="shared" si="6"/>
        <v>VOLUMEN POR ACTO (consumiciones)Frutas con gas</v>
      </c>
      <c r="B451" s="20" t="s">
        <v>207</v>
      </c>
      <c r="C451" s="20" t="s">
        <v>166</v>
      </c>
      <c r="D451" s="22">
        <v>1.677131955174181</v>
      </c>
      <c r="E451" s="22">
        <v>1.6715399350188556</v>
      </c>
      <c r="F451" s="22">
        <v>1.9419667753115615</v>
      </c>
      <c r="G451" s="22"/>
      <c r="H451" s="22"/>
    </row>
    <row r="452" spans="1:8" x14ac:dyDescent="0.25">
      <c r="A452" s="20" t="str">
        <f t="shared" ref="A452:A515" si="7">B452&amp;C452</f>
        <v>VOLUMEN POR ACTO (consumiciones)Frutas sin gas</v>
      </c>
      <c r="B452" s="20" t="s">
        <v>207</v>
      </c>
      <c r="C452" s="20" t="s">
        <v>167</v>
      </c>
      <c r="D452" s="22">
        <v>1.3867667947506324</v>
      </c>
      <c r="E452" s="22">
        <v>1.5026698200418427</v>
      </c>
      <c r="F452" s="22">
        <v>1.6373754308260944</v>
      </c>
      <c r="G452" s="22"/>
      <c r="H452" s="22"/>
    </row>
    <row r="453" spans="1:8" x14ac:dyDescent="0.25">
      <c r="A453" s="20" t="str">
        <f t="shared" si="7"/>
        <v>VOLUMEN POR ACTO (consumiciones)Mixers</v>
      </c>
      <c r="B453" s="20" t="s">
        <v>207</v>
      </c>
      <c r="C453" s="20" t="s">
        <v>168</v>
      </c>
      <c r="D453" s="22">
        <v>1.6978622242697767</v>
      </c>
      <c r="E453" s="22">
        <v>1.5967352563343173</v>
      </c>
      <c r="F453" s="22">
        <v>1.5994499811959384</v>
      </c>
      <c r="G453" s="22"/>
      <c r="H453" s="22"/>
    </row>
    <row r="454" spans="1:8" x14ac:dyDescent="0.25">
      <c r="A454" s="20" t="str">
        <f t="shared" si="7"/>
        <v>VOLUMEN POR ACTO (consumiciones)Isotonicas</v>
      </c>
      <c r="B454" s="20" t="s">
        <v>207</v>
      </c>
      <c r="C454" s="20" t="s">
        <v>182</v>
      </c>
      <c r="D454" s="22">
        <v>1.5239904658282268</v>
      </c>
      <c r="E454" s="22">
        <v>1.5349122836185367</v>
      </c>
      <c r="F454" s="22">
        <v>1.6499307641095327</v>
      </c>
      <c r="G454" s="22"/>
      <c r="H454" s="22"/>
    </row>
    <row r="455" spans="1:8" x14ac:dyDescent="0.25">
      <c r="A455" s="20" t="str">
        <f t="shared" si="7"/>
        <v>VOLUMEN POR ACTO (consumiciones)Energeticas</v>
      </c>
      <c r="B455" s="20" t="s">
        <v>207</v>
      </c>
      <c r="C455" s="20" t="s">
        <v>183</v>
      </c>
      <c r="D455" s="22">
        <v>1.5873154688933278</v>
      </c>
      <c r="E455" s="22">
        <v>1.8504114573934989</v>
      </c>
      <c r="F455" s="22">
        <v>1.7345383801394108</v>
      </c>
      <c r="G455" s="22"/>
      <c r="H455" s="22"/>
    </row>
    <row r="456" spans="1:8" x14ac:dyDescent="0.25">
      <c r="A456" s="20" t="str">
        <f t="shared" si="7"/>
        <v>VOLUMEN POR ACTO (consumiciones)Gaseosas</v>
      </c>
      <c r="B456" s="20" t="s">
        <v>207</v>
      </c>
      <c r="C456" s="20" t="s">
        <v>169</v>
      </c>
      <c r="D456" s="22">
        <v>1.2998194082965953</v>
      </c>
      <c r="E456" s="22">
        <v>1.3654870121258409</v>
      </c>
      <c r="F456" s="22">
        <v>1.392916876140696</v>
      </c>
      <c r="G456" s="22"/>
      <c r="H456" s="22"/>
    </row>
    <row r="457" spans="1:8" x14ac:dyDescent="0.25">
      <c r="A457" s="20" t="str">
        <f t="shared" si="7"/>
        <v>VOLUMEN POR ACTO (consumiciones)Bebidas Zumo+Leche</v>
      </c>
      <c r="B457" s="20" t="s">
        <v>207</v>
      </c>
      <c r="C457" s="20" t="s">
        <v>170</v>
      </c>
      <c r="D457" s="22">
        <v>1.9640494810853053</v>
      </c>
      <c r="E457" s="22">
        <v>1.8958196242089478</v>
      </c>
      <c r="F457" s="22">
        <v>2.2124155289278877</v>
      </c>
      <c r="G457" s="22"/>
      <c r="H457" s="22"/>
    </row>
    <row r="458" spans="1:8" x14ac:dyDescent="0.25">
      <c r="A458" s="20" t="str">
        <f t="shared" si="7"/>
        <v>VOLUMEN POR ACTO (consumiciones)Resto</v>
      </c>
      <c r="B458" s="20" t="s">
        <v>207</v>
      </c>
      <c r="C458" s="20" t="s">
        <v>79</v>
      </c>
      <c r="D458" s="22">
        <v>1.4220646533466827</v>
      </c>
      <c r="E458" s="22">
        <v>1.4748503026067104</v>
      </c>
      <c r="F458" s="22">
        <v>1.4964226059847248</v>
      </c>
      <c r="G458" s="22"/>
      <c r="H458" s="22"/>
    </row>
    <row r="459" spans="1:8" x14ac:dyDescent="0.25">
      <c r="A459" s="20" t="str">
        <f t="shared" si="7"/>
        <v>CONSUMO PER CAPITA (kg ó litros por individuo)TOTAL BEBIDAS</v>
      </c>
      <c r="B459" s="20" t="s">
        <v>122</v>
      </c>
      <c r="C459" s="20" t="s">
        <v>123</v>
      </c>
      <c r="D459" s="22">
        <v>95.600639899946643</v>
      </c>
      <c r="E459" s="22">
        <v>95.432333499115856</v>
      </c>
      <c r="F459" s="22">
        <v>58.245278177074248</v>
      </c>
      <c r="G459" s="22"/>
      <c r="H459" s="22"/>
    </row>
    <row r="460" spans="1:8" x14ac:dyDescent="0.25">
      <c r="A460" s="20" t="str">
        <f t="shared" si="7"/>
        <v>CONSUMO PER CAPITA (kg ó litros por individuo).Total Bebidas Caliente</v>
      </c>
      <c r="B460" s="20" t="s">
        <v>122</v>
      </c>
      <c r="C460" s="20" t="s">
        <v>124</v>
      </c>
      <c r="D460" s="22">
        <v>10.908571293386997</v>
      </c>
      <c r="E460" s="22">
        <v>10.913660468498035</v>
      </c>
      <c r="F460" s="22">
        <v>6.6756742598277263</v>
      </c>
      <c r="G460" s="22"/>
      <c r="H460" s="22"/>
    </row>
    <row r="461" spans="1:8" x14ac:dyDescent="0.25">
      <c r="A461" s="20" t="str">
        <f t="shared" si="7"/>
        <v>CONSUMO PER CAPITA (kg ó litros por individuo)Cafe</v>
      </c>
      <c r="B461" s="20" t="s">
        <v>122</v>
      </c>
      <c r="C461" s="20" t="s">
        <v>125</v>
      </c>
      <c r="D461" s="22">
        <v>2.6591026097340831</v>
      </c>
      <c r="E461" s="22">
        <v>2.6357783668028052</v>
      </c>
      <c r="F461" s="22">
        <v>1.6310717116638658</v>
      </c>
      <c r="G461" s="22"/>
      <c r="H461" s="22"/>
    </row>
    <row r="462" spans="1:8" x14ac:dyDescent="0.25">
      <c r="A462" s="20" t="str">
        <f t="shared" si="7"/>
        <v>CONSUMO PER CAPITA (kg ó litros por individuo)Leche+bebidas vegetales</v>
      </c>
      <c r="B462" s="20" t="s">
        <v>122</v>
      </c>
      <c r="C462" s="20" t="s">
        <v>176</v>
      </c>
      <c r="D462" s="22">
        <v>7.2537283910108439</v>
      </c>
      <c r="E462" s="22">
        <v>7.3155778397229181</v>
      </c>
      <c r="F462" s="22">
        <v>4.5357236842705593</v>
      </c>
      <c r="G462" s="22"/>
      <c r="H462" s="22"/>
    </row>
    <row r="463" spans="1:8" x14ac:dyDescent="0.25">
      <c r="A463" s="20" t="str">
        <f t="shared" si="7"/>
        <v>CONSUMO PER CAPITA (kg ó litros por individuo)Leche</v>
      </c>
      <c r="B463" s="20" t="s">
        <v>122</v>
      </c>
      <c r="C463" s="20" t="s">
        <v>126</v>
      </c>
      <c r="D463" s="22">
        <v>7.2537283910108439</v>
      </c>
      <c r="E463" s="22">
        <v>7.3155778397229181</v>
      </c>
      <c r="F463" s="22">
        <v>4.3451239189380972</v>
      </c>
      <c r="G463" s="22"/>
      <c r="H463" s="22"/>
    </row>
    <row r="464" spans="1:8" x14ac:dyDescent="0.25">
      <c r="A464" s="20" t="str">
        <f t="shared" si="7"/>
        <v>CONSUMO PER CAPITA (kg ó litros por individuo)Leche Sola</v>
      </c>
      <c r="B464" s="20" t="s">
        <v>122</v>
      </c>
      <c r="C464" s="20" t="s">
        <v>127</v>
      </c>
      <c r="D464" s="22">
        <v>0.11100981234905037</v>
      </c>
      <c r="E464" s="22">
        <v>0.11733277691182463</v>
      </c>
      <c r="F464" s="22">
        <v>8.3366351506546657E-2</v>
      </c>
      <c r="G464" s="22"/>
      <c r="H464" s="22"/>
    </row>
    <row r="465" spans="1:8" x14ac:dyDescent="0.25">
      <c r="A465" s="20" t="str">
        <f t="shared" si="7"/>
        <v>CONSUMO PER CAPITA (kg ó litros por individuo)Leche Con Cacao</v>
      </c>
      <c r="B465" s="20" t="s">
        <v>122</v>
      </c>
      <c r="C465" s="20" t="s">
        <v>128</v>
      </c>
      <c r="D465" s="22">
        <v>0.33679860418625085</v>
      </c>
      <c r="E465" s="22">
        <v>0.34402265626590928</v>
      </c>
      <c r="F465" s="22">
        <v>0.2230271226162272</v>
      </c>
      <c r="G465" s="22"/>
      <c r="H465" s="22"/>
    </row>
    <row r="466" spans="1:8" x14ac:dyDescent="0.25">
      <c r="A466" s="20" t="str">
        <f t="shared" si="7"/>
        <v>CONSUMO PER CAPITA (kg ó litros por individuo)Leche Con Cafe</v>
      </c>
      <c r="B466" s="20" t="s">
        <v>122</v>
      </c>
      <c r="C466" s="20" t="s">
        <v>129</v>
      </c>
      <c r="D466" s="22">
        <v>6.8059198473902658</v>
      </c>
      <c r="E466" s="22">
        <v>6.8542226489021614</v>
      </c>
      <c r="F466" s="22">
        <v>4.0387289863183966</v>
      </c>
      <c r="G466" s="22"/>
      <c r="H466" s="22"/>
    </row>
    <row r="467" spans="1:8" x14ac:dyDescent="0.25">
      <c r="A467" s="20" t="str">
        <f t="shared" si="7"/>
        <v>CONSUMO PER CAPITA (kg ó litros por individuo)Bebidas Vegetales</v>
      </c>
      <c r="B467" s="20" t="s">
        <v>122</v>
      </c>
      <c r="C467" s="20" t="s">
        <v>177</v>
      </c>
      <c r="D467" s="22" t="s">
        <v>213</v>
      </c>
      <c r="E467" s="22" t="s">
        <v>213</v>
      </c>
      <c r="F467" s="22">
        <v>0.19060039849417298</v>
      </c>
      <c r="G467" s="22"/>
      <c r="H467" s="22"/>
    </row>
    <row r="468" spans="1:8" x14ac:dyDescent="0.25">
      <c r="A468" s="20" t="str">
        <f t="shared" si="7"/>
        <v>CONSUMO PER CAPITA (kg ó litros por individuo)Infusiones</v>
      </c>
      <c r="B468" s="20" t="s">
        <v>122</v>
      </c>
      <c r="C468" s="20" t="s">
        <v>130</v>
      </c>
      <c r="D468" s="22">
        <v>0.6587529352024406</v>
      </c>
      <c r="E468" s="22">
        <v>0.62652803541393121</v>
      </c>
      <c r="F468" s="22">
        <v>0.31054295405835902</v>
      </c>
      <c r="G468" s="22"/>
      <c r="H468" s="22"/>
    </row>
    <row r="469" spans="1:8" x14ac:dyDescent="0.25">
      <c r="A469" s="20" t="str">
        <f t="shared" si="7"/>
        <v>CONSUMO PER CAPITA (kg ó litros por individuo)Resto Bebidas Caliente</v>
      </c>
      <c r="B469" s="20" t="s">
        <v>122</v>
      </c>
      <c r="C469" s="20" t="s">
        <v>131</v>
      </c>
      <c r="D469" s="22">
        <v>0.33698883580162398</v>
      </c>
      <c r="E469" s="22">
        <v>0.3357752388777927</v>
      </c>
      <c r="F469" s="22">
        <v>0.19833646190125812</v>
      </c>
      <c r="G469" s="22"/>
      <c r="H469" s="22"/>
    </row>
    <row r="470" spans="1:8" x14ac:dyDescent="0.25">
      <c r="A470" s="20" t="str">
        <f t="shared" si="7"/>
        <v>CONSUMO PER CAPITA (kg ó litros por individuo).Total Bebidas Frias</v>
      </c>
      <c r="B470" s="20" t="s">
        <v>122</v>
      </c>
      <c r="C470" s="20" t="s">
        <v>132</v>
      </c>
      <c r="D470" s="22">
        <v>84.692072845281885</v>
      </c>
      <c r="E470" s="22">
        <v>84.518679158726442</v>
      </c>
      <c r="F470" s="22">
        <v>51.569599570462024</v>
      </c>
      <c r="G470" s="22"/>
      <c r="H470" s="22"/>
    </row>
    <row r="471" spans="1:8" x14ac:dyDescent="0.25">
      <c r="A471" s="20" t="str">
        <f t="shared" si="7"/>
        <v>CONSUMO PER CAPITA (kg ó litros por individuo)Total bebidas de vino</v>
      </c>
      <c r="B471" s="20" t="s">
        <v>122</v>
      </c>
      <c r="C471" s="20" t="s">
        <v>133</v>
      </c>
      <c r="D471" s="22">
        <v>6.0379329278587175</v>
      </c>
      <c r="E471" s="22">
        <v>5.4617316351542318</v>
      </c>
      <c r="F471" s="22">
        <v>3.1274718422000278</v>
      </c>
      <c r="G471" s="22"/>
      <c r="H471" s="22"/>
    </row>
    <row r="472" spans="1:8" x14ac:dyDescent="0.25">
      <c r="A472" s="20" t="str">
        <f t="shared" si="7"/>
        <v>CONSUMO PER CAPITA (kg ó litros por individuo)Vino</v>
      </c>
      <c r="B472" s="20" t="s">
        <v>122</v>
      </c>
      <c r="C472" s="20" t="s">
        <v>134</v>
      </c>
      <c r="D472" s="22">
        <v>4.4522921053221935</v>
      </c>
      <c r="E472" s="22">
        <v>3.9376300937745579</v>
      </c>
      <c r="F472" s="22">
        <v>2.1582933134042461</v>
      </c>
      <c r="G472" s="22"/>
      <c r="H472" s="22"/>
    </row>
    <row r="473" spans="1:8" x14ac:dyDescent="0.25">
      <c r="A473" s="20" t="str">
        <f t="shared" si="7"/>
        <v>CONSUMO PER CAPITA (kg ó litros por individuo)Tinto</v>
      </c>
      <c r="B473" s="20" t="s">
        <v>122</v>
      </c>
      <c r="C473" s="20" t="s">
        <v>135</v>
      </c>
      <c r="D473" s="22">
        <v>2.8433145605780892</v>
      </c>
      <c r="E473" s="22">
        <v>2.4810528419456404</v>
      </c>
      <c r="F473" s="22">
        <v>1.3144192054091908</v>
      </c>
      <c r="G473" s="22"/>
      <c r="H473" s="22"/>
    </row>
    <row r="474" spans="1:8" x14ac:dyDescent="0.25">
      <c r="A474" s="20" t="str">
        <f t="shared" si="7"/>
        <v>CONSUMO PER CAPITA (kg ó litros por individuo)Blanco</v>
      </c>
      <c r="B474" s="20" t="s">
        <v>122</v>
      </c>
      <c r="C474" s="20" t="s">
        <v>136</v>
      </c>
      <c r="D474" s="22">
        <v>1.232559272063843</v>
      </c>
      <c r="E474" s="22">
        <v>1.1759691794422156</v>
      </c>
      <c r="F474" s="22">
        <v>0.71696397207744378</v>
      </c>
      <c r="G474" s="22"/>
      <c r="H474" s="22"/>
    </row>
    <row r="475" spans="1:8" x14ac:dyDescent="0.25">
      <c r="A475" s="20" t="str">
        <f t="shared" si="7"/>
        <v>CONSUMO PER CAPITA (kg ó litros por individuo)Rosado</v>
      </c>
      <c r="B475" s="20" t="s">
        <v>122</v>
      </c>
      <c r="C475" s="20" t="s">
        <v>137</v>
      </c>
      <c r="D475" s="22">
        <v>0.33448217857543794</v>
      </c>
      <c r="E475" s="22">
        <v>0.23937681973981073</v>
      </c>
      <c r="F475" s="22">
        <v>9.8177442462072884E-2</v>
      </c>
      <c r="G475" s="22"/>
      <c r="H475" s="22"/>
    </row>
    <row r="476" spans="1:8" x14ac:dyDescent="0.25">
      <c r="A476" s="20" t="str">
        <f t="shared" si="7"/>
        <v>CONSUMO PER CAPITA (kg ó litros por individuo)Resto vino</v>
      </c>
      <c r="B476" s="20" t="s">
        <v>122</v>
      </c>
      <c r="C476" s="20" t="s">
        <v>138</v>
      </c>
      <c r="D476" s="22">
        <v>4.1937709451790629E-2</v>
      </c>
      <c r="E476" s="22">
        <v>4.1232343480043482E-2</v>
      </c>
      <c r="F476" s="22">
        <v>2.8732646066016696E-2</v>
      </c>
      <c r="G476" s="22"/>
      <c r="H476" s="22"/>
    </row>
    <row r="477" spans="1:8" x14ac:dyDescent="0.25">
      <c r="A477" s="20" t="str">
        <f t="shared" si="7"/>
        <v>CONSUMO PER CAPITA (kg ó litros por individuo)Cava</v>
      </c>
      <c r="B477" s="20" t="s">
        <v>122</v>
      </c>
      <c r="C477" s="20" t="s">
        <v>139</v>
      </c>
      <c r="D477" s="22">
        <v>0.29128690905401239</v>
      </c>
      <c r="E477" s="22">
        <v>0.21598760841205769</v>
      </c>
      <c r="F477" s="22">
        <v>0.14046732464809691</v>
      </c>
      <c r="G477" s="22"/>
      <c r="H477" s="22"/>
    </row>
    <row r="478" spans="1:8" x14ac:dyDescent="0.25">
      <c r="A478" s="20" t="str">
        <f t="shared" si="7"/>
        <v>CONSUMO PER CAPITA (kg ó litros por individuo)Otr.Bebidas Deri.Vino</v>
      </c>
      <c r="B478" s="20" t="s">
        <v>122</v>
      </c>
      <c r="C478" s="20" t="s">
        <v>140</v>
      </c>
      <c r="D478" s="22">
        <v>1.2943525919160013</v>
      </c>
      <c r="E478" s="22">
        <v>1.3081120691601764</v>
      </c>
      <c r="F478" s="22">
        <v>0.82871104549192953</v>
      </c>
      <c r="G478" s="22"/>
      <c r="H478" s="22"/>
    </row>
    <row r="479" spans="1:8" x14ac:dyDescent="0.25">
      <c r="A479" s="20" t="str">
        <f t="shared" si="7"/>
        <v>CONSUMO PER CAPITA (kg ó litros por individuo)Tinto de Verano</v>
      </c>
      <c r="B479" s="20" t="s">
        <v>122</v>
      </c>
      <c r="C479" s="20" t="s">
        <v>141</v>
      </c>
      <c r="D479" s="22">
        <v>1.0180921240808674</v>
      </c>
      <c r="E479" s="22">
        <v>1.025422511765455</v>
      </c>
      <c r="F479" s="22">
        <v>0.63687436375930195</v>
      </c>
      <c r="G479" s="22"/>
      <c r="H479" s="22"/>
    </row>
    <row r="480" spans="1:8" x14ac:dyDescent="0.25">
      <c r="A480" s="20" t="str">
        <f t="shared" si="7"/>
        <v>CONSUMO PER CAPITA (kg ó litros por individuo)Sangria de Vino</v>
      </c>
      <c r="B480" s="20" t="s">
        <v>122</v>
      </c>
      <c r="C480" s="20" t="s">
        <v>142</v>
      </c>
      <c r="D480" s="22">
        <v>0.17904547435354301</v>
      </c>
      <c r="E480" s="22">
        <v>0.15107932098258753</v>
      </c>
      <c r="F480" s="22">
        <v>6.3452728720057319E-2</v>
      </c>
      <c r="G480" s="22"/>
      <c r="H480" s="22"/>
    </row>
    <row r="481" spans="1:8" x14ac:dyDescent="0.25">
      <c r="A481" s="20" t="str">
        <f t="shared" si="7"/>
        <v>CONSUMO PER CAPITA (kg ó litros por individuo)Sangria de Cava</v>
      </c>
      <c r="B481" s="20" t="s">
        <v>122</v>
      </c>
      <c r="C481" s="20" t="s">
        <v>143</v>
      </c>
      <c r="D481" s="22">
        <v>4.2975198067963925E-2</v>
      </c>
      <c r="E481" s="22">
        <v>7.0111854413767702E-2</v>
      </c>
      <c r="F481" s="22">
        <v>2.7302911211785338E-2</v>
      </c>
      <c r="G481" s="22"/>
      <c r="H481" s="22"/>
    </row>
    <row r="482" spans="1:8" x14ac:dyDescent="0.25">
      <c r="A482" s="20" t="str">
        <f t="shared" si="7"/>
        <v>CONSUMO PER CAPITA (kg ó litros por individuo)Calimocho</v>
      </c>
      <c r="B482" s="20" t="s">
        <v>122</v>
      </c>
      <c r="C482" s="20" t="s">
        <v>144</v>
      </c>
      <c r="D482" s="22">
        <v>5.4239599812892794E-2</v>
      </c>
      <c r="E482" s="22">
        <v>5.719393356591955E-2</v>
      </c>
      <c r="F482" s="22">
        <v>3.1492214496394076E-2</v>
      </c>
      <c r="G482" s="22"/>
      <c r="H482" s="22"/>
    </row>
    <row r="483" spans="1:8" x14ac:dyDescent="0.25">
      <c r="A483" s="20" t="str">
        <f t="shared" si="7"/>
        <v>CONSUMO PER CAPITA (kg ó litros por individuo)Rebujito</v>
      </c>
      <c r="B483" s="20" t="s">
        <v>122</v>
      </c>
      <c r="C483" s="20" t="s">
        <v>178</v>
      </c>
      <c r="D483" s="22" t="s">
        <v>213</v>
      </c>
      <c r="E483" s="22">
        <v>4.3043741681049611E-3</v>
      </c>
      <c r="F483" s="22">
        <v>3.671839841205764E-3</v>
      </c>
      <c r="G483" s="22"/>
      <c r="H483" s="22"/>
    </row>
    <row r="484" spans="1:8" x14ac:dyDescent="0.25">
      <c r="A484" s="20" t="str">
        <f t="shared" si="7"/>
        <v>CONSUMO PER CAPITA (kg ó litros por individuo)Espum/Lambrusc/Mosca</v>
      </c>
      <c r="B484" s="20" t="s">
        <v>122</v>
      </c>
      <c r="C484" s="20" t="s">
        <v>179</v>
      </c>
      <c r="D484" s="22" t="s">
        <v>213</v>
      </c>
      <c r="E484" s="22" t="s">
        <v>213</v>
      </c>
      <c r="F484" s="22">
        <v>6.5917082925900761E-2</v>
      </c>
      <c r="G484" s="22"/>
      <c r="H484" s="22"/>
    </row>
    <row r="485" spans="1:8" x14ac:dyDescent="0.25">
      <c r="A485" s="20" t="str">
        <f t="shared" si="7"/>
        <v>CONSUMO PER CAPITA (kg ó litros por individuo)Sidra</v>
      </c>
      <c r="B485" s="20" t="s">
        <v>122</v>
      </c>
      <c r="C485" s="20" t="s">
        <v>145</v>
      </c>
      <c r="D485" s="22">
        <v>0.78048139592140475</v>
      </c>
      <c r="E485" s="22">
        <v>0.91793030772462203</v>
      </c>
      <c r="F485" s="22">
        <v>0.56587025534086732</v>
      </c>
      <c r="G485" s="22"/>
      <c r="H485" s="22"/>
    </row>
    <row r="486" spans="1:8" x14ac:dyDescent="0.25">
      <c r="A486" s="20" t="str">
        <f t="shared" si="7"/>
        <v>CONSUMO PER CAPITA (kg ó litros por individuo)Cerveza</v>
      </c>
      <c r="B486" s="20" t="s">
        <v>122</v>
      </c>
      <c r="C486" s="20" t="s">
        <v>146</v>
      </c>
      <c r="D486" s="22">
        <v>29.791888157613069</v>
      </c>
      <c r="E486" s="22">
        <v>30.416612737360122</v>
      </c>
      <c r="F486" s="22">
        <v>18.793798238425609</v>
      </c>
      <c r="G486" s="22"/>
      <c r="H486" s="22"/>
    </row>
    <row r="487" spans="1:8" x14ac:dyDescent="0.25">
      <c r="A487" s="20" t="str">
        <f t="shared" si="7"/>
        <v>CONSUMO PER CAPITA (kg ó litros por individuo)Con alcohol</v>
      </c>
      <c r="B487" s="20" t="s">
        <v>122</v>
      </c>
      <c r="C487" s="20" t="s">
        <v>147</v>
      </c>
      <c r="D487" s="22">
        <v>26.714554725154571</v>
      </c>
      <c r="E487" s="22">
        <v>27.225400270608343</v>
      </c>
      <c r="F487" s="22">
        <v>17.131643817423452</v>
      </c>
      <c r="G487" s="22"/>
      <c r="H487" s="22"/>
    </row>
    <row r="488" spans="1:8" x14ac:dyDescent="0.25">
      <c r="A488" s="20" t="str">
        <f t="shared" si="7"/>
        <v>CONSUMO PER CAPITA (kg ó litros por individuo)Sin alcohol</v>
      </c>
      <c r="B488" s="20" t="s">
        <v>122</v>
      </c>
      <c r="C488" s="20" t="s">
        <v>148</v>
      </c>
      <c r="D488" s="22">
        <v>3.0363228174441361</v>
      </c>
      <c r="E488" s="22">
        <v>3.1358611128565115</v>
      </c>
      <c r="F488" s="22">
        <v>1.6473086722593318</v>
      </c>
      <c r="G488" s="22"/>
      <c r="H488" s="22"/>
    </row>
    <row r="489" spans="1:8" x14ac:dyDescent="0.25">
      <c r="A489" s="20" t="str">
        <f t="shared" si="7"/>
        <v>CONSUMO PER CAPITA (kg ó litros por individuo)Cerveza Envasada</v>
      </c>
      <c r="B489" s="20" t="s">
        <v>122</v>
      </c>
      <c r="C489" s="20" t="s">
        <v>180</v>
      </c>
      <c r="D489" s="22" t="s">
        <v>213</v>
      </c>
      <c r="E489" s="22" t="s">
        <v>213</v>
      </c>
      <c r="F489" s="22">
        <v>8.3883253210224389</v>
      </c>
      <c r="G489" s="22"/>
      <c r="H489" s="22"/>
    </row>
    <row r="490" spans="1:8" x14ac:dyDescent="0.25">
      <c r="A490" s="20" t="str">
        <f t="shared" si="7"/>
        <v>CONSUMO PER CAPITA (kg ó litros por individuo)Cerveza Surtidor</v>
      </c>
      <c r="B490" s="20" t="s">
        <v>122</v>
      </c>
      <c r="C490" s="20" t="s">
        <v>181</v>
      </c>
      <c r="D490" s="22" t="s">
        <v>213</v>
      </c>
      <c r="E490" s="22" t="s">
        <v>213</v>
      </c>
      <c r="F490" s="22">
        <v>10.405470810506566</v>
      </c>
      <c r="G490" s="22"/>
      <c r="H490" s="22"/>
    </row>
    <row r="491" spans="1:8" x14ac:dyDescent="0.25">
      <c r="A491" s="20" t="str">
        <f t="shared" si="7"/>
        <v>CONSUMO PER CAPITA (kg ó litros por individuo)Otras Cervezas</v>
      </c>
      <c r="B491" s="20" t="s">
        <v>122</v>
      </c>
      <c r="C491" s="20" t="s">
        <v>149</v>
      </c>
      <c r="D491" s="22">
        <v>4.10060190755464E-2</v>
      </c>
      <c r="E491" s="22">
        <v>5.5354861946808748E-2</v>
      </c>
      <c r="F491" s="22">
        <v>1.4847481673165011E-2</v>
      </c>
      <c r="G491" s="22"/>
      <c r="H491" s="22"/>
    </row>
    <row r="492" spans="1:8" x14ac:dyDescent="0.25">
      <c r="A492" s="20" t="str">
        <f t="shared" si="7"/>
        <v>CONSUMO PER CAPITA (kg ó litros por individuo)Espirituosas</v>
      </c>
      <c r="B492" s="20" t="s">
        <v>122</v>
      </c>
      <c r="C492" s="20" t="s">
        <v>150</v>
      </c>
      <c r="D492" s="22">
        <v>1.9173725301899207</v>
      </c>
      <c r="E492" s="22">
        <v>1.6726568916234015</v>
      </c>
      <c r="F492" s="22">
        <v>0.92281194519955567</v>
      </c>
      <c r="G492" s="22"/>
      <c r="H492" s="22"/>
    </row>
    <row r="493" spans="1:8" x14ac:dyDescent="0.25">
      <c r="A493" s="20" t="str">
        <f t="shared" si="7"/>
        <v>CONSUMO PER CAPITA (kg ó litros por individuo)Whisky</v>
      </c>
      <c r="B493" s="20" t="s">
        <v>122</v>
      </c>
      <c r="C493" s="20" t="s">
        <v>151</v>
      </c>
      <c r="D493" s="22">
        <v>0.12700119691510281</v>
      </c>
      <c r="E493" s="22">
        <v>0.13573911232369082</v>
      </c>
      <c r="F493" s="22">
        <v>8.2996568150387959E-2</v>
      </c>
      <c r="G493" s="22"/>
      <c r="H493" s="22"/>
    </row>
    <row r="494" spans="1:8" x14ac:dyDescent="0.25">
      <c r="A494" s="20" t="str">
        <f t="shared" si="7"/>
        <v>CONSUMO PER CAPITA (kg ó litros por individuo)Brandy</v>
      </c>
      <c r="B494" s="20" t="s">
        <v>122</v>
      </c>
      <c r="C494" s="20" t="s">
        <v>152</v>
      </c>
      <c r="D494" s="22">
        <v>1.9103380502782968E-2</v>
      </c>
      <c r="E494" s="22">
        <v>1.3718598293267183E-2</v>
      </c>
      <c r="F494" s="22">
        <v>1.5617195124209567E-2</v>
      </c>
      <c r="G494" s="22"/>
      <c r="H494" s="22"/>
    </row>
    <row r="495" spans="1:8" x14ac:dyDescent="0.25">
      <c r="A495" s="20" t="str">
        <f t="shared" si="7"/>
        <v>CONSUMO PER CAPITA (kg ó litros por individuo)Ginebra</v>
      </c>
      <c r="B495" s="20" t="s">
        <v>122</v>
      </c>
      <c r="C495" s="20" t="s">
        <v>153</v>
      </c>
      <c r="D495" s="22">
        <v>0.28025618296709348</v>
      </c>
      <c r="E495" s="22">
        <v>0.28842295031504778</v>
      </c>
      <c r="F495" s="22">
        <v>0.15223847712880764</v>
      </c>
      <c r="G495" s="22"/>
      <c r="H495" s="22"/>
    </row>
    <row r="496" spans="1:8" x14ac:dyDescent="0.25">
      <c r="A496" s="20" t="str">
        <f t="shared" si="7"/>
        <v>CONSUMO PER CAPITA (kg ó litros por individuo)Ron</v>
      </c>
      <c r="B496" s="20" t="s">
        <v>122</v>
      </c>
      <c r="C496" s="20" t="s">
        <v>154</v>
      </c>
      <c r="D496" s="22">
        <v>0.20161127387673014</v>
      </c>
      <c r="E496" s="22">
        <v>0.16947889821390777</v>
      </c>
      <c r="F496" s="22">
        <v>7.8422317828016688E-2</v>
      </c>
      <c r="G496" s="22"/>
      <c r="H496" s="22"/>
    </row>
    <row r="497" spans="1:8" x14ac:dyDescent="0.25">
      <c r="A497" s="20" t="str">
        <f t="shared" si="7"/>
        <v>CONSUMO PER CAPITA (kg ó litros por individuo)Anis</v>
      </c>
      <c r="B497" s="20" t="s">
        <v>122</v>
      </c>
      <c r="C497" s="20" t="s">
        <v>155</v>
      </c>
      <c r="D497" s="22">
        <v>2.9304584300406986E-2</v>
      </c>
      <c r="E497" s="22">
        <v>1.4148353565151343E-2</v>
      </c>
      <c r="F497" s="22">
        <v>1.0563589352797267E-2</v>
      </c>
      <c r="G497" s="22"/>
      <c r="H497" s="22"/>
    </row>
    <row r="498" spans="1:8" x14ac:dyDescent="0.25">
      <c r="A498" s="20" t="str">
        <f t="shared" si="7"/>
        <v>CONSUMO PER CAPITA (kg ó litros por individuo)Otras Espirituosas</v>
      </c>
      <c r="B498" s="20" t="s">
        <v>122</v>
      </c>
      <c r="C498" s="20" t="s">
        <v>156</v>
      </c>
      <c r="D498" s="22">
        <v>1.2600960875647096</v>
      </c>
      <c r="E498" s="22">
        <v>1.0511491150831924</v>
      </c>
      <c r="F498" s="22">
        <v>0.58297380885888983</v>
      </c>
      <c r="G498" s="22"/>
      <c r="H498" s="22"/>
    </row>
    <row r="499" spans="1:8" x14ac:dyDescent="0.25">
      <c r="A499" s="20" t="str">
        <f t="shared" si="7"/>
        <v>CONSUMO PER CAPITA (kg ó litros por individuo)T.Zumo+Horchata+Mosto</v>
      </c>
      <c r="B499" s="20" t="s">
        <v>122</v>
      </c>
      <c r="C499" s="20" t="s">
        <v>157</v>
      </c>
      <c r="D499" s="22">
        <v>1.9838544560166091</v>
      </c>
      <c r="E499" s="22">
        <v>1.9720405525625149</v>
      </c>
      <c r="F499" s="22">
        <v>1.1961386892199681</v>
      </c>
      <c r="G499" s="22"/>
      <c r="H499" s="22"/>
    </row>
    <row r="500" spans="1:8" x14ac:dyDescent="0.25">
      <c r="A500" s="20" t="str">
        <f t="shared" si="7"/>
        <v>CONSUMO PER CAPITA (kg ó litros por individuo)Agua Envasada</v>
      </c>
      <c r="B500" s="20" t="s">
        <v>122</v>
      </c>
      <c r="C500" s="20" t="s">
        <v>158</v>
      </c>
      <c r="D500" s="22">
        <v>27.676024791618836</v>
      </c>
      <c r="E500" s="22">
        <v>27.698409762954864</v>
      </c>
      <c r="F500" s="22">
        <v>16.300307299039492</v>
      </c>
      <c r="G500" s="22"/>
      <c r="H500" s="22"/>
    </row>
    <row r="501" spans="1:8" x14ac:dyDescent="0.25">
      <c r="A501" s="20" t="str">
        <f t="shared" si="7"/>
        <v>CONSUMO PER CAPITA (kg ó litros por individuo)Bebidas Refrescantes</v>
      </c>
      <c r="B501" s="20" t="s">
        <v>122</v>
      </c>
      <c r="C501" s="20" t="s">
        <v>159</v>
      </c>
      <c r="D501" s="22">
        <v>16.504514094790448</v>
      </c>
      <c r="E501" s="22">
        <v>16.379286965367815</v>
      </c>
      <c r="F501" s="22">
        <v>10.663200361509489</v>
      </c>
      <c r="G501" s="22"/>
      <c r="H501" s="22"/>
    </row>
    <row r="502" spans="1:8" x14ac:dyDescent="0.25">
      <c r="A502" s="20" t="str">
        <f t="shared" si="7"/>
        <v>CONSUMO PER CAPITA (kg ó litros por individuo)Colas</v>
      </c>
      <c r="B502" s="20" t="s">
        <v>122</v>
      </c>
      <c r="C502" s="20" t="s">
        <v>160</v>
      </c>
      <c r="D502" s="22">
        <v>9.6838665990361275</v>
      </c>
      <c r="E502" s="22">
        <v>9.64644100697687</v>
      </c>
      <c r="F502" s="22">
        <v>6.1970886220056727</v>
      </c>
      <c r="G502" s="22"/>
      <c r="H502" s="22"/>
    </row>
    <row r="503" spans="1:8" x14ac:dyDescent="0.25">
      <c r="A503" s="20" t="str">
        <f t="shared" si="7"/>
        <v>CONSUMO PER CAPITA (kg ó litros por individuo)Cola Regular</v>
      </c>
      <c r="B503" s="20" t="s">
        <v>122</v>
      </c>
      <c r="C503" s="20" t="s">
        <v>161</v>
      </c>
      <c r="D503" s="22">
        <v>4.812999121589467</v>
      </c>
      <c r="E503" s="22">
        <v>4.7314289267797527</v>
      </c>
      <c r="F503" s="22">
        <v>3.1269816751190049</v>
      </c>
      <c r="G503" s="22"/>
      <c r="H503" s="22"/>
    </row>
    <row r="504" spans="1:8" x14ac:dyDescent="0.25">
      <c r="A504" s="20" t="str">
        <f t="shared" si="7"/>
        <v>CONSUMO PER CAPITA (kg ó litros por individuo)Light/Zero</v>
      </c>
      <c r="B504" s="20" t="s">
        <v>122</v>
      </c>
      <c r="C504" s="20" t="s">
        <v>162</v>
      </c>
      <c r="D504" s="22">
        <v>4.7842300664651818</v>
      </c>
      <c r="E504" s="22">
        <v>4.8167502727991609</v>
      </c>
      <c r="F504" s="22">
        <v>3.059491238938751</v>
      </c>
      <c r="G504" s="22"/>
      <c r="H504" s="22"/>
    </row>
    <row r="505" spans="1:8" x14ac:dyDescent="0.25">
      <c r="A505" s="20" t="str">
        <f t="shared" si="7"/>
        <v>CONSUMO PER CAPITA (kg ó litros por individuo)Otra Variedad Cola</v>
      </c>
      <c r="B505" s="20" t="s">
        <v>122</v>
      </c>
      <c r="C505" s="20" t="s">
        <v>163</v>
      </c>
      <c r="D505" s="22">
        <v>8.6637493198162427E-2</v>
      </c>
      <c r="E505" s="22">
        <v>9.8261650431997194E-2</v>
      </c>
      <c r="F505" s="22">
        <v>1.0617243740202479E-2</v>
      </c>
      <c r="G505" s="22"/>
      <c r="H505" s="22"/>
    </row>
    <row r="506" spans="1:8" x14ac:dyDescent="0.25">
      <c r="A506" s="20" t="str">
        <f t="shared" si="7"/>
        <v>CONSUMO PER CAPITA (kg ó litros por individuo)Con Cafeina</v>
      </c>
      <c r="B506" s="20" t="s">
        <v>122</v>
      </c>
      <c r="C506" s="20" t="s">
        <v>164</v>
      </c>
      <c r="D506" s="22">
        <v>8.3881054615835922</v>
      </c>
      <c r="E506" s="22">
        <v>8.1863901371064465</v>
      </c>
      <c r="F506" s="22">
        <v>5.2403473190926233</v>
      </c>
      <c r="G506" s="22"/>
      <c r="H506" s="22"/>
    </row>
    <row r="507" spans="1:8" x14ac:dyDescent="0.25">
      <c r="A507" s="20" t="str">
        <f t="shared" si="7"/>
        <v>CONSUMO PER CAPITA (kg ó litros por individuo)Sin Cafeina</v>
      </c>
      <c r="B507" s="20" t="s">
        <v>122</v>
      </c>
      <c r="C507" s="20" t="s">
        <v>165</v>
      </c>
      <c r="D507" s="22">
        <v>1.0971069804093041</v>
      </c>
      <c r="E507" s="22">
        <v>1.2595292422746782</v>
      </c>
      <c r="F507" s="22">
        <v>0.83281751075310595</v>
      </c>
      <c r="G507" s="22"/>
      <c r="H507" s="22"/>
    </row>
    <row r="508" spans="1:8" x14ac:dyDescent="0.25">
      <c r="A508" s="20" t="str">
        <f t="shared" si="7"/>
        <v>CONSUMO PER CAPITA (kg ó litros por individuo)Frutas con gas</v>
      </c>
      <c r="B508" s="20" t="s">
        <v>122</v>
      </c>
      <c r="C508" s="20" t="s">
        <v>166</v>
      </c>
      <c r="D508" s="22">
        <v>2.1621600408771795</v>
      </c>
      <c r="E508" s="22">
        <v>2.0041635955268458</v>
      </c>
      <c r="F508" s="22">
        <v>1.3708560729298194</v>
      </c>
      <c r="G508" s="22"/>
      <c r="H508" s="22"/>
    </row>
    <row r="509" spans="1:8" x14ac:dyDescent="0.25">
      <c r="A509" s="20" t="str">
        <f t="shared" si="7"/>
        <v>CONSUMO PER CAPITA (kg ó litros por individuo)Frutas sin gas</v>
      </c>
      <c r="B509" s="20" t="s">
        <v>122</v>
      </c>
      <c r="C509" s="20" t="s">
        <v>167</v>
      </c>
      <c r="D509" s="22">
        <v>0.55100248617705072</v>
      </c>
      <c r="E509" s="22">
        <v>0.4491481547889799</v>
      </c>
      <c r="F509" s="22">
        <v>0.31249866392170028</v>
      </c>
      <c r="G509" s="22"/>
      <c r="H509" s="22"/>
    </row>
    <row r="510" spans="1:8" x14ac:dyDescent="0.25">
      <c r="A510" s="20" t="str">
        <f t="shared" si="7"/>
        <v>CONSUMO PER CAPITA (kg ó litros por individuo)Mixers</v>
      </c>
      <c r="B510" s="20" t="s">
        <v>122</v>
      </c>
      <c r="C510" s="20" t="s">
        <v>168</v>
      </c>
      <c r="D510" s="22">
        <v>0.47927149736865521</v>
      </c>
      <c r="E510" s="22">
        <v>0.48368598114548311</v>
      </c>
      <c r="F510" s="22">
        <v>0.1936092173765411</v>
      </c>
      <c r="G510" s="22"/>
      <c r="H510" s="22"/>
    </row>
    <row r="511" spans="1:8" x14ac:dyDescent="0.25">
      <c r="A511" s="20" t="str">
        <f t="shared" si="7"/>
        <v>CONSUMO PER CAPITA (kg ó litros por individuo)Isotonicas</v>
      </c>
      <c r="B511" s="20" t="s">
        <v>122</v>
      </c>
      <c r="C511" s="20" t="s">
        <v>182</v>
      </c>
      <c r="D511" s="22">
        <v>1.706619060549357</v>
      </c>
      <c r="E511" s="22">
        <v>1.6976478668335666</v>
      </c>
      <c r="F511" s="22">
        <v>1.2257149990833969</v>
      </c>
      <c r="G511" s="22"/>
      <c r="H511" s="22"/>
    </row>
    <row r="512" spans="1:8" x14ac:dyDescent="0.25">
      <c r="A512" s="20" t="str">
        <f t="shared" si="7"/>
        <v>CONSUMO PER CAPITA (kg ó litros por individuo)Energeticas</v>
      </c>
      <c r="B512" s="20" t="s">
        <v>122</v>
      </c>
      <c r="C512" s="20" t="s">
        <v>183</v>
      </c>
      <c r="D512" s="22">
        <v>0.38407529020261288</v>
      </c>
      <c r="E512" s="22">
        <v>0.62431926306468344</v>
      </c>
      <c r="F512" s="22">
        <v>0.42768019915385669</v>
      </c>
      <c r="G512" s="22"/>
      <c r="H512" s="22"/>
    </row>
    <row r="513" spans="1:8" x14ac:dyDescent="0.25">
      <c r="A513" s="20" t="str">
        <f t="shared" si="7"/>
        <v>CONSUMO PER CAPITA (kg ó litros por individuo)Gaseosas</v>
      </c>
      <c r="B513" s="20" t="s">
        <v>122</v>
      </c>
      <c r="C513" s="20" t="s">
        <v>169</v>
      </c>
      <c r="D513" s="22">
        <v>0.40761969075247845</v>
      </c>
      <c r="E513" s="22">
        <v>0.37276170558910804</v>
      </c>
      <c r="F513" s="22">
        <v>0.20944816136150562</v>
      </c>
      <c r="G513" s="22"/>
      <c r="H513" s="22"/>
    </row>
    <row r="514" spans="1:8" x14ac:dyDescent="0.25">
      <c r="A514" s="20" t="str">
        <f t="shared" si="7"/>
        <v>CONSUMO PER CAPITA (kg ó litros por individuo)Bebidas Zumo+Leche</v>
      </c>
      <c r="B514" s="20" t="s">
        <v>122</v>
      </c>
      <c r="C514" s="20" t="s">
        <v>170</v>
      </c>
      <c r="D514" s="22">
        <v>0.16250629907216291</v>
      </c>
      <c r="E514" s="22">
        <v>0.13721338099261296</v>
      </c>
      <c r="F514" s="22">
        <v>0.1180275922521096</v>
      </c>
      <c r="G514" s="22"/>
      <c r="H514" s="22"/>
    </row>
    <row r="515" spans="1:8" x14ac:dyDescent="0.25">
      <c r="A515" s="20" t="str">
        <f t="shared" si="7"/>
        <v>CONSUMO PER CAPITA (kg ó litros por individuo)Resto</v>
      </c>
      <c r="B515" s="20" t="s">
        <v>122</v>
      </c>
      <c r="C515" s="20" t="s">
        <v>79</v>
      </c>
      <c r="D515" s="22">
        <v>0.9673943363104861</v>
      </c>
      <c r="E515" s="22">
        <v>0.96390824187528212</v>
      </c>
      <c r="F515" s="22">
        <v>0.60827724958640406</v>
      </c>
      <c r="G515" s="22"/>
      <c r="H515" s="22"/>
    </row>
    <row r="516" spans="1:8" x14ac:dyDescent="0.25">
      <c r="A516" s="20" t="str">
        <f t="shared" ref="A516:A579" si="8">B516&amp;C516</f>
        <v>GASTO PER CAPITA (€ por individuo)TOTAL BEBIDAS</v>
      </c>
      <c r="B516" s="20" t="s">
        <v>190</v>
      </c>
      <c r="C516" s="20" t="s">
        <v>123</v>
      </c>
      <c r="D516" s="22">
        <v>421.43651662495836</v>
      </c>
      <c r="E516" s="22">
        <v>417.4820436261204</v>
      </c>
      <c r="F516" s="22">
        <v>253.61276893514318</v>
      </c>
      <c r="G516" s="22"/>
      <c r="H516" s="22"/>
    </row>
    <row r="517" spans="1:8" x14ac:dyDescent="0.25">
      <c r="A517" s="20" t="str">
        <f t="shared" si="8"/>
        <v>GASTO PER CAPITA (€ por individuo).Total Bebidas Caliente</v>
      </c>
      <c r="B517" s="20" t="s">
        <v>190</v>
      </c>
      <c r="C517" s="20" t="s">
        <v>124</v>
      </c>
      <c r="D517" s="22">
        <v>118.68833072179221</v>
      </c>
      <c r="E517" s="22">
        <v>120.39429786009137</v>
      </c>
      <c r="F517" s="22">
        <v>72.608898984950827</v>
      </c>
      <c r="G517" s="22"/>
      <c r="H517" s="22"/>
    </row>
    <row r="518" spans="1:8" x14ac:dyDescent="0.25">
      <c r="A518" s="20" t="str">
        <f t="shared" si="8"/>
        <v>GASTO PER CAPITA (€ por individuo)Cafe</v>
      </c>
      <c r="B518" s="20" t="s">
        <v>190</v>
      </c>
      <c r="C518" s="20" t="s">
        <v>125</v>
      </c>
      <c r="D518" s="22">
        <v>47.566667904790229</v>
      </c>
      <c r="E518" s="22">
        <v>48.012644685248461</v>
      </c>
      <c r="F518" s="22">
        <v>29.366833679861045</v>
      </c>
      <c r="G518" s="22"/>
      <c r="H518" s="22"/>
    </row>
    <row r="519" spans="1:8" x14ac:dyDescent="0.25">
      <c r="A519" s="20" t="str">
        <f t="shared" si="8"/>
        <v>GASTO PER CAPITA (€ por individuo)Leche+bebidas vegetales</v>
      </c>
      <c r="B519" s="20" t="s">
        <v>190</v>
      </c>
      <c r="C519" s="20" t="s">
        <v>176</v>
      </c>
      <c r="D519" s="22" t="s">
        <v>213</v>
      </c>
      <c r="E519" s="22" t="s">
        <v>213</v>
      </c>
      <c r="F519" s="22">
        <v>38.030875032350835</v>
      </c>
      <c r="G519" s="22"/>
      <c r="H519" s="22"/>
    </row>
    <row r="520" spans="1:8" x14ac:dyDescent="0.25">
      <c r="A520" s="20" t="str">
        <f t="shared" si="8"/>
        <v>GASTO PER CAPITA (€ por individuo)Leche</v>
      </c>
      <c r="B520" s="20" t="s">
        <v>190</v>
      </c>
      <c r="C520" s="20" t="s">
        <v>126</v>
      </c>
      <c r="D520" s="22">
        <v>61.282832871813454</v>
      </c>
      <c r="E520" s="22">
        <v>62.669395160053909</v>
      </c>
      <c r="F520" s="22">
        <v>36.870179100047608</v>
      </c>
      <c r="G520" s="22"/>
      <c r="H520" s="22"/>
    </row>
    <row r="521" spans="1:8" x14ac:dyDescent="0.25">
      <c r="A521" s="20" t="str">
        <f t="shared" si="8"/>
        <v>GASTO PER CAPITA (€ por individuo)Leche Sola</v>
      </c>
      <c r="B521" s="20" t="s">
        <v>190</v>
      </c>
      <c r="C521" s="20" t="s">
        <v>127</v>
      </c>
      <c r="D521" s="22">
        <v>0.48022649525187405</v>
      </c>
      <c r="E521" s="22">
        <v>0.54988838004988139</v>
      </c>
      <c r="F521" s="22">
        <v>0.33395851848311886</v>
      </c>
      <c r="G521" s="22"/>
      <c r="H521" s="22"/>
    </row>
    <row r="522" spans="1:8" x14ac:dyDescent="0.25">
      <c r="A522" s="20" t="str">
        <f t="shared" si="8"/>
        <v>GASTO PER CAPITA (€ por individuo)Leche Con Cacao</v>
      </c>
      <c r="B522" s="20" t="s">
        <v>190</v>
      </c>
      <c r="C522" s="20" t="s">
        <v>128</v>
      </c>
      <c r="D522" s="22">
        <v>1.9893770555603496</v>
      </c>
      <c r="E522" s="22">
        <v>2.0629196822415201</v>
      </c>
      <c r="F522" s="22">
        <v>1.2986765449480056</v>
      </c>
      <c r="G522" s="22"/>
      <c r="H522" s="22"/>
    </row>
    <row r="523" spans="1:8" x14ac:dyDescent="0.25">
      <c r="A523" s="20" t="str">
        <f t="shared" si="8"/>
        <v>GASTO PER CAPITA (€ por individuo)Leche Con Cafe</v>
      </c>
      <c r="B523" s="20" t="s">
        <v>190</v>
      </c>
      <c r="C523" s="20" t="s">
        <v>129</v>
      </c>
      <c r="D523" s="22">
        <v>58.813226567447728</v>
      </c>
      <c r="E523" s="22">
        <v>60.056594881831444</v>
      </c>
      <c r="F523" s="22">
        <v>35.237513743271457</v>
      </c>
      <c r="G523" s="22"/>
      <c r="H523" s="22"/>
    </row>
    <row r="524" spans="1:8" x14ac:dyDescent="0.25">
      <c r="A524" s="20" t="str">
        <f t="shared" si="8"/>
        <v>GASTO PER CAPITA (€ por individuo)Bebidas Vegetales</v>
      </c>
      <c r="B524" s="20" t="s">
        <v>190</v>
      </c>
      <c r="C524" s="20" t="s">
        <v>177</v>
      </c>
      <c r="D524" s="22" t="s">
        <v>213</v>
      </c>
      <c r="E524" s="22" t="s">
        <v>213</v>
      </c>
      <c r="F524" s="22">
        <v>1.1607018696137059</v>
      </c>
      <c r="G524" s="22"/>
      <c r="H524" s="22"/>
    </row>
    <row r="525" spans="1:8" x14ac:dyDescent="0.25">
      <c r="A525" s="20" t="str">
        <f t="shared" si="8"/>
        <v>GASTO PER CAPITA (€ por individuo)Infusiones</v>
      </c>
      <c r="B525" s="20" t="s">
        <v>190</v>
      </c>
      <c r="C525" s="20" t="s">
        <v>130</v>
      </c>
      <c r="D525" s="22">
        <v>5.6774355662658582</v>
      </c>
      <c r="E525" s="22">
        <v>5.3962782700043483</v>
      </c>
      <c r="F525" s="22">
        <v>2.700977402095003</v>
      </c>
      <c r="G525" s="22"/>
      <c r="H525" s="22"/>
    </row>
    <row r="526" spans="1:8" x14ac:dyDescent="0.25">
      <c r="A526" s="20" t="str">
        <f t="shared" si="8"/>
        <v>GASTO PER CAPITA (€ por individuo)Resto Bebidas Caliente</v>
      </c>
      <c r="B526" s="20" t="s">
        <v>190</v>
      </c>
      <c r="C526" s="20" t="s">
        <v>131</v>
      </c>
      <c r="D526" s="22">
        <v>4.1614031166263912</v>
      </c>
      <c r="E526" s="22">
        <v>4.3159791254932065</v>
      </c>
      <c r="F526" s="22">
        <v>2.5102317869981694</v>
      </c>
      <c r="G526" s="22"/>
      <c r="H526" s="22"/>
    </row>
    <row r="527" spans="1:8" x14ac:dyDescent="0.25">
      <c r="A527" s="20" t="str">
        <f t="shared" si="8"/>
        <v>GASTO PER CAPITA (€ por individuo).Total Bebidas Frias</v>
      </c>
      <c r="B527" s="20" t="s">
        <v>190</v>
      </c>
      <c r="C527" s="20" t="s">
        <v>132</v>
      </c>
      <c r="D527" s="22">
        <v>302.74820530237935</v>
      </c>
      <c r="E527" s="22">
        <v>297.0877575530065</v>
      </c>
      <c r="F527" s="22">
        <v>181.0038482605396</v>
      </c>
      <c r="G527" s="22"/>
      <c r="H527" s="22"/>
    </row>
    <row r="528" spans="1:8" x14ac:dyDescent="0.25">
      <c r="A528" s="20" t="str">
        <f t="shared" si="8"/>
        <v>GASTO PER CAPITA (€ por individuo)Total bebidas de vino</v>
      </c>
      <c r="B528" s="20" t="s">
        <v>190</v>
      </c>
      <c r="C528" s="20" t="s">
        <v>133</v>
      </c>
      <c r="D528" s="22">
        <v>41.85117683429003</v>
      </c>
      <c r="E528" s="22">
        <v>34.464621540415393</v>
      </c>
      <c r="F528" s="22">
        <v>22.753902843135752</v>
      </c>
      <c r="G528" s="22"/>
      <c r="H528" s="22"/>
    </row>
    <row r="529" spans="1:8" x14ac:dyDescent="0.25">
      <c r="A529" s="20" t="str">
        <f t="shared" si="8"/>
        <v>GASTO PER CAPITA (€ por individuo)Vino</v>
      </c>
      <c r="B529" s="20" t="s">
        <v>190</v>
      </c>
      <c r="C529" s="20" t="s">
        <v>134</v>
      </c>
      <c r="D529" s="22">
        <v>34.393953085547714</v>
      </c>
      <c r="E529" s="22">
        <v>27.895559197789609</v>
      </c>
      <c r="F529" s="22">
        <v>18.313298491690226</v>
      </c>
      <c r="G529" s="22"/>
      <c r="H529" s="22"/>
    </row>
    <row r="530" spans="1:8" x14ac:dyDescent="0.25">
      <c r="A530" s="20" t="str">
        <f t="shared" si="8"/>
        <v>GASTO PER CAPITA (€ por individuo)Tinto</v>
      </c>
      <c r="B530" s="20" t="s">
        <v>190</v>
      </c>
      <c r="C530" s="20" t="s">
        <v>135</v>
      </c>
      <c r="D530" s="22">
        <v>20.995855317918281</v>
      </c>
      <c r="E530" s="22">
        <v>16.452079797884199</v>
      </c>
      <c r="F530" s="22">
        <v>10.961687241207541</v>
      </c>
      <c r="G530" s="22"/>
      <c r="H530" s="22"/>
    </row>
    <row r="531" spans="1:8" x14ac:dyDescent="0.25">
      <c r="A531" s="20" t="str">
        <f t="shared" si="8"/>
        <v>GASTO PER CAPITA (€ por individuo)Blanco</v>
      </c>
      <c r="B531" s="20" t="s">
        <v>190</v>
      </c>
      <c r="C531" s="20" t="s">
        <v>136</v>
      </c>
      <c r="D531" s="22">
        <v>10.377987729898956</v>
      </c>
      <c r="E531" s="22">
        <v>9.1404746141969984</v>
      </c>
      <c r="F531" s="22">
        <v>6.3037896941793079</v>
      </c>
      <c r="G531" s="22"/>
      <c r="H531" s="22"/>
    </row>
    <row r="532" spans="1:8" x14ac:dyDescent="0.25">
      <c r="A532" s="20" t="str">
        <f t="shared" si="8"/>
        <v>GASTO PER CAPITA (€ por individuo)Rosado</v>
      </c>
      <c r="B532" s="20" t="s">
        <v>190</v>
      </c>
      <c r="C532" s="20" t="s">
        <v>137</v>
      </c>
      <c r="D532" s="22">
        <v>2.7558953669042694</v>
      </c>
      <c r="E532" s="22">
        <v>2.0263342621663174</v>
      </c>
      <c r="F532" s="22">
        <v>0.84241641884033058</v>
      </c>
      <c r="G532" s="22"/>
      <c r="H532" s="22"/>
    </row>
    <row r="533" spans="1:8" x14ac:dyDescent="0.25">
      <c r="A533" s="20" t="str">
        <f t="shared" si="8"/>
        <v>GASTO PER CAPITA (€ por individuo)Resto vino</v>
      </c>
      <c r="B533" s="20" t="s">
        <v>190</v>
      </c>
      <c r="C533" s="20" t="s">
        <v>138</v>
      </c>
      <c r="D533" s="22">
        <v>0.26422698349618101</v>
      </c>
      <c r="E533" s="22">
        <v>0.27668114509178404</v>
      </c>
      <c r="F533" s="22">
        <v>0.20540294904152231</v>
      </c>
      <c r="G533" s="22"/>
      <c r="H533" s="22"/>
    </row>
    <row r="534" spans="1:8" x14ac:dyDescent="0.25">
      <c r="A534" s="20" t="str">
        <f t="shared" si="8"/>
        <v>GASTO PER CAPITA (€ por individuo)Cava</v>
      </c>
      <c r="B534" s="20" t="s">
        <v>190</v>
      </c>
      <c r="C534" s="20" t="s">
        <v>139</v>
      </c>
      <c r="D534" s="22">
        <v>2.4591909187159504</v>
      </c>
      <c r="E534" s="22">
        <v>1.5959021621479654</v>
      </c>
      <c r="F534" s="22">
        <v>0.87621045369065786</v>
      </c>
      <c r="G534" s="22"/>
      <c r="H534" s="22"/>
    </row>
    <row r="535" spans="1:8" x14ac:dyDescent="0.25">
      <c r="A535" s="20" t="str">
        <f t="shared" si="8"/>
        <v>GASTO PER CAPITA (€ por individuo)Otr.Bebidas Deri.Vino</v>
      </c>
      <c r="B535" s="20" t="s">
        <v>190</v>
      </c>
      <c r="C535" s="20" t="s">
        <v>140</v>
      </c>
      <c r="D535" s="22">
        <v>4.9980250751318538</v>
      </c>
      <c r="E535" s="22">
        <v>4.9731468943449677</v>
      </c>
      <c r="F535" s="22">
        <v>3.5643939465751528</v>
      </c>
      <c r="G535" s="22"/>
      <c r="H535" s="22"/>
    </row>
    <row r="536" spans="1:8" x14ac:dyDescent="0.25">
      <c r="A536" s="20" t="str">
        <f t="shared" si="8"/>
        <v>GASTO PER CAPITA (€ por individuo)Tinto de Verano</v>
      </c>
      <c r="B536" s="20" t="s">
        <v>190</v>
      </c>
      <c r="C536" s="20" t="s">
        <v>141</v>
      </c>
      <c r="D536" s="22">
        <v>3.8530211540791197</v>
      </c>
      <c r="E536" s="22">
        <v>3.832303795393694</v>
      </c>
      <c r="F536" s="22">
        <v>2.5607439326196877</v>
      </c>
      <c r="G536" s="22"/>
      <c r="H536" s="22"/>
    </row>
    <row r="537" spans="1:8" x14ac:dyDescent="0.25">
      <c r="A537" s="20" t="str">
        <f t="shared" si="8"/>
        <v>GASTO PER CAPITA (€ por individuo)Sangria de Vino</v>
      </c>
      <c r="B537" s="20" t="s">
        <v>190</v>
      </c>
      <c r="C537" s="20" t="s">
        <v>142</v>
      </c>
      <c r="D537" s="22">
        <v>0.54732328943369779</v>
      </c>
      <c r="E537" s="22">
        <v>0.40698457229618695</v>
      </c>
      <c r="F537" s="22">
        <v>0.17359855245263611</v>
      </c>
      <c r="G537" s="22"/>
      <c r="H537" s="22"/>
    </row>
    <row r="538" spans="1:8" x14ac:dyDescent="0.25">
      <c r="A538" s="20" t="str">
        <f t="shared" si="8"/>
        <v>GASTO PER CAPITA (€ por individuo)Sangria de Cava</v>
      </c>
      <c r="B538" s="20" t="s">
        <v>190</v>
      </c>
      <c r="C538" s="20" t="s">
        <v>143</v>
      </c>
      <c r="D538" s="22">
        <v>0.25139496444523562</v>
      </c>
      <c r="E538" s="22">
        <v>0.37633814085800693</v>
      </c>
      <c r="F538" s="22">
        <v>0.13320109800838931</v>
      </c>
      <c r="G538" s="22"/>
      <c r="H538" s="22"/>
    </row>
    <row r="539" spans="1:8" x14ac:dyDescent="0.25">
      <c r="A539" s="20" t="str">
        <f t="shared" si="8"/>
        <v>GASTO PER CAPITA (€ por individuo)Calimocho</v>
      </c>
      <c r="B539" s="20" t="s">
        <v>190</v>
      </c>
      <c r="C539" s="20" t="s">
        <v>144</v>
      </c>
      <c r="D539" s="22">
        <v>0.34628497831454208</v>
      </c>
      <c r="E539" s="22">
        <v>0.30813734122950448</v>
      </c>
      <c r="F539" s="22">
        <v>0.20849436126861123</v>
      </c>
      <c r="G539" s="22"/>
      <c r="H539" s="22"/>
    </row>
    <row r="540" spans="1:8" x14ac:dyDescent="0.25">
      <c r="A540" s="20" t="str">
        <f t="shared" si="8"/>
        <v>GASTO PER CAPITA (€ por individuo)Rebujito</v>
      </c>
      <c r="B540" s="20" t="s">
        <v>190</v>
      </c>
      <c r="C540" s="20" t="s">
        <v>178</v>
      </c>
      <c r="D540" s="22" t="s">
        <v>213</v>
      </c>
      <c r="E540" s="22">
        <v>3.0384006178493121E-2</v>
      </c>
      <c r="F540" s="22">
        <v>2.4174797276109789E-2</v>
      </c>
      <c r="G540" s="22"/>
      <c r="H540" s="22"/>
    </row>
    <row r="541" spans="1:8" x14ac:dyDescent="0.25">
      <c r="A541" s="20" t="str">
        <f t="shared" si="8"/>
        <v>GASTO PER CAPITA (€ por individuo)Espum/Lambrusc/Mosca</v>
      </c>
      <c r="B541" s="20" t="s">
        <v>190</v>
      </c>
      <c r="C541" s="20" t="s">
        <v>179</v>
      </c>
      <c r="D541" s="22" t="s">
        <v>213</v>
      </c>
      <c r="E541" s="22" t="s">
        <v>213</v>
      </c>
      <c r="F541" s="22">
        <v>0.46418071055233856</v>
      </c>
      <c r="G541" s="22"/>
      <c r="H541" s="22"/>
    </row>
    <row r="542" spans="1:8" x14ac:dyDescent="0.25">
      <c r="A542" s="20" t="str">
        <f t="shared" si="8"/>
        <v>GASTO PER CAPITA (€ por individuo)Sidra</v>
      </c>
      <c r="B542" s="20" t="s">
        <v>190</v>
      </c>
      <c r="C542" s="20" t="s">
        <v>145</v>
      </c>
      <c r="D542" s="22">
        <v>2.7139886021991089</v>
      </c>
      <c r="E542" s="22">
        <v>3.1075086228717868</v>
      </c>
      <c r="F542" s="22">
        <v>1.9691324313644587</v>
      </c>
      <c r="G542" s="22"/>
      <c r="H542" s="22"/>
    </row>
    <row r="543" spans="1:8" x14ac:dyDescent="0.25">
      <c r="A543" s="20" t="str">
        <f t="shared" si="8"/>
        <v>GASTO PER CAPITA (€ por individuo)Cerveza</v>
      </c>
      <c r="B543" s="20" t="s">
        <v>190</v>
      </c>
      <c r="C543" s="20" t="s">
        <v>146</v>
      </c>
      <c r="D543" s="22">
        <v>115.80976787340448</v>
      </c>
      <c r="E543" s="22">
        <v>122.48247685222688</v>
      </c>
      <c r="F543" s="22">
        <v>77.538773335560862</v>
      </c>
      <c r="G543" s="22"/>
      <c r="H543" s="22"/>
    </row>
    <row r="544" spans="1:8" x14ac:dyDescent="0.25">
      <c r="A544" s="20" t="str">
        <f t="shared" si="8"/>
        <v>GASTO PER CAPITA (€ por individuo)Con alcohol</v>
      </c>
      <c r="B544" s="20" t="s">
        <v>190</v>
      </c>
      <c r="C544" s="20" t="s">
        <v>147</v>
      </c>
      <c r="D544" s="22">
        <v>102.71366460952042</v>
      </c>
      <c r="E544" s="22">
        <v>108.0156787888005</v>
      </c>
      <c r="F544" s="22">
        <v>69.819611009137489</v>
      </c>
      <c r="G544" s="22"/>
      <c r="H544" s="22"/>
    </row>
    <row r="545" spans="1:8" x14ac:dyDescent="0.25">
      <c r="A545" s="20" t="str">
        <f t="shared" si="8"/>
        <v>GASTO PER CAPITA (€ por individuo)Sin alcohol</v>
      </c>
      <c r="B545" s="20" t="s">
        <v>190</v>
      </c>
      <c r="C545" s="20" t="s">
        <v>148</v>
      </c>
      <c r="D545" s="22">
        <v>12.954587827245875</v>
      </c>
      <c r="E545" s="22">
        <v>14.264073925673804</v>
      </c>
      <c r="F545" s="22">
        <v>7.6608690894566926</v>
      </c>
      <c r="G545" s="22"/>
      <c r="H545" s="22"/>
    </row>
    <row r="546" spans="1:8" x14ac:dyDescent="0.25">
      <c r="A546" s="20" t="str">
        <f t="shared" si="8"/>
        <v>GASTO PER CAPITA (€ por individuo)Cerveza Envasada</v>
      </c>
      <c r="B546" s="20" t="s">
        <v>190</v>
      </c>
      <c r="C546" s="20" t="s">
        <v>180</v>
      </c>
      <c r="D546" s="22" t="s">
        <v>213</v>
      </c>
      <c r="E546" s="22" t="s">
        <v>213</v>
      </c>
      <c r="F546" s="22">
        <v>41.417125092648007</v>
      </c>
      <c r="G546" s="22"/>
      <c r="H546" s="22"/>
    </row>
    <row r="547" spans="1:8" x14ac:dyDescent="0.25">
      <c r="A547" s="20" t="str">
        <f t="shared" si="8"/>
        <v>GASTO PER CAPITA (€ por individuo)Cerveza Surtidor</v>
      </c>
      <c r="B547" s="20" t="s">
        <v>190</v>
      </c>
      <c r="C547" s="20" t="s">
        <v>181</v>
      </c>
      <c r="D547" s="22" t="s">
        <v>213</v>
      </c>
      <c r="E547" s="22" t="s">
        <v>213</v>
      </c>
      <c r="F547" s="22">
        <v>36.121638683598583</v>
      </c>
      <c r="G547" s="22"/>
      <c r="H547" s="22"/>
    </row>
    <row r="548" spans="1:8" x14ac:dyDescent="0.25">
      <c r="A548" s="20" t="str">
        <f t="shared" si="8"/>
        <v>GASTO PER CAPITA (€ por individuo)Otras Cervezas</v>
      </c>
      <c r="B548" s="20" t="s">
        <v>190</v>
      </c>
      <c r="C548" s="20" t="s">
        <v>149</v>
      </c>
      <c r="D548" s="22">
        <v>0.14148844262685858</v>
      </c>
      <c r="E548" s="22">
        <v>0.20273310642617295</v>
      </c>
      <c r="F548" s="22">
        <v>5.8302644520578768E-2</v>
      </c>
      <c r="G548" s="22"/>
      <c r="H548" s="22"/>
    </row>
    <row r="549" spans="1:8" x14ac:dyDescent="0.25">
      <c r="A549" s="20" t="str">
        <f t="shared" si="8"/>
        <v>GASTO PER CAPITA (€ por individuo)Espirituosas</v>
      </c>
      <c r="B549" s="20" t="s">
        <v>190</v>
      </c>
      <c r="C549" s="20" t="s">
        <v>150</v>
      </c>
      <c r="D549" s="22">
        <v>43.758359975401021</v>
      </c>
      <c r="E549" s="22">
        <v>40.277442819100479</v>
      </c>
      <c r="F549" s="22">
        <v>21.849349914743538</v>
      </c>
      <c r="G549" s="22"/>
      <c r="H549" s="22"/>
    </row>
    <row r="550" spans="1:8" x14ac:dyDescent="0.25">
      <c r="A550" s="20" t="str">
        <f t="shared" si="8"/>
        <v>GASTO PER CAPITA (€ por individuo)Whisky</v>
      </c>
      <c r="B550" s="20" t="s">
        <v>190</v>
      </c>
      <c r="C550" s="20" t="s">
        <v>151</v>
      </c>
      <c r="D550" s="22">
        <v>5.4675333351498567</v>
      </c>
      <c r="E550" s="22">
        <v>5.7955883571221598</v>
      </c>
      <c r="F550" s="22">
        <v>3.4517430016722814</v>
      </c>
      <c r="G550" s="22"/>
      <c r="H550" s="22"/>
    </row>
    <row r="551" spans="1:8" x14ac:dyDescent="0.25">
      <c r="A551" s="20" t="str">
        <f t="shared" si="8"/>
        <v>GASTO PER CAPITA (€ por individuo)Brandy</v>
      </c>
      <c r="B551" s="20" t="s">
        <v>190</v>
      </c>
      <c r="C551" s="20" t="s">
        <v>152</v>
      </c>
      <c r="D551" s="22">
        <v>0.50308212088804261</v>
      </c>
      <c r="E551" s="22">
        <v>0.33872239958739248</v>
      </c>
      <c r="F551" s="22">
        <v>0.32273419777264195</v>
      </c>
      <c r="G551" s="22"/>
      <c r="H551" s="22"/>
    </row>
    <row r="552" spans="1:8" x14ac:dyDescent="0.25">
      <c r="A552" s="20" t="str">
        <f t="shared" si="8"/>
        <v>GASTO PER CAPITA (€ por individuo)Ginebra</v>
      </c>
      <c r="B552" s="20" t="s">
        <v>190</v>
      </c>
      <c r="C552" s="20" t="s">
        <v>153</v>
      </c>
      <c r="D552" s="22">
        <v>14.514374125154351</v>
      </c>
      <c r="E552" s="22">
        <v>13.85795123082684</v>
      </c>
      <c r="F552" s="22">
        <v>7.2056950597362324</v>
      </c>
      <c r="G552" s="22"/>
      <c r="H552" s="22"/>
    </row>
    <row r="553" spans="1:8" x14ac:dyDescent="0.25">
      <c r="A553" s="20" t="str">
        <f t="shared" si="8"/>
        <v>GASTO PER CAPITA (€ por individuo)Ron</v>
      </c>
      <c r="B553" s="20" t="s">
        <v>190</v>
      </c>
      <c r="C553" s="20" t="s">
        <v>154</v>
      </c>
      <c r="D553" s="22">
        <v>7.5796608764108226</v>
      </c>
      <c r="E553" s="22">
        <v>6.3842853970083349</v>
      </c>
      <c r="F553" s="22">
        <v>3.1321121860828565</v>
      </c>
      <c r="G553" s="22"/>
      <c r="H553" s="22"/>
    </row>
    <row r="554" spans="1:8" x14ac:dyDescent="0.25">
      <c r="A554" s="20" t="str">
        <f t="shared" si="8"/>
        <v>GASTO PER CAPITA (€ por individuo)Anis</v>
      </c>
      <c r="B554" s="20" t="s">
        <v>190</v>
      </c>
      <c r="C554" s="20" t="s">
        <v>155</v>
      </c>
      <c r="D554" s="22">
        <v>0.38634431798463331</v>
      </c>
      <c r="E554" s="22">
        <v>0.25021138476926907</v>
      </c>
      <c r="F554" s="22">
        <v>0.19968788649090052</v>
      </c>
      <c r="G554" s="22"/>
      <c r="H554" s="22"/>
    </row>
    <row r="555" spans="1:8" x14ac:dyDescent="0.25">
      <c r="A555" s="20" t="str">
        <f t="shared" si="8"/>
        <v>GASTO PER CAPITA (€ por individuo)Otras Espirituosas</v>
      </c>
      <c r="B555" s="20" t="s">
        <v>190</v>
      </c>
      <c r="C555" s="20" t="s">
        <v>156</v>
      </c>
      <c r="D555" s="22">
        <v>15.307363649036123</v>
      </c>
      <c r="E555" s="22">
        <v>13.650687946182192</v>
      </c>
      <c r="F555" s="22">
        <v>7.5373761482820409</v>
      </c>
      <c r="G555" s="22"/>
      <c r="H555" s="22"/>
    </row>
    <row r="556" spans="1:8" ht="14.25" customHeight="1" x14ac:dyDescent="0.25">
      <c r="A556" s="20" t="str">
        <f t="shared" si="8"/>
        <v>GASTO PER CAPITA (€ por individuo)T.Zumo+Horchata+Mosto</v>
      </c>
      <c r="B556" s="20" t="s">
        <v>190</v>
      </c>
      <c r="C556" s="20" t="s">
        <v>157</v>
      </c>
      <c r="D556" s="22">
        <v>9.166529437336111</v>
      </c>
      <c r="E556" s="22">
        <v>8.8659612120000553</v>
      </c>
      <c r="F556" s="22">
        <v>5.4253136706576299</v>
      </c>
      <c r="G556" s="22"/>
      <c r="H556" s="22"/>
    </row>
    <row r="557" spans="1:8" x14ac:dyDescent="0.25">
      <c r="A557" s="20" t="str">
        <f t="shared" si="8"/>
        <v>GASTO PER CAPITA (€ por individuo)Agua Envasada</v>
      </c>
      <c r="B557" s="20" t="s">
        <v>190</v>
      </c>
      <c r="C557" s="20" t="s">
        <v>158</v>
      </c>
      <c r="D557" s="22">
        <v>27.085245983598838</v>
      </c>
      <c r="E557" s="22">
        <v>25.816879883299009</v>
      </c>
      <c r="F557" s="22">
        <v>14.099771568822611</v>
      </c>
      <c r="G557" s="22"/>
      <c r="H557" s="22"/>
    </row>
    <row r="558" spans="1:8" x14ac:dyDescent="0.25">
      <c r="A558" s="20" t="str">
        <f t="shared" si="8"/>
        <v>GASTO PER CAPITA (€ por individuo)Bebidas Refrescantes</v>
      </c>
      <c r="B558" s="20" t="s">
        <v>190</v>
      </c>
      <c r="C558" s="20" t="s">
        <v>159</v>
      </c>
      <c r="D558" s="22">
        <v>62.363161713157545</v>
      </c>
      <c r="E558" s="22">
        <v>62.072846939189048</v>
      </c>
      <c r="F558" s="22">
        <v>37.367596705959421</v>
      </c>
      <c r="G558" s="22"/>
      <c r="H558" s="22"/>
    </row>
    <row r="559" spans="1:8" x14ac:dyDescent="0.25">
      <c r="A559" s="20" t="str">
        <f t="shared" si="8"/>
        <v>GASTO PER CAPITA (€ por individuo)Colas</v>
      </c>
      <c r="B559" s="20" t="s">
        <v>190</v>
      </c>
      <c r="C559" s="20" t="s">
        <v>160</v>
      </c>
      <c r="D559" s="22">
        <v>37.289768800887586</v>
      </c>
      <c r="E559" s="22">
        <v>36.810307905786253</v>
      </c>
      <c r="F559" s="22">
        <v>22.000395592547257</v>
      </c>
      <c r="G559" s="22"/>
      <c r="H559" s="22"/>
    </row>
    <row r="560" spans="1:8" x14ac:dyDescent="0.25">
      <c r="A560" s="20" t="str">
        <f t="shared" si="8"/>
        <v>GASTO PER CAPITA (€ por individuo)Cola Regular</v>
      </c>
      <c r="B560" s="20" t="s">
        <v>190</v>
      </c>
      <c r="C560" s="20" t="s">
        <v>161</v>
      </c>
      <c r="D560" s="22">
        <v>18.994241277081759</v>
      </c>
      <c r="E560" s="22">
        <v>18.175472714821666</v>
      </c>
      <c r="F560" s="22">
        <v>10.94147115993313</v>
      </c>
      <c r="G560" s="22"/>
      <c r="H560" s="22"/>
    </row>
    <row r="561" spans="1:8" x14ac:dyDescent="0.25">
      <c r="A561" s="20" t="str">
        <f t="shared" si="8"/>
        <v>GASTO PER CAPITA (€ por individuo)Light/Zero</v>
      </c>
      <c r="B561" s="20" t="s">
        <v>190</v>
      </c>
      <c r="C561" s="20" t="s">
        <v>162</v>
      </c>
      <c r="D561" s="22">
        <v>17.947200652840404</v>
      </c>
      <c r="E561" s="22">
        <v>18.249136686150845</v>
      </c>
      <c r="F561" s="22">
        <v>11.016838403273953</v>
      </c>
      <c r="G561" s="22"/>
      <c r="H561" s="22"/>
    </row>
    <row r="562" spans="1:8" x14ac:dyDescent="0.25">
      <c r="A562" s="20" t="str">
        <f t="shared" si="8"/>
        <v>GASTO PER CAPITA (€ por individuo)Otra Variedad Cola</v>
      </c>
      <c r="B562" s="20" t="s">
        <v>190</v>
      </c>
      <c r="C562" s="20" t="s">
        <v>163</v>
      </c>
      <c r="D562" s="22">
        <v>0.34832398301956641</v>
      </c>
      <c r="E562" s="22">
        <v>0.38569536638517882</v>
      </c>
      <c r="F562" s="22">
        <v>4.2092264238418234E-2</v>
      </c>
      <c r="G562" s="22"/>
      <c r="H562" s="22"/>
    </row>
    <row r="563" spans="1:8" x14ac:dyDescent="0.25">
      <c r="A563" s="20" t="str">
        <f t="shared" si="8"/>
        <v>GASTO PER CAPITA (€ por individuo)Con Cafeina</v>
      </c>
      <c r="B563" s="20" t="s">
        <v>190</v>
      </c>
      <c r="C563" s="20" t="s">
        <v>164</v>
      </c>
      <c r="D563" s="22">
        <v>32.538598492128543</v>
      </c>
      <c r="E563" s="22">
        <v>31.228424952191844</v>
      </c>
      <c r="F563" s="22">
        <v>18.589608007332441</v>
      </c>
      <c r="G563" s="22"/>
      <c r="H563" s="22"/>
    </row>
    <row r="564" spans="1:8" x14ac:dyDescent="0.25">
      <c r="A564" s="20" t="str">
        <f t="shared" si="8"/>
        <v>GASTO PER CAPITA (€ por individuo)Sin Cafeina</v>
      </c>
      <c r="B564" s="20" t="s">
        <v>190</v>
      </c>
      <c r="C564" s="20" t="s">
        <v>165</v>
      </c>
      <c r="D564" s="22">
        <v>3.9014523385527466</v>
      </c>
      <c r="E564" s="22">
        <v>4.7492967513964475</v>
      </c>
      <c r="F564" s="22">
        <v>2.9336409524352414</v>
      </c>
    </row>
    <row r="565" spans="1:8" x14ac:dyDescent="0.25">
      <c r="A565" s="20" t="str">
        <f t="shared" si="8"/>
        <v>GASTO PER CAPITA (€ por individuo)Frutas con gas</v>
      </c>
      <c r="B565" s="20" t="s">
        <v>190</v>
      </c>
      <c r="C565" s="20" t="s">
        <v>166</v>
      </c>
      <c r="D565" s="22">
        <v>7.3705270251487445</v>
      </c>
      <c r="E565" s="22">
        <v>7.1313464220855023</v>
      </c>
      <c r="F565" s="22">
        <v>4.0765424794172125</v>
      </c>
    </row>
    <row r="566" spans="1:8" x14ac:dyDescent="0.25">
      <c r="A566" s="20" t="str">
        <f t="shared" si="8"/>
        <v>GASTO PER CAPITA (€ por individuo)Frutas sin gas</v>
      </c>
      <c r="B566" s="20" t="s">
        <v>190</v>
      </c>
      <c r="C566" s="20" t="s">
        <v>167</v>
      </c>
      <c r="D566" s="22">
        <v>1.9047567586572305</v>
      </c>
      <c r="E566" s="22">
        <v>1.6995160271403842</v>
      </c>
      <c r="F566" s="22">
        <v>0.89692820453266564</v>
      </c>
    </row>
    <row r="567" spans="1:8" x14ac:dyDescent="0.25">
      <c r="A567" s="20" t="str">
        <f t="shared" si="8"/>
        <v>GASTO PER CAPITA (€ por individuo)Mixers</v>
      </c>
      <c r="B567" s="20" t="s">
        <v>190</v>
      </c>
      <c r="C567" s="20" t="s">
        <v>168</v>
      </c>
      <c r="D567" s="22">
        <v>2.2091491166160395</v>
      </c>
      <c r="E567" s="22">
        <v>2.4030916455003442</v>
      </c>
      <c r="F567" s="22">
        <v>1.0150879264712802</v>
      </c>
    </row>
    <row r="568" spans="1:8" x14ac:dyDescent="0.25">
      <c r="A568" s="20" t="str">
        <f t="shared" si="8"/>
        <v>GASTO PER CAPITA (€ por individuo)Isotonicas</v>
      </c>
      <c r="B568" s="20" t="s">
        <v>190</v>
      </c>
      <c r="C568" s="20" t="s">
        <v>182</v>
      </c>
      <c r="D568" s="22">
        <v>6.7704216467067733</v>
      </c>
      <c r="E568" s="22">
        <v>7.0238060569419698</v>
      </c>
      <c r="F568" s="22">
        <v>4.709108782316159</v>
      </c>
    </row>
    <row r="569" spans="1:8" x14ac:dyDescent="0.25">
      <c r="A569" s="20" t="str">
        <f t="shared" si="8"/>
        <v>GASTO PER CAPITA (€ por individuo)Energeticas</v>
      </c>
      <c r="B569" s="20" t="s">
        <v>190</v>
      </c>
      <c r="C569" s="20" t="s">
        <v>183</v>
      </c>
      <c r="D569" s="22">
        <v>0.92217522627948101</v>
      </c>
      <c r="E569" s="22">
        <v>1.5577938329628533</v>
      </c>
      <c r="F569" s="22">
        <v>1.0303573050224073</v>
      </c>
    </row>
    <row r="570" spans="1:8" x14ac:dyDescent="0.25">
      <c r="A570" s="20" t="str">
        <f t="shared" si="8"/>
        <v>GASTO PER CAPITA (€ por individuo)Gaseosas</v>
      </c>
      <c r="B570" s="20" t="s">
        <v>190</v>
      </c>
      <c r="C570" s="20" t="s">
        <v>169</v>
      </c>
      <c r="D570" s="22">
        <v>1.1227129420170745</v>
      </c>
      <c r="E570" s="22">
        <v>0.618888987258984</v>
      </c>
      <c r="F570" s="22">
        <v>0.52604081252484669</v>
      </c>
    </row>
    <row r="571" spans="1:8" x14ac:dyDescent="0.25">
      <c r="A571" s="20" t="str">
        <f t="shared" si="8"/>
        <v>GASTO PER CAPITA (€ por individuo)Bebidas Zumo+Leche</v>
      </c>
      <c r="B571" s="20" t="s">
        <v>190</v>
      </c>
      <c r="C571" s="20" t="s">
        <v>170</v>
      </c>
      <c r="D571" s="22">
        <v>0.6537130018476297</v>
      </c>
      <c r="E571" s="22">
        <v>0.54671132454176175</v>
      </c>
      <c r="F571" s="22">
        <v>0.44654830786652189</v>
      </c>
    </row>
    <row r="572" spans="1:8" x14ac:dyDescent="0.25">
      <c r="A572" s="20" t="str">
        <f t="shared" si="8"/>
        <v>GASTO PER CAPITA (€ por individuo)Resto</v>
      </c>
      <c r="B572" s="20" t="s">
        <v>190</v>
      </c>
      <c r="C572" s="20" t="s">
        <v>79</v>
      </c>
      <c r="D572" s="22">
        <v>4.1199393091083865</v>
      </c>
      <c r="E572" s="22">
        <v>4.2813962684887965</v>
      </c>
      <c r="F572" s="22">
        <v>2.6666006823101807</v>
      </c>
    </row>
    <row r="573" spans="1:8" x14ac:dyDescent="0.25">
      <c r="A573" s="20" t="str">
        <f t="shared" si="8"/>
        <v>PRECIO MEDIO (kg ó litros)TOTAL BEBIDAS</v>
      </c>
      <c r="B573" s="20" t="s">
        <v>191</v>
      </c>
      <c r="C573" s="20" t="s">
        <v>123</v>
      </c>
      <c r="D573" s="22">
        <v>4.4083022568261452</v>
      </c>
      <c r="E573" s="22">
        <v>4.3746393734570912</v>
      </c>
      <c r="F573" s="22">
        <v>4.354220236773922</v>
      </c>
    </row>
    <row r="574" spans="1:8" x14ac:dyDescent="0.25">
      <c r="A574" s="20" t="str">
        <f t="shared" si="8"/>
        <v>PRECIO MEDIO (kg ó litros).Total Bebidas Caliente</v>
      </c>
      <c r="B574" s="20" t="s">
        <v>191</v>
      </c>
      <c r="C574" s="20" t="s">
        <v>124</v>
      </c>
      <c r="D574" s="22">
        <v>10.880281892986623</v>
      </c>
      <c r="E574" s="22">
        <v>11.03152312714932</v>
      </c>
      <c r="F574" s="22">
        <v>10.876638996886074</v>
      </c>
    </row>
    <row r="575" spans="1:8" x14ac:dyDescent="0.25">
      <c r="A575" s="20" t="str">
        <f t="shared" si="8"/>
        <v>PRECIO MEDIO (kg ó litros)Cafe</v>
      </c>
      <c r="B575" s="20" t="s">
        <v>191</v>
      </c>
      <c r="C575" s="20" t="s">
        <v>125</v>
      </c>
      <c r="D575" s="22">
        <v>17.888240841351742</v>
      </c>
      <c r="E575" s="22">
        <v>18.215736683311395</v>
      </c>
      <c r="F575" s="22">
        <v>18.004624486990682</v>
      </c>
    </row>
    <row r="576" spans="1:8" x14ac:dyDescent="0.25">
      <c r="A576" s="20" t="str">
        <f t="shared" si="8"/>
        <v>PRECIO MEDIO (kg ó litros)Leche+bebidas vegetales</v>
      </c>
      <c r="B576" s="20" t="s">
        <v>191</v>
      </c>
      <c r="C576" s="20" t="s">
        <v>176</v>
      </c>
      <c r="D576" s="22" t="s">
        <v>213</v>
      </c>
      <c r="E576" s="22" t="s">
        <v>213</v>
      </c>
      <c r="F576" s="22">
        <v>8.3847424754374131</v>
      </c>
    </row>
    <row r="577" spans="1:6" x14ac:dyDescent="0.25">
      <c r="A577" s="20" t="str">
        <f t="shared" si="8"/>
        <v>PRECIO MEDIO (kg ó litros)Leche</v>
      </c>
      <c r="B577" s="20" t="s">
        <v>191</v>
      </c>
      <c r="C577" s="20" t="s">
        <v>126</v>
      </c>
      <c r="D577" s="22">
        <v>8.4484598220906619</v>
      </c>
      <c r="E577" s="22">
        <v>8.5665680186963264</v>
      </c>
      <c r="F577" s="22">
        <v>8.4854148668464884</v>
      </c>
    </row>
    <row r="578" spans="1:6" x14ac:dyDescent="0.25">
      <c r="A578" s="20" t="str">
        <f t="shared" si="8"/>
        <v>PRECIO MEDIO (kg ó litros)Leche Sola</v>
      </c>
      <c r="B578" s="20" t="s">
        <v>191</v>
      </c>
      <c r="C578" s="20" t="s">
        <v>127</v>
      </c>
      <c r="D578" s="22">
        <v>4.325982407229807</v>
      </c>
      <c r="E578" s="22">
        <v>4.686570918398373</v>
      </c>
      <c r="F578" s="22">
        <v>4.0059150058509339</v>
      </c>
    </row>
    <row r="579" spans="1:6" x14ac:dyDescent="0.25">
      <c r="A579" s="20" t="str">
        <f t="shared" si="8"/>
        <v>PRECIO MEDIO (kg ó litros)Leche Con Cacao</v>
      </c>
      <c r="B579" s="20" t="s">
        <v>191</v>
      </c>
      <c r="C579" s="20" t="s">
        <v>128</v>
      </c>
      <c r="D579" s="22">
        <v>5.9067259508599887</v>
      </c>
      <c r="E579" s="22">
        <v>5.9964646068164908</v>
      </c>
      <c r="F579" s="22">
        <v>5.8229534135303211</v>
      </c>
    </row>
    <row r="580" spans="1:6" x14ac:dyDescent="0.25">
      <c r="A580" s="20" t="str">
        <f t="shared" ref="A580:A629" si="9">B580&amp;C580</f>
        <v>PRECIO MEDIO (kg ó litros)Leche Con Cafe</v>
      </c>
      <c r="B580" s="20" t="s">
        <v>191</v>
      </c>
      <c r="C580" s="20" t="s">
        <v>129</v>
      </c>
      <c r="D580" s="22">
        <v>8.6414809292824248</v>
      </c>
      <c r="E580" s="22">
        <v>8.761984831562291</v>
      </c>
      <c r="F580" s="22">
        <v>8.724901785349326</v>
      </c>
    </row>
    <row r="581" spans="1:6" x14ac:dyDescent="0.25">
      <c r="A581" s="20" t="str">
        <f t="shared" si="9"/>
        <v>PRECIO MEDIO (kg ó litros)Bebidas Vegetales</v>
      </c>
      <c r="B581" s="20" t="s">
        <v>191</v>
      </c>
      <c r="C581" s="20" t="s">
        <v>177</v>
      </c>
      <c r="D581" s="22" t="s">
        <v>213</v>
      </c>
      <c r="E581" s="22" t="s">
        <v>213</v>
      </c>
      <c r="F581" s="22">
        <v>6.0897137612710219</v>
      </c>
    </row>
    <row r="582" spans="1:6" x14ac:dyDescent="0.25">
      <c r="A582" s="20" t="str">
        <f t="shared" si="9"/>
        <v>PRECIO MEDIO (kg ó litros)Infusiones</v>
      </c>
      <c r="B582" s="20" t="s">
        <v>191</v>
      </c>
      <c r="C582" s="20" t="s">
        <v>130</v>
      </c>
      <c r="D582" s="22">
        <v>8.6184596119046244</v>
      </c>
      <c r="E582" s="22">
        <v>8.612987711617988</v>
      </c>
      <c r="F582" s="22">
        <v>8.6975967955383719</v>
      </c>
    </row>
    <row r="583" spans="1:6" x14ac:dyDescent="0.25">
      <c r="A583" s="20" t="str">
        <f t="shared" si="9"/>
        <v>PRECIO MEDIO (kg ó litros)Resto Bebidas Caliente</v>
      </c>
      <c r="B583" s="20" t="s">
        <v>191</v>
      </c>
      <c r="C583" s="20" t="s">
        <v>131</v>
      </c>
      <c r="D583" s="22">
        <v>12.348786293549779</v>
      </c>
      <c r="E583" s="22">
        <v>12.853774268519041</v>
      </c>
      <c r="F583" s="22">
        <v>12.656431212571944</v>
      </c>
    </row>
    <row r="584" spans="1:6" x14ac:dyDescent="0.25">
      <c r="A584" s="20" t="str">
        <f t="shared" si="9"/>
        <v>PRECIO MEDIO (kg ó litros).Total Bebidas Frias</v>
      </c>
      <c r="B584" s="20" t="s">
        <v>191</v>
      </c>
      <c r="C584" s="20" t="s">
        <v>132</v>
      </c>
      <c r="D584" s="22">
        <v>3.5746935354321669</v>
      </c>
      <c r="E584" s="22">
        <v>3.5150544295075226</v>
      </c>
      <c r="F584" s="22">
        <v>3.5098943906521001</v>
      </c>
    </row>
    <row r="585" spans="1:6" x14ac:dyDescent="0.25">
      <c r="A585" s="20" t="str">
        <f t="shared" si="9"/>
        <v>PRECIO MEDIO (kg ó litros)Total bebidas de vino</v>
      </c>
      <c r="B585" s="20" t="s">
        <v>191</v>
      </c>
      <c r="C585" s="20" t="s">
        <v>133</v>
      </c>
      <c r="D585" s="22">
        <v>6.9313749149466055</v>
      </c>
      <c r="E585" s="22">
        <v>6.3102004716938387</v>
      </c>
      <c r="F585" s="22">
        <v>7.2754940703573086</v>
      </c>
    </row>
    <row r="586" spans="1:6" x14ac:dyDescent="0.25">
      <c r="A586" s="20" t="str">
        <f t="shared" si="9"/>
        <v>PRECIO MEDIO (kg ó litros)Vino</v>
      </c>
      <c r="B586" s="20" t="s">
        <v>191</v>
      </c>
      <c r="C586" s="20" t="s">
        <v>134</v>
      </c>
      <c r="D586" s="22">
        <v>7.7249992300446255</v>
      </c>
      <c r="E586" s="22">
        <v>7.0843523981322765</v>
      </c>
      <c r="F586" s="22">
        <v>8.4850832729518668</v>
      </c>
    </row>
    <row r="587" spans="1:6" x14ac:dyDescent="0.25">
      <c r="A587" s="20" t="str">
        <f t="shared" si="9"/>
        <v>PRECIO MEDIO (kg ó litros)Tinto</v>
      </c>
      <c r="B587" s="20" t="s">
        <v>191</v>
      </c>
      <c r="C587" s="20" t="s">
        <v>135</v>
      </c>
      <c r="D587" s="22">
        <v>7.3842886077471164</v>
      </c>
      <c r="E587" s="22">
        <v>6.6310880283317486</v>
      </c>
      <c r="F587" s="22">
        <v>8.3395671609918889</v>
      </c>
    </row>
    <row r="588" spans="1:6" x14ac:dyDescent="0.25">
      <c r="A588" s="20" t="str">
        <f t="shared" si="9"/>
        <v>PRECIO MEDIO (kg ó litros)Blanco</v>
      </c>
      <c r="B588" s="20" t="s">
        <v>191</v>
      </c>
      <c r="C588" s="20" t="s">
        <v>136</v>
      </c>
      <c r="D588" s="22">
        <v>8.4198691009168822</v>
      </c>
      <c r="E588" s="22">
        <v>7.7727161340508069</v>
      </c>
      <c r="F588" s="22">
        <v>8.7923381643762646</v>
      </c>
    </row>
    <row r="589" spans="1:6" x14ac:dyDescent="0.25">
      <c r="A589" s="20" t="str">
        <f t="shared" si="9"/>
        <v>PRECIO MEDIO (kg ó litros)Rosado</v>
      </c>
      <c r="B589" s="20" t="s">
        <v>191</v>
      </c>
      <c r="C589" s="20" t="s">
        <v>137</v>
      </c>
      <c r="D589" s="22">
        <v>8.239289096482354</v>
      </c>
      <c r="E589" s="22">
        <v>8.4650396156521328</v>
      </c>
      <c r="F589" s="22">
        <v>8.5805496427121337</v>
      </c>
    </row>
    <row r="590" spans="1:6" x14ac:dyDescent="0.25">
      <c r="A590" s="20" t="str">
        <f t="shared" si="9"/>
        <v>PRECIO MEDIO (kg ó litros)Resto vino</v>
      </c>
      <c r="B590" s="20" t="s">
        <v>191</v>
      </c>
      <c r="C590" s="20" t="s">
        <v>138</v>
      </c>
      <c r="D590" s="22">
        <v>6.3004629234680154</v>
      </c>
      <c r="E590" s="22">
        <v>6.7102939522634255</v>
      </c>
      <c r="F590" s="22">
        <v>7.1487655042137233</v>
      </c>
    </row>
    <row r="591" spans="1:6" x14ac:dyDescent="0.25">
      <c r="A591" s="20" t="str">
        <f t="shared" si="9"/>
        <v>PRECIO MEDIO (kg ó litros)Cava</v>
      </c>
      <c r="B591" s="20" t="s">
        <v>191</v>
      </c>
      <c r="C591" s="20" t="s">
        <v>139</v>
      </c>
      <c r="D591" s="22">
        <v>8.4425040819803918</v>
      </c>
      <c r="E591" s="22">
        <v>7.388859823399355</v>
      </c>
      <c r="F591" s="22">
        <v>6.2378240340646292</v>
      </c>
    </row>
    <row r="592" spans="1:6" x14ac:dyDescent="0.25">
      <c r="A592" s="20" t="str">
        <f t="shared" si="9"/>
        <v>PRECIO MEDIO (kg ó litros)Otr.Bebidas Deri.Vino</v>
      </c>
      <c r="B592" s="20" t="s">
        <v>191</v>
      </c>
      <c r="C592" s="20" t="s">
        <v>140</v>
      </c>
      <c r="D592" s="22">
        <v>3.8614092530485751</v>
      </c>
      <c r="E592" s="22">
        <v>3.8017743369173158</v>
      </c>
      <c r="F592" s="22">
        <v>4.3011300090241944</v>
      </c>
    </row>
    <row r="593" spans="1:6" x14ac:dyDescent="0.25">
      <c r="A593" s="20" t="str">
        <f t="shared" si="9"/>
        <v>PRECIO MEDIO (kg ó litros)Tinto de Verano</v>
      </c>
      <c r="B593" s="20" t="s">
        <v>191</v>
      </c>
      <c r="C593" s="20" t="s">
        <v>141</v>
      </c>
      <c r="D593" s="22">
        <v>3.7845505951218548</v>
      </c>
      <c r="E593" s="22">
        <v>3.7372924345065064</v>
      </c>
      <c r="F593" s="22">
        <v>4.0207992004958237</v>
      </c>
    </row>
    <row r="594" spans="1:6" x14ac:dyDescent="0.25">
      <c r="A594" s="20" t="str">
        <f t="shared" si="9"/>
        <v>PRECIO MEDIO (kg ó litros)Sangria de Vino</v>
      </c>
      <c r="B594" s="20" t="s">
        <v>191</v>
      </c>
      <c r="C594" s="20" t="s">
        <v>142</v>
      </c>
      <c r="D594" s="22">
        <v>3.0568954139156506</v>
      </c>
      <c r="E594" s="22">
        <v>2.6938469781916314</v>
      </c>
      <c r="F594" s="22">
        <v>2.7358721359096076</v>
      </c>
    </row>
    <row r="595" spans="1:6" x14ac:dyDescent="0.25">
      <c r="A595" s="20" t="str">
        <f t="shared" si="9"/>
        <v>PRECIO MEDIO (kg ó litros)Sangria de Cava</v>
      </c>
      <c r="B595" s="20" t="s">
        <v>191</v>
      </c>
      <c r="C595" s="20" t="s">
        <v>143</v>
      </c>
      <c r="D595" s="22">
        <v>5.8497686048511612</v>
      </c>
      <c r="E595" s="22">
        <v>5.3676820275931298</v>
      </c>
      <c r="F595" s="22">
        <v>4.8786408517086217</v>
      </c>
    </row>
    <row r="596" spans="1:6" x14ac:dyDescent="0.25">
      <c r="A596" s="20" t="str">
        <f t="shared" si="9"/>
        <v>PRECIO MEDIO (kg ó litros)Calimocho</v>
      </c>
      <c r="B596" s="20" t="s">
        <v>191</v>
      </c>
      <c r="C596" s="20" t="s">
        <v>144</v>
      </c>
      <c r="D596" s="22">
        <v>6.384357176474408</v>
      </c>
      <c r="E596" s="22">
        <v>5.3875878439862355</v>
      </c>
      <c r="F596" s="22">
        <v>6.6205049280508446</v>
      </c>
    </row>
    <row r="597" spans="1:6" x14ac:dyDescent="0.25">
      <c r="A597" s="20" t="str">
        <f t="shared" si="9"/>
        <v>PRECIO MEDIO (kg ó litros)Rebujito</v>
      </c>
      <c r="B597" s="20" t="s">
        <v>191</v>
      </c>
      <c r="C597" s="20" t="s">
        <v>178</v>
      </c>
      <c r="D597" s="22" t="s">
        <v>213</v>
      </c>
      <c r="E597" s="22">
        <v>7.0588673270172393</v>
      </c>
      <c r="F597" s="22">
        <v>6.5838376186286043</v>
      </c>
    </row>
    <row r="598" spans="1:6" x14ac:dyDescent="0.25">
      <c r="A598" s="20" t="str">
        <f t="shared" si="9"/>
        <v>PRECIO MEDIO (kg ó litros)Espum/Lambrusc/Mosca</v>
      </c>
      <c r="B598" s="20" t="s">
        <v>191</v>
      </c>
      <c r="C598" s="20" t="s">
        <v>179</v>
      </c>
      <c r="D598" s="22" t="s">
        <v>213</v>
      </c>
      <c r="E598" s="22" t="s">
        <v>213</v>
      </c>
      <c r="F598" s="22">
        <v>7.0418879287200413</v>
      </c>
    </row>
    <row r="599" spans="1:6" x14ac:dyDescent="0.25">
      <c r="A599" s="20" t="str">
        <f t="shared" si="9"/>
        <v>PRECIO MEDIO (kg ó litros)Sidra</v>
      </c>
      <c r="B599" s="20" t="s">
        <v>191</v>
      </c>
      <c r="C599" s="20" t="s">
        <v>145</v>
      </c>
      <c r="D599" s="22">
        <v>3.477326450549258</v>
      </c>
      <c r="E599" s="22">
        <v>3.3853426526189345</v>
      </c>
      <c r="F599" s="22">
        <v>3.4798302486818256</v>
      </c>
    </row>
    <row r="600" spans="1:6" x14ac:dyDescent="0.25">
      <c r="A600" s="20" t="str">
        <f t="shared" si="9"/>
        <v>PRECIO MEDIO (kg ó litros)Cerveza</v>
      </c>
      <c r="B600" s="20" t="s">
        <v>191</v>
      </c>
      <c r="C600" s="20" t="s">
        <v>146</v>
      </c>
      <c r="D600" s="22">
        <v>3.8872919789681157</v>
      </c>
      <c r="E600" s="22">
        <v>4.0268282964257915</v>
      </c>
      <c r="F600" s="22">
        <v>4.1257638478328387</v>
      </c>
    </row>
    <row r="601" spans="1:6" x14ac:dyDescent="0.25">
      <c r="A601" s="20" t="str">
        <f t="shared" si="9"/>
        <v>PRECIO MEDIO (kg ó litros)Con alcohol</v>
      </c>
      <c r="B601" s="20" t="s">
        <v>191</v>
      </c>
      <c r="C601" s="20" t="s">
        <v>147</v>
      </c>
      <c r="D601" s="22">
        <v>3.8448578187531859</v>
      </c>
      <c r="E601" s="22">
        <v>3.9674597146478212</v>
      </c>
      <c r="F601" s="22">
        <v>4.0754764547537832</v>
      </c>
    </row>
    <row r="602" spans="1:6" x14ac:dyDescent="0.25">
      <c r="A602" s="20" t="str">
        <f t="shared" si="9"/>
        <v>PRECIO MEDIO (kg ó litros)Sin alcohol</v>
      </c>
      <c r="B602" s="20" t="s">
        <v>191</v>
      </c>
      <c r="C602" s="20" t="s">
        <v>148</v>
      </c>
      <c r="D602" s="22">
        <v>4.2665383775466168</v>
      </c>
      <c r="E602" s="22">
        <v>4.5486944135355554</v>
      </c>
      <c r="F602" s="22">
        <v>4.6505364892844208</v>
      </c>
    </row>
    <row r="603" spans="1:6" x14ac:dyDescent="0.25">
      <c r="A603" s="20" t="str">
        <f t="shared" si="9"/>
        <v>PRECIO MEDIO (kg ó litros)Cerveza Envasada</v>
      </c>
      <c r="B603" s="20" t="s">
        <v>191</v>
      </c>
      <c r="C603" s="20" t="s">
        <v>180</v>
      </c>
      <c r="D603" s="22" t="s">
        <v>213</v>
      </c>
      <c r="E603" s="22" t="s">
        <v>213</v>
      </c>
      <c r="F603" s="22">
        <v>4.9374724402796213</v>
      </c>
    </row>
    <row r="604" spans="1:6" x14ac:dyDescent="0.25">
      <c r="A604" s="20" t="str">
        <f t="shared" si="9"/>
        <v>PRECIO MEDIO (kg ó litros)Cerveza Surtidor</v>
      </c>
      <c r="B604" s="20" t="s">
        <v>191</v>
      </c>
      <c r="C604" s="20" t="s">
        <v>181</v>
      </c>
      <c r="D604" s="22" t="s">
        <v>213</v>
      </c>
      <c r="E604" s="22" t="s">
        <v>213</v>
      </c>
      <c r="F604" s="22">
        <v>3.4714083909712192</v>
      </c>
    </row>
    <row r="605" spans="1:6" x14ac:dyDescent="0.25">
      <c r="A605" s="20" t="str">
        <f t="shared" si="9"/>
        <v>PRECIO MEDIO (kg ó litros)Otras Cervezas</v>
      </c>
      <c r="B605" s="20" t="s">
        <v>191</v>
      </c>
      <c r="C605" s="20" t="s">
        <v>149</v>
      </c>
      <c r="D605" s="22">
        <v>3.4504310785738777</v>
      </c>
      <c r="E605" s="22">
        <v>3.6624263758616542</v>
      </c>
      <c r="F605" s="22">
        <v>3.9267699266437619</v>
      </c>
    </row>
    <row r="606" spans="1:6" x14ac:dyDescent="0.25">
      <c r="A606" s="20" t="str">
        <f t="shared" si="9"/>
        <v>PRECIO MEDIO (kg ó litros)Espirituosas</v>
      </c>
      <c r="B606" s="20" t="s">
        <v>191</v>
      </c>
      <c r="C606" s="20" t="s">
        <v>150</v>
      </c>
      <c r="D606" s="22">
        <v>22.822043857625644</v>
      </c>
      <c r="E606" s="22">
        <v>24.079919211649614</v>
      </c>
      <c r="F606" s="22">
        <v>23.676925757629494</v>
      </c>
    </row>
    <row r="607" spans="1:6" x14ac:dyDescent="0.25">
      <c r="A607" s="20" t="str">
        <f t="shared" si="9"/>
        <v>PRECIO MEDIO (kg ó litros)Whisky</v>
      </c>
      <c r="B607" s="20" t="s">
        <v>191</v>
      </c>
      <c r="C607" s="20" t="s">
        <v>151</v>
      </c>
      <c r="D607" s="22">
        <v>43.051037848129646</v>
      </c>
      <c r="E607" s="22">
        <v>42.696524663441785</v>
      </c>
      <c r="F607" s="22">
        <v>41.588984684496815</v>
      </c>
    </row>
    <row r="608" spans="1:6" x14ac:dyDescent="0.25">
      <c r="A608" s="20" t="str">
        <f t="shared" si="9"/>
        <v>PRECIO MEDIO (kg ó litros)Brandy</v>
      </c>
      <c r="B608" s="20" t="s">
        <v>191</v>
      </c>
      <c r="C608" s="20" t="s">
        <v>152</v>
      </c>
      <c r="D608" s="22">
        <v>26.334717083960818</v>
      </c>
      <c r="E608" s="22">
        <v>24.69074407941741</v>
      </c>
      <c r="F608" s="22">
        <v>20.665311229437336</v>
      </c>
    </row>
    <row r="609" spans="1:6" x14ac:dyDescent="0.25">
      <c r="A609" s="20" t="str">
        <f t="shared" si="9"/>
        <v>PRECIO MEDIO (kg ó litros)Ginebra</v>
      </c>
      <c r="B609" s="20" t="s">
        <v>191</v>
      </c>
      <c r="C609" s="20" t="s">
        <v>153</v>
      </c>
      <c r="D609" s="22">
        <v>51.78966605300041</v>
      </c>
      <c r="E609" s="22">
        <v>48.047324998546884</v>
      </c>
      <c r="F609" s="22">
        <v>47.331628610811428</v>
      </c>
    </row>
    <row r="610" spans="1:6" x14ac:dyDescent="0.25">
      <c r="A610" s="20" t="str">
        <f t="shared" si="9"/>
        <v>PRECIO MEDIO (kg ó litros)Ron</v>
      </c>
      <c r="B610" s="20" t="s">
        <v>191</v>
      </c>
      <c r="C610" s="20" t="s">
        <v>154</v>
      </c>
      <c r="D610" s="22">
        <v>37.595421777083786</v>
      </c>
      <c r="E610" s="22">
        <v>37.670090284339764</v>
      </c>
      <c r="F610" s="22">
        <v>39.93904124272003</v>
      </c>
    </row>
    <row r="611" spans="1:6" x14ac:dyDescent="0.25">
      <c r="A611" s="20" t="str">
        <f t="shared" si="9"/>
        <v>PRECIO MEDIO (kg ó litros)Anis</v>
      </c>
      <c r="B611" s="20" t="s">
        <v>191</v>
      </c>
      <c r="C611" s="20" t="s">
        <v>155</v>
      </c>
      <c r="D611" s="22">
        <v>13.183750160867074</v>
      </c>
      <c r="E611" s="22">
        <v>17.684841110103584</v>
      </c>
      <c r="F611" s="22">
        <v>18.903412450240943</v>
      </c>
    </row>
    <row r="612" spans="1:6" x14ac:dyDescent="0.25">
      <c r="A612" s="20" t="str">
        <f t="shared" si="9"/>
        <v>PRECIO MEDIO (kg ó litros)Otras Espirituosas</v>
      </c>
      <c r="B612" s="20" t="s">
        <v>191</v>
      </c>
      <c r="C612" s="20" t="s">
        <v>156</v>
      </c>
      <c r="D612" s="22">
        <v>12.147774919783684</v>
      </c>
      <c r="E612" s="22">
        <v>12.986442884558597</v>
      </c>
      <c r="F612" s="22">
        <v>12.929184868588978</v>
      </c>
    </row>
    <row r="613" spans="1:6" x14ac:dyDescent="0.25">
      <c r="A613" s="20" t="str">
        <f t="shared" si="9"/>
        <v>PRECIO MEDIO (kg ó litros)T.Zumo+Horchata+Mosto</v>
      </c>
      <c r="B613" s="20" t="s">
        <v>191</v>
      </c>
      <c r="C613" s="20" t="s">
        <v>157</v>
      </c>
      <c r="D613" s="22">
        <v>4.6205654903443012</v>
      </c>
      <c r="E613" s="22">
        <v>4.4958310824183725</v>
      </c>
      <c r="F613" s="22">
        <v>4.5356894811216346</v>
      </c>
    </row>
    <row r="614" spans="1:6" x14ac:dyDescent="0.25">
      <c r="A614" s="20" t="str">
        <f t="shared" si="9"/>
        <v>PRECIO MEDIO (kg ó litros)Agua Envasada</v>
      </c>
      <c r="B614" s="20" t="s">
        <v>191</v>
      </c>
      <c r="C614" s="20" t="s">
        <v>158</v>
      </c>
      <c r="D614" s="22">
        <v>0.9786537693737396</v>
      </c>
      <c r="E614" s="22">
        <v>0.93207083382193656</v>
      </c>
      <c r="F614" s="22">
        <v>0.86500035307024248</v>
      </c>
    </row>
    <row r="615" spans="1:6" x14ac:dyDescent="0.25">
      <c r="A615" s="20" t="str">
        <f t="shared" si="9"/>
        <v>PRECIO MEDIO (kg ó litros)Bebidas Refrescantes</v>
      </c>
      <c r="B615" s="20" t="s">
        <v>191</v>
      </c>
      <c r="C615" s="20" t="s">
        <v>159</v>
      </c>
      <c r="D615" s="22">
        <v>3.7785518164901393</v>
      </c>
      <c r="E615" s="22">
        <v>3.7897160645903085</v>
      </c>
      <c r="F615" s="22">
        <v>3.504350986486541</v>
      </c>
    </row>
    <row r="616" spans="1:6" x14ac:dyDescent="0.25">
      <c r="A616" s="20" t="str">
        <f t="shared" si="9"/>
        <v>PRECIO MEDIO (kg ó litros)Colas</v>
      </c>
      <c r="B616" s="20" t="s">
        <v>191</v>
      </c>
      <c r="C616" s="20" t="s">
        <v>160</v>
      </c>
      <c r="D616" s="22">
        <v>3.8507107072911539</v>
      </c>
      <c r="E616" s="22">
        <v>3.8159470294964626</v>
      </c>
      <c r="F616" s="22">
        <v>3.5501179561035356</v>
      </c>
    </row>
    <row r="617" spans="1:6" x14ac:dyDescent="0.25">
      <c r="A617" s="20" t="str">
        <f t="shared" si="9"/>
        <v>PRECIO MEDIO (kg ó litros)Cola Regular</v>
      </c>
      <c r="B617" s="20" t="s">
        <v>191</v>
      </c>
      <c r="C617" s="20" t="s">
        <v>161</v>
      </c>
      <c r="D617" s="22">
        <v>3.9464460302683397</v>
      </c>
      <c r="E617" s="22">
        <v>3.8414341620876962</v>
      </c>
      <c r="F617" s="22">
        <v>3.4990518962720576</v>
      </c>
    </row>
    <row r="618" spans="1:6" x14ac:dyDescent="0.25">
      <c r="A618" s="20" t="str">
        <f t="shared" si="9"/>
        <v>PRECIO MEDIO (kg ó litros)Light/Zero</v>
      </c>
      <c r="B618" s="20" t="s">
        <v>191</v>
      </c>
      <c r="C618" s="20" t="s">
        <v>162</v>
      </c>
      <c r="D618" s="22">
        <v>3.7513247489163195</v>
      </c>
      <c r="E618" s="22">
        <v>3.7886823382159092</v>
      </c>
      <c r="F618" s="22">
        <v>3.6008726755156117</v>
      </c>
    </row>
    <row r="619" spans="1:6" x14ac:dyDescent="0.25">
      <c r="A619" s="20" t="str">
        <f t="shared" si="9"/>
        <v>PRECIO MEDIO (kg ó litros)Otra Variedad Cola</v>
      </c>
      <c r="B619" s="20" t="s">
        <v>191</v>
      </c>
      <c r="C619" s="20" t="s">
        <v>163</v>
      </c>
      <c r="D619" s="22">
        <v>4.0204762414219335</v>
      </c>
      <c r="E619" s="22">
        <v>3.9251871374998184</v>
      </c>
      <c r="F619" s="22">
        <v>3.9645189720035101</v>
      </c>
    </row>
    <row r="620" spans="1:6" x14ac:dyDescent="0.25">
      <c r="A620" s="20" t="str">
        <f t="shared" si="9"/>
        <v>PRECIO MEDIO (kg ó litros)Con Cafeina</v>
      </c>
      <c r="B620" s="20" t="s">
        <v>191</v>
      </c>
      <c r="C620" s="20" t="s">
        <v>164</v>
      </c>
      <c r="D620" s="22">
        <v>3.8791355975614512</v>
      </c>
      <c r="E620" s="22">
        <v>3.8146758741246378</v>
      </c>
      <c r="F620" s="22">
        <v>3.5473999861809284</v>
      </c>
    </row>
    <row r="621" spans="1:6" x14ac:dyDescent="0.25">
      <c r="A621" s="20" t="str">
        <f t="shared" si="9"/>
        <v>PRECIO MEDIO (kg ó litros)Sin Cafeina</v>
      </c>
      <c r="B621" s="20" t="s">
        <v>191</v>
      </c>
      <c r="C621" s="20" t="s">
        <v>165</v>
      </c>
      <c r="D621" s="22">
        <v>3.5561275319725056</v>
      </c>
      <c r="E621" s="22">
        <v>3.7706919315500262</v>
      </c>
      <c r="F621" s="22">
        <v>3.5225495556432143</v>
      </c>
    </row>
    <row r="622" spans="1:6" x14ac:dyDescent="0.25">
      <c r="A622" s="20" t="str">
        <f t="shared" si="9"/>
        <v>PRECIO MEDIO (kg ó litros)Frutas con gas</v>
      </c>
      <c r="B622" s="20" t="s">
        <v>191</v>
      </c>
      <c r="C622" s="20" t="s">
        <v>166</v>
      </c>
      <c r="D622" s="22">
        <v>3.40887209355629</v>
      </c>
      <c r="E622" s="22">
        <v>3.5582656216299768</v>
      </c>
      <c r="F622" s="22">
        <v>2.9737202613143401</v>
      </c>
    </row>
    <row r="623" spans="1:6" x14ac:dyDescent="0.25">
      <c r="A623" s="20" t="str">
        <f t="shared" si="9"/>
        <v>PRECIO MEDIO (kg ó litros)Frutas sin gas</v>
      </c>
      <c r="B623" s="20" t="s">
        <v>191</v>
      </c>
      <c r="C623" s="20" t="s">
        <v>167</v>
      </c>
      <c r="D623" s="22">
        <v>3.4568932199793836</v>
      </c>
      <c r="E623" s="22">
        <v>3.7838650988978366</v>
      </c>
      <c r="F623" s="22">
        <v>2.8701825258280147</v>
      </c>
    </row>
    <row r="624" spans="1:6" x14ac:dyDescent="0.25">
      <c r="A624" s="20" t="str">
        <f t="shared" si="9"/>
        <v>PRECIO MEDIO (kg ó litros)Mixers</v>
      </c>
      <c r="B624" s="20" t="s">
        <v>191</v>
      </c>
      <c r="C624" s="20" t="s">
        <v>168</v>
      </c>
      <c r="D624" s="22">
        <v>4.6093897274194964</v>
      </c>
      <c r="E624" s="22">
        <v>4.9682888054957743</v>
      </c>
      <c r="F624" s="22">
        <v>5.2429731405663667</v>
      </c>
    </row>
    <row r="625" spans="1:6" x14ac:dyDescent="0.25">
      <c r="A625" s="20" t="str">
        <f t="shared" si="9"/>
        <v>PRECIO MEDIO (kg ó litros)Isotonicas</v>
      </c>
      <c r="B625" s="20" t="s">
        <v>191</v>
      </c>
      <c r="C625" s="20" t="s">
        <v>182</v>
      </c>
      <c r="D625" s="22">
        <v>3.9671545942580702</v>
      </c>
      <c r="E625" s="22">
        <v>4.1373751259987106</v>
      </c>
      <c r="F625" s="22">
        <v>3.841928005970134</v>
      </c>
    </row>
    <row r="626" spans="1:6" x14ac:dyDescent="0.25">
      <c r="A626" s="20" t="str">
        <f t="shared" si="9"/>
        <v>PRECIO MEDIO (kg ó litros)Energeticas</v>
      </c>
      <c r="B626" s="20" t="s">
        <v>191</v>
      </c>
      <c r="C626" s="20" t="s">
        <v>183</v>
      </c>
      <c r="D626" s="22">
        <v>2.4010272199312848</v>
      </c>
      <c r="E626" s="22">
        <v>2.4951878391768538</v>
      </c>
      <c r="F626" s="22">
        <v>2.409177013714725</v>
      </c>
    </row>
    <row r="627" spans="1:6" x14ac:dyDescent="0.25">
      <c r="A627" s="20" t="str">
        <f t="shared" si="9"/>
        <v>PRECIO MEDIO (kg ó litros)Gaseosas</v>
      </c>
      <c r="B627" s="20" t="s">
        <v>191</v>
      </c>
      <c r="C627" s="20" t="s">
        <v>169</v>
      </c>
      <c r="D627" s="22">
        <v>2.7543147877486294</v>
      </c>
      <c r="E627" s="22">
        <v>1.6602804901348422</v>
      </c>
      <c r="F627" s="22">
        <v>2.5115561249396934</v>
      </c>
    </row>
    <row r="628" spans="1:6" x14ac:dyDescent="0.25">
      <c r="A628" s="20" t="str">
        <f t="shared" si="9"/>
        <v>PRECIO MEDIO (kg ó litros)Bebidas Zumo+Leche</v>
      </c>
      <c r="B628" s="20" t="s">
        <v>191</v>
      </c>
      <c r="C628" s="20" t="s">
        <v>170</v>
      </c>
      <c r="D628" s="22">
        <v>4.0226933083827134</v>
      </c>
      <c r="E628" s="22">
        <v>3.9843878241816264</v>
      </c>
      <c r="F628" s="22">
        <v>3.7834230059754557</v>
      </c>
    </row>
    <row r="629" spans="1:6" x14ac:dyDescent="0.25">
      <c r="A629" s="20" t="str">
        <f t="shared" si="9"/>
        <v>PRECIO MEDIO (kg ó litros)Resto</v>
      </c>
      <c r="B629" s="20" t="s">
        <v>191</v>
      </c>
      <c r="C629" s="20" t="s">
        <v>79</v>
      </c>
      <c r="D629" s="22">
        <v>4.2588003200652276</v>
      </c>
      <c r="E629" s="22">
        <v>4.4417052189110295</v>
      </c>
      <c r="F629" s="22">
        <v>4.3838573349953922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563"/>
  <sheetViews>
    <sheetView zoomScale="80" zoomScaleNormal="80" workbookViewId="0">
      <selection activeCell="G32" sqref="G32"/>
    </sheetView>
  </sheetViews>
  <sheetFormatPr baseColWidth="10" defaultRowHeight="15" x14ac:dyDescent="0.25"/>
  <cols>
    <col min="2" max="2" width="35.5703125" style="20" bestFit="1" customWidth="1"/>
    <col min="3" max="3" width="41.5703125" bestFit="1" customWidth="1"/>
    <col min="5" max="5" width="49.28515625" bestFit="1" customWidth="1"/>
    <col min="8" max="8" width="22.28515625" bestFit="1" customWidth="1"/>
    <col min="12" max="12" width="49.28515625" bestFit="1" customWidth="1"/>
    <col min="15" max="15" width="35.7109375" customWidth="1"/>
  </cols>
  <sheetData>
    <row r="1" spans="1:15" x14ac:dyDescent="0.25">
      <c r="B1" s="3" t="s">
        <v>35</v>
      </c>
      <c r="D1" s="113" t="s">
        <v>119</v>
      </c>
      <c r="E1" s="113"/>
      <c r="G1" s="113" t="s">
        <v>171</v>
      </c>
      <c r="H1" s="113"/>
      <c r="K1" s="113" t="s">
        <v>172</v>
      </c>
      <c r="L1" s="113"/>
      <c r="N1" s="113" t="s">
        <v>173</v>
      </c>
      <c r="O1" s="113"/>
    </row>
    <row r="2" spans="1:15" x14ac:dyDescent="0.25">
      <c r="A2">
        <v>1</v>
      </c>
      <c r="B2" s="20" t="s">
        <v>192</v>
      </c>
      <c r="C2" t="s">
        <v>184</v>
      </c>
      <c r="D2">
        <v>1</v>
      </c>
      <c r="E2" t="s">
        <v>120</v>
      </c>
      <c r="G2">
        <v>1</v>
      </c>
      <c r="H2" t="s">
        <v>123</v>
      </c>
      <c r="K2">
        <v>1</v>
      </c>
      <c r="L2" t="s">
        <v>120</v>
      </c>
      <c r="N2">
        <v>1</v>
      </c>
      <c r="O2" t="s">
        <v>123</v>
      </c>
    </row>
    <row r="3" spans="1:15" x14ac:dyDescent="0.25">
      <c r="A3">
        <v>2</v>
      </c>
      <c r="B3" s="20" t="s">
        <v>193</v>
      </c>
      <c r="C3" t="s">
        <v>185</v>
      </c>
      <c r="D3">
        <v>2</v>
      </c>
      <c r="E3" t="s">
        <v>121</v>
      </c>
      <c r="G3">
        <v>2</v>
      </c>
      <c r="H3" t="s">
        <v>124</v>
      </c>
      <c r="K3">
        <v>2</v>
      </c>
      <c r="L3" t="s">
        <v>121</v>
      </c>
      <c r="N3">
        <v>2</v>
      </c>
      <c r="O3" t="s">
        <v>132</v>
      </c>
    </row>
    <row r="4" spans="1:15" x14ac:dyDescent="0.25">
      <c r="A4">
        <v>3</v>
      </c>
      <c r="B4" s="20" t="s">
        <v>194</v>
      </c>
      <c r="C4" t="s">
        <v>186</v>
      </c>
      <c r="D4">
        <v>3</v>
      </c>
      <c r="E4" t="s">
        <v>122</v>
      </c>
      <c r="G4">
        <v>3</v>
      </c>
      <c r="H4" t="s">
        <v>125</v>
      </c>
      <c r="K4">
        <v>3</v>
      </c>
      <c r="L4" t="s">
        <v>122</v>
      </c>
      <c r="N4">
        <v>3</v>
      </c>
      <c r="O4" t="s">
        <v>124</v>
      </c>
    </row>
    <row r="5" spans="1:15" x14ac:dyDescent="0.25">
      <c r="A5">
        <v>4</v>
      </c>
      <c r="B5" s="20" t="s">
        <v>195</v>
      </c>
      <c r="C5" t="s">
        <v>187</v>
      </c>
      <c r="G5">
        <v>4</v>
      </c>
      <c r="H5" t="s">
        <v>176</v>
      </c>
    </row>
    <row r="6" spans="1:15" x14ac:dyDescent="0.25">
      <c r="A6">
        <v>5</v>
      </c>
      <c r="B6" s="20" t="s">
        <v>196</v>
      </c>
      <c r="C6" t="s">
        <v>188</v>
      </c>
      <c r="G6">
        <v>5</v>
      </c>
      <c r="H6" t="s">
        <v>126</v>
      </c>
    </row>
    <row r="7" spans="1:15" x14ac:dyDescent="0.25">
      <c r="A7">
        <v>6</v>
      </c>
      <c r="B7" s="20" t="s">
        <v>197</v>
      </c>
      <c r="C7" t="s">
        <v>203</v>
      </c>
      <c r="G7">
        <v>6</v>
      </c>
      <c r="H7" t="s">
        <v>127</v>
      </c>
    </row>
    <row r="8" spans="1:15" x14ac:dyDescent="0.25">
      <c r="A8">
        <v>7</v>
      </c>
      <c r="B8" s="20" t="s">
        <v>198</v>
      </c>
      <c r="C8" t="s">
        <v>189</v>
      </c>
      <c r="G8">
        <v>7</v>
      </c>
      <c r="H8" t="s">
        <v>128</v>
      </c>
    </row>
    <row r="9" spans="1:15" x14ac:dyDescent="0.25">
      <c r="A9">
        <v>8</v>
      </c>
      <c r="B9" s="20" t="s">
        <v>199</v>
      </c>
      <c r="C9" t="s">
        <v>207</v>
      </c>
      <c r="G9">
        <v>8</v>
      </c>
      <c r="H9" t="s">
        <v>129</v>
      </c>
    </row>
    <row r="10" spans="1:15" x14ac:dyDescent="0.25">
      <c r="A10">
        <v>9</v>
      </c>
      <c r="B10" s="20" t="s">
        <v>200</v>
      </c>
      <c r="C10" t="s">
        <v>122</v>
      </c>
      <c r="G10">
        <v>9</v>
      </c>
      <c r="H10" t="s">
        <v>177</v>
      </c>
    </row>
    <row r="11" spans="1:15" x14ac:dyDescent="0.25">
      <c r="A11">
        <v>10</v>
      </c>
      <c r="B11" s="20" t="s">
        <v>201</v>
      </c>
      <c r="C11" t="s">
        <v>190</v>
      </c>
      <c r="G11">
        <v>10</v>
      </c>
      <c r="H11" t="s">
        <v>130</v>
      </c>
    </row>
    <row r="12" spans="1:15" x14ac:dyDescent="0.25">
      <c r="A12">
        <v>11</v>
      </c>
      <c r="B12" s="20" t="s">
        <v>202</v>
      </c>
      <c r="C12" t="s">
        <v>191</v>
      </c>
      <c r="G12">
        <v>11</v>
      </c>
      <c r="H12" t="s">
        <v>131</v>
      </c>
    </row>
    <row r="13" spans="1:15" x14ac:dyDescent="0.25">
      <c r="B13"/>
      <c r="G13">
        <v>12</v>
      </c>
      <c r="H13" t="s">
        <v>132</v>
      </c>
    </row>
    <row r="14" spans="1:15" x14ac:dyDescent="0.25">
      <c r="B14"/>
      <c r="G14">
        <v>13</v>
      </c>
      <c r="H14" t="s">
        <v>133</v>
      </c>
    </row>
    <row r="15" spans="1:15" x14ac:dyDescent="0.25">
      <c r="B15"/>
      <c r="G15">
        <v>14</v>
      </c>
      <c r="H15" t="s">
        <v>134</v>
      </c>
    </row>
    <row r="16" spans="1:15" x14ac:dyDescent="0.25">
      <c r="B16"/>
      <c r="G16">
        <v>15</v>
      </c>
      <c r="H16" t="s">
        <v>135</v>
      </c>
    </row>
    <row r="17" spans="2:8" x14ac:dyDescent="0.25">
      <c r="B17"/>
      <c r="G17">
        <v>16</v>
      </c>
      <c r="H17" t="s">
        <v>136</v>
      </c>
    </row>
    <row r="18" spans="2:8" x14ac:dyDescent="0.25">
      <c r="B18"/>
      <c r="G18">
        <v>17</v>
      </c>
      <c r="H18" t="s">
        <v>137</v>
      </c>
    </row>
    <row r="19" spans="2:8" x14ac:dyDescent="0.25">
      <c r="B19"/>
      <c r="G19">
        <v>18</v>
      </c>
      <c r="H19" t="s">
        <v>138</v>
      </c>
    </row>
    <row r="20" spans="2:8" x14ac:dyDescent="0.25">
      <c r="B20"/>
      <c r="G20">
        <v>19</v>
      </c>
      <c r="H20" t="s">
        <v>139</v>
      </c>
    </row>
    <row r="21" spans="2:8" x14ac:dyDescent="0.25">
      <c r="B21"/>
      <c r="G21">
        <v>20</v>
      </c>
      <c r="H21" t="s">
        <v>140</v>
      </c>
    </row>
    <row r="22" spans="2:8" x14ac:dyDescent="0.25">
      <c r="B22"/>
      <c r="G22">
        <v>21</v>
      </c>
      <c r="H22" t="s">
        <v>141</v>
      </c>
    </row>
    <row r="23" spans="2:8" x14ac:dyDescent="0.25">
      <c r="B23"/>
      <c r="G23">
        <v>22</v>
      </c>
      <c r="H23" t="s">
        <v>142</v>
      </c>
    </row>
    <row r="24" spans="2:8" x14ac:dyDescent="0.25">
      <c r="B24"/>
      <c r="G24">
        <v>23</v>
      </c>
      <c r="H24" t="s">
        <v>143</v>
      </c>
    </row>
    <row r="25" spans="2:8" x14ac:dyDescent="0.25">
      <c r="B25"/>
      <c r="G25">
        <v>24</v>
      </c>
      <c r="H25" t="s">
        <v>144</v>
      </c>
    </row>
    <row r="26" spans="2:8" x14ac:dyDescent="0.25">
      <c r="B26"/>
      <c r="G26">
        <v>25</v>
      </c>
      <c r="H26" t="s">
        <v>178</v>
      </c>
    </row>
    <row r="27" spans="2:8" x14ac:dyDescent="0.25">
      <c r="B27"/>
      <c r="G27">
        <v>26</v>
      </c>
      <c r="H27" t="s">
        <v>179</v>
      </c>
    </row>
    <row r="28" spans="2:8" x14ac:dyDescent="0.25">
      <c r="B28"/>
      <c r="G28">
        <v>27</v>
      </c>
      <c r="H28" t="s">
        <v>145</v>
      </c>
    </row>
    <row r="29" spans="2:8" x14ac:dyDescent="0.25">
      <c r="B29"/>
      <c r="G29">
        <v>28</v>
      </c>
      <c r="H29" t="s">
        <v>146</v>
      </c>
    </row>
    <row r="30" spans="2:8" x14ac:dyDescent="0.25">
      <c r="B30"/>
      <c r="G30">
        <v>29</v>
      </c>
      <c r="H30" t="s">
        <v>147</v>
      </c>
    </row>
    <row r="31" spans="2:8" x14ac:dyDescent="0.25">
      <c r="B31"/>
      <c r="G31">
        <v>30</v>
      </c>
      <c r="H31" t="s">
        <v>148</v>
      </c>
    </row>
    <row r="32" spans="2:8" x14ac:dyDescent="0.25">
      <c r="B32"/>
      <c r="G32">
        <v>31</v>
      </c>
      <c r="H32" t="s">
        <v>180</v>
      </c>
    </row>
    <row r="33" spans="2:8" x14ac:dyDescent="0.25">
      <c r="B33"/>
      <c r="G33">
        <v>32</v>
      </c>
      <c r="H33" t="s">
        <v>181</v>
      </c>
    </row>
    <row r="34" spans="2:8" x14ac:dyDescent="0.25">
      <c r="B34"/>
      <c r="G34">
        <v>33</v>
      </c>
      <c r="H34" t="s">
        <v>149</v>
      </c>
    </row>
    <row r="35" spans="2:8" x14ac:dyDescent="0.25">
      <c r="B35"/>
      <c r="G35">
        <v>34</v>
      </c>
      <c r="H35" t="s">
        <v>150</v>
      </c>
    </row>
    <row r="36" spans="2:8" x14ac:dyDescent="0.25">
      <c r="B36"/>
      <c r="G36">
        <v>35</v>
      </c>
      <c r="H36" t="s">
        <v>151</v>
      </c>
    </row>
    <row r="37" spans="2:8" x14ac:dyDescent="0.25">
      <c r="B37"/>
      <c r="G37">
        <v>36</v>
      </c>
      <c r="H37" t="s">
        <v>152</v>
      </c>
    </row>
    <row r="38" spans="2:8" x14ac:dyDescent="0.25">
      <c r="B38"/>
      <c r="G38">
        <v>37</v>
      </c>
      <c r="H38" t="s">
        <v>153</v>
      </c>
    </row>
    <row r="39" spans="2:8" x14ac:dyDescent="0.25">
      <c r="B39"/>
      <c r="G39">
        <v>38</v>
      </c>
      <c r="H39" t="s">
        <v>154</v>
      </c>
    </row>
    <row r="40" spans="2:8" x14ac:dyDescent="0.25">
      <c r="B40"/>
      <c r="G40">
        <v>39</v>
      </c>
      <c r="H40" t="s">
        <v>155</v>
      </c>
    </row>
    <row r="41" spans="2:8" x14ac:dyDescent="0.25">
      <c r="B41"/>
      <c r="G41">
        <v>40</v>
      </c>
      <c r="H41" t="s">
        <v>156</v>
      </c>
    </row>
    <row r="42" spans="2:8" x14ac:dyDescent="0.25">
      <c r="B42"/>
      <c r="G42">
        <v>41</v>
      </c>
      <c r="H42" t="s">
        <v>157</v>
      </c>
    </row>
    <row r="43" spans="2:8" x14ac:dyDescent="0.25">
      <c r="B43"/>
      <c r="G43">
        <v>42</v>
      </c>
      <c r="H43" t="s">
        <v>158</v>
      </c>
    </row>
    <row r="44" spans="2:8" x14ac:dyDescent="0.25">
      <c r="B44"/>
      <c r="G44">
        <v>43</v>
      </c>
      <c r="H44" t="s">
        <v>159</v>
      </c>
    </row>
    <row r="45" spans="2:8" x14ac:dyDescent="0.25">
      <c r="B45"/>
      <c r="G45">
        <v>44</v>
      </c>
      <c r="H45" t="s">
        <v>160</v>
      </c>
    </row>
    <row r="46" spans="2:8" x14ac:dyDescent="0.25">
      <c r="B46"/>
      <c r="G46">
        <v>45</v>
      </c>
      <c r="H46" t="s">
        <v>161</v>
      </c>
    </row>
    <row r="47" spans="2:8" x14ac:dyDescent="0.25">
      <c r="B47"/>
      <c r="G47">
        <v>46</v>
      </c>
      <c r="H47" t="s">
        <v>162</v>
      </c>
    </row>
    <row r="48" spans="2:8" x14ac:dyDescent="0.25">
      <c r="B48"/>
      <c r="G48">
        <v>47</v>
      </c>
      <c r="H48" t="s">
        <v>163</v>
      </c>
    </row>
    <row r="49" spans="2:8" x14ac:dyDescent="0.25">
      <c r="B49"/>
      <c r="G49">
        <v>48</v>
      </c>
      <c r="H49" t="s">
        <v>164</v>
      </c>
    </row>
    <row r="50" spans="2:8" x14ac:dyDescent="0.25">
      <c r="B50"/>
      <c r="G50">
        <v>49</v>
      </c>
      <c r="H50" t="s">
        <v>165</v>
      </c>
    </row>
    <row r="51" spans="2:8" x14ac:dyDescent="0.25">
      <c r="B51"/>
      <c r="G51">
        <v>50</v>
      </c>
      <c r="H51" t="s">
        <v>166</v>
      </c>
    </row>
    <row r="52" spans="2:8" x14ac:dyDescent="0.25">
      <c r="B52"/>
      <c r="G52">
        <v>51</v>
      </c>
      <c r="H52" t="s">
        <v>167</v>
      </c>
    </row>
    <row r="53" spans="2:8" x14ac:dyDescent="0.25">
      <c r="B53"/>
      <c r="G53">
        <v>52</v>
      </c>
      <c r="H53" t="s">
        <v>168</v>
      </c>
    </row>
    <row r="54" spans="2:8" x14ac:dyDescent="0.25">
      <c r="B54"/>
      <c r="G54">
        <v>53</v>
      </c>
      <c r="H54" t="s">
        <v>182</v>
      </c>
    </row>
    <row r="55" spans="2:8" x14ac:dyDescent="0.25">
      <c r="B55"/>
      <c r="G55">
        <v>54</v>
      </c>
      <c r="H55" t="s">
        <v>183</v>
      </c>
    </row>
    <row r="56" spans="2:8" x14ac:dyDescent="0.25">
      <c r="B56"/>
      <c r="G56">
        <v>55</v>
      </c>
      <c r="H56" t="s">
        <v>169</v>
      </c>
    </row>
    <row r="57" spans="2:8" x14ac:dyDescent="0.25">
      <c r="B57"/>
      <c r="G57">
        <v>56</v>
      </c>
      <c r="H57" t="s">
        <v>170</v>
      </c>
    </row>
    <row r="58" spans="2:8" x14ac:dyDescent="0.25">
      <c r="B58"/>
      <c r="G58">
        <v>57</v>
      </c>
      <c r="H58" t="s">
        <v>79</v>
      </c>
    </row>
    <row r="59" spans="2:8" x14ac:dyDescent="0.25">
      <c r="B59"/>
    </row>
    <row r="60" spans="2:8" x14ac:dyDescent="0.25">
      <c r="B60"/>
    </row>
    <row r="61" spans="2:8" x14ac:dyDescent="0.25">
      <c r="B61"/>
    </row>
    <row r="62" spans="2:8" x14ac:dyDescent="0.25">
      <c r="B62"/>
    </row>
    <row r="63" spans="2:8" x14ac:dyDescent="0.25">
      <c r="B63"/>
    </row>
    <row r="64" spans="2:8" x14ac:dyDescent="0.25">
      <c r="B64"/>
    </row>
    <row r="65" spans="2:2" x14ac:dyDescent="0.25">
      <c r="B65"/>
    </row>
    <row r="66" spans="2:2" x14ac:dyDescent="0.25">
      <c r="B66"/>
    </row>
    <row r="67" spans="2:2" x14ac:dyDescent="0.25">
      <c r="B67"/>
    </row>
    <row r="68" spans="2:2" x14ac:dyDescent="0.25">
      <c r="B68"/>
    </row>
    <row r="69" spans="2:2" x14ac:dyDescent="0.25">
      <c r="B69"/>
    </row>
    <row r="70" spans="2:2" x14ac:dyDescent="0.25">
      <c r="B70"/>
    </row>
    <row r="71" spans="2:2" x14ac:dyDescent="0.25">
      <c r="B71"/>
    </row>
    <row r="72" spans="2:2" x14ac:dyDescent="0.25">
      <c r="B72"/>
    </row>
    <row r="73" spans="2:2" x14ac:dyDescent="0.25">
      <c r="B73"/>
    </row>
    <row r="74" spans="2:2" x14ac:dyDescent="0.25">
      <c r="B74"/>
    </row>
    <row r="75" spans="2:2" x14ac:dyDescent="0.25">
      <c r="B75"/>
    </row>
    <row r="76" spans="2:2" x14ac:dyDescent="0.25">
      <c r="B76"/>
    </row>
    <row r="77" spans="2:2" x14ac:dyDescent="0.25">
      <c r="B77"/>
    </row>
    <row r="78" spans="2:2" x14ac:dyDescent="0.25">
      <c r="B78"/>
    </row>
    <row r="79" spans="2:2" x14ac:dyDescent="0.25">
      <c r="B79"/>
    </row>
    <row r="80" spans="2:2"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sheetData>
  <mergeCells count="4">
    <mergeCell ref="D1:E1"/>
    <mergeCell ref="G1:H1"/>
    <mergeCell ref="K1:L1"/>
    <mergeCell ref="N1:O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2:I4961"/>
  <sheetViews>
    <sheetView zoomScale="85" zoomScaleNormal="85" workbookViewId="0">
      <selection activeCell="G32" sqref="G32"/>
    </sheetView>
  </sheetViews>
  <sheetFormatPr baseColWidth="10" defaultColWidth="11.42578125" defaultRowHeight="15" x14ac:dyDescent="0.25"/>
  <cols>
    <col min="1" max="1" width="94.28515625" style="20" customWidth="1"/>
    <col min="2" max="2" width="60" style="20" customWidth="1"/>
    <col min="3" max="3" width="22.28515625" style="20" bestFit="1" customWidth="1"/>
    <col min="4" max="4" width="18.140625" style="20" bestFit="1" customWidth="1"/>
    <col min="5" max="6" width="12.28515625" style="20" bestFit="1" customWidth="1"/>
    <col min="7" max="16384" width="11.42578125" style="20"/>
  </cols>
  <sheetData>
    <row r="2" spans="1:9" x14ac:dyDescent="0.25">
      <c r="B2" s="20">
        <v>0</v>
      </c>
      <c r="C2" s="20">
        <v>0</v>
      </c>
      <c r="D2" s="20">
        <v>0</v>
      </c>
      <c r="E2" s="38" t="s">
        <v>210</v>
      </c>
      <c r="F2" s="38" t="s">
        <v>211</v>
      </c>
      <c r="G2" s="38" t="s">
        <v>212</v>
      </c>
    </row>
    <row r="3" spans="1:9" x14ac:dyDescent="0.25">
      <c r="A3" s="20" t="str">
        <f>B3&amp;C3&amp;D3</f>
        <v>DISTRIBUCION VOLUMEN X CRITERIO (Consumiciones)TOTAL BEBIDAST.ESPAÑA</v>
      </c>
      <c r="B3" s="20" t="s">
        <v>120</v>
      </c>
      <c r="C3" s="20" t="s">
        <v>123</v>
      </c>
      <c r="D3" s="20" t="s">
        <v>37</v>
      </c>
      <c r="E3" s="22">
        <v>100</v>
      </c>
      <c r="F3" s="22">
        <v>100</v>
      </c>
      <c r="G3" s="22">
        <v>100</v>
      </c>
      <c r="H3" s="22"/>
      <c r="I3" s="22"/>
    </row>
    <row r="4" spans="1:9" x14ac:dyDescent="0.25">
      <c r="A4" s="20" t="str">
        <f t="shared" ref="A4:A67" si="0">B4&amp;C4&amp;D4</f>
        <v>DISTRIBUCION VOLUMEN X CRITERIO (Consumiciones)TOTAL BEBIDASBCN AM</v>
      </c>
      <c r="B4" s="20" t="s">
        <v>120</v>
      </c>
      <c r="C4" s="20" t="s">
        <v>123</v>
      </c>
      <c r="D4" s="20" t="s">
        <v>2</v>
      </c>
      <c r="E4" s="22">
        <v>8.6449205685832329</v>
      </c>
      <c r="F4" s="22">
        <v>9.1103467339537101</v>
      </c>
      <c r="G4" s="22">
        <v>8.319986175545262</v>
      </c>
      <c r="H4" s="22"/>
      <c r="I4" s="22"/>
    </row>
    <row r="5" spans="1:9" x14ac:dyDescent="0.25">
      <c r="A5" s="20" t="str">
        <f>B5&amp;C5&amp;D5</f>
        <v>DISTRIBUCION VOLUMEN X CRITERIO (Consumiciones)TOTAL BEBIDASREST.CAT ARAGON</v>
      </c>
      <c r="B5" s="20" t="s">
        <v>120</v>
      </c>
      <c r="C5" s="20" t="s">
        <v>123</v>
      </c>
      <c r="D5" s="20" t="s">
        <v>3</v>
      </c>
      <c r="E5" s="22">
        <v>14.107731828664793</v>
      </c>
      <c r="F5" s="22">
        <v>13.546400051444598</v>
      </c>
      <c r="G5" s="22">
        <v>12.968594085691706</v>
      </c>
      <c r="H5" s="22"/>
      <c r="I5" s="22"/>
    </row>
    <row r="6" spans="1:9" x14ac:dyDescent="0.25">
      <c r="A6" s="20" t="str">
        <f t="shared" si="0"/>
        <v>DISTRIBUCION VOLUMEN X CRITERIO (Consumiciones)TOTAL BEBIDASLEVANTE</v>
      </c>
      <c r="B6" s="20" t="s">
        <v>120</v>
      </c>
      <c r="C6" s="20" t="s">
        <v>123</v>
      </c>
      <c r="D6" s="20" t="s">
        <v>4</v>
      </c>
      <c r="E6" s="22">
        <v>14.047049843507795</v>
      </c>
      <c r="F6" s="22">
        <v>14.262152491177263</v>
      </c>
      <c r="G6" s="22">
        <v>14.302267517712162</v>
      </c>
      <c r="H6" s="22"/>
      <c r="I6" s="22"/>
    </row>
    <row r="7" spans="1:9" x14ac:dyDescent="0.25">
      <c r="A7" s="20" t="str">
        <f t="shared" si="0"/>
        <v>DISTRIBUCION VOLUMEN X CRITERIO (Consumiciones)TOTAL BEBIDASANDALUCIA</v>
      </c>
      <c r="B7" s="20" t="s">
        <v>120</v>
      </c>
      <c r="C7" s="20" t="s">
        <v>123</v>
      </c>
      <c r="D7" s="20" t="s">
        <v>5</v>
      </c>
      <c r="E7" s="22">
        <v>19.889292622539578</v>
      </c>
      <c r="F7" s="22">
        <v>20.268719804616179</v>
      </c>
      <c r="G7" s="22">
        <v>21.061604045138061</v>
      </c>
      <c r="H7" s="22"/>
      <c r="I7" s="22"/>
    </row>
    <row r="8" spans="1:9" x14ac:dyDescent="0.25">
      <c r="A8" s="20" t="str">
        <f t="shared" si="0"/>
        <v>DISTRIBUCION VOLUMEN X CRITERIO (Consumiciones)TOTAL BEBIDASMDD AM</v>
      </c>
      <c r="B8" s="20" t="s">
        <v>120</v>
      </c>
      <c r="C8" s="20" t="s">
        <v>123</v>
      </c>
      <c r="D8" s="20" t="s">
        <v>6</v>
      </c>
      <c r="E8" s="22">
        <v>12.397536180200543</v>
      </c>
      <c r="F8" s="22">
        <v>12.075057100558444</v>
      </c>
      <c r="G8" s="22">
        <v>11.99955583538976</v>
      </c>
      <c r="H8" s="22"/>
      <c r="I8" s="22"/>
    </row>
    <row r="9" spans="1:9" x14ac:dyDescent="0.25">
      <c r="A9" s="20" t="str">
        <f t="shared" si="0"/>
        <v>DISTRIBUCION VOLUMEN X CRITERIO (Consumiciones)TOTAL BEBIDASRTO CENTRO</v>
      </c>
      <c r="B9" s="20" t="s">
        <v>120</v>
      </c>
      <c r="C9" s="20" t="s">
        <v>123</v>
      </c>
      <c r="D9" s="20" t="s">
        <v>7</v>
      </c>
      <c r="E9" s="22">
        <v>9.8292911715508104</v>
      </c>
      <c r="F9" s="22">
        <v>9.8697133030307302</v>
      </c>
      <c r="G9" s="22">
        <v>10.454457011295315</v>
      </c>
      <c r="H9" s="22"/>
      <c r="I9" s="22"/>
    </row>
    <row r="10" spans="1:9" x14ac:dyDescent="0.25">
      <c r="A10" s="20" t="str">
        <f t="shared" si="0"/>
        <v>DISTRIBUCION VOLUMEN X CRITERIO (Consumiciones)TOTAL BEBIDASNORTE-CENTRO</v>
      </c>
      <c r="B10" s="20" t="s">
        <v>120</v>
      </c>
      <c r="C10" s="20" t="s">
        <v>123</v>
      </c>
      <c r="D10" s="20" t="s">
        <v>8</v>
      </c>
      <c r="E10" s="22">
        <v>10.144693212948951</v>
      </c>
      <c r="F10" s="22">
        <v>9.731271052386429</v>
      </c>
      <c r="G10" s="22">
        <v>9.9557725451931596</v>
      </c>
      <c r="H10" s="22"/>
      <c r="I10" s="22"/>
    </row>
    <row r="11" spans="1:9" x14ac:dyDescent="0.25">
      <c r="A11" s="20" t="str">
        <f t="shared" si="0"/>
        <v>DISTRIBUCION VOLUMEN X CRITERIO (Consumiciones)TOTAL BEBIDASNOROESTE</v>
      </c>
      <c r="B11" s="20" t="s">
        <v>120</v>
      </c>
      <c r="C11" s="20" t="s">
        <v>123</v>
      </c>
      <c r="D11" s="20" t="s">
        <v>9</v>
      </c>
      <c r="E11" s="22">
        <v>10.939482528358145</v>
      </c>
      <c r="F11" s="22">
        <v>11.136336415166852</v>
      </c>
      <c r="G11" s="22">
        <v>10.937764471590087</v>
      </c>
      <c r="H11" s="22"/>
      <c r="I11" s="22"/>
    </row>
    <row r="12" spans="1:9" x14ac:dyDescent="0.25">
      <c r="A12" s="20" t="str">
        <f t="shared" si="0"/>
        <v>DISTRIBUCION VOLUMEN X CRITERIO (Consumiciones)TOTAL BEBIDAS&lt;2MIL</v>
      </c>
      <c r="B12" s="20" t="s">
        <v>120</v>
      </c>
      <c r="C12" s="20" t="s">
        <v>123</v>
      </c>
      <c r="D12" s="20" t="s">
        <v>10</v>
      </c>
      <c r="E12" s="22">
        <v>5.7255189073032762</v>
      </c>
      <c r="F12" s="22">
        <v>5.6777597299524292</v>
      </c>
      <c r="G12" s="22">
        <v>6.07351396815009</v>
      </c>
      <c r="H12" s="22"/>
      <c r="I12" s="22"/>
    </row>
    <row r="13" spans="1:9" x14ac:dyDescent="0.25">
      <c r="A13" s="20" t="str">
        <f t="shared" si="0"/>
        <v>DISTRIBUCION VOLUMEN X CRITERIO (Consumiciones)TOTAL BEBIDAS2-5MIL</v>
      </c>
      <c r="B13" s="20" t="s">
        <v>120</v>
      </c>
      <c r="C13" s="20" t="s">
        <v>123</v>
      </c>
      <c r="D13" s="20" t="s">
        <v>11</v>
      </c>
      <c r="E13" s="22">
        <v>6.1890260288991996</v>
      </c>
      <c r="F13" s="22">
        <v>5.3889527600626561</v>
      </c>
      <c r="G13" s="22">
        <v>5.2458658687004185</v>
      </c>
      <c r="H13" s="22"/>
      <c r="I13" s="22"/>
    </row>
    <row r="14" spans="1:9" x14ac:dyDescent="0.25">
      <c r="A14" s="20" t="str">
        <f t="shared" si="0"/>
        <v>DISTRIBUCION VOLUMEN X CRITERIO (Consumiciones)TOTAL BEBIDAS5-10MIL</v>
      </c>
      <c r="B14" s="20" t="s">
        <v>120</v>
      </c>
      <c r="C14" s="20" t="s">
        <v>123</v>
      </c>
      <c r="D14" s="20" t="s">
        <v>12</v>
      </c>
      <c r="E14" s="22">
        <v>7.6695597884008775</v>
      </c>
      <c r="F14" s="22">
        <v>7.2960042358491028</v>
      </c>
      <c r="G14" s="22">
        <v>6.7428592354259758</v>
      </c>
      <c r="H14" s="22"/>
      <c r="I14" s="22"/>
    </row>
    <row r="15" spans="1:9" x14ac:dyDescent="0.25">
      <c r="A15" s="20" t="str">
        <f t="shared" si="0"/>
        <v>DISTRIBUCION VOLUMEN X CRITERIO (Consumiciones)TOTAL BEBIDAS10-30MIL</v>
      </c>
      <c r="B15" s="20" t="s">
        <v>120</v>
      </c>
      <c r="C15" s="20" t="s">
        <v>123</v>
      </c>
      <c r="D15" s="20" t="s">
        <v>13</v>
      </c>
      <c r="E15" s="22">
        <v>20.285609767811142</v>
      </c>
      <c r="F15" s="22">
        <v>19.402739790598947</v>
      </c>
      <c r="G15" s="22">
        <v>19.476280647906563</v>
      </c>
      <c r="H15" s="22"/>
      <c r="I15" s="22"/>
    </row>
    <row r="16" spans="1:9" x14ac:dyDescent="0.25">
      <c r="A16" s="20" t="str">
        <f t="shared" si="0"/>
        <v>DISTRIBUCION VOLUMEN X CRITERIO (Consumiciones)TOTAL BEBIDAS30-100MIL</v>
      </c>
      <c r="B16" s="20" t="s">
        <v>120</v>
      </c>
      <c r="C16" s="20" t="s">
        <v>123</v>
      </c>
      <c r="D16" s="20" t="s">
        <v>14</v>
      </c>
      <c r="E16" s="22">
        <v>19.324622972830745</v>
      </c>
      <c r="F16" s="22">
        <v>20.845609415824434</v>
      </c>
      <c r="G16" s="22">
        <v>20.303857870024814</v>
      </c>
      <c r="H16" s="22"/>
      <c r="I16" s="22"/>
    </row>
    <row r="17" spans="1:9" x14ac:dyDescent="0.25">
      <c r="A17" s="20" t="str">
        <f t="shared" si="0"/>
        <v>DISTRIBUCION VOLUMEN X CRITERIO (Consumiciones)TOTAL BEBIDAS100-200MIL</v>
      </c>
      <c r="B17" s="20" t="s">
        <v>120</v>
      </c>
      <c r="C17" s="20" t="s">
        <v>123</v>
      </c>
      <c r="D17" s="20" t="s">
        <v>15</v>
      </c>
      <c r="E17" s="22">
        <v>11.029165896041764</v>
      </c>
      <c r="F17" s="22">
        <v>10.976259800912247</v>
      </c>
      <c r="G17" s="22">
        <v>10.771948642285652</v>
      </c>
      <c r="H17" s="22"/>
      <c r="I17" s="22"/>
    </row>
    <row r="18" spans="1:9" x14ac:dyDescent="0.25">
      <c r="A18" s="20" t="str">
        <f t="shared" si="0"/>
        <v>DISTRIBUCION VOLUMEN X CRITERIO (Consumiciones)TOTAL BEBIDAS200-500MIL</v>
      </c>
      <c r="B18" s="20" t="s">
        <v>120</v>
      </c>
      <c r="C18" s="20" t="s">
        <v>123</v>
      </c>
      <c r="D18" s="20" t="s">
        <v>16</v>
      </c>
      <c r="E18" s="22">
        <v>12.851329851641507</v>
      </c>
      <c r="F18" s="22">
        <v>13.015873564130354</v>
      </c>
      <c r="G18" s="22">
        <v>12.84916240713593</v>
      </c>
      <c r="H18" s="22"/>
      <c r="I18" s="22"/>
    </row>
    <row r="19" spans="1:9" x14ac:dyDescent="0.25">
      <c r="A19" s="20" t="str">
        <f t="shared" si="0"/>
        <v>DISTRIBUCION VOLUMEN X CRITERIO (Consumiciones)TOTAL BEBIDAS&gt;500MIL</v>
      </c>
      <c r="B19" s="20" t="s">
        <v>120</v>
      </c>
      <c r="C19" s="20" t="s">
        <v>123</v>
      </c>
      <c r="D19" s="20" t="s">
        <v>17</v>
      </c>
      <c r="E19" s="22">
        <v>16.925161677956112</v>
      </c>
      <c r="F19" s="22">
        <v>17.396797655004029</v>
      </c>
      <c r="G19" s="22">
        <v>18.536514735481578</v>
      </c>
      <c r="H19" s="22"/>
      <c r="I19" s="22"/>
    </row>
    <row r="20" spans="1:9" x14ac:dyDescent="0.25">
      <c r="A20" s="20" t="str">
        <f t="shared" si="0"/>
        <v>DISTRIBUCION VOLUMEN X CRITERIO (Consumiciones)TOTAL BEBIDASDE 15 A 19 AÑOS</v>
      </c>
      <c r="B20" s="20" t="s">
        <v>120</v>
      </c>
      <c r="C20" s="20" t="s">
        <v>123</v>
      </c>
      <c r="D20" s="20" t="s">
        <v>40</v>
      </c>
      <c r="E20" s="22">
        <v>1.4760124989398584</v>
      </c>
      <c r="F20" s="22">
        <v>1.621919076549136</v>
      </c>
      <c r="G20" s="22">
        <v>1.9884483450227493</v>
      </c>
      <c r="H20" s="22"/>
      <c r="I20" s="22"/>
    </row>
    <row r="21" spans="1:9" x14ac:dyDescent="0.25">
      <c r="A21" s="20" t="str">
        <f t="shared" si="0"/>
        <v>DISTRIBUCION VOLUMEN X CRITERIO (Consumiciones)TOTAL BEBIDASDE 20 A 24 AÑOS</v>
      </c>
      <c r="B21" s="20" t="s">
        <v>120</v>
      </c>
      <c r="C21" s="20" t="s">
        <v>123</v>
      </c>
      <c r="D21" s="20" t="s">
        <v>41</v>
      </c>
      <c r="E21" s="22">
        <v>2.6336514949782504</v>
      </c>
      <c r="F21" s="22">
        <v>2.617115244129713</v>
      </c>
      <c r="G21" s="22">
        <v>3.0788488373839447</v>
      </c>
      <c r="H21" s="22"/>
      <c r="I21" s="22"/>
    </row>
    <row r="22" spans="1:9" x14ac:dyDescent="0.25">
      <c r="A22" s="20" t="str">
        <f t="shared" si="0"/>
        <v>DISTRIBUCION VOLUMEN X CRITERIO (Consumiciones)TOTAL BEBIDASDE 25 A 34 AÑOS</v>
      </c>
      <c r="B22" s="20" t="s">
        <v>120</v>
      </c>
      <c r="C22" s="20" t="s">
        <v>123</v>
      </c>
      <c r="D22" s="20" t="s">
        <v>42</v>
      </c>
      <c r="E22" s="22">
        <v>8.7572352737412924</v>
      </c>
      <c r="F22" s="22">
        <v>8.0288662713708678</v>
      </c>
      <c r="G22" s="22">
        <v>7.7322915940666217</v>
      </c>
      <c r="H22" s="22"/>
      <c r="I22" s="22"/>
    </row>
    <row r="23" spans="1:9" x14ac:dyDescent="0.25">
      <c r="A23" s="20" t="str">
        <f t="shared" si="0"/>
        <v>DISTRIBUCION VOLUMEN X CRITERIO (Consumiciones)TOTAL BEBIDASDE 35 A 49 AÑOS</v>
      </c>
      <c r="B23" s="20" t="s">
        <v>120</v>
      </c>
      <c r="C23" s="20" t="s">
        <v>123</v>
      </c>
      <c r="D23" s="20" t="s">
        <v>43</v>
      </c>
      <c r="E23" s="22">
        <v>30.38655566943206</v>
      </c>
      <c r="F23" s="22">
        <v>28.882377268720518</v>
      </c>
      <c r="G23" s="22">
        <v>27.297577294683141</v>
      </c>
      <c r="H23" s="22"/>
      <c r="I23" s="22"/>
    </row>
    <row r="24" spans="1:9" x14ac:dyDescent="0.25">
      <c r="A24" s="20" t="str">
        <f t="shared" si="0"/>
        <v>DISTRIBUCION VOLUMEN X CRITERIO (Consumiciones)TOTAL BEBIDASDE 50 A 59 AÑOS</v>
      </c>
      <c r="B24" s="20" t="s">
        <v>120</v>
      </c>
      <c r="C24" s="20" t="s">
        <v>123</v>
      </c>
      <c r="D24" s="20" t="s">
        <v>44</v>
      </c>
      <c r="E24" s="22">
        <v>25.548528932409472</v>
      </c>
      <c r="F24" s="22">
        <v>25.918280498829748</v>
      </c>
      <c r="G24" s="22">
        <v>25.657188961159388</v>
      </c>
      <c r="H24" s="22"/>
      <c r="I24" s="22"/>
    </row>
    <row r="25" spans="1:9" x14ac:dyDescent="0.25">
      <c r="A25" s="20" t="str">
        <f t="shared" si="0"/>
        <v>DISTRIBUCION VOLUMEN X CRITERIO (Consumiciones)TOTAL BEBIDASDE 60 A 75 AÑOS</v>
      </c>
      <c r="B25" s="20" t="s">
        <v>120</v>
      </c>
      <c r="C25" s="20" t="s">
        <v>123</v>
      </c>
      <c r="D25" s="20" t="s">
        <v>45</v>
      </c>
      <c r="E25" s="22">
        <v>31.198012962847539</v>
      </c>
      <c r="F25" s="22">
        <v>32.931446110309857</v>
      </c>
      <c r="G25" s="22">
        <v>34.245648342795178</v>
      </c>
      <c r="H25" s="22"/>
      <c r="I25" s="22"/>
    </row>
    <row r="26" spans="1:9" x14ac:dyDescent="0.25">
      <c r="A26" s="20" t="str">
        <f t="shared" si="0"/>
        <v>DISTRIBUCION VOLUMEN X CRITERIO (Consumiciones)TOTAL BEBIDASALTA Y MEDIA ALTA</v>
      </c>
      <c r="B26" s="20" t="s">
        <v>120</v>
      </c>
      <c r="C26" s="20" t="s">
        <v>123</v>
      </c>
      <c r="D26" s="20" t="s">
        <v>18</v>
      </c>
      <c r="E26" s="22">
        <v>25.834544363981554</v>
      </c>
      <c r="F26" s="22">
        <v>25.638952785459875</v>
      </c>
      <c r="G26" s="22">
        <v>25.671026916341628</v>
      </c>
      <c r="H26" s="22"/>
      <c r="I26" s="22"/>
    </row>
    <row r="27" spans="1:9" x14ac:dyDescent="0.25">
      <c r="A27" s="20" t="str">
        <f t="shared" si="0"/>
        <v>DISTRIBUCION VOLUMEN X CRITERIO (Consumiciones)TOTAL BEBIDASMEDIA</v>
      </c>
      <c r="B27" s="20" t="s">
        <v>120</v>
      </c>
      <c r="C27" s="20" t="s">
        <v>123</v>
      </c>
      <c r="D27" s="20" t="s">
        <v>19</v>
      </c>
      <c r="E27" s="22">
        <v>33.642217846548746</v>
      </c>
      <c r="F27" s="22">
        <v>32.824229227541672</v>
      </c>
      <c r="G27" s="22">
        <v>32.658046745625143</v>
      </c>
      <c r="H27" s="22"/>
      <c r="I27" s="22"/>
    </row>
    <row r="28" spans="1:9" x14ac:dyDescent="0.25">
      <c r="A28" s="20" t="str">
        <f t="shared" si="0"/>
        <v>DISTRIBUCION VOLUMEN X CRITERIO (Consumiciones)TOTAL BEBIDASMEDIA BAJA</v>
      </c>
      <c r="B28" s="20" t="s">
        <v>120</v>
      </c>
      <c r="C28" s="20" t="s">
        <v>123</v>
      </c>
      <c r="D28" s="20" t="s">
        <v>20</v>
      </c>
      <c r="E28" s="22">
        <v>24.115114500384717</v>
      </c>
      <c r="F28" s="22">
        <v>25.109015513533212</v>
      </c>
      <c r="G28" s="22">
        <v>24.788334131265831</v>
      </c>
      <c r="H28" s="22"/>
      <c r="I28" s="22"/>
    </row>
    <row r="29" spans="1:9" x14ac:dyDescent="0.25">
      <c r="A29" s="20" t="str">
        <f t="shared" si="0"/>
        <v>DISTRIBUCION VOLUMEN X CRITERIO (Consumiciones)TOTAL BEBIDASBAJA</v>
      </c>
      <c r="B29" s="20" t="s">
        <v>120</v>
      </c>
      <c r="C29" s="20" t="s">
        <v>123</v>
      </c>
      <c r="D29" s="20" t="s">
        <v>21</v>
      </c>
      <c r="E29" s="22">
        <v>16.408124310908065</v>
      </c>
      <c r="F29" s="22">
        <v>16.427799425799446</v>
      </c>
      <c r="G29" s="22">
        <v>16.882609082322503</v>
      </c>
      <c r="H29" s="22"/>
      <c r="I29" s="22"/>
    </row>
    <row r="30" spans="1:9" x14ac:dyDescent="0.25">
      <c r="A30" s="20" t="str">
        <f t="shared" si="0"/>
        <v>DISTRIBUCION VOLUMEN X CRITERIO (Consumiciones)TOTAL BEBIDASHOMBRE</v>
      </c>
      <c r="B30" s="20" t="s">
        <v>120</v>
      </c>
      <c r="C30" s="20" t="s">
        <v>123</v>
      </c>
      <c r="D30" s="20" t="s">
        <v>22</v>
      </c>
      <c r="E30" s="22">
        <v>58.50231391835429</v>
      </c>
      <c r="F30" s="22">
        <v>58.6105955758661</v>
      </c>
      <c r="G30" s="22">
        <v>60.338412256648169</v>
      </c>
      <c r="H30" s="22"/>
      <c r="I30" s="22"/>
    </row>
    <row r="31" spans="1:9" x14ac:dyDescent="0.25">
      <c r="A31" s="20" t="str">
        <f t="shared" si="0"/>
        <v>DISTRIBUCION VOLUMEN X CRITERIO (Consumiciones)TOTAL BEBIDASMUJER</v>
      </c>
      <c r="B31" s="20" t="s">
        <v>120</v>
      </c>
      <c r="C31" s="20" t="s">
        <v>123</v>
      </c>
      <c r="D31" s="20" t="s">
        <v>23</v>
      </c>
      <c r="E31" s="22">
        <v>41.497678928884177</v>
      </c>
      <c r="F31" s="22">
        <v>41.389402392356693</v>
      </c>
      <c r="G31" s="22">
        <v>39.661587743351831</v>
      </c>
      <c r="H31" s="22"/>
      <c r="I31" s="22"/>
    </row>
    <row r="32" spans="1:9" x14ac:dyDescent="0.25">
      <c r="A32" s="20" t="str">
        <f t="shared" si="0"/>
        <v>DISTRIBUCION VOLUMEN X CRITERIO (Consumiciones).Total Bebidas CalienteT.ESPAÑA</v>
      </c>
      <c r="B32" s="20" t="s">
        <v>120</v>
      </c>
      <c r="C32" s="20" t="s">
        <v>124</v>
      </c>
      <c r="D32" s="20" t="s">
        <v>37</v>
      </c>
      <c r="E32" s="22">
        <v>100</v>
      </c>
      <c r="F32" s="22">
        <v>100</v>
      </c>
      <c r="G32" s="22">
        <v>100</v>
      </c>
      <c r="H32" s="22"/>
      <c r="I32" s="22"/>
    </row>
    <row r="33" spans="1:9" x14ac:dyDescent="0.25">
      <c r="A33" s="20" t="str">
        <f t="shared" si="0"/>
        <v>DISTRIBUCION VOLUMEN X CRITERIO (Consumiciones).Total Bebidas CalienteBCN AM</v>
      </c>
      <c r="B33" s="20" t="s">
        <v>120</v>
      </c>
      <c r="C33" s="20" t="s">
        <v>124</v>
      </c>
      <c r="D33" s="20" t="s">
        <v>2</v>
      </c>
      <c r="E33" s="22">
        <v>10.405507379870723</v>
      </c>
      <c r="F33" s="22">
        <v>11.360617277807872</v>
      </c>
      <c r="G33" s="22">
        <v>9.7348207794765429</v>
      </c>
      <c r="H33" s="22"/>
      <c r="I33" s="22"/>
    </row>
    <row r="34" spans="1:9" x14ac:dyDescent="0.25">
      <c r="A34" s="20" t="str">
        <f t="shared" si="0"/>
        <v>DISTRIBUCION VOLUMEN X CRITERIO (Consumiciones).Total Bebidas CalienteREST.CAT ARAGON</v>
      </c>
      <c r="B34" s="20" t="s">
        <v>120</v>
      </c>
      <c r="C34" s="20" t="s">
        <v>124</v>
      </c>
      <c r="D34" s="20" t="s">
        <v>3</v>
      </c>
      <c r="E34" s="22">
        <v>16.033116780804217</v>
      </c>
      <c r="F34" s="22">
        <v>14.92627962390719</v>
      </c>
      <c r="G34" s="22">
        <v>15.530249770127739</v>
      </c>
      <c r="H34" s="22"/>
      <c r="I34" s="22"/>
    </row>
    <row r="35" spans="1:9" x14ac:dyDescent="0.25">
      <c r="A35" s="20" t="str">
        <f t="shared" si="0"/>
        <v>DISTRIBUCION VOLUMEN X CRITERIO (Consumiciones).Total Bebidas CalienteLEVANTE</v>
      </c>
      <c r="B35" s="20" t="s">
        <v>120</v>
      </c>
      <c r="C35" s="20" t="s">
        <v>124</v>
      </c>
      <c r="D35" s="20" t="s">
        <v>4</v>
      </c>
      <c r="E35" s="22">
        <v>14.388942545124422</v>
      </c>
      <c r="F35" s="22">
        <v>14.48626814912549</v>
      </c>
      <c r="G35" s="22">
        <v>15.285682539865594</v>
      </c>
      <c r="H35" s="22"/>
      <c r="I35" s="22"/>
    </row>
    <row r="36" spans="1:9" x14ac:dyDescent="0.25">
      <c r="A36" s="20" t="str">
        <f t="shared" si="0"/>
        <v>DISTRIBUCION VOLUMEN X CRITERIO (Consumiciones).Total Bebidas CalienteANDALUCIA</v>
      </c>
      <c r="B36" s="20" t="s">
        <v>120</v>
      </c>
      <c r="C36" s="20" t="s">
        <v>124</v>
      </c>
      <c r="D36" s="20" t="s">
        <v>5</v>
      </c>
      <c r="E36" s="22">
        <v>17.777007765895064</v>
      </c>
      <c r="F36" s="22">
        <v>17.923372974260467</v>
      </c>
      <c r="G36" s="22">
        <v>18.240227490371534</v>
      </c>
      <c r="H36" s="22"/>
      <c r="I36" s="22"/>
    </row>
    <row r="37" spans="1:9" x14ac:dyDescent="0.25">
      <c r="A37" s="20" t="str">
        <f t="shared" si="0"/>
        <v>DISTRIBUCION VOLUMEN X CRITERIO (Consumiciones).Total Bebidas CalienteMDD AM</v>
      </c>
      <c r="B37" s="20" t="s">
        <v>120</v>
      </c>
      <c r="C37" s="20" t="s">
        <v>124</v>
      </c>
      <c r="D37" s="20" t="s">
        <v>6</v>
      </c>
      <c r="E37" s="22">
        <v>10.898170994932824</v>
      </c>
      <c r="F37" s="22">
        <v>10.510287941112214</v>
      </c>
      <c r="G37" s="22">
        <v>9.9927656216664094</v>
      </c>
      <c r="H37" s="22"/>
      <c r="I37" s="22"/>
    </row>
    <row r="38" spans="1:9" x14ac:dyDescent="0.25">
      <c r="A38" s="20" t="str">
        <f t="shared" si="0"/>
        <v>DISTRIBUCION VOLUMEN X CRITERIO (Consumiciones).Total Bebidas CalienteRTO CENTRO</v>
      </c>
      <c r="B38" s="20" t="s">
        <v>120</v>
      </c>
      <c r="C38" s="20" t="s">
        <v>124</v>
      </c>
      <c r="D38" s="20" t="s">
        <v>7</v>
      </c>
      <c r="E38" s="22">
        <v>8.0063053846367751</v>
      </c>
      <c r="F38" s="22">
        <v>8.0750578935996984</v>
      </c>
      <c r="G38" s="22">
        <v>8.8006899938035392</v>
      </c>
      <c r="H38" s="22"/>
      <c r="I38" s="22"/>
    </row>
    <row r="39" spans="1:9" x14ac:dyDescent="0.25">
      <c r="A39" s="20" t="str">
        <f t="shared" si="0"/>
        <v>DISTRIBUCION VOLUMEN X CRITERIO (Consumiciones).Total Bebidas CalienteNORTE-CENTRO</v>
      </c>
      <c r="B39" s="20" t="s">
        <v>120</v>
      </c>
      <c r="C39" s="20" t="s">
        <v>124</v>
      </c>
      <c r="D39" s="20" t="s">
        <v>8</v>
      </c>
      <c r="E39" s="22">
        <v>10.547356330995489</v>
      </c>
      <c r="F39" s="22">
        <v>10.027134452227369</v>
      </c>
      <c r="G39" s="22">
        <v>10.222686673352516</v>
      </c>
      <c r="H39" s="22"/>
      <c r="I39" s="22"/>
    </row>
    <row r="40" spans="1:9" x14ac:dyDescent="0.25">
      <c r="A40" s="20" t="str">
        <f t="shared" si="0"/>
        <v>DISTRIBUCION VOLUMEN X CRITERIO (Consumiciones).Total Bebidas CalienteNOROESTE</v>
      </c>
      <c r="B40" s="20" t="s">
        <v>120</v>
      </c>
      <c r="C40" s="20" t="s">
        <v>124</v>
      </c>
      <c r="D40" s="20" t="s">
        <v>9</v>
      </c>
      <c r="E40" s="22">
        <v>11.943600128551129</v>
      </c>
      <c r="F40" s="22">
        <v>12.690979810365688</v>
      </c>
      <c r="G40" s="22">
        <v>12.192899309074731</v>
      </c>
      <c r="H40" s="22"/>
      <c r="I40" s="22"/>
    </row>
    <row r="41" spans="1:9" x14ac:dyDescent="0.25">
      <c r="A41" s="20" t="str">
        <f t="shared" si="0"/>
        <v>DISTRIBUCION VOLUMEN X CRITERIO (Consumiciones).Total Bebidas Caliente&lt;2MIL</v>
      </c>
      <c r="B41" s="20" t="s">
        <v>120</v>
      </c>
      <c r="C41" s="20" t="s">
        <v>124</v>
      </c>
      <c r="D41" s="20" t="s">
        <v>10</v>
      </c>
      <c r="E41" s="22">
        <v>5.0520319870168677</v>
      </c>
      <c r="F41" s="22">
        <v>4.7290512477215723</v>
      </c>
      <c r="G41" s="22">
        <v>5.2585769077401636</v>
      </c>
      <c r="H41" s="22"/>
      <c r="I41" s="22"/>
    </row>
    <row r="42" spans="1:9" x14ac:dyDescent="0.25">
      <c r="A42" s="20" t="str">
        <f t="shared" si="0"/>
        <v>DISTRIBUCION VOLUMEN X CRITERIO (Consumiciones).Total Bebidas Caliente2-5MIL</v>
      </c>
      <c r="B42" s="20" t="s">
        <v>120</v>
      </c>
      <c r="C42" s="20" t="s">
        <v>124</v>
      </c>
      <c r="D42" s="20" t="s">
        <v>11</v>
      </c>
      <c r="E42" s="22">
        <v>5.5776695242278773</v>
      </c>
      <c r="F42" s="22">
        <v>5.6819913654815863</v>
      </c>
      <c r="G42" s="22">
        <v>5.6257116281875508</v>
      </c>
      <c r="H42" s="22"/>
      <c r="I42" s="22"/>
    </row>
    <row r="43" spans="1:9" x14ac:dyDescent="0.25">
      <c r="A43" s="20" t="str">
        <f t="shared" si="0"/>
        <v>DISTRIBUCION VOLUMEN X CRITERIO (Consumiciones).Total Bebidas Caliente5-10MIL</v>
      </c>
      <c r="B43" s="20" t="s">
        <v>120</v>
      </c>
      <c r="C43" s="20" t="s">
        <v>124</v>
      </c>
      <c r="D43" s="20" t="s">
        <v>12</v>
      </c>
      <c r="E43" s="22">
        <v>7.9807611414926445</v>
      </c>
      <c r="F43" s="22">
        <v>7.0443451495242098</v>
      </c>
      <c r="G43" s="22">
        <v>6.9028521902512878</v>
      </c>
      <c r="H43" s="22"/>
      <c r="I43" s="22"/>
    </row>
    <row r="44" spans="1:9" x14ac:dyDescent="0.25">
      <c r="A44" s="20" t="str">
        <f t="shared" si="0"/>
        <v>DISTRIBUCION VOLUMEN X CRITERIO (Consumiciones).Total Bebidas Caliente10-30MIL</v>
      </c>
      <c r="B44" s="20" t="s">
        <v>120</v>
      </c>
      <c r="C44" s="20" t="s">
        <v>124</v>
      </c>
      <c r="D44" s="20" t="s">
        <v>13</v>
      </c>
      <c r="E44" s="22">
        <v>21.416973736508478</v>
      </c>
      <c r="F44" s="22">
        <v>19.787442946288341</v>
      </c>
      <c r="G44" s="22">
        <v>20.928187151726338</v>
      </c>
      <c r="H44" s="22"/>
      <c r="I44" s="22"/>
    </row>
    <row r="45" spans="1:9" x14ac:dyDescent="0.25">
      <c r="A45" s="20" t="str">
        <f t="shared" si="0"/>
        <v>DISTRIBUCION VOLUMEN X CRITERIO (Consumiciones).Total Bebidas Caliente30-100MIL</v>
      </c>
      <c r="B45" s="20" t="s">
        <v>120</v>
      </c>
      <c r="C45" s="20" t="s">
        <v>124</v>
      </c>
      <c r="D45" s="20" t="s">
        <v>14</v>
      </c>
      <c r="E45" s="22">
        <v>19.893037966474736</v>
      </c>
      <c r="F45" s="22">
        <v>21.847230636004124</v>
      </c>
      <c r="G45" s="22">
        <v>20.092569880945462</v>
      </c>
      <c r="H45" s="22"/>
      <c r="I45" s="22"/>
    </row>
    <row r="46" spans="1:9" x14ac:dyDescent="0.25">
      <c r="A46" s="20" t="str">
        <f t="shared" si="0"/>
        <v>DISTRIBUCION VOLUMEN X CRITERIO (Consumiciones).Total Bebidas Caliente100-200MIL</v>
      </c>
      <c r="B46" s="20" t="s">
        <v>120</v>
      </c>
      <c r="C46" s="20" t="s">
        <v>124</v>
      </c>
      <c r="D46" s="20" t="s">
        <v>15</v>
      </c>
      <c r="E46" s="22">
        <v>10.692715825080896</v>
      </c>
      <c r="F46" s="22">
        <v>10.9586530998876</v>
      </c>
      <c r="G46" s="22">
        <v>11.287599583590779</v>
      </c>
      <c r="H46" s="22"/>
      <c r="I46" s="22"/>
    </row>
    <row r="47" spans="1:9" x14ac:dyDescent="0.25">
      <c r="A47" s="20" t="str">
        <f t="shared" si="0"/>
        <v>DISTRIBUCION VOLUMEN X CRITERIO (Consumiciones).Total Bebidas Caliente200-500MIL</v>
      </c>
      <c r="B47" s="20" t="s">
        <v>120</v>
      </c>
      <c r="C47" s="20" t="s">
        <v>124</v>
      </c>
      <c r="D47" s="20" t="s">
        <v>16</v>
      </c>
      <c r="E47" s="22">
        <v>12.562368999411861</v>
      </c>
      <c r="F47" s="22">
        <v>12.43180746185366</v>
      </c>
      <c r="G47" s="22">
        <v>11.931317317753324</v>
      </c>
      <c r="H47" s="22"/>
      <c r="I47" s="22"/>
    </row>
    <row r="48" spans="1:9" x14ac:dyDescent="0.25">
      <c r="A48" s="20" t="str">
        <f t="shared" si="0"/>
        <v>DISTRIBUCION VOLUMEN X CRITERIO (Consumiciones).Total Bebidas Caliente&gt;500MIL</v>
      </c>
      <c r="B48" s="20" t="s">
        <v>120</v>
      </c>
      <c r="C48" s="20" t="s">
        <v>124</v>
      </c>
      <c r="D48" s="20" t="s">
        <v>17</v>
      </c>
      <c r="E48" s="22">
        <v>16.824447047514234</v>
      </c>
      <c r="F48" s="22">
        <v>17.51946495008081</v>
      </c>
      <c r="G48" s="22">
        <v>17.97320308199598</v>
      </c>
      <c r="H48" s="22"/>
      <c r="I48" s="22"/>
    </row>
    <row r="49" spans="1:9" x14ac:dyDescent="0.25">
      <c r="A49" s="20" t="str">
        <f t="shared" si="0"/>
        <v>DISTRIBUCION VOLUMEN X CRITERIO (Consumiciones).Total Bebidas CalienteDE 15 A 19 AÑOS</v>
      </c>
      <c r="B49" s="20" t="s">
        <v>120</v>
      </c>
      <c r="C49" s="20" t="s">
        <v>124</v>
      </c>
      <c r="D49" s="20" t="s">
        <v>40</v>
      </c>
      <c r="E49" s="22">
        <v>0.60911640757379404</v>
      </c>
      <c r="F49" s="22">
        <v>0.75852011258590157</v>
      </c>
      <c r="G49" s="22">
        <v>0.8799838368641032</v>
      </c>
      <c r="H49" s="22"/>
      <c r="I49" s="22"/>
    </row>
    <row r="50" spans="1:9" x14ac:dyDescent="0.25">
      <c r="A50" s="20" t="str">
        <f t="shared" si="0"/>
        <v>DISTRIBUCION VOLUMEN X CRITERIO (Consumiciones).Total Bebidas CalienteDE 20 A 24 AÑOS</v>
      </c>
      <c r="B50" s="20" t="s">
        <v>120</v>
      </c>
      <c r="C50" s="20" t="s">
        <v>124</v>
      </c>
      <c r="D50" s="20" t="s">
        <v>41</v>
      </c>
      <c r="E50" s="22">
        <v>1.4640864956628346</v>
      </c>
      <c r="F50" s="22">
        <v>1.428090764503978</v>
      </c>
      <c r="G50" s="22">
        <v>1.6889093121219529</v>
      </c>
      <c r="H50" s="22"/>
      <c r="I50" s="22"/>
    </row>
    <row r="51" spans="1:9" x14ac:dyDescent="0.25">
      <c r="A51" s="20" t="str">
        <f t="shared" si="0"/>
        <v>DISTRIBUCION VOLUMEN X CRITERIO (Consumiciones).Total Bebidas CalienteDE 25 A 34 AÑOS</v>
      </c>
      <c r="B51" s="20" t="s">
        <v>120</v>
      </c>
      <c r="C51" s="20" t="s">
        <v>124</v>
      </c>
      <c r="D51" s="20" t="s">
        <v>42</v>
      </c>
      <c r="E51" s="22">
        <v>6.5535487500693517</v>
      </c>
      <c r="F51" s="22">
        <v>5.9867095848894456</v>
      </c>
      <c r="G51" s="22">
        <v>5.7585562824432595</v>
      </c>
      <c r="H51" s="22"/>
      <c r="I51" s="22"/>
    </row>
    <row r="52" spans="1:9" x14ac:dyDescent="0.25">
      <c r="A52" s="20" t="str">
        <f t="shared" si="0"/>
        <v>DISTRIBUCION VOLUMEN X CRITERIO (Consumiciones).Total Bebidas CalienteDE 35 A 49 AÑOS</v>
      </c>
      <c r="B52" s="20" t="s">
        <v>120</v>
      </c>
      <c r="C52" s="20" t="s">
        <v>124</v>
      </c>
      <c r="D52" s="20" t="s">
        <v>43</v>
      </c>
      <c r="E52" s="22">
        <v>31.104778023616575</v>
      </c>
      <c r="F52" s="22">
        <v>30.18101481542379</v>
      </c>
      <c r="G52" s="22">
        <v>29.421861838898245</v>
      </c>
      <c r="H52" s="22"/>
      <c r="I52" s="22"/>
    </row>
    <row r="53" spans="1:9" x14ac:dyDescent="0.25">
      <c r="A53" s="20" t="str">
        <f t="shared" si="0"/>
        <v>DISTRIBUCION VOLUMEN X CRITERIO (Consumiciones).Total Bebidas CalienteDE 50 A 59 AÑOS</v>
      </c>
      <c r="B53" s="20" t="s">
        <v>120</v>
      </c>
      <c r="C53" s="20" t="s">
        <v>124</v>
      </c>
      <c r="D53" s="20" t="s">
        <v>44</v>
      </c>
      <c r="E53" s="22">
        <v>26.633085495950091</v>
      </c>
      <c r="F53" s="22">
        <v>26.566547095221242</v>
      </c>
      <c r="G53" s="22">
        <v>27.292648124007275</v>
      </c>
      <c r="H53" s="22"/>
      <c r="I53" s="22"/>
    </row>
    <row r="54" spans="1:9" x14ac:dyDescent="0.25">
      <c r="A54" s="20" t="str">
        <f t="shared" si="0"/>
        <v>DISTRIBUCION VOLUMEN X CRITERIO (Consumiciones).Total Bebidas CalienteDE 60 A 75 AÑOS</v>
      </c>
      <c r="B54" s="20" t="s">
        <v>120</v>
      </c>
      <c r="C54" s="20" t="s">
        <v>124</v>
      </c>
      <c r="D54" s="20" t="s">
        <v>45</v>
      </c>
      <c r="E54" s="22">
        <v>33.635390757007102</v>
      </c>
      <c r="F54" s="22">
        <v>35.079107729772915</v>
      </c>
      <c r="G54" s="22">
        <v>34.958059678520371</v>
      </c>
      <c r="H54" s="22"/>
      <c r="I54" s="22"/>
    </row>
    <row r="55" spans="1:9" x14ac:dyDescent="0.25">
      <c r="A55" s="20" t="str">
        <f t="shared" si="0"/>
        <v>DISTRIBUCION VOLUMEN X CRITERIO (Consumiciones).Total Bebidas CalienteALTA Y MEDIA ALTA</v>
      </c>
      <c r="B55" s="20" t="s">
        <v>120</v>
      </c>
      <c r="C55" s="20" t="s">
        <v>124</v>
      </c>
      <c r="D55" s="20" t="s">
        <v>18</v>
      </c>
      <c r="E55" s="22">
        <v>26.236444233989371</v>
      </c>
      <c r="F55" s="22">
        <v>24.862971177188413</v>
      </c>
      <c r="G55" s="22">
        <v>24.63033923512528</v>
      </c>
      <c r="H55" s="22"/>
      <c r="I55" s="22"/>
    </row>
    <row r="56" spans="1:9" x14ac:dyDescent="0.25">
      <c r="A56" s="20" t="str">
        <f t="shared" si="0"/>
        <v>DISTRIBUCION VOLUMEN X CRITERIO (Consumiciones).Total Bebidas CalienteMEDIA</v>
      </c>
      <c r="B56" s="20" t="s">
        <v>120</v>
      </c>
      <c r="C56" s="20" t="s">
        <v>124</v>
      </c>
      <c r="D56" s="20" t="s">
        <v>19</v>
      </c>
      <c r="E56" s="22">
        <v>34.868264201540747</v>
      </c>
      <c r="F56" s="22">
        <v>34.250123150050207</v>
      </c>
      <c r="G56" s="22">
        <v>35.279960683304999</v>
      </c>
      <c r="H56" s="22"/>
      <c r="I56" s="22"/>
    </row>
    <row r="57" spans="1:9" x14ac:dyDescent="0.25">
      <c r="A57" s="20" t="str">
        <f t="shared" si="0"/>
        <v>DISTRIBUCION VOLUMEN X CRITERIO (Consumiciones).Total Bebidas CalienteMEDIA BAJA</v>
      </c>
      <c r="B57" s="20" t="s">
        <v>120</v>
      </c>
      <c r="C57" s="20" t="s">
        <v>124</v>
      </c>
      <c r="D57" s="20" t="s">
        <v>20</v>
      </c>
      <c r="E57" s="22">
        <v>22.648070924827561</v>
      </c>
      <c r="F57" s="22">
        <v>24.43560663922608</v>
      </c>
      <c r="G57" s="22">
        <v>25.693837205640417</v>
      </c>
      <c r="H57" s="22"/>
      <c r="I57" s="22"/>
    </row>
    <row r="58" spans="1:9" x14ac:dyDescent="0.25">
      <c r="A58" s="20" t="str">
        <f t="shared" si="0"/>
        <v>DISTRIBUCION VOLUMEN X CRITERIO (Consumiciones).Total Bebidas CalienteBAJA</v>
      </c>
      <c r="B58" s="20" t="s">
        <v>120</v>
      </c>
      <c r="C58" s="20" t="s">
        <v>124</v>
      </c>
      <c r="D58" s="20" t="s">
        <v>21</v>
      </c>
      <c r="E58" s="22">
        <v>16.247228762765253</v>
      </c>
      <c r="F58" s="22">
        <v>16.451280257595169</v>
      </c>
      <c r="G58" s="22">
        <v>14.395880618120188</v>
      </c>
      <c r="H58" s="22"/>
      <c r="I58" s="22"/>
    </row>
    <row r="59" spans="1:9" x14ac:dyDescent="0.25">
      <c r="A59" s="20" t="str">
        <f t="shared" si="0"/>
        <v>DISTRIBUCION VOLUMEN X CRITERIO (Consumiciones).Total Bebidas CalienteHOMBRE</v>
      </c>
      <c r="B59" s="20" t="s">
        <v>120</v>
      </c>
      <c r="C59" s="20" t="s">
        <v>124</v>
      </c>
      <c r="D59" s="20" t="s">
        <v>22</v>
      </c>
      <c r="E59" s="22">
        <v>61.184629134354793</v>
      </c>
      <c r="F59" s="22">
        <v>60.712978774738467</v>
      </c>
      <c r="G59" s="22">
        <v>64.097479145163504</v>
      </c>
      <c r="H59" s="22"/>
      <c r="I59" s="22"/>
    </row>
    <row r="60" spans="1:9" x14ac:dyDescent="0.25">
      <c r="A60" s="20" t="str">
        <f t="shared" si="0"/>
        <v>DISTRIBUCION VOLUMEN X CRITERIO (Consumiciones).Total Bebidas CalienteMUJER</v>
      </c>
      <c r="B60" s="20" t="s">
        <v>120</v>
      </c>
      <c r="C60" s="20" t="s">
        <v>124</v>
      </c>
      <c r="D60" s="20" t="s">
        <v>23</v>
      </c>
      <c r="E60" s="22">
        <v>38.815378988768131</v>
      </c>
      <c r="F60" s="22">
        <v>39.287007813875718</v>
      </c>
      <c r="G60" s="22">
        <v>35.902525290384219</v>
      </c>
      <c r="H60" s="22"/>
      <c r="I60" s="22"/>
    </row>
    <row r="61" spans="1:9" x14ac:dyDescent="0.25">
      <c r="A61" s="20" t="str">
        <f t="shared" si="0"/>
        <v>DISTRIBUCION VOLUMEN X CRITERIO (Consumiciones)CafeT.ESPAÑA</v>
      </c>
      <c r="B61" s="20" t="s">
        <v>120</v>
      </c>
      <c r="C61" s="20" t="s">
        <v>125</v>
      </c>
      <c r="D61" s="20" t="s">
        <v>37</v>
      </c>
      <c r="E61" s="22">
        <v>100</v>
      </c>
      <c r="F61" s="22">
        <v>100</v>
      </c>
      <c r="G61" s="22">
        <v>100</v>
      </c>
      <c r="H61" s="22"/>
      <c r="I61" s="22"/>
    </row>
    <row r="62" spans="1:9" x14ac:dyDescent="0.25">
      <c r="A62" s="20" t="str">
        <f t="shared" si="0"/>
        <v>DISTRIBUCION VOLUMEN X CRITERIO (Consumiciones)CafeBCN AM</v>
      </c>
      <c r="B62" s="20" t="s">
        <v>120</v>
      </c>
      <c r="C62" s="20" t="s">
        <v>125</v>
      </c>
      <c r="D62" s="20" t="s">
        <v>2</v>
      </c>
      <c r="E62" s="22">
        <v>12.883001036618689</v>
      </c>
      <c r="F62" s="22">
        <v>14.147181374051614</v>
      </c>
      <c r="G62" s="22">
        <v>11.923388251008978</v>
      </c>
      <c r="H62" s="22"/>
      <c r="I62" s="22"/>
    </row>
    <row r="63" spans="1:9" x14ac:dyDescent="0.25">
      <c r="A63" s="20" t="str">
        <f t="shared" si="0"/>
        <v>DISTRIBUCION VOLUMEN X CRITERIO (Consumiciones)CafeREST.CAT ARAGON</v>
      </c>
      <c r="B63" s="20" t="s">
        <v>120</v>
      </c>
      <c r="C63" s="20" t="s">
        <v>125</v>
      </c>
      <c r="D63" s="20" t="s">
        <v>3</v>
      </c>
      <c r="E63" s="22">
        <v>23.503383239224718</v>
      </c>
      <c r="F63" s="22">
        <v>22.432148658847506</v>
      </c>
      <c r="G63" s="22">
        <v>23.533380195063831</v>
      </c>
      <c r="H63" s="22"/>
      <c r="I63" s="22"/>
    </row>
    <row r="64" spans="1:9" x14ac:dyDescent="0.25">
      <c r="A64" s="20" t="str">
        <f t="shared" si="0"/>
        <v>DISTRIBUCION VOLUMEN X CRITERIO (Consumiciones)CafeLEVANTE</v>
      </c>
      <c r="B64" s="20" t="s">
        <v>120</v>
      </c>
      <c r="C64" s="20" t="s">
        <v>125</v>
      </c>
      <c r="D64" s="20" t="s">
        <v>4</v>
      </c>
      <c r="E64" s="22">
        <v>20.331012116911957</v>
      </c>
      <c r="F64" s="22">
        <v>20.300216553494142</v>
      </c>
      <c r="G64" s="22">
        <v>19.756645511728276</v>
      </c>
      <c r="H64" s="22"/>
      <c r="I64" s="22"/>
    </row>
    <row r="65" spans="1:9" x14ac:dyDescent="0.25">
      <c r="A65" s="20" t="str">
        <f t="shared" si="0"/>
        <v>DISTRIBUCION VOLUMEN X CRITERIO (Consumiciones)CafeANDALUCIA</v>
      </c>
      <c r="B65" s="20" t="s">
        <v>120</v>
      </c>
      <c r="C65" s="20" t="s">
        <v>125</v>
      </c>
      <c r="D65" s="20" t="s">
        <v>5</v>
      </c>
      <c r="E65" s="22">
        <v>13.500840429149408</v>
      </c>
      <c r="F65" s="22">
        <v>13.834969723990168</v>
      </c>
      <c r="G65" s="22">
        <v>14.454243206808448</v>
      </c>
      <c r="H65" s="22"/>
      <c r="I65" s="22"/>
    </row>
    <row r="66" spans="1:9" x14ac:dyDescent="0.25">
      <c r="A66" s="20" t="str">
        <f t="shared" si="0"/>
        <v>DISTRIBUCION VOLUMEN X CRITERIO (Consumiciones)CafeMDD AM</v>
      </c>
      <c r="B66" s="20" t="s">
        <v>120</v>
      </c>
      <c r="C66" s="20" t="s">
        <v>125</v>
      </c>
      <c r="D66" s="20" t="s">
        <v>6</v>
      </c>
      <c r="E66" s="22">
        <v>5.8553020043257202</v>
      </c>
      <c r="F66" s="22">
        <v>5.9017896903214604</v>
      </c>
      <c r="G66" s="22">
        <v>5.4187971553307754</v>
      </c>
      <c r="H66" s="22"/>
      <c r="I66" s="22"/>
    </row>
    <row r="67" spans="1:9" x14ac:dyDescent="0.25">
      <c r="A67" s="20" t="str">
        <f t="shared" si="0"/>
        <v>DISTRIBUCION VOLUMEN X CRITERIO (Consumiciones)CafeRTO CENTRO</v>
      </c>
      <c r="B67" s="20" t="s">
        <v>120</v>
      </c>
      <c r="C67" s="20" t="s">
        <v>125</v>
      </c>
      <c r="D67" s="20" t="s">
        <v>7</v>
      </c>
      <c r="E67" s="22">
        <v>6.2370473363034122</v>
      </c>
      <c r="F67" s="22">
        <v>6.3194130124623271</v>
      </c>
      <c r="G67" s="22">
        <v>7.7574486413402557</v>
      </c>
      <c r="H67" s="22"/>
      <c r="I67" s="22"/>
    </row>
    <row r="68" spans="1:9" x14ac:dyDescent="0.25">
      <c r="A68" s="20" t="str">
        <f t="shared" ref="A68:A131" si="1">B68&amp;C68&amp;D68</f>
        <v>DISTRIBUCION VOLUMEN X CRITERIO (Consumiciones)CafeNORTE-CENTRO</v>
      </c>
      <c r="B68" s="20" t="s">
        <v>120</v>
      </c>
      <c r="C68" s="20" t="s">
        <v>125</v>
      </c>
      <c r="D68" s="20" t="s">
        <v>8</v>
      </c>
      <c r="E68" s="22">
        <v>9.6390001254723359</v>
      </c>
      <c r="F68" s="22">
        <v>8.9331994689600158</v>
      </c>
      <c r="G68" s="22">
        <v>8.7661061299237364</v>
      </c>
      <c r="H68" s="22"/>
      <c r="I68" s="22"/>
    </row>
    <row r="69" spans="1:9" x14ac:dyDescent="0.25">
      <c r="A69" s="20" t="str">
        <f t="shared" si="1"/>
        <v>DISTRIBUCION VOLUMEN X CRITERIO (Consumiciones)CafeNOROESTE</v>
      </c>
      <c r="B69" s="20" t="s">
        <v>120</v>
      </c>
      <c r="C69" s="20" t="s">
        <v>125</v>
      </c>
      <c r="D69" s="20" t="s">
        <v>9</v>
      </c>
      <c r="E69" s="22">
        <v>8.0504143661769501</v>
      </c>
      <c r="F69" s="22">
        <v>8.1310828222547382</v>
      </c>
      <c r="G69" s="22">
        <v>8.3900005540672673</v>
      </c>
      <c r="H69" s="22"/>
      <c r="I69" s="22"/>
    </row>
    <row r="70" spans="1:9" x14ac:dyDescent="0.25">
      <c r="A70" s="20" t="str">
        <f t="shared" si="1"/>
        <v>DISTRIBUCION VOLUMEN X CRITERIO (Consumiciones)Cafe&lt;2MIL</v>
      </c>
      <c r="B70" s="20" t="s">
        <v>120</v>
      </c>
      <c r="C70" s="20" t="s">
        <v>125</v>
      </c>
      <c r="D70" s="20" t="s">
        <v>10</v>
      </c>
      <c r="E70" s="22">
        <v>5.9850448488372354</v>
      </c>
      <c r="F70" s="22">
        <v>5.8091394392148876</v>
      </c>
      <c r="G70" s="22">
        <v>6.3321111345336414</v>
      </c>
      <c r="H70" s="22"/>
      <c r="I70" s="22"/>
    </row>
    <row r="71" spans="1:9" x14ac:dyDescent="0.25">
      <c r="A71" s="20" t="str">
        <f t="shared" si="1"/>
        <v>DISTRIBUCION VOLUMEN X CRITERIO (Consumiciones)Cafe2-5MIL</v>
      </c>
      <c r="B71" s="20" t="s">
        <v>120</v>
      </c>
      <c r="C71" s="20" t="s">
        <v>125</v>
      </c>
      <c r="D71" s="20" t="s">
        <v>11</v>
      </c>
      <c r="E71" s="22">
        <v>6.9942552248630445</v>
      </c>
      <c r="F71" s="22">
        <v>5.4138158311795817</v>
      </c>
      <c r="G71" s="22">
        <v>6.7807502242257716</v>
      </c>
      <c r="H71" s="22"/>
      <c r="I71" s="22"/>
    </row>
    <row r="72" spans="1:9" x14ac:dyDescent="0.25">
      <c r="A72" s="20" t="str">
        <f t="shared" si="1"/>
        <v>DISTRIBUCION VOLUMEN X CRITERIO (Consumiciones)Cafe5-10MIL</v>
      </c>
      <c r="B72" s="20" t="s">
        <v>120</v>
      </c>
      <c r="C72" s="20" t="s">
        <v>125</v>
      </c>
      <c r="D72" s="20" t="s">
        <v>12</v>
      </c>
      <c r="E72" s="22">
        <v>9.2685237531955202</v>
      </c>
      <c r="F72" s="22">
        <v>8.0705321069708003</v>
      </c>
      <c r="G72" s="22">
        <v>8.2443665987675274</v>
      </c>
      <c r="H72" s="22"/>
      <c r="I72" s="22"/>
    </row>
    <row r="73" spans="1:9" x14ac:dyDescent="0.25">
      <c r="A73" s="20" t="str">
        <f t="shared" si="1"/>
        <v>DISTRIBUCION VOLUMEN X CRITERIO (Consumiciones)Cafe10-30MIL</v>
      </c>
      <c r="B73" s="20" t="s">
        <v>120</v>
      </c>
      <c r="C73" s="20" t="s">
        <v>125</v>
      </c>
      <c r="D73" s="20" t="s">
        <v>13</v>
      </c>
      <c r="E73" s="22">
        <v>22.172429867963587</v>
      </c>
      <c r="F73" s="22">
        <v>20.493880100687857</v>
      </c>
      <c r="G73" s="22">
        <v>21.375207815413511</v>
      </c>
      <c r="H73" s="22"/>
      <c r="I73" s="22"/>
    </row>
    <row r="74" spans="1:9" x14ac:dyDescent="0.25">
      <c r="A74" s="20" t="str">
        <f t="shared" si="1"/>
        <v>DISTRIBUCION VOLUMEN X CRITERIO (Consumiciones)Cafe30-100MIL</v>
      </c>
      <c r="B74" s="20" t="s">
        <v>120</v>
      </c>
      <c r="C74" s="20" t="s">
        <v>125</v>
      </c>
      <c r="D74" s="20" t="s">
        <v>14</v>
      </c>
      <c r="E74" s="22">
        <v>19.198405127540212</v>
      </c>
      <c r="F74" s="22">
        <v>22.976773783383376</v>
      </c>
      <c r="G74" s="22">
        <v>19.317431995744936</v>
      </c>
      <c r="H74" s="22"/>
      <c r="I74" s="22"/>
    </row>
    <row r="75" spans="1:9" x14ac:dyDescent="0.25">
      <c r="A75" s="20" t="str">
        <f t="shared" si="1"/>
        <v>DISTRIBUCION VOLUMEN X CRITERIO (Consumiciones)Cafe100-200MIL</v>
      </c>
      <c r="B75" s="20" t="s">
        <v>120</v>
      </c>
      <c r="C75" s="20" t="s">
        <v>125</v>
      </c>
      <c r="D75" s="20" t="s">
        <v>15</v>
      </c>
      <c r="E75" s="22">
        <v>9.6214300732462767</v>
      </c>
      <c r="F75" s="22">
        <v>9.0542435067213507</v>
      </c>
      <c r="G75" s="22">
        <v>9.4146745519262325</v>
      </c>
      <c r="H75" s="22"/>
      <c r="I75" s="22"/>
    </row>
    <row r="76" spans="1:9" x14ac:dyDescent="0.25">
      <c r="A76" s="20" t="str">
        <f t="shared" si="1"/>
        <v>DISTRIBUCION VOLUMEN X CRITERIO (Consumiciones)Cafe200-500MIL</v>
      </c>
      <c r="B76" s="20" t="s">
        <v>120</v>
      </c>
      <c r="C76" s="20" t="s">
        <v>125</v>
      </c>
      <c r="D76" s="20" t="s">
        <v>16</v>
      </c>
      <c r="E76" s="22">
        <v>10.250421326686135</v>
      </c>
      <c r="F76" s="22">
        <v>10.666560707371559</v>
      </c>
      <c r="G76" s="22">
        <v>10.292294596172306</v>
      </c>
      <c r="H76" s="22"/>
      <c r="I76" s="22"/>
    </row>
    <row r="77" spans="1:9" x14ac:dyDescent="0.25">
      <c r="A77" s="20" t="str">
        <f t="shared" si="1"/>
        <v>DISTRIBUCION VOLUMEN X CRITERIO (Consumiciones)Cafe&gt;500MIL</v>
      </c>
      <c r="B77" s="20" t="s">
        <v>120</v>
      </c>
      <c r="C77" s="20" t="s">
        <v>125</v>
      </c>
      <c r="D77" s="20" t="s">
        <v>17</v>
      </c>
      <c r="E77" s="22">
        <v>16.50949108603438</v>
      </c>
      <c r="F77" s="22">
        <v>17.515056481043548</v>
      </c>
      <c r="G77" s="22">
        <v>18.243173800184483</v>
      </c>
      <c r="H77" s="22"/>
      <c r="I77" s="22"/>
    </row>
    <row r="78" spans="1:9" x14ac:dyDescent="0.25">
      <c r="A78" s="20" t="str">
        <f t="shared" si="1"/>
        <v>DISTRIBUCION VOLUMEN X CRITERIO (Consumiciones)CafeDE 15 A 19 AÑOS</v>
      </c>
      <c r="B78" s="20" t="s">
        <v>120</v>
      </c>
      <c r="C78" s="20" t="s">
        <v>125</v>
      </c>
      <c r="D78" s="20" t="s">
        <v>40</v>
      </c>
      <c r="E78" s="22">
        <v>0.48847119873444333</v>
      </c>
      <c r="F78" s="22">
        <v>0.43783185107714562</v>
      </c>
      <c r="G78" s="22">
        <v>0.51664939984441105</v>
      </c>
      <c r="H78" s="22"/>
      <c r="I78" s="22"/>
    </row>
    <row r="79" spans="1:9" x14ac:dyDescent="0.25">
      <c r="A79" s="20" t="str">
        <f t="shared" si="1"/>
        <v>DISTRIBUCION VOLUMEN X CRITERIO (Consumiciones)CafeDE 20 A 24 AÑOS</v>
      </c>
      <c r="B79" s="20" t="s">
        <v>120</v>
      </c>
      <c r="C79" s="20" t="s">
        <v>125</v>
      </c>
      <c r="D79" s="20" t="s">
        <v>41</v>
      </c>
      <c r="E79" s="22">
        <v>1.0799269905388102</v>
      </c>
      <c r="F79" s="22">
        <v>0.98353830826354671</v>
      </c>
      <c r="G79" s="22">
        <v>1.2345068806688075</v>
      </c>
      <c r="H79" s="22"/>
      <c r="I79" s="22"/>
    </row>
    <row r="80" spans="1:9" x14ac:dyDescent="0.25">
      <c r="A80" s="20" t="str">
        <f t="shared" si="1"/>
        <v>DISTRIBUCION VOLUMEN X CRITERIO (Consumiciones)CafeDE 25 A 34 AÑOS</v>
      </c>
      <c r="B80" s="20" t="s">
        <v>120</v>
      </c>
      <c r="C80" s="20" t="s">
        <v>125</v>
      </c>
      <c r="D80" s="20" t="s">
        <v>42</v>
      </c>
      <c r="E80" s="22">
        <v>4.9889043988455501</v>
      </c>
      <c r="F80" s="22">
        <v>4.5289191917110179</v>
      </c>
      <c r="G80" s="22">
        <v>4.4617193639650727</v>
      </c>
      <c r="H80" s="22"/>
      <c r="I80" s="22"/>
    </row>
    <row r="81" spans="1:9" x14ac:dyDescent="0.25">
      <c r="A81" s="20" t="str">
        <f t="shared" si="1"/>
        <v>DISTRIBUCION VOLUMEN X CRITERIO (Consumiciones)CafeDE 35 A 49 AÑOS</v>
      </c>
      <c r="B81" s="20" t="s">
        <v>120</v>
      </c>
      <c r="C81" s="20" t="s">
        <v>125</v>
      </c>
      <c r="D81" s="20" t="s">
        <v>43</v>
      </c>
      <c r="E81" s="22">
        <v>27.672104804334463</v>
      </c>
      <c r="F81" s="22">
        <v>27.684734400439524</v>
      </c>
      <c r="G81" s="22">
        <v>27.72254669034831</v>
      </c>
      <c r="H81" s="22"/>
      <c r="I81" s="22"/>
    </row>
    <row r="82" spans="1:9" x14ac:dyDescent="0.25">
      <c r="A82" s="20" t="str">
        <f t="shared" si="1"/>
        <v>DISTRIBUCION VOLUMEN X CRITERIO (Consumiciones)CafeDE 50 A 59 AÑOS</v>
      </c>
      <c r="B82" s="20" t="s">
        <v>120</v>
      </c>
      <c r="C82" s="20" t="s">
        <v>125</v>
      </c>
      <c r="D82" s="20" t="s">
        <v>44</v>
      </c>
      <c r="E82" s="22">
        <v>29.160686887120296</v>
      </c>
      <c r="F82" s="22">
        <v>29.285683912248491</v>
      </c>
      <c r="G82" s="22">
        <v>29.208293604638392</v>
      </c>
      <c r="H82" s="22"/>
      <c r="I82" s="22"/>
    </row>
    <row r="83" spans="1:9" x14ac:dyDescent="0.25">
      <c r="A83" s="20" t="str">
        <f t="shared" si="1"/>
        <v>DISTRIBUCION VOLUMEN X CRITERIO (Consumiciones)CafeDE 60 A 75 AÑOS</v>
      </c>
      <c r="B83" s="20" t="s">
        <v>120</v>
      </c>
      <c r="C83" s="20" t="s">
        <v>125</v>
      </c>
      <c r="D83" s="20" t="s">
        <v>45</v>
      </c>
      <c r="E83" s="22">
        <v>36.609897085208274</v>
      </c>
      <c r="F83" s="22">
        <v>37.079307467091091</v>
      </c>
      <c r="G83" s="22">
        <v>36.856297349575826</v>
      </c>
      <c r="H83" s="22"/>
      <c r="I83" s="22"/>
    </row>
    <row r="84" spans="1:9" x14ac:dyDescent="0.25">
      <c r="A84" s="20" t="str">
        <f t="shared" si="1"/>
        <v>DISTRIBUCION VOLUMEN X CRITERIO (Consumiciones)CafeALTA Y MEDIA ALTA</v>
      </c>
      <c r="B84" s="20" t="s">
        <v>120</v>
      </c>
      <c r="C84" s="20" t="s">
        <v>125</v>
      </c>
      <c r="D84" s="20" t="s">
        <v>18</v>
      </c>
      <c r="E84" s="22">
        <v>27.298897217222446</v>
      </c>
      <c r="F84" s="22">
        <v>25.368772913099725</v>
      </c>
      <c r="G84" s="22">
        <v>23.952156452306223</v>
      </c>
      <c r="H84" s="22"/>
      <c r="I84" s="22"/>
    </row>
    <row r="85" spans="1:9" x14ac:dyDescent="0.25">
      <c r="A85" s="20" t="str">
        <f t="shared" si="1"/>
        <v>DISTRIBUCION VOLUMEN X CRITERIO (Consumiciones)CafeMEDIA</v>
      </c>
      <c r="B85" s="20" t="s">
        <v>120</v>
      </c>
      <c r="C85" s="20" t="s">
        <v>125</v>
      </c>
      <c r="D85" s="20" t="s">
        <v>19</v>
      </c>
      <c r="E85" s="22">
        <v>36.134351695950308</v>
      </c>
      <c r="F85" s="22">
        <v>37.491374774244093</v>
      </c>
      <c r="G85" s="22">
        <v>39.283390617315597</v>
      </c>
      <c r="H85" s="22"/>
      <c r="I85" s="22"/>
    </row>
    <row r="86" spans="1:9" x14ac:dyDescent="0.25">
      <c r="A86" s="20" t="str">
        <f t="shared" si="1"/>
        <v>DISTRIBUCION VOLUMEN X CRITERIO (Consumiciones)CafeMEDIA BAJA</v>
      </c>
      <c r="B86" s="20" t="s">
        <v>120</v>
      </c>
      <c r="C86" s="20" t="s">
        <v>125</v>
      </c>
      <c r="D86" s="20" t="s">
        <v>20</v>
      </c>
      <c r="E86" s="22">
        <v>21.615362131611455</v>
      </c>
      <c r="F86" s="22">
        <v>23.145246453841967</v>
      </c>
      <c r="G86" s="22">
        <v>24.777995320328579</v>
      </c>
      <c r="H86" s="22"/>
      <c r="I86" s="22"/>
    </row>
    <row r="87" spans="1:9" x14ac:dyDescent="0.25">
      <c r="A87" s="20" t="str">
        <f t="shared" si="1"/>
        <v>DISTRIBUCION VOLUMEN X CRITERIO (Consumiciones)CafeBAJA</v>
      </c>
      <c r="B87" s="20" t="s">
        <v>120</v>
      </c>
      <c r="C87" s="20" t="s">
        <v>125</v>
      </c>
      <c r="D87" s="20" t="s">
        <v>21</v>
      </c>
      <c r="E87" s="22">
        <v>14.95140073051329</v>
      </c>
      <c r="F87" s="22">
        <v>13.994614989487985</v>
      </c>
      <c r="G87" s="22">
        <v>11.986468327018002</v>
      </c>
      <c r="H87" s="22"/>
      <c r="I87" s="22"/>
    </row>
    <row r="88" spans="1:9" x14ac:dyDescent="0.25">
      <c r="A88" s="20" t="str">
        <f t="shared" si="1"/>
        <v>DISTRIBUCION VOLUMEN X CRITERIO (Consumiciones)CafeHOMBRE</v>
      </c>
      <c r="B88" s="20" t="s">
        <v>120</v>
      </c>
      <c r="C88" s="20" t="s">
        <v>125</v>
      </c>
      <c r="D88" s="20" t="s">
        <v>22</v>
      </c>
      <c r="E88" s="22">
        <v>66.484461382846447</v>
      </c>
      <c r="F88" s="22">
        <v>66.256414624417559</v>
      </c>
      <c r="G88" s="22">
        <v>71.380217998141035</v>
      </c>
      <c r="H88" s="22"/>
      <c r="I88" s="22"/>
    </row>
    <row r="89" spans="1:9" x14ac:dyDescent="0.25">
      <c r="A89" s="20" t="str">
        <f t="shared" si="1"/>
        <v>DISTRIBUCION VOLUMEN X CRITERIO (Consumiciones)CafeMUJER</v>
      </c>
      <c r="B89" s="20" t="s">
        <v>120</v>
      </c>
      <c r="C89" s="20" t="s">
        <v>125</v>
      </c>
      <c r="D89" s="20" t="s">
        <v>23</v>
      </c>
      <c r="E89" s="22">
        <v>33.515538617153545</v>
      </c>
      <c r="F89" s="22">
        <v>33.743585375582441</v>
      </c>
      <c r="G89" s="22">
        <v>28.619782001858962</v>
      </c>
      <c r="H89" s="22"/>
      <c r="I89" s="22"/>
    </row>
    <row r="90" spans="1:9" x14ac:dyDescent="0.25">
      <c r="A90" s="20" t="str">
        <f t="shared" si="1"/>
        <v>DISTRIBUCION VOLUMEN X CRITERIO (Consumiciones)Leche+bebidas vegetalesT.ESPAÑA</v>
      </c>
      <c r="B90" s="20" t="s">
        <v>120</v>
      </c>
      <c r="C90" s="20" t="s">
        <v>176</v>
      </c>
      <c r="D90" s="20" t="s">
        <v>37</v>
      </c>
      <c r="E90" s="22" t="s">
        <v>213</v>
      </c>
      <c r="F90" s="22" t="s">
        <v>213</v>
      </c>
      <c r="G90" s="22">
        <v>100</v>
      </c>
      <c r="H90" s="22"/>
      <c r="I90" s="22"/>
    </row>
    <row r="91" spans="1:9" x14ac:dyDescent="0.25">
      <c r="A91" s="20" t="str">
        <f t="shared" si="1"/>
        <v>DISTRIBUCION VOLUMEN X CRITERIO (Consumiciones)Leche+bebidas vegetalesBCN AM</v>
      </c>
      <c r="B91" s="20" t="s">
        <v>120</v>
      </c>
      <c r="C91" s="20" t="s">
        <v>176</v>
      </c>
      <c r="D91" s="20" t="s">
        <v>2</v>
      </c>
      <c r="E91" s="22" t="s">
        <v>213</v>
      </c>
      <c r="F91" s="22" t="s">
        <v>213</v>
      </c>
      <c r="G91" s="22">
        <v>8.1741001842142555</v>
      </c>
      <c r="H91" s="22"/>
      <c r="I91" s="22"/>
    </row>
    <row r="92" spans="1:9" x14ac:dyDescent="0.25">
      <c r="A92" s="20" t="str">
        <f t="shared" si="1"/>
        <v>DISTRIBUCION VOLUMEN X CRITERIO (Consumiciones)Leche+bebidas vegetalesREST.CAT ARAGON</v>
      </c>
      <c r="B92" s="20" t="s">
        <v>120</v>
      </c>
      <c r="C92" s="20" t="s">
        <v>176</v>
      </c>
      <c r="D92" s="20" t="s">
        <v>3</v>
      </c>
      <c r="E92" s="22" t="s">
        <v>213</v>
      </c>
      <c r="F92" s="22" t="s">
        <v>213</v>
      </c>
      <c r="G92" s="22">
        <v>9.5374990721809478</v>
      </c>
      <c r="H92" s="22"/>
      <c r="I92" s="22"/>
    </row>
    <row r="93" spans="1:9" x14ac:dyDescent="0.25">
      <c r="A93" s="20" t="str">
        <f t="shared" si="1"/>
        <v>DISTRIBUCION VOLUMEN X CRITERIO (Consumiciones)Leche+bebidas vegetalesLEVANTE</v>
      </c>
      <c r="B93" s="20" t="s">
        <v>120</v>
      </c>
      <c r="C93" s="20" t="s">
        <v>176</v>
      </c>
      <c r="D93" s="20" t="s">
        <v>4</v>
      </c>
      <c r="E93" s="22" t="s">
        <v>213</v>
      </c>
      <c r="F93" s="22" t="s">
        <v>213</v>
      </c>
      <c r="G93" s="22">
        <v>11.945079859916193</v>
      </c>
      <c r="H93" s="22"/>
      <c r="I93" s="22"/>
    </row>
    <row r="94" spans="1:9" x14ac:dyDescent="0.25">
      <c r="A94" s="20" t="str">
        <f t="shared" si="1"/>
        <v>DISTRIBUCION VOLUMEN X CRITERIO (Consumiciones)Leche+bebidas vegetalesANDALUCIA</v>
      </c>
      <c r="B94" s="20" t="s">
        <v>120</v>
      </c>
      <c r="C94" s="20" t="s">
        <v>176</v>
      </c>
      <c r="D94" s="20" t="s">
        <v>5</v>
      </c>
      <c r="E94" s="22" t="s">
        <v>213</v>
      </c>
      <c r="F94" s="22" t="s">
        <v>213</v>
      </c>
      <c r="G94" s="22">
        <v>20.964754684642738</v>
      </c>
      <c r="H94" s="22"/>
      <c r="I94" s="22"/>
    </row>
    <row r="95" spans="1:9" x14ac:dyDescent="0.25">
      <c r="A95" s="20" t="str">
        <f t="shared" si="1"/>
        <v>DISTRIBUCION VOLUMEN X CRITERIO (Consumiciones)Leche+bebidas vegetalesMDD AM</v>
      </c>
      <c r="B95" s="20" t="s">
        <v>120</v>
      </c>
      <c r="C95" s="20" t="s">
        <v>176</v>
      </c>
      <c r="D95" s="20" t="s">
        <v>6</v>
      </c>
      <c r="E95" s="22" t="s">
        <v>213</v>
      </c>
      <c r="F95" s="22" t="s">
        <v>213</v>
      </c>
      <c r="G95" s="22">
        <v>13.363732059353428</v>
      </c>
      <c r="H95" s="22"/>
      <c r="I95" s="22"/>
    </row>
    <row r="96" spans="1:9" x14ac:dyDescent="0.25">
      <c r="A96" s="20" t="str">
        <f t="shared" si="1"/>
        <v>DISTRIBUCION VOLUMEN X CRITERIO (Consumiciones)Leche+bebidas vegetalesRTO CENTRO</v>
      </c>
      <c r="B96" s="20" t="s">
        <v>120</v>
      </c>
      <c r="C96" s="20" t="s">
        <v>176</v>
      </c>
      <c r="D96" s="20" t="s">
        <v>7</v>
      </c>
      <c r="E96" s="22" t="s">
        <v>213</v>
      </c>
      <c r="F96" s="22" t="s">
        <v>213</v>
      </c>
      <c r="G96" s="22">
        <v>9.6690806831447329</v>
      </c>
      <c r="H96" s="22"/>
      <c r="I96" s="22"/>
    </row>
    <row r="97" spans="1:9" x14ac:dyDescent="0.25">
      <c r="A97" s="20" t="str">
        <f t="shared" si="1"/>
        <v>DISTRIBUCION VOLUMEN X CRITERIO (Consumiciones)Leche+bebidas vegetalesNORTE-CENTRO</v>
      </c>
      <c r="B97" s="20" t="s">
        <v>120</v>
      </c>
      <c r="C97" s="20" t="s">
        <v>176</v>
      </c>
      <c r="D97" s="20" t="s">
        <v>8</v>
      </c>
      <c r="E97" s="22" t="s">
        <v>213</v>
      </c>
      <c r="F97" s="22" t="s">
        <v>213</v>
      </c>
      <c r="G97" s="22">
        <v>11.450139004163377</v>
      </c>
      <c r="H97" s="22"/>
      <c r="I97" s="22"/>
    </row>
    <row r="98" spans="1:9" x14ac:dyDescent="0.25">
      <c r="A98" s="20" t="str">
        <f t="shared" si="1"/>
        <v>DISTRIBUCION VOLUMEN X CRITERIO (Consumiciones)Leche+bebidas vegetalesNOROESTE</v>
      </c>
      <c r="B98" s="20" t="s">
        <v>120</v>
      </c>
      <c r="C98" s="20" t="s">
        <v>176</v>
      </c>
      <c r="D98" s="20" t="s">
        <v>9</v>
      </c>
      <c r="E98" s="22" t="s">
        <v>213</v>
      </c>
      <c r="F98" s="22" t="s">
        <v>213</v>
      </c>
      <c r="G98" s="22">
        <v>14.895620356687381</v>
      </c>
      <c r="H98" s="22"/>
      <c r="I98" s="22"/>
    </row>
    <row r="99" spans="1:9" x14ac:dyDescent="0.25">
      <c r="A99" s="20" t="str">
        <f t="shared" si="1"/>
        <v>DISTRIBUCION VOLUMEN X CRITERIO (Consumiciones)Leche+bebidas vegetales&lt;2MIL</v>
      </c>
      <c r="B99" s="20" t="s">
        <v>120</v>
      </c>
      <c r="C99" s="20" t="s">
        <v>176</v>
      </c>
      <c r="D99" s="20" t="s">
        <v>10</v>
      </c>
      <c r="E99" s="22" t="s">
        <v>213</v>
      </c>
      <c r="F99" s="22" t="s">
        <v>213</v>
      </c>
      <c r="G99" s="22">
        <v>4.4118183903857702</v>
      </c>
      <c r="H99" s="22"/>
      <c r="I99" s="22"/>
    </row>
    <row r="100" spans="1:9" x14ac:dyDescent="0.25">
      <c r="A100" s="20" t="str">
        <f t="shared" si="1"/>
        <v>DISTRIBUCION VOLUMEN X CRITERIO (Consumiciones)Leche+bebidas vegetales2-5MIL</v>
      </c>
      <c r="B100" s="20" t="s">
        <v>120</v>
      </c>
      <c r="C100" s="20" t="s">
        <v>176</v>
      </c>
      <c r="D100" s="20" t="s">
        <v>11</v>
      </c>
      <c r="E100" s="22" t="s">
        <v>213</v>
      </c>
      <c r="F100" s="22" t="s">
        <v>213</v>
      </c>
      <c r="G100" s="22">
        <v>4.7910197237460945</v>
      </c>
      <c r="H100" s="22"/>
      <c r="I100" s="22"/>
    </row>
    <row r="101" spans="1:9" x14ac:dyDescent="0.25">
      <c r="A101" s="20" t="str">
        <f t="shared" si="1"/>
        <v>DISTRIBUCION VOLUMEN X CRITERIO (Consumiciones)Leche+bebidas vegetales5-10MIL</v>
      </c>
      <c r="B101" s="20" t="s">
        <v>120</v>
      </c>
      <c r="C101" s="20" t="s">
        <v>176</v>
      </c>
      <c r="D101" s="20" t="s">
        <v>12</v>
      </c>
      <c r="E101" s="22" t="s">
        <v>213</v>
      </c>
      <c r="F101" s="22" t="s">
        <v>213</v>
      </c>
      <c r="G101" s="22">
        <v>5.9915416641362507</v>
      </c>
      <c r="H101" s="22"/>
      <c r="I101" s="22"/>
    </row>
    <row r="102" spans="1:9" x14ac:dyDescent="0.25">
      <c r="A102" s="20" t="str">
        <f t="shared" si="1"/>
        <v>DISTRIBUCION VOLUMEN X CRITERIO (Consumiciones)Leche+bebidas vegetales10-30MIL</v>
      </c>
      <c r="B102" s="20" t="s">
        <v>120</v>
      </c>
      <c r="C102" s="20" t="s">
        <v>176</v>
      </c>
      <c r="D102" s="20" t="s">
        <v>13</v>
      </c>
      <c r="E102" s="22" t="s">
        <v>213</v>
      </c>
      <c r="F102" s="22" t="s">
        <v>213</v>
      </c>
      <c r="G102" s="22">
        <v>20.764674723509923</v>
      </c>
      <c r="H102" s="22"/>
      <c r="I102" s="22"/>
    </row>
    <row r="103" spans="1:9" x14ac:dyDescent="0.25">
      <c r="A103" s="20" t="str">
        <f t="shared" si="1"/>
        <v>DISTRIBUCION VOLUMEN X CRITERIO (Consumiciones)Leche+bebidas vegetales30-100MIL</v>
      </c>
      <c r="B103" s="20" t="s">
        <v>120</v>
      </c>
      <c r="C103" s="20" t="s">
        <v>176</v>
      </c>
      <c r="D103" s="20" t="s">
        <v>14</v>
      </c>
      <c r="E103" s="22" t="s">
        <v>213</v>
      </c>
      <c r="F103" s="22" t="s">
        <v>213</v>
      </c>
      <c r="G103" s="22">
        <v>20.707883762829209</v>
      </c>
      <c r="H103" s="22"/>
      <c r="I103" s="22"/>
    </row>
    <row r="104" spans="1:9" x14ac:dyDescent="0.25">
      <c r="A104" s="20" t="str">
        <f t="shared" si="1"/>
        <v>DISTRIBUCION VOLUMEN X CRITERIO (Consumiciones)Leche+bebidas vegetales100-200MIL</v>
      </c>
      <c r="B104" s="20" t="s">
        <v>120</v>
      </c>
      <c r="C104" s="20" t="s">
        <v>176</v>
      </c>
      <c r="D104" s="20" t="s">
        <v>15</v>
      </c>
      <c r="E104" s="22" t="s">
        <v>213</v>
      </c>
      <c r="F104" s="22" t="s">
        <v>213</v>
      </c>
      <c r="G104" s="22">
        <v>12.606910058908074</v>
      </c>
      <c r="H104" s="22"/>
      <c r="I104" s="22"/>
    </row>
    <row r="105" spans="1:9" x14ac:dyDescent="0.25">
      <c r="A105" s="20" t="str">
        <f t="shared" si="1"/>
        <v>DISTRIBUCION VOLUMEN X CRITERIO (Consumiciones)Leche+bebidas vegetales200-500MIL</v>
      </c>
      <c r="B105" s="20" t="s">
        <v>120</v>
      </c>
      <c r="C105" s="20" t="s">
        <v>176</v>
      </c>
      <c r="D105" s="20" t="s">
        <v>16</v>
      </c>
      <c r="E105" s="22" t="s">
        <v>213</v>
      </c>
      <c r="F105" s="22" t="s">
        <v>213</v>
      </c>
      <c r="G105" s="22">
        <v>13.058791675944855</v>
      </c>
      <c r="H105" s="22"/>
      <c r="I105" s="22"/>
    </row>
    <row r="106" spans="1:9" x14ac:dyDescent="0.25">
      <c r="A106" s="20" t="str">
        <f t="shared" si="1"/>
        <v>DISTRIBUCION VOLUMEN X CRITERIO (Consumiciones)Leche+bebidas vegetales&gt;500MIL</v>
      </c>
      <c r="B106" s="20" t="s">
        <v>120</v>
      </c>
      <c r="C106" s="20" t="s">
        <v>176</v>
      </c>
      <c r="D106" s="20" t="s">
        <v>17</v>
      </c>
      <c r="E106" s="22" t="s">
        <v>213</v>
      </c>
      <c r="F106" s="22" t="s">
        <v>213</v>
      </c>
      <c r="G106" s="22">
        <v>17.667370122202204</v>
      </c>
      <c r="H106" s="22"/>
      <c r="I106" s="22"/>
    </row>
    <row r="107" spans="1:9" x14ac:dyDescent="0.25">
      <c r="A107" s="20" t="str">
        <f t="shared" si="1"/>
        <v>DISTRIBUCION VOLUMEN X CRITERIO (Consumiciones)Leche+bebidas vegetalesDE 15 A 19 AÑOS</v>
      </c>
      <c r="B107" s="20" t="s">
        <v>120</v>
      </c>
      <c r="C107" s="20" t="s">
        <v>176</v>
      </c>
      <c r="D107" s="20" t="s">
        <v>40</v>
      </c>
      <c r="E107" s="22" t="s">
        <v>213</v>
      </c>
      <c r="F107" s="22" t="s">
        <v>213</v>
      </c>
      <c r="G107" s="22">
        <v>0.96826858843296426</v>
      </c>
      <c r="H107" s="22"/>
      <c r="I107" s="22"/>
    </row>
    <row r="108" spans="1:9" x14ac:dyDescent="0.25">
      <c r="A108" s="20" t="str">
        <f t="shared" si="1"/>
        <v>DISTRIBUCION VOLUMEN X CRITERIO (Consumiciones)Leche+bebidas vegetalesDE 20 A 24 AÑOS</v>
      </c>
      <c r="B108" s="20" t="s">
        <v>120</v>
      </c>
      <c r="C108" s="20" t="s">
        <v>176</v>
      </c>
      <c r="D108" s="20" t="s">
        <v>41</v>
      </c>
      <c r="E108" s="22" t="s">
        <v>213</v>
      </c>
      <c r="F108" s="22" t="s">
        <v>213</v>
      </c>
      <c r="G108" s="22">
        <v>1.983176110177669</v>
      </c>
      <c r="H108" s="22"/>
      <c r="I108" s="22"/>
    </row>
    <row r="109" spans="1:9" x14ac:dyDescent="0.25">
      <c r="A109" s="20" t="str">
        <f t="shared" si="1"/>
        <v>DISTRIBUCION VOLUMEN X CRITERIO (Consumiciones)Leche+bebidas vegetalesDE 25 A 34 AÑOS</v>
      </c>
      <c r="B109" s="20" t="s">
        <v>120</v>
      </c>
      <c r="C109" s="20" t="s">
        <v>176</v>
      </c>
      <c r="D109" s="20" t="s">
        <v>42</v>
      </c>
      <c r="E109" s="22" t="s">
        <v>213</v>
      </c>
      <c r="F109" s="22" t="s">
        <v>213</v>
      </c>
      <c r="G109" s="22">
        <v>6.3563904802391411</v>
      </c>
      <c r="H109" s="22"/>
      <c r="I109" s="22"/>
    </row>
    <row r="110" spans="1:9" x14ac:dyDescent="0.25">
      <c r="A110" s="20" t="str">
        <f t="shared" si="1"/>
        <v>DISTRIBUCION VOLUMEN X CRITERIO (Consumiciones)Leche+bebidas vegetalesDE 35 A 49 AÑOS</v>
      </c>
      <c r="B110" s="20" t="s">
        <v>120</v>
      </c>
      <c r="C110" s="20" t="s">
        <v>176</v>
      </c>
      <c r="D110" s="20" t="s">
        <v>43</v>
      </c>
      <c r="E110" s="22" t="s">
        <v>213</v>
      </c>
      <c r="F110" s="22" t="s">
        <v>213</v>
      </c>
      <c r="G110" s="22">
        <v>30.964737815205435</v>
      </c>
      <c r="H110" s="22"/>
      <c r="I110" s="22"/>
    </row>
    <row r="111" spans="1:9" x14ac:dyDescent="0.25">
      <c r="A111" s="20" t="str">
        <f t="shared" si="1"/>
        <v>DISTRIBUCION VOLUMEN X CRITERIO (Consumiciones)Leche+bebidas vegetalesDE 50 A 59 AÑOS</v>
      </c>
      <c r="B111" s="20" t="s">
        <v>120</v>
      </c>
      <c r="C111" s="20" t="s">
        <v>176</v>
      </c>
      <c r="D111" s="20" t="s">
        <v>44</v>
      </c>
      <c r="E111" s="22" t="s">
        <v>213</v>
      </c>
      <c r="F111" s="22" t="s">
        <v>213</v>
      </c>
      <c r="G111" s="22">
        <v>25.915091061222562</v>
      </c>
      <c r="H111" s="22"/>
      <c r="I111" s="22"/>
    </row>
    <row r="112" spans="1:9" x14ac:dyDescent="0.25">
      <c r="A112" s="20" t="str">
        <f t="shared" si="1"/>
        <v>DISTRIBUCION VOLUMEN X CRITERIO (Consumiciones)Leche+bebidas vegetalesDE 60 A 75 AÑOS</v>
      </c>
      <c r="B112" s="20" t="s">
        <v>120</v>
      </c>
      <c r="C112" s="20" t="s">
        <v>176</v>
      </c>
      <c r="D112" s="20" t="s">
        <v>45</v>
      </c>
      <c r="E112" s="22" t="s">
        <v>213</v>
      </c>
      <c r="F112" s="22" t="s">
        <v>213</v>
      </c>
      <c r="G112" s="22">
        <v>33.812341005553421</v>
      </c>
      <c r="H112" s="22"/>
      <c r="I112" s="22"/>
    </row>
    <row r="113" spans="1:9" x14ac:dyDescent="0.25">
      <c r="A113" s="20" t="str">
        <f t="shared" si="1"/>
        <v>DISTRIBUCION VOLUMEN X CRITERIO (Consumiciones)Leche+bebidas vegetalesALTA Y MEDIA ALTA</v>
      </c>
      <c r="B113" s="20" t="s">
        <v>120</v>
      </c>
      <c r="C113" s="20" t="s">
        <v>176</v>
      </c>
      <c r="D113" s="20" t="s">
        <v>18</v>
      </c>
      <c r="E113" s="22" t="s">
        <v>213</v>
      </c>
      <c r="F113" s="22" t="s">
        <v>213</v>
      </c>
      <c r="G113" s="22">
        <v>24.915205773396224</v>
      </c>
      <c r="H113" s="22"/>
      <c r="I113" s="22"/>
    </row>
    <row r="114" spans="1:9" x14ac:dyDescent="0.25">
      <c r="A114" s="20" t="str">
        <f t="shared" si="1"/>
        <v>DISTRIBUCION VOLUMEN X CRITERIO (Consumiciones)Leche+bebidas vegetalesMEDIA</v>
      </c>
      <c r="B114" s="20" t="s">
        <v>120</v>
      </c>
      <c r="C114" s="20" t="s">
        <v>176</v>
      </c>
      <c r="D114" s="20" t="s">
        <v>19</v>
      </c>
      <c r="E114" s="22" t="s">
        <v>213</v>
      </c>
      <c r="F114" s="22" t="s">
        <v>213</v>
      </c>
      <c r="G114" s="22">
        <v>32.084278021822307</v>
      </c>
      <c r="H114" s="22"/>
      <c r="I114" s="22"/>
    </row>
    <row r="115" spans="1:9" x14ac:dyDescent="0.25">
      <c r="A115" s="20" t="str">
        <f t="shared" si="1"/>
        <v>DISTRIBUCION VOLUMEN X CRITERIO (Consumiciones)Leche+bebidas vegetalesMEDIA BAJA</v>
      </c>
      <c r="B115" s="20" t="s">
        <v>120</v>
      </c>
      <c r="C115" s="20" t="s">
        <v>176</v>
      </c>
      <c r="D115" s="20" t="s">
        <v>20</v>
      </c>
      <c r="E115" s="22" t="s">
        <v>213</v>
      </c>
      <c r="F115" s="22" t="s">
        <v>213</v>
      </c>
      <c r="G115" s="22">
        <v>26.884990924242729</v>
      </c>
      <c r="H115" s="22"/>
      <c r="I115" s="22"/>
    </row>
    <row r="116" spans="1:9" x14ac:dyDescent="0.25">
      <c r="A116" s="20" t="str">
        <f t="shared" si="1"/>
        <v>DISTRIBUCION VOLUMEN X CRITERIO (Consumiciones)Leche+bebidas vegetalesBAJA</v>
      </c>
      <c r="B116" s="20" t="s">
        <v>120</v>
      </c>
      <c r="C116" s="20" t="s">
        <v>176</v>
      </c>
      <c r="D116" s="20" t="s">
        <v>21</v>
      </c>
      <c r="E116" s="22" t="s">
        <v>213</v>
      </c>
      <c r="F116" s="22" t="s">
        <v>213</v>
      </c>
      <c r="G116" s="22">
        <v>16.115525280538741</v>
      </c>
      <c r="H116" s="22"/>
      <c r="I116" s="22"/>
    </row>
    <row r="117" spans="1:9" x14ac:dyDescent="0.25">
      <c r="A117" s="20" t="str">
        <f t="shared" si="1"/>
        <v>DISTRIBUCION VOLUMEN X CRITERIO (Consumiciones)Leche+bebidas vegetalesHOMBRE</v>
      </c>
      <c r="B117" s="20" t="s">
        <v>120</v>
      </c>
      <c r="C117" s="20" t="s">
        <v>176</v>
      </c>
      <c r="D117" s="20" t="s">
        <v>22</v>
      </c>
      <c r="E117" s="22" t="s">
        <v>213</v>
      </c>
      <c r="F117" s="22" t="s">
        <v>213</v>
      </c>
      <c r="G117" s="22">
        <v>60.192100717288476</v>
      </c>
      <c r="H117" s="22"/>
      <c r="I117" s="22"/>
    </row>
    <row r="118" spans="1:9" x14ac:dyDescent="0.25">
      <c r="A118" s="20" t="str">
        <f t="shared" si="1"/>
        <v>DISTRIBUCION VOLUMEN X CRITERIO (Consumiciones)Leche+bebidas vegetalesMUJER</v>
      </c>
      <c r="B118" s="20" t="s">
        <v>120</v>
      </c>
      <c r="C118" s="20" t="s">
        <v>176</v>
      </c>
      <c r="D118" s="20" t="s">
        <v>23</v>
      </c>
      <c r="E118" s="22" t="s">
        <v>213</v>
      </c>
      <c r="F118" s="22" t="s">
        <v>213</v>
      </c>
      <c r="G118" s="22">
        <v>39.807907717430183</v>
      </c>
      <c r="H118" s="22"/>
      <c r="I118" s="22"/>
    </row>
    <row r="119" spans="1:9" x14ac:dyDescent="0.25">
      <c r="A119" s="20" t="str">
        <f t="shared" si="1"/>
        <v>DISTRIBUCION VOLUMEN X CRITERIO (Consumiciones)LecheT.ESPAÑA</v>
      </c>
      <c r="B119" s="20" t="s">
        <v>120</v>
      </c>
      <c r="C119" s="20" t="s">
        <v>126</v>
      </c>
      <c r="D119" s="20" t="s">
        <v>37</v>
      </c>
      <c r="E119" s="22">
        <v>100</v>
      </c>
      <c r="F119" s="22">
        <v>100</v>
      </c>
      <c r="G119" s="22">
        <v>100</v>
      </c>
      <c r="H119" s="22"/>
      <c r="I119" s="22"/>
    </row>
    <row r="120" spans="1:9" x14ac:dyDescent="0.25">
      <c r="A120" s="20" t="str">
        <f t="shared" si="1"/>
        <v>DISTRIBUCION VOLUMEN X CRITERIO (Consumiciones)LecheBCN AM</v>
      </c>
      <c r="B120" s="20" t="s">
        <v>120</v>
      </c>
      <c r="C120" s="20" t="s">
        <v>126</v>
      </c>
      <c r="D120" s="20" t="s">
        <v>2</v>
      </c>
      <c r="E120" s="22">
        <v>8.5643075331284422</v>
      </c>
      <c r="F120" s="22">
        <v>9.3383587657854648</v>
      </c>
      <c r="G120" s="22">
        <v>7.4795213614730338</v>
      </c>
      <c r="H120" s="22"/>
      <c r="I120" s="22"/>
    </row>
    <row r="121" spans="1:9" x14ac:dyDescent="0.25">
      <c r="A121" s="20" t="str">
        <f t="shared" si="1"/>
        <v>DISTRIBUCION VOLUMEN X CRITERIO (Consumiciones)LecheREST.CAT ARAGON</v>
      </c>
      <c r="B121" s="20" t="s">
        <v>120</v>
      </c>
      <c r="C121" s="20" t="s">
        <v>126</v>
      </c>
      <c r="D121" s="20" t="s">
        <v>3</v>
      </c>
      <c r="E121" s="22">
        <v>10.346807826302834</v>
      </c>
      <c r="F121" s="22">
        <v>9.3712862132264174</v>
      </c>
      <c r="G121" s="22">
        <v>9.4127849699593433</v>
      </c>
      <c r="H121" s="22"/>
      <c r="I121" s="22"/>
    </row>
    <row r="122" spans="1:9" x14ac:dyDescent="0.25">
      <c r="A122" s="20" t="str">
        <f t="shared" si="1"/>
        <v>DISTRIBUCION VOLUMEN X CRITERIO (Consumiciones)LecheLEVANTE</v>
      </c>
      <c r="B122" s="20" t="s">
        <v>120</v>
      </c>
      <c r="C122" s="20" t="s">
        <v>126</v>
      </c>
      <c r="D122" s="20" t="s">
        <v>4</v>
      </c>
      <c r="E122" s="22">
        <v>9.6200417850380706</v>
      </c>
      <c r="F122" s="22">
        <v>9.8999710430408143</v>
      </c>
      <c r="G122" s="22">
        <v>12.051696984833979</v>
      </c>
      <c r="H122" s="22"/>
      <c r="I122" s="22"/>
    </row>
    <row r="123" spans="1:9" x14ac:dyDescent="0.25">
      <c r="A123" s="20" t="str">
        <f t="shared" si="1"/>
        <v>DISTRIBUCION VOLUMEN X CRITERIO (Consumiciones)LecheANDALUCIA</v>
      </c>
      <c r="B123" s="20" t="s">
        <v>120</v>
      </c>
      <c r="C123" s="20" t="s">
        <v>126</v>
      </c>
      <c r="D123" s="20" t="s">
        <v>5</v>
      </c>
      <c r="E123" s="22">
        <v>21.254000036689508</v>
      </c>
      <c r="F123" s="22">
        <v>21.088916336884807</v>
      </c>
      <c r="G123" s="22">
        <v>21.245117526259556</v>
      </c>
      <c r="H123" s="22"/>
      <c r="I123" s="22"/>
    </row>
    <row r="124" spans="1:9" x14ac:dyDescent="0.25">
      <c r="A124" s="20" t="str">
        <f t="shared" si="1"/>
        <v>DISTRIBUCION VOLUMEN X CRITERIO (Consumiciones)LecheMDD AM</v>
      </c>
      <c r="B124" s="20" t="s">
        <v>120</v>
      </c>
      <c r="C124" s="20" t="s">
        <v>126</v>
      </c>
      <c r="D124" s="20" t="s">
        <v>6</v>
      </c>
      <c r="E124" s="22">
        <v>14.419086575304185</v>
      </c>
      <c r="F124" s="22">
        <v>13.927070876646654</v>
      </c>
      <c r="G124" s="22">
        <v>13.497056640164287</v>
      </c>
      <c r="H124" s="22"/>
      <c r="I124" s="22"/>
    </row>
    <row r="125" spans="1:9" x14ac:dyDescent="0.25">
      <c r="A125" s="20" t="str">
        <f t="shared" si="1"/>
        <v>DISTRIBUCION VOLUMEN X CRITERIO (Consumiciones)LecheRTO CENTRO</v>
      </c>
      <c r="B125" s="20" t="s">
        <v>120</v>
      </c>
      <c r="C125" s="20" t="s">
        <v>126</v>
      </c>
      <c r="D125" s="20" t="s">
        <v>7</v>
      </c>
      <c r="E125" s="22">
        <v>9.5761951961661254</v>
      </c>
      <c r="F125" s="22">
        <v>9.5009439390793453</v>
      </c>
      <c r="G125" s="22">
        <v>9.7502566984417705</v>
      </c>
      <c r="H125" s="22"/>
      <c r="I125" s="22"/>
    </row>
    <row r="126" spans="1:9" x14ac:dyDescent="0.25">
      <c r="A126" s="20" t="str">
        <f t="shared" si="1"/>
        <v>DISTRIBUCION VOLUMEN X CRITERIO (Consumiciones)LecheNORTE-CENTRO</v>
      </c>
      <c r="B126" s="20" t="s">
        <v>120</v>
      </c>
      <c r="C126" s="20" t="s">
        <v>126</v>
      </c>
      <c r="D126" s="20" t="s">
        <v>8</v>
      </c>
      <c r="E126" s="22">
        <v>11.625646869383726</v>
      </c>
      <c r="F126" s="22">
        <v>10.893256661029382</v>
      </c>
      <c r="G126" s="22">
        <v>11.50483390917038</v>
      </c>
      <c r="H126" s="22"/>
      <c r="I126" s="22"/>
    </row>
    <row r="127" spans="1:9" x14ac:dyDescent="0.25">
      <c r="A127" s="20" t="str">
        <f t="shared" si="1"/>
        <v>DISTRIBUCION VOLUMEN X CRITERIO (Consumiciones)LecheNOROESTE</v>
      </c>
      <c r="B127" s="20" t="s">
        <v>120</v>
      </c>
      <c r="C127" s="20" t="s">
        <v>126</v>
      </c>
      <c r="D127" s="20" t="s">
        <v>9</v>
      </c>
      <c r="E127" s="22">
        <v>14.593914703624739</v>
      </c>
      <c r="F127" s="22">
        <v>15.980185844649524</v>
      </c>
      <c r="G127" s="22">
        <v>15.0587457852891</v>
      </c>
      <c r="H127" s="22"/>
      <c r="I127" s="22"/>
    </row>
    <row r="128" spans="1:9" x14ac:dyDescent="0.25">
      <c r="A128" s="20" t="str">
        <f t="shared" si="1"/>
        <v>DISTRIBUCION VOLUMEN X CRITERIO (Consumiciones)Leche&lt;2MIL</v>
      </c>
      <c r="B128" s="20" t="s">
        <v>120</v>
      </c>
      <c r="C128" s="20" t="s">
        <v>126</v>
      </c>
      <c r="D128" s="20" t="s">
        <v>10</v>
      </c>
      <c r="E128" s="22">
        <v>4.2911190420485399</v>
      </c>
      <c r="F128" s="22">
        <v>3.7935056124489748</v>
      </c>
      <c r="G128" s="22">
        <v>4.4511665903509146</v>
      </c>
      <c r="H128" s="22"/>
      <c r="I128" s="22"/>
    </row>
    <row r="129" spans="1:9" x14ac:dyDescent="0.25">
      <c r="A129" s="20" t="str">
        <f t="shared" si="1"/>
        <v>DISTRIBUCION VOLUMEN X CRITERIO (Consumiciones)Leche2-5MIL</v>
      </c>
      <c r="B129" s="20" t="s">
        <v>120</v>
      </c>
      <c r="C129" s="20" t="s">
        <v>126</v>
      </c>
      <c r="D129" s="20" t="s">
        <v>11</v>
      </c>
      <c r="E129" s="22">
        <v>4.4487551402761261</v>
      </c>
      <c r="F129" s="22">
        <v>5.7871040192589573</v>
      </c>
      <c r="G129" s="22">
        <v>4.7920751293898904</v>
      </c>
      <c r="H129" s="22"/>
      <c r="I129" s="22"/>
    </row>
    <row r="130" spans="1:9" x14ac:dyDescent="0.25">
      <c r="A130" s="20" t="str">
        <f t="shared" si="1"/>
        <v>DISTRIBUCION VOLUMEN X CRITERIO (Consumiciones)Leche5-10MIL</v>
      </c>
      <c r="B130" s="20" t="s">
        <v>120</v>
      </c>
      <c r="C130" s="20" t="s">
        <v>126</v>
      </c>
      <c r="D130" s="20" t="s">
        <v>12</v>
      </c>
      <c r="E130" s="22">
        <v>7.3950938980671923</v>
      </c>
      <c r="F130" s="22">
        <v>6.4995401560579893</v>
      </c>
      <c r="G130" s="22">
        <v>6.0232260056334894</v>
      </c>
      <c r="H130" s="22"/>
      <c r="I130" s="22"/>
    </row>
    <row r="131" spans="1:9" x14ac:dyDescent="0.25">
      <c r="A131" s="20" t="str">
        <f t="shared" si="1"/>
        <v>DISTRIBUCION VOLUMEN X CRITERIO (Consumiciones)Leche10-30MIL</v>
      </c>
      <c r="B131" s="20" t="s">
        <v>120</v>
      </c>
      <c r="C131" s="20" t="s">
        <v>126</v>
      </c>
      <c r="D131" s="20" t="s">
        <v>13</v>
      </c>
      <c r="E131" s="22">
        <v>20.684010676120852</v>
      </c>
      <c r="F131" s="22">
        <v>19.54974766373272</v>
      </c>
      <c r="G131" s="22">
        <v>20.898860813942193</v>
      </c>
      <c r="H131" s="22"/>
      <c r="I131" s="22"/>
    </row>
    <row r="132" spans="1:9" x14ac:dyDescent="0.25">
      <c r="A132" s="20" t="str">
        <f t="shared" ref="A132:A195" si="2">B132&amp;C132&amp;D132</f>
        <v>DISTRIBUCION VOLUMEN X CRITERIO (Consumiciones)Leche30-100MIL</v>
      </c>
      <c r="B132" s="20" t="s">
        <v>120</v>
      </c>
      <c r="C132" s="20" t="s">
        <v>126</v>
      </c>
      <c r="D132" s="20" t="s">
        <v>14</v>
      </c>
      <c r="E132" s="22">
        <v>20.788726628639587</v>
      </c>
      <c r="F132" s="22">
        <v>21.323649848239114</v>
      </c>
      <c r="G132" s="22">
        <v>20.440220483148096</v>
      </c>
      <c r="H132" s="22"/>
      <c r="I132" s="22"/>
    </row>
    <row r="133" spans="1:9" x14ac:dyDescent="0.25">
      <c r="A133" s="20" t="str">
        <f t="shared" si="2"/>
        <v>DISTRIBUCION VOLUMEN X CRITERIO (Consumiciones)Leche100-200MIL</v>
      </c>
      <c r="B133" s="20" t="s">
        <v>120</v>
      </c>
      <c r="C133" s="20" t="s">
        <v>126</v>
      </c>
      <c r="D133" s="20" t="s">
        <v>15</v>
      </c>
      <c r="E133" s="22">
        <v>11.678604861002222</v>
      </c>
      <c r="F133" s="22">
        <v>11.969955555298711</v>
      </c>
      <c r="G133" s="22">
        <v>12.565683581012641</v>
      </c>
      <c r="H133" s="22"/>
      <c r="I133" s="22"/>
    </row>
    <row r="134" spans="1:9" x14ac:dyDescent="0.25">
      <c r="A134" s="20" t="str">
        <f t="shared" si="2"/>
        <v>DISTRIBUCION VOLUMEN X CRITERIO (Consumiciones)Leche200-500MIL</v>
      </c>
      <c r="B134" s="20" t="s">
        <v>120</v>
      </c>
      <c r="C134" s="20" t="s">
        <v>126</v>
      </c>
      <c r="D134" s="20" t="s">
        <v>16</v>
      </c>
      <c r="E134" s="22">
        <v>13.992372892804141</v>
      </c>
      <c r="F134" s="22">
        <v>13.753626327675548</v>
      </c>
      <c r="G134" s="22">
        <v>13.140427923240228</v>
      </c>
      <c r="H134" s="22"/>
      <c r="I134" s="22"/>
    </row>
    <row r="135" spans="1:9" x14ac:dyDescent="0.25">
      <c r="A135" s="20" t="str">
        <f t="shared" si="2"/>
        <v>DISTRIBUCION VOLUMEN X CRITERIO (Consumiciones)Leche&gt;500MIL</v>
      </c>
      <c r="B135" s="20" t="s">
        <v>120</v>
      </c>
      <c r="C135" s="20" t="s">
        <v>126</v>
      </c>
      <c r="D135" s="20" t="s">
        <v>17</v>
      </c>
      <c r="E135" s="22">
        <v>16.72131528412843</v>
      </c>
      <c r="F135" s="22">
        <v>17.322864109510554</v>
      </c>
      <c r="G135" s="22">
        <v>17.688343809404873</v>
      </c>
      <c r="H135" s="22"/>
      <c r="I135" s="22"/>
    </row>
    <row r="136" spans="1:9" x14ac:dyDescent="0.25">
      <c r="A136" s="20" t="str">
        <f t="shared" si="2"/>
        <v>DISTRIBUCION VOLUMEN X CRITERIO (Consumiciones)LecheDE 15 A 19 AÑOS</v>
      </c>
      <c r="B136" s="20" t="s">
        <v>120</v>
      </c>
      <c r="C136" s="20" t="s">
        <v>126</v>
      </c>
      <c r="D136" s="20" t="s">
        <v>40</v>
      </c>
      <c r="E136" s="22">
        <v>0.62827369089553042</v>
      </c>
      <c r="F136" s="22">
        <v>0.94247662907146601</v>
      </c>
      <c r="G136" s="22">
        <v>0.98153765835518736</v>
      </c>
      <c r="H136" s="22"/>
      <c r="I136" s="22"/>
    </row>
    <row r="137" spans="1:9" x14ac:dyDescent="0.25">
      <c r="A137" s="20" t="str">
        <f t="shared" si="2"/>
        <v>DISTRIBUCION VOLUMEN X CRITERIO (Consumiciones)LecheDE 20 A 24 AÑOS</v>
      </c>
      <c r="B137" s="20" t="s">
        <v>120</v>
      </c>
      <c r="C137" s="20" t="s">
        <v>126</v>
      </c>
      <c r="D137" s="20" t="s">
        <v>41</v>
      </c>
      <c r="E137" s="22">
        <v>1.6904599870703654</v>
      </c>
      <c r="F137" s="22">
        <v>1.7078881089062359</v>
      </c>
      <c r="G137" s="22">
        <v>1.9130616145638208</v>
      </c>
      <c r="H137" s="22"/>
      <c r="I137" s="22"/>
    </row>
    <row r="138" spans="1:9" x14ac:dyDescent="0.25">
      <c r="A138" s="20" t="str">
        <f t="shared" si="2"/>
        <v>DISTRIBUCION VOLUMEN X CRITERIO (Consumiciones)LecheDE 25 A 34 AÑOS</v>
      </c>
      <c r="B138" s="20" t="s">
        <v>120</v>
      </c>
      <c r="C138" s="20" t="s">
        <v>126</v>
      </c>
      <c r="D138" s="20" t="s">
        <v>42</v>
      </c>
      <c r="E138" s="22">
        <v>7.6074882968094908</v>
      </c>
      <c r="F138" s="22">
        <v>6.9294472873954458</v>
      </c>
      <c r="G138" s="22">
        <v>6.1412561226047266</v>
      </c>
      <c r="H138" s="22"/>
      <c r="I138" s="22"/>
    </row>
    <row r="139" spans="1:9" x14ac:dyDescent="0.25">
      <c r="A139" s="20" t="str">
        <f t="shared" si="2"/>
        <v>DISTRIBUCION VOLUMEN X CRITERIO (Consumiciones)LecheDE 35 A 49 AÑOS</v>
      </c>
      <c r="B139" s="20" t="s">
        <v>120</v>
      </c>
      <c r="C139" s="20" t="s">
        <v>126</v>
      </c>
      <c r="D139" s="20" t="s">
        <v>43</v>
      </c>
      <c r="E139" s="22">
        <v>33.570031464143128</v>
      </c>
      <c r="F139" s="22">
        <v>31.988322481869396</v>
      </c>
      <c r="G139" s="22">
        <v>31.180717437455769</v>
      </c>
      <c r="H139" s="22"/>
      <c r="I139" s="22"/>
    </row>
    <row r="140" spans="1:9" x14ac:dyDescent="0.25">
      <c r="A140" s="20" t="str">
        <f t="shared" si="2"/>
        <v>DISTRIBUCION VOLUMEN X CRITERIO (Consumiciones)LecheDE 50 A 59 AÑOS</v>
      </c>
      <c r="B140" s="20" t="s">
        <v>120</v>
      </c>
      <c r="C140" s="20" t="s">
        <v>126</v>
      </c>
      <c r="D140" s="20" t="s">
        <v>44</v>
      </c>
      <c r="E140" s="22">
        <v>25.256678055306853</v>
      </c>
      <c r="F140" s="22">
        <v>24.931544551406549</v>
      </c>
      <c r="G140" s="22">
        <v>26.087326034772236</v>
      </c>
      <c r="H140" s="22"/>
      <c r="I140" s="22"/>
    </row>
    <row r="141" spans="1:9" x14ac:dyDescent="0.25">
      <c r="A141" s="20" t="str">
        <f t="shared" si="2"/>
        <v>DISTRIBUCION VOLUMEN X CRITERIO (Consumiciones)LecheDE 60 A 75 AÑOS</v>
      </c>
      <c r="B141" s="20" t="s">
        <v>120</v>
      </c>
      <c r="C141" s="20" t="s">
        <v>126</v>
      </c>
      <c r="D141" s="20" t="s">
        <v>45</v>
      </c>
      <c r="E141" s="22">
        <v>31.247060043008723</v>
      </c>
      <c r="F141" s="22">
        <v>33.500312272838542</v>
      </c>
      <c r="G141" s="22">
        <v>33.696101999472731</v>
      </c>
      <c r="H141" s="22"/>
      <c r="I141" s="22"/>
    </row>
    <row r="142" spans="1:9" x14ac:dyDescent="0.25">
      <c r="A142" s="20" t="str">
        <f t="shared" si="2"/>
        <v>DISTRIBUCION VOLUMEN X CRITERIO (Consumiciones)LecheALTA Y MEDIA ALTA</v>
      </c>
      <c r="B142" s="20" t="s">
        <v>120</v>
      </c>
      <c r="C142" s="20" t="s">
        <v>126</v>
      </c>
      <c r="D142" s="20" t="s">
        <v>18</v>
      </c>
      <c r="E142" s="22">
        <v>25.191031171205275</v>
      </c>
      <c r="F142" s="22">
        <v>24.334134413952839</v>
      </c>
      <c r="G142" s="22">
        <v>25.198672452788301</v>
      </c>
      <c r="H142" s="22"/>
      <c r="I142" s="22"/>
    </row>
    <row r="143" spans="1:9" x14ac:dyDescent="0.25">
      <c r="A143" s="20" t="str">
        <f t="shared" si="2"/>
        <v>DISTRIBUCION VOLUMEN X CRITERIO (Consumiciones)LecheMEDIA</v>
      </c>
      <c r="B143" s="20" t="s">
        <v>120</v>
      </c>
      <c r="C143" s="20" t="s">
        <v>126</v>
      </c>
      <c r="D143" s="20" t="s">
        <v>19</v>
      </c>
      <c r="E143" s="22">
        <v>33.466812001968201</v>
      </c>
      <c r="F143" s="22">
        <v>31.437072172795649</v>
      </c>
      <c r="G143" s="22">
        <v>32.287087721489129</v>
      </c>
      <c r="H143" s="22"/>
      <c r="I143" s="22"/>
    </row>
    <row r="144" spans="1:9" x14ac:dyDescent="0.25">
      <c r="A144" s="20" t="str">
        <f t="shared" si="2"/>
        <v>DISTRIBUCION VOLUMEN X CRITERIO (Consumiciones)LecheMEDIA BAJA</v>
      </c>
      <c r="B144" s="20" t="s">
        <v>120</v>
      </c>
      <c r="C144" s="20" t="s">
        <v>126</v>
      </c>
      <c r="D144" s="20" t="s">
        <v>20</v>
      </c>
      <c r="E144" s="22">
        <v>23.644536919289337</v>
      </c>
      <c r="F144" s="22">
        <v>25.892351111076255</v>
      </c>
      <c r="G144" s="22">
        <v>26.979257725235538</v>
      </c>
      <c r="H144" s="22"/>
      <c r="I144" s="22"/>
    </row>
    <row r="145" spans="1:9" x14ac:dyDescent="0.25">
      <c r="A145" s="20" t="str">
        <f t="shared" si="2"/>
        <v>DISTRIBUCION VOLUMEN X CRITERIO (Consumiciones)LecheBAJA</v>
      </c>
      <c r="B145" s="20" t="s">
        <v>120</v>
      </c>
      <c r="C145" s="20" t="s">
        <v>126</v>
      </c>
      <c r="D145" s="20" t="s">
        <v>21</v>
      </c>
      <c r="E145" s="22">
        <v>17.697616228073752</v>
      </c>
      <c r="F145" s="22">
        <v>18.336436110380706</v>
      </c>
      <c r="G145" s="22">
        <v>15.534982100487033</v>
      </c>
      <c r="H145" s="22"/>
      <c r="I145" s="22"/>
    </row>
    <row r="146" spans="1:9" x14ac:dyDescent="0.25">
      <c r="A146" s="20" t="str">
        <f t="shared" si="2"/>
        <v>DISTRIBUCION VOLUMEN X CRITERIO (Consumiciones)LecheHOMBRE</v>
      </c>
      <c r="B146" s="20" t="s">
        <v>120</v>
      </c>
      <c r="C146" s="20" t="s">
        <v>126</v>
      </c>
      <c r="D146" s="20" t="s">
        <v>22</v>
      </c>
      <c r="E146" s="22">
        <v>59.207176551641552</v>
      </c>
      <c r="F146" s="22">
        <v>58.011939637433272</v>
      </c>
      <c r="G146" s="22">
        <v>61.06944386629479</v>
      </c>
      <c r="H146" s="22"/>
      <c r="I146" s="22"/>
    </row>
    <row r="147" spans="1:9" x14ac:dyDescent="0.25">
      <c r="A147" s="20" t="str">
        <f t="shared" si="2"/>
        <v>DISTRIBUCION VOLUMEN X CRITERIO (Consumiciones)LecheMUJER</v>
      </c>
      <c r="B147" s="20" t="s">
        <v>120</v>
      </c>
      <c r="C147" s="20" t="s">
        <v>126</v>
      </c>
      <c r="D147" s="20" t="s">
        <v>23</v>
      </c>
      <c r="E147" s="22">
        <v>40.7928181919821</v>
      </c>
      <c r="F147" s="22">
        <v>41.988050042909137</v>
      </c>
      <c r="G147" s="22">
        <v>38.930564805949857</v>
      </c>
      <c r="H147" s="22"/>
      <c r="I147" s="22"/>
    </row>
    <row r="148" spans="1:9" x14ac:dyDescent="0.25">
      <c r="A148" s="20" t="str">
        <f t="shared" si="2"/>
        <v>DISTRIBUCION VOLUMEN X CRITERIO (Consumiciones)Leche SolaT.ESPAÑA</v>
      </c>
      <c r="B148" s="20" t="s">
        <v>120</v>
      </c>
      <c r="C148" s="20" t="s">
        <v>127</v>
      </c>
      <c r="D148" s="20" t="s">
        <v>37</v>
      </c>
      <c r="E148" s="22">
        <v>100</v>
      </c>
      <c r="F148" s="22">
        <v>100</v>
      </c>
      <c r="G148" s="22">
        <v>100</v>
      </c>
      <c r="H148" s="22"/>
      <c r="I148" s="22"/>
    </row>
    <row r="149" spans="1:9" x14ac:dyDescent="0.25">
      <c r="A149" s="20" t="str">
        <f t="shared" si="2"/>
        <v>DISTRIBUCION VOLUMEN X CRITERIO (Consumiciones)Leche SolaBCN AM</v>
      </c>
      <c r="B149" s="20" t="s">
        <v>120</v>
      </c>
      <c r="C149" s="20" t="s">
        <v>127</v>
      </c>
      <c r="D149" s="20" t="s">
        <v>2</v>
      </c>
      <c r="E149" s="22">
        <v>8.7589468172980318</v>
      </c>
      <c r="F149" s="22">
        <v>5.4256073848590898</v>
      </c>
      <c r="G149" s="22">
        <v>7.9890177048847919</v>
      </c>
      <c r="H149" s="22"/>
      <c r="I149" s="22"/>
    </row>
    <row r="150" spans="1:9" x14ac:dyDescent="0.25">
      <c r="A150" s="20" t="str">
        <f t="shared" si="2"/>
        <v>DISTRIBUCION VOLUMEN X CRITERIO (Consumiciones)Leche SolaREST.CAT ARAGON</v>
      </c>
      <c r="B150" s="20" t="s">
        <v>120</v>
      </c>
      <c r="C150" s="20" t="s">
        <v>127</v>
      </c>
      <c r="D150" s="20" t="s">
        <v>3</v>
      </c>
      <c r="E150" s="22">
        <v>7.3410200444030664</v>
      </c>
      <c r="F150" s="22">
        <v>6.9028641557623098</v>
      </c>
      <c r="G150" s="22">
        <v>4.1710711786217702</v>
      </c>
      <c r="H150" s="22"/>
      <c r="I150" s="22"/>
    </row>
    <row r="151" spans="1:9" x14ac:dyDescent="0.25">
      <c r="A151" s="20" t="str">
        <f t="shared" si="2"/>
        <v>DISTRIBUCION VOLUMEN X CRITERIO (Consumiciones)Leche SolaLEVANTE</v>
      </c>
      <c r="B151" s="20" t="s">
        <v>120</v>
      </c>
      <c r="C151" s="20" t="s">
        <v>127</v>
      </c>
      <c r="D151" s="20" t="s">
        <v>4</v>
      </c>
      <c r="E151" s="22">
        <v>15.763370213849662</v>
      </c>
      <c r="F151" s="22">
        <v>16.106130713573872</v>
      </c>
      <c r="G151" s="22">
        <v>15.581650456316542</v>
      </c>
      <c r="H151" s="22"/>
      <c r="I151" s="22"/>
    </row>
    <row r="152" spans="1:9" x14ac:dyDescent="0.25">
      <c r="A152" s="20" t="str">
        <f t="shared" si="2"/>
        <v>DISTRIBUCION VOLUMEN X CRITERIO (Consumiciones)Leche SolaANDALUCIA</v>
      </c>
      <c r="B152" s="20" t="s">
        <v>120</v>
      </c>
      <c r="C152" s="20" t="s">
        <v>127</v>
      </c>
      <c r="D152" s="20" t="s">
        <v>5</v>
      </c>
      <c r="E152" s="22">
        <v>17.14076121888171</v>
      </c>
      <c r="F152" s="22">
        <v>35.581884821647996</v>
      </c>
      <c r="G152" s="22">
        <v>27.071829194964959</v>
      </c>
      <c r="H152" s="22"/>
      <c r="I152" s="22"/>
    </row>
    <row r="153" spans="1:9" x14ac:dyDescent="0.25">
      <c r="A153" s="20" t="str">
        <f t="shared" si="2"/>
        <v>DISTRIBUCION VOLUMEN X CRITERIO (Consumiciones)Leche SolaMDD AM</v>
      </c>
      <c r="B153" s="20" t="s">
        <v>120</v>
      </c>
      <c r="C153" s="20" t="s">
        <v>127</v>
      </c>
      <c r="D153" s="20" t="s">
        <v>6</v>
      </c>
      <c r="E153" s="22">
        <v>24.681588617732466</v>
      </c>
      <c r="F153" s="22">
        <v>14.769352312115636</v>
      </c>
      <c r="G153" s="22">
        <v>11.063187273549129</v>
      </c>
      <c r="H153" s="22"/>
      <c r="I153" s="22"/>
    </row>
    <row r="154" spans="1:9" x14ac:dyDescent="0.25">
      <c r="A154" s="20" t="str">
        <f t="shared" si="2"/>
        <v>DISTRIBUCION VOLUMEN X CRITERIO (Consumiciones)Leche SolaRTO CENTRO</v>
      </c>
      <c r="B154" s="20" t="s">
        <v>120</v>
      </c>
      <c r="C154" s="20" t="s">
        <v>127</v>
      </c>
      <c r="D154" s="20" t="s">
        <v>7</v>
      </c>
      <c r="E154" s="22">
        <v>12.326109420376099</v>
      </c>
      <c r="F154" s="22">
        <v>8.0262850405643587</v>
      </c>
      <c r="G154" s="22">
        <v>16.025476558946579</v>
      </c>
      <c r="H154" s="22"/>
      <c r="I154" s="22"/>
    </row>
    <row r="155" spans="1:9" x14ac:dyDescent="0.25">
      <c r="A155" s="20" t="str">
        <f t="shared" si="2"/>
        <v>DISTRIBUCION VOLUMEN X CRITERIO (Consumiciones)Leche SolaNORTE-CENTRO</v>
      </c>
      <c r="B155" s="20" t="s">
        <v>120</v>
      </c>
      <c r="C155" s="20" t="s">
        <v>127</v>
      </c>
      <c r="D155" s="20" t="s">
        <v>8</v>
      </c>
      <c r="E155" s="22">
        <v>6.9653885955400581</v>
      </c>
      <c r="F155" s="22">
        <v>4.9233491188314815</v>
      </c>
      <c r="G155" s="22">
        <v>5.9241089470712236</v>
      </c>
      <c r="H155" s="22"/>
      <c r="I155" s="22"/>
    </row>
    <row r="156" spans="1:9" x14ac:dyDescent="0.25">
      <c r="A156" s="20" t="str">
        <f t="shared" si="2"/>
        <v>DISTRIBUCION VOLUMEN X CRITERIO (Consumiciones)Leche SolaNOROESTE</v>
      </c>
      <c r="B156" s="20" t="s">
        <v>120</v>
      </c>
      <c r="C156" s="20" t="s">
        <v>127</v>
      </c>
      <c r="D156" s="20" t="s">
        <v>9</v>
      </c>
      <c r="E156" s="22">
        <v>7.0228107773070345</v>
      </c>
      <c r="F156" s="22">
        <v>8.2645179090773411</v>
      </c>
      <c r="G156" s="22">
        <v>12.173653757060197</v>
      </c>
      <c r="H156" s="22"/>
      <c r="I156" s="22"/>
    </row>
    <row r="157" spans="1:9" x14ac:dyDescent="0.25">
      <c r="A157" s="20" t="str">
        <f t="shared" si="2"/>
        <v>DISTRIBUCION VOLUMEN X CRITERIO (Consumiciones)Leche Sola&lt;2MIL</v>
      </c>
      <c r="B157" s="20" t="s">
        <v>120</v>
      </c>
      <c r="C157" s="20" t="s">
        <v>127</v>
      </c>
      <c r="D157" s="20" t="s">
        <v>10</v>
      </c>
      <c r="E157" s="22">
        <v>4.0369905657576748</v>
      </c>
      <c r="F157" s="22">
        <v>13.333794434719854</v>
      </c>
      <c r="G157" s="22">
        <v>8.5734492911990969</v>
      </c>
      <c r="H157" s="22"/>
      <c r="I157" s="22"/>
    </row>
    <row r="158" spans="1:9" x14ac:dyDescent="0.25">
      <c r="A158" s="20" t="str">
        <f t="shared" si="2"/>
        <v>DISTRIBUCION VOLUMEN X CRITERIO (Consumiciones)Leche Sola2-5MIL</v>
      </c>
      <c r="B158" s="20" t="s">
        <v>120</v>
      </c>
      <c r="C158" s="20" t="s">
        <v>127</v>
      </c>
      <c r="D158" s="20" t="s">
        <v>11</v>
      </c>
      <c r="E158" s="22">
        <v>5.0505319601526582</v>
      </c>
      <c r="F158" s="22">
        <v>6.6295101871996263</v>
      </c>
      <c r="G158" s="22">
        <v>4.4714395551318535</v>
      </c>
      <c r="H158" s="22"/>
      <c r="I158" s="22"/>
    </row>
    <row r="159" spans="1:9" x14ac:dyDescent="0.25">
      <c r="A159" s="20" t="str">
        <f t="shared" si="2"/>
        <v>DISTRIBUCION VOLUMEN X CRITERIO (Consumiciones)Leche Sola5-10MIL</v>
      </c>
      <c r="B159" s="20" t="s">
        <v>120</v>
      </c>
      <c r="C159" s="20" t="s">
        <v>127</v>
      </c>
      <c r="D159" s="20" t="s">
        <v>12</v>
      </c>
      <c r="E159" s="22">
        <v>6.7973921291467105</v>
      </c>
      <c r="F159" s="22">
        <v>17.115402495023371</v>
      </c>
      <c r="G159" s="22">
        <v>3.9426453545271865</v>
      </c>
      <c r="H159" s="22"/>
      <c r="I159" s="22"/>
    </row>
    <row r="160" spans="1:9" x14ac:dyDescent="0.25">
      <c r="A160" s="20" t="str">
        <f t="shared" si="2"/>
        <v>DISTRIBUCION VOLUMEN X CRITERIO (Consumiciones)Leche Sola10-30MIL</v>
      </c>
      <c r="B160" s="20" t="s">
        <v>120</v>
      </c>
      <c r="C160" s="20" t="s">
        <v>127</v>
      </c>
      <c r="D160" s="20" t="s">
        <v>13</v>
      </c>
      <c r="E160" s="22">
        <v>10.015970051094609</v>
      </c>
      <c r="F160" s="22">
        <v>13.901549451427558</v>
      </c>
      <c r="G160" s="22">
        <v>11.6333118822547</v>
      </c>
      <c r="H160" s="22"/>
      <c r="I160" s="22"/>
    </row>
    <row r="161" spans="1:9" x14ac:dyDescent="0.25">
      <c r="A161" s="20" t="str">
        <f t="shared" si="2"/>
        <v>DISTRIBUCION VOLUMEN X CRITERIO (Consumiciones)Leche Sola30-100MIL</v>
      </c>
      <c r="B161" s="20" t="s">
        <v>120</v>
      </c>
      <c r="C161" s="20" t="s">
        <v>127</v>
      </c>
      <c r="D161" s="20" t="s">
        <v>14</v>
      </c>
      <c r="E161" s="22">
        <v>28.858331651724374</v>
      </c>
      <c r="F161" s="22">
        <v>16.410346562294421</v>
      </c>
      <c r="G161" s="22">
        <v>27.491005332728758</v>
      </c>
      <c r="H161" s="22"/>
      <c r="I161" s="22"/>
    </row>
    <row r="162" spans="1:9" x14ac:dyDescent="0.25">
      <c r="A162" s="20" t="str">
        <f t="shared" si="2"/>
        <v>DISTRIBUCION VOLUMEN X CRITERIO (Consumiciones)Leche Sola100-200MIL</v>
      </c>
      <c r="B162" s="20" t="s">
        <v>120</v>
      </c>
      <c r="C162" s="20" t="s">
        <v>127</v>
      </c>
      <c r="D162" s="20" t="s">
        <v>15</v>
      </c>
      <c r="E162" s="22">
        <v>16.714052340474897</v>
      </c>
      <c r="F162" s="22">
        <v>9.8068525445509387</v>
      </c>
      <c r="G162" s="22">
        <v>12.245674462749053</v>
      </c>
      <c r="H162" s="22"/>
      <c r="I162" s="22"/>
    </row>
    <row r="163" spans="1:9" x14ac:dyDescent="0.25">
      <c r="A163" s="20" t="str">
        <f t="shared" si="2"/>
        <v>DISTRIBUCION VOLUMEN X CRITERIO (Consumiciones)Leche Sola200-500MIL</v>
      </c>
      <c r="B163" s="20" t="s">
        <v>120</v>
      </c>
      <c r="C163" s="20" t="s">
        <v>127</v>
      </c>
      <c r="D163" s="20" t="s">
        <v>16</v>
      </c>
      <c r="E163" s="22">
        <v>8.9121447490344234</v>
      </c>
      <c r="F163" s="22">
        <v>12.269734008576737</v>
      </c>
      <c r="G163" s="22">
        <v>15.13900017320455</v>
      </c>
      <c r="H163" s="22"/>
      <c r="I163" s="22"/>
    </row>
    <row r="164" spans="1:9" x14ac:dyDescent="0.25">
      <c r="A164" s="20" t="str">
        <f t="shared" si="2"/>
        <v>DISTRIBUCION VOLUMEN X CRITERIO (Consumiciones)Leche Sola&gt;500MIL</v>
      </c>
      <c r="B164" s="20" t="s">
        <v>120</v>
      </c>
      <c r="C164" s="20" t="s">
        <v>127</v>
      </c>
      <c r="D164" s="20" t="s">
        <v>17</v>
      </c>
      <c r="E164" s="22">
        <v>19.614583814799587</v>
      </c>
      <c r="F164" s="22">
        <v>10.532808054674815</v>
      </c>
      <c r="G164" s="22">
        <v>16.503471835954166</v>
      </c>
      <c r="H164" s="22"/>
      <c r="I164" s="22"/>
    </row>
    <row r="165" spans="1:9" x14ac:dyDescent="0.25">
      <c r="A165" s="20" t="str">
        <f t="shared" si="2"/>
        <v>DISTRIBUCION VOLUMEN X CRITERIO (Consumiciones)Leche SolaDE 15 A 19 AÑOS</v>
      </c>
      <c r="B165" s="20" t="s">
        <v>120</v>
      </c>
      <c r="C165" s="20" t="s">
        <v>127</v>
      </c>
      <c r="D165" s="20" t="s">
        <v>40</v>
      </c>
      <c r="E165" s="22">
        <v>4.1999492376876031</v>
      </c>
      <c r="F165" s="22">
        <v>0.97407821184128474</v>
      </c>
      <c r="G165" s="22">
        <v>3.3386789702918986</v>
      </c>
      <c r="H165" s="22"/>
      <c r="I165" s="22"/>
    </row>
    <row r="166" spans="1:9" x14ac:dyDescent="0.25">
      <c r="A166" s="20" t="str">
        <f t="shared" si="2"/>
        <v>DISTRIBUCION VOLUMEN X CRITERIO (Consumiciones)Leche SolaDE 20 A 24 AÑOS</v>
      </c>
      <c r="B166" s="20" t="s">
        <v>120</v>
      </c>
      <c r="C166" s="20" t="s">
        <v>127</v>
      </c>
      <c r="D166" s="20" t="s">
        <v>41</v>
      </c>
      <c r="E166" s="22">
        <v>6.375052213085973</v>
      </c>
      <c r="F166" s="22">
        <v>5.5583003526483292</v>
      </c>
      <c r="G166" s="22">
        <v>4.7151369512900922</v>
      </c>
      <c r="H166" s="22"/>
      <c r="I166" s="22"/>
    </row>
    <row r="167" spans="1:9" x14ac:dyDescent="0.25">
      <c r="A167" s="20" t="str">
        <f t="shared" si="2"/>
        <v>DISTRIBUCION VOLUMEN X CRITERIO (Consumiciones)Leche SolaDE 25 A 34 AÑOS</v>
      </c>
      <c r="B167" s="20" t="s">
        <v>120</v>
      </c>
      <c r="C167" s="20" t="s">
        <v>127</v>
      </c>
      <c r="D167" s="20" t="s">
        <v>42</v>
      </c>
      <c r="E167" s="22">
        <v>8.3559993285374325</v>
      </c>
      <c r="F167" s="22">
        <v>11.669576505389232</v>
      </c>
      <c r="G167" s="22">
        <v>13.254069954924571</v>
      </c>
      <c r="H167" s="22"/>
      <c r="I167" s="22"/>
    </row>
    <row r="168" spans="1:9" x14ac:dyDescent="0.25">
      <c r="A168" s="20" t="str">
        <f t="shared" si="2"/>
        <v>DISTRIBUCION VOLUMEN X CRITERIO (Consumiciones)Leche SolaDE 35 A 49 AÑOS</v>
      </c>
      <c r="B168" s="20" t="s">
        <v>120</v>
      </c>
      <c r="C168" s="20" t="s">
        <v>127</v>
      </c>
      <c r="D168" s="20" t="s">
        <v>43</v>
      </c>
      <c r="E168" s="22">
        <v>50.095364540882102</v>
      </c>
      <c r="F168" s="22">
        <v>42.367553338248399</v>
      </c>
      <c r="G168" s="22">
        <v>27.10814582415091</v>
      </c>
      <c r="H168" s="22"/>
      <c r="I168" s="22"/>
    </row>
    <row r="169" spans="1:9" x14ac:dyDescent="0.25">
      <c r="A169" s="20" t="str">
        <f t="shared" si="2"/>
        <v>DISTRIBUCION VOLUMEN X CRITERIO (Consumiciones)Leche SolaDE 50 A 59 AÑOS</v>
      </c>
      <c r="B169" s="20" t="s">
        <v>120</v>
      </c>
      <c r="C169" s="20" t="s">
        <v>127</v>
      </c>
      <c r="D169" s="20" t="s">
        <v>44</v>
      </c>
      <c r="E169" s="22">
        <v>11.417141932574273</v>
      </c>
      <c r="F169" s="22">
        <v>19.733980433219202</v>
      </c>
      <c r="G169" s="22">
        <v>22.796126977242611</v>
      </c>
      <c r="H169" s="22"/>
      <c r="I169" s="22"/>
    </row>
    <row r="170" spans="1:9" x14ac:dyDescent="0.25">
      <c r="A170" s="20" t="str">
        <f t="shared" si="2"/>
        <v>DISTRIBUCION VOLUMEN X CRITERIO (Consumiciones)Leche SolaDE 60 A 75 AÑOS</v>
      </c>
      <c r="B170" s="20" t="s">
        <v>120</v>
      </c>
      <c r="C170" s="20" t="s">
        <v>127</v>
      </c>
      <c r="D170" s="20" t="s">
        <v>45</v>
      </c>
      <c r="E170" s="22">
        <v>19.556488452620744</v>
      </c>
      <c r="F170" s="22">
        <v>19.696510354553045</v>
      </c>
      <c r="G170" s="22">
        <v>28.787835689431564</v>
      </c>
      <c r="H170" s="22"/>
      <c r="I170" s="22"/>
    </row>
    <row r="171" spans="1:9" x14ac:dyDescent="0.25">
      <c r="A171" s="20" t="str">
        <f t="shared" si="2"/>
        <v>DISTRIBUCION VOLUMEN X CRITERIO (Consumiciones)Leche SolaALTA Y MEDIA ALTA</v>
      </c>
      <c r="B171" s="20" t="s">
        <v>120</v>
      </c>
      <c r="C171" s="20" t="s">
        <v>127</v>
      </c>
      <c r="D171" s="20" t="s">
        <v>18</v>
      </c>
      <c r="E171" s="22">
        <v>17.492567234698878</v>
      </c>
      <c r="F171" s="22">
        <v>19.353677578813162</v>
      </c>
      <c r="G171" s="22">
        <v>19.669425735380059</v>
      </c>
      <c r="H171" s="22"/>
      <c r="I171" s="22"/>
    </row>
    <row r="172" spans="1:9" x14ac:dyDescent="0.25">
      <c r="A172" s="20" t="str">
        <f t="shared" si="2"/>
        <v>DISTRIBUCION VOLUMEN X CRITERIO (Consumiciones)Leche SolaMEDIA</v>
      </c>
      <c r="B172" s="20" t="s">
        <v>120</v>
      </c>
      <c r="C172" s="20" t="s">
        <v>127</v>
      </c>
      <c r="D172" s="20" t="s">
        <v>19</v>
      </c>
      <c r="E172" s="22">
        <v>31.262711984055397</v>
      </c>
      <c r="F172" s="22">
        <v>34.52467859851312</v>
      </c>
      <c r="G172" s="22">
        <v>27.357067520203675</v>
      </c>
      <c r="H172" s="22"/>
      <c r="I172" s="22"/>
    </row>
    <row r="173" spans="1:9" x14ac:dyDescent="0.25">
      <c r="A173" s="20" t="str">
        <f t="shared" si="2"/>
        <v>DISTRIBUCION VOLUMEN X CRITERIO (Consumiciones)Leche SolaMEDIA BAJA</v>
      </c>
      <c r="B173" s="20" t="s">
        <v>120</v>
      </c>
      <c r="C173" s="20" t="s">
        <v>127</v>
      </c>
      <c r="D173" s="20" t="s">
        <v>20</v>
      </c>
      <c r="E173" s="22">
        <v>26.03265955704407</v>
      </c>
      <c r="F173" s="22">
        <v>23.617242628785494</v>
      </c>
      <c r="G173" s="22">
        <v>23.822293538062052</v>
      </c>
      <c r="H173" s="22"/>
      <c r="I173" s="22"/>
    </row>
    <row r="174" spans="1:9" x14ac:dyDescent="0.25">
      <c r="A174" s="20" t="str">
        <f t="shared" si="2"/>
        <v>DISTRIBUCION VOLUMEN X CRITERIO (Consumiciones)Leche SolaBAJA</v>
      </c>
      <c r="B174" s="20" t="s">
        <v>120</v>
      </c>
      <c r="C174" s="20" t="s">
        <v>127</v>
      </c>
      <c r="D174" s="20" t="s">
        <v>21</v>
      </c>
      <c r="E174" s="22">
        <v>25.21205907689572</v>
      </c>
      <c r="F174" s="22">
        <v>22.5043976759485</v>
      </c>
      <c r="G174" s="22">
        <v>29.151206165518779</v>
      </c>
      <c r="H174" s="22"/>
      <c r="I174" s="22"/>
    </row>
    <row r="175" spans="1:9" x14ac:dyDescent="0.25">
      <c r="A175" s="20" t="str">
        <f t="shared" si="2"/>
        <v>DISTRIBUCION VOLUMEN X CRITERIO (Consumiciones)Leche SolaHOMBRE</v>
      </c>
      <c r="B175" s="20" t="s">
        <v>120</v>
      </c>
      <c r="C175" s="20" t="s">
        <v>127</v>
      </c>
      <c r="D175" s="20" t="s">
        <v>22</v>
      </c>
      <c r="E175" s="22">
        <v>38.392874637648838</v>
      </c>
      <c r="F175" s="22">
        <v>32.118437974450714</v>
      </c>
      <c r="G175" s="22">
        <v>44.051824773320298</v>
      </c>
      <c r="H175" s="22"/>
      <c r="I175" s="22"/>
    </row>
    <row r="176" spans="1:9" x14ac:dyDescent="0.25">
      <c r="A176" s="20" t="str">
        <f t="shared" si="2"/>
        <v>DISTRIBUCION VOLUMEN X CRITERIO (Consumiciones)Leche SolaMUJER</v>
      </c>
      <c r="B176" s="20" t="s">
        <v>120</v>
      </c>
      <c r="C176" s="20" t="s">
        <v>127</v>
      </c>
      <c r="D176" s="20" t="s">
        <v>23</v>
      </c>
      <c r="E176" s="22">
        <v>61.607125362351177</v>
      </c>
      <c r="F176" s="22">
        <v>67.881556999921102</v>
      </c>
      <c r="G176" s="22">
        <v>55.94816818584426</v>
      </c>
      <c r="H176" s="22"/>
      <c r="I176" s="22"/>
    </row>
    <row r="177" spans="1:9" x14ac:dyDescent="0.25">
      <c r="A177" s="20" t="str">
        <f t="shared" si="2"/>
        <v>DISTRIBUCION VOLUMEN X CRITERIO (Consumiciones)Leche Con CacaoT.ESPAÑA</v>
      </c>
      <c r="B177" s="20" t="s">
        <v>120</v>
      </c>
      <c r="C177" s="20" t="s">
        <v>128</v>
      </c>
      <c r="D177" s="20" t="s">
        <v>37</v>
      </c>
      <c r="E177" s="22">
        <v>100</v>
      </c>
      <c r="F177" s="22">
        <v>100</v>
      </c>
      <c r="G177" s="22">
        <v>100</v>
      </c>
      <c r="H177" s="22"/>
      <c r="I177" s="22"/>
    </row>
    <row r="178" spans="1:9" x14ac:dyDescent="0.25">
      <c r="A178" s="20" t="str">
        <f t="shared" si="2"/>
        <v>DISTRIBUCION VOLUMEN X CRITERIO (Consumiciones)Leche Con CacaoBCN AM</v>
      </c>
      <c r="B178" s="20" t="s">
        <v>120</v>
      </c>
      <c r="C178" s="20" t="s">
        <v>128</v>
      </c>
      <c r="D178" s="20" t="s">
        <v>2</v>
      </c>
      <c r="E178" s="22">
        <v>1.1803610522737884</v>
      </c>
      <c r="F178" s="22">
        <v>0.66121399772991629</v>
      </c>
      <c r="G178" s="22">
        <v>0.52025663456892279</v>
      </c>
      <c r="H178" s="22"/>
      <c r="I178" s="22"/>
    </row>
    <row r="179" spans="1:9" x14ac:dyDescent="0.25">
      <c r="A179" s="20" t="str">
        <f t="shared" si="2"/>
        <v>DISTRIBUCION VOLUMEN X CRITERIO (Consumiciones)Leche Con CacaoREST.CAT ARAGON</v>
      </c>
      <c r="B179" s="20" t="s">
        <v>120</v>
      </c>
      <c r="C179" s="20" t="s">
        <v>128</v>
      </c>
      <c r="D179" s="20" t="s">
        <v>3</v>
      </c>
      <c r="E179" s="22">
        <v>2.5333974326422015</v>
      </c>
      <c r="F179" s="22">
        <v>2.1293178127527148</v>
      </c>
      <c r="G179" s="22">
        <v>2.0479589666821418</v>
      </c>
      <c r="H179" s="22"/>
      <c r="I179" s="22"/>
    </row>
    <row r="180" spans="1:9" x14ac:dyDescent="0.25">
      <c r="A180" s="20" t="str">
        <f t="shared" si="2"/>
        <v>DISTRIBUCION VOLUMEN X CRITERIO (Consumiciones)Leche Con CacaoLEVANTE</v>
      </c>
      <c r="B180" s="20" t="s">
        <v>120</v>
      </c>
      <c r="C180" s="20" t="s">
        <v>128</v>
      </c>
      <c r="D180" s="20" t="s">
        <v>4</v>
      </c>
      <c r="E180" s="22">
        <v>8.2039640833902041</v>
      </c>
      <c r="F180" s="22">
        <v>9.7822371946125468</v>
      </c>
      <c r="G180" s="22">
        <v>6.2045207393113664</v>
      </c>
      <c r="H180" s="22"/>
      <c r="I180" s="22"/>
    </row>
    <row r="181" spans="1:9" x14ac:dyDescent="0.25">
      <c r="A181" s="20" t="str">
        <f t="shared" si="2"/>
        <v>DISTRIBUCION VOLUMEN X CRITERIO (Consumiciones)Leche Con CacaoANDALUCIA</v>
      </c>
      <c r="B181" s="20" t="s">
        <v>120</v>
      </c>
      <c r="C181" s="20" t="s">
        <v>128</v>
      </c>
      <c r="D181" s="20" t="s">
        <v>5</v>
      </c>
      <c r="E181" s="22">
        <v>45.89854426506114</v>
      </c>
      <c r="F181" s="22">
        <v>42.392003902542037</v>
      </c>
      <c r="G181" s="22">
        <v>41.183674049463583</v>
      </c>
      <c r="H181" s="22"/>
      <c r="I181" s="22"/>
    </row>
    <row r="182" spans="1:9" x14ac:dyDescent="0.25">
      <c r="A182" s="20" t="str">
        <f t="shared" si="2"/>
        <v>DISTRIBUCION VOLUMEN X CRITERIO (Consumiciones)Leche Con CacaoMDD AM</v>
      </c>
      <c r="B182" s="20" t="s">
        <v>120</v>
      </c>
      <c r="C182" s="20" t="s">
        <v>128</v>
      </c>
      <c r="D182" s="20" t="s">
        <v>6</v>
      </c>
      <c r="E182" s="22">
        <v>15.72272825956752</v>
      </c>
      <c r="F182" s="22">
        <v>15.876812133258234</v>
      </c>
      <c r="G182" s="22">
        <v>20.953797250479255</v>
      </c>
      <c r="H182" s="22"/>
      <c r="I182" s="22"/>
    </row>
    <row r="183" spans="1:9" x14ac:dyDescent="0.25">
      <c r="A183" s="20" t="str">
        <f t="shared" si="2"/>
        <v>DISTRIBUCION VOLUMEN X CRITERIO (Consumiciones)Leche Con CacaoRTO CENTRO</v>
      </c>
      <c r="B183" s="20" t="s">
        <v>120</v>
      </c>
      <c r="C183" s="20" t="s">
        <v>128</v>
      </c>
      <c r="D183" s="20" t="s">
        <v>7</v>
      </c>
      <c r="E183" s="22">
        <v>5.256413572892999</v>
      </c>
      <c r="F183" s="22">
        <v>6.7580706756395879</v>
      </c>
      <c r="G183" s="22">
        <v>5.7046949661599875</v>
      </c>
      <c r="H183" s="22"/>
      <c r="I183" s="22"/>
    </row>
    <row r="184" spans="1:9" x14ac:dyDescent="0.25">
      <c r="A184" s="20" t="str">
        <f t="shared" si="2"/>
        <v>DISTRIBUCION VOLUMEN X CRITERIO (Consumiciones)Leche Con CacaoNORTE-CENTRO</v>
      </c>
      <c r="B184" s="20" t="s">
        <v>120</v>
      </c>
      <c r="C184" s="20" t="s">
        <v>128</v>
      </c>
      <c r="D184" s="20" t="s">
        <v>8</v>
      </c>
      <c r="E184" s="22">
        <v>8.5770889441608791</v>
      </c>
      <c r="F184" s="22">
        <v>10.303561138168293</v>
      </c>
      <c r="G184" s="22">
        <v>10.769295755076001</v>
      </c>
      <c r="H184" s="22"/>
      <c r="I184" s="22"/>
    </row>
    <row r="185" spans="1:9" x14ac:dyDescent="0.25">
      <c r="A185" s="20" t="str">
        <f t="shared" si="2"/>
        <v>DISTRIBUCION VOLUMEN X CRITERIO (Consumiciones)Leche Con CacaoNOROESTE</v>
      </c>
      <c r="B185" s="20" t="s">
        <v>120</v>
      </c>
      <c r="C185" s="20" t="s">
        <v>128</v>
      </c>
      <c r="D185" s="20" t="s">
        <v>9</v>
      </c>
      <c r="E185" s="22">
        <v>12.62748894260381</v>
      </c>
      <c r="F185" s="22">
        <v>12.096786744795212</v>
      </c>
      <c r="G185" s="22">
        <v>12.615795058694971</v>
      </c>
      <c r="H185" s="22"/>
      <c r="I185" s="22"/>
    </row>
    <row r="186" spans="1:9" x14ac:dyDescent="0.25">
      <c r="A186" s="20" t="str">
        <f t="shared" si="2"/>
        <v>DISTRIBUCION VOLUMEN X CRITERIO (Consumiciones)Leche Con Cacao&lt;2MIL</v>
      </c>
      <c r="B186" s="20" t="s">
        <v>120</v>
      </c>
      <c r="C186" s="20" t="s">
        <v>128</v>
      </c>
      <c r="D186" s="20" t="s">
        <v>10</v>
      </c>
      <c r="E186" s="22">
        <v>2.040843669110969</v>
      </c>
      <c r="F186" s="22">
        <v>1.9620252904195403</v>
      </c>
      <c r="G186" s="22">
        <v>2.1804084803734241</v>
      </c>
      <c r="H186" s="22"/>
      <c r="I186" s="22"/>
    </row>
    <row r="187" spans="1:9" x14ac:dyDescent="0.25">
      <c r="A187" s="20" t="str">
        <f t="shared" si="2"/>
        <v>DISTRIBUCION VOLUMEN X CRITERIO (Consumiciones)Leche Con Cacao2-5MIL</v>
      </c>
      <c r="B187" s="20" t="s">
        <v>120</v>
      </c>
      <c r="C187" s="20" t="s">
        <v>128</v>
      </c>
      <c r="D187" s="20" t="s">
        <v>11</v>
      </c>
      <c r="E187" s="22">
        <v>3.848385081375393</v>
      </c>
      <c r="F187" s="22">
        <v>3.5316198806132038</v>
      </c>
      <c r="G187" s="22">
        <v>2.6984528024204373</v>
      </c>
      <c r="H187" s="22"/>
      <c r="I187" s="22"/>
    </row>
    <row r="188" spans="1:9" x14ac:dyDescent="0.25">
      <c r="A188" s="20" t="str">
        <f t="shared" si="2"/>
        <v>DISTRIBUCION VOLUMEN X CRITERIO (Consumiciones)Leche Con Cacao5-10MIL</v>
      </c>
      <c r="B188" s="20" t="s">
        <v>120</v>
      </c>
      <c r="C188" s="20" t="s">
        <v>128</v>
      </c>
      <c r="D188" s="20" t="s">
        <v>12</v>
      </c>
      <c r="E188" s="22">
        <v>10.821863078143416</v>
      </c>
      <c r="F188" s="22">
        <v>10.029790135522834</v>
      </c>
      <c r="G188" s="22">
        <v>7.2466815312171349</v>
      </c>
      <c r="H188" s="22"/>
      <c r="I188" s="22"/>
    </row>
    <row r="189" spans="1:9" x14ac:dyDescent="0.25">
      <c r="A189" s="20" t="str">
        <f t="shared" si="2"/>
        <v>DISTRIBUCION VOLUMEN X CRITERIO (Consumiciones)Leche Con Cacao10-30MIL</v>
      </c>
      <c r="B189" s="20" t="s">
        <v>120</v>
      </c>
      <c r="C189" s="20" t="s">
        <v>128</v>
      </c>
      <c r="D189" s="20" t="s">
        <v>13</v>
      </c>
      <c r="E189" s="22">
        <v>14.574677080858024</v>
      </c>
      <c r="F189" s="22">
        <v>15.53586934574486</v>
      </c>
      <c r="G189" s="22">
        <v>16.576737189062975</v>
      </c>
      <c r="H189" s="22"/>
      <c r="I189" s="22"/>
    </row>
    <row r="190" spans="1:9" x14ac:dyDescent="0.25">
      <c r="A190" s="20" t="str">
        <f t="shared" si="2"/>
        <v>DISTRIBUCION VOLUMEN X CRITERIO (Consumiciones)Leche Con Cacao30-100MIL</v>
      </c>
      <c r="B190" s="20" t="s">
        <v>120</v>
      </c>
      <c r="C190" s="20" t="s">
        <v>128</v>
      </c>
      <c r="D190" s="20" t="s">
        <v>14</v>
      </c>
      <c r="E190" s="22">
        <v>30.605352740537402</v>
      </c>
      <c r="F190" s="22">
        <v>32.586152283470454</v>
      </c>
      <c r="G190" s="22">
        <v>29.441889819151477</v>
      </c>
      <c r="H190" s="22"/>
      <c r="I190" s="22"/>
    </row>
    <row r="191" spans="1:9" x14ac:dyDescent="0.25">
      <c r="A191" s="20" t="str">
        <f t="shared" si="2"/>
        <v>DISTRIBUCION VOLUMEN X CRITERIO (Consumiciones)Leche Con Cacao100-200MIL</v>
      </c>
      <c r="B191" s="20" t="s">
        <v>120</v>
      </c>
      <c r="C191" s="20" t="s">
        <v>128</v>
      </c>
      <c r="D191" s="20" t="s">
        <v>15</v>
      </c>
      <c r="E191" s="22">
        <v>12.030257728410851</v>
      </c>
      <c r="F191" s="22">
        <v>10.1482393481411</v>
      </c>
      <c r="G191" s="22">
        <v>7.4768294082287703</v>
      </c>
      <c r="H191" s="22"/>
      <c r="I191" s="22"/>
    </row>
    <row r="192" spans="1:9" x14ac:dyDescent="0.25">
      <c r="A192" s="20" t="str">
        <f t="shared" si="2"/>
        <v>DISTRIBUCION VOLUMEN X CRITERIO (Consumiciones)Leche Con Cacao200-500MIL</v>
      </c>
      <c r="B192" s="20" t="s">
        <v>120</v>
      </c>
      <c r="C192" s="20" t="s">
        <v>128</v>
      </c>
      <c r="D192" s="20" t="s">
        <v>16</v>
      </c>
      <c r="E192" s="22">
        <v>11.364538160292033</v>
      </c>
      <c r="F192" s="22">
        <v>13.168048931240323</v>
      </c>
      <c r="G192" s="22">
        <v>12.203324837800594</v>
      </c>
      <c r="H192" s="22"/>
      <c r="I192" s="22"/>
    </row>
    <row r="193" spans="1:9" x14ac:dyDescent="0.25">
      <c r="A193" s="20" t="str">
        <f t="shared" si="2"/>
        <v>DISTRIBUCION VOLUMEN X CRITERIO (Consumiciones)Leche Con Cacao&gt;500MIL</v>
      </c>
      <c r="B193" s="20" t="s">
        <v>120</v>
      </c>
      <c r="C193" s="20" t="s">
        <v>128</v>
      </c>
      <c r="D193" s="20" t="s">
        <v>17</v>
      </c>
      <c r="E193" s="22">
        <v>14.714068306106165</v>
      </c>
      <c r="F193" s="22">
        <v>13.038257870132149</v>
      </c>
      <c r="G193" s="22">
        <v>22.175674879014981</v>
      </c>
      <c r="H193" s="22"/>
      <c r="I193" s="22"/>
    </row>
    <row r="194" spans="1:9" x14ac:dyDescent="0.25">
      <c r="A194" s="20" t="str">
        <f t="shared" si="2"/>
        <v>DISTRIBUCION VOLUMEN X CRITERIO (Consumiciones)Leche Con CacaoDE 15 A 19 AÑOS</v>
      </c>
      <c r="B194" s="20" t="s">
        <v>120</v>
      </c>
      <c r="C194" s="20" t="s">
        <v>128</v>
      </c>
      <c r="D194" s="20" t="s">
        <v>40</v>
      </c>
      <c r="E194" s="22">
        <v>4.0216800518503719</v>
      </c>
      <c r="F194" s="22">
        <v>4.5557776579468534</v>
      </c>
      <c r="G194" s="22">
        <v>4.0420865744264454</v>
      </c>
      <c r="H194" s="22"/>
      <c r="I194" s="22"/>
    </row>
    <row r="195" spans="1:9" x14ac:dyDescent="0.25">
      <c r="A195" s="20" t="str">
        <f t="shared" si="2"/>
        <v>DISTRIBUCION VOLUMEN X CRITERIO (Consumiciones)Leche Con CacaoDE 20 A 24 AÑOS</v>
      </c>
      <c r="B195" s="20" t="s">
        <v>120</v>
      </c>
      <c r="C195" s="20" t="s">
        <v>128</v>
      </c>
      <c r="D195" s="20" t="s">
        <v>41</v>
      </c>
      <c r="E195" s="22">
        <v>4.8438465813593812</v>
      </c>
      <c r="F195" s="22">
        <v>3.1158664867145935</v>
      </c>
      <c r="G195" s="22">
        <v>3.318287186904878</v>
      </c>
      <c r="H195" s="22"/>
      <c r="I195" s="22"/>
    </row>
    <row r="196" spans="1:9" x14ac:dyDescent="0.25">
      <c r="A196" s="20" t="str">
        <f t="shared" ref="A196:A259" si="3">B196&amp;C196&amp;D196</f>
        <v>DISTRIBUCION VOLUMEN X CRITERIO (Consumiciones)Leche Con CacaoDE 25 A 34 AÑOS</v>
      </c>
      <c r="B196" s="20" t="s">
        <v>120</v>
      </c>
      <c r="C196" s="20" t="s">
        <v>128</v>
      </c>
      <c r="D196" s="20" t="s">
        <v>42</v>
      </c>
      <c r="E196" s="22">
        <v>12.89033444587038</v>
      </c>
      <c r="F196" s="22">
        <v>10.214303858696715</v>
      </c>
      <c r="G196" s="22">
        <v>6.8766626557645925</v>
      </c>
      <c r="H196" s="22"/>
      <c r="I196" s="22"/>
    </row>
    <row r="197" spans="1:9" x14ac:dyDescent="0.25">
      <c r="A197" s="20" t="str">
        <f t="shared" si="3"/>
        <v>DISTRIBUCION VOLUMEN X CRITERIO (Consumiciones)Leche Con CacaoDE 35 A 49 AÑOS</v>
      </c>
      <c r="B197" s="20" t="s">
        <v>120</v>
      </c>
      <c r="C197" s="20" t="s">
        <v>128</v>
      </c>
      <c r="D197" s="20" t="s">
        <v>43</v>
      </c>
      <c r="E197" s="22">
        <v>32.997435968665414</v>
      </c>
      <c r="F197" s="22">
        <v>32.077138624916138</v>
      </c>
      <c r="G197" s="22">
        <v>22.801562462167503</v>
      </c>
      <c r="H197" s="22"/>
      <c r="I197" s="22"/>
    </row>
    <row r="198" spans="1:9" x14ac:dyDescent="0.25">
      <c r="A198" s="20" t="str">
        <f t="shared" si="3"/>
        <v>DISTRIBUCION VOLUMEN X CRITERIO (Consumiciones)Leche Con CacaoDE 50 A 59 AÑOS</v>
      </c>
      <c r="B198" s="20" t="s">
        <v>120</v>
      </c>
      <c r="C198" s="20" t="s">
        <v>128</v>
      </c>
      <c r="D198" s="20" t="s">
        <v>44</v>
      </c>
      <c r="E198" s="22">
        <v>20.593759659794745</v>
      </c>
      <c r="F198" s="22">
        <v>23.02796159026531</v>
      </c>
      <c r="G198" s="22">
        <v>16.360190586275976</v>
      </c>
      <c r="H198" s="22"/>
      <c r="I198" s="22"/>
    </row>
    <row r="199" spans="1:9" x14ac:dyDescent="0.25">
      <c r="A199" s="20" t="str">
        <f t="shared" si="3"/>
        <v>DISTRIBUCION VOLUMEN X CRITERIO (Consumiciones)Leche Con CacaoDE 60 A 75 AÑOS</v>
      </c>
      <c r="B199" s="20" t="s">
        <v>120</v>
      </c>
      <c r="C199" s="20" t="s">
        <v>128</v>
      </c>
      <c r="D199" s="20" t="s">
        <v>45</v>
      </c>
      <c r="E199" s="22">
        <v>24.652930375870962</v>
      </c>
      <c r="F199" s="22">
        <v>27.008950410222848</v>
      </c>
      <c r="G199" s="22">
        <v>46.601207902635082</v>
      </c>
      <c r="H199" s="22"/>
      <c r="I199" s="22"/>
    </row>
    <row r="200" spans="1:9" x14ac:dyDescent="0.25">
      <c r="A200" s="20" t="str">
        <f t="shared" si="3"/>
        <v>DISTRIBUCION VOLUMEN X CRITERIO (Consumiciones)Leche Con CacaoALTA Y MEDIA ALTA</v>
      </c>
      <c r="B200" s="20" t="s">
        <v>120</v>
      </c>
      <c r="C200" s="20" t="s">
        <v>128</v>
      </c>
      <c r="D200" s="20" t="s">
        <v>18</v>
      </c>
      <c r="E200" s="22">
        <v>23.892898831084107</v>
      </c>
      <c r="F200" s="22">
        <v>24.334855521270807</v>
      </c>
      <c r="G200" s="22">
        <v>15.756581406047513</v>
      </c>
      <c r="H200" s="22"/>
      <c r="I200" s="22"/>
    </row>
    <row r="201" spans="1:9" x14ac:dyDescent="0.25">
      <c r="A201" s="20" t="str">
        <f t="shared" si="3"/>
        <v>DISTRIBUCION VOLUMEN X CRITERIO (Consumiciones)Leche Con CacaoMEDIA</v>
      </c>
      <c r="B201" s="20" t="s">
        <v>120</v>
      </c>
      <c r="C201" s="20" t="s">
        <v>128</v>
      </c>
      <c r="D201" s="20" t="s">
        <v>19</v>
      </c>
      <c r="E201" s="22">
        <v>39.655480959798091</v>
      </c>
      <c r="F201" s="22">
        <v>37.144502383039438</v>
      </c>
      <c r="G201" s="22">
        <v>46.467537485090702</v>
      </c>
      <c r="H201" s="22"/>
      <c r="I201" s="22"/>
    </row>
    <row r="202" spans="1:9" x14ac:dyDescent="0.25">
      <c r="A202" s="20" t="str">
        <f t="shared" si="3"/>
        <v>DISTRIBUCION VOLUMEN X CRITERIO (Consumiciones)Leche Con CacaoMEDIA BAJA</v>
      </c>
      <c r="B202" s="20" t="s">
        <v>120</v>
      </c>
      <c r="C202" s="20" t="s">
        <v>128</v>
      </c>
      <c r="D202" s="20" t="s">
        <v>20</v>
      </c>
      <c r="E202" s="22">
        <v>19.302505977461081</v>
      </c>
      <c r="F202" s="22">
        <v>18.223400648526795</v>
      </c>
      <c r="G202" s="22">
        <v>18.158164291180963</v>
      </c>
      <c r="H202" s="22"/>
      <c r="I202" s="22"/>
    </row>
    <row r="203" spans="1:9" x14ac:dyDescent="0.25">
      <c r="A203" s="20" t="str">
        <f t="shared" si="3"/>
        <v>DISTRIBUCION VOLUMEN X CRITERIO (Consumiciones)Leche Con CacaoBAJA</v>
      </c>
      <c r="B203" s="20" t="s">
        <v>120</v>
      </c>
      <c r="C203" s="20" t="s">
        <v>128</v>
      </c>
      <c r="D203" s="20" t="s">
        <v>21</v>
      </c>
      <c r="E203" s="22">
        <v>17.149098307095258</v>
      </c>
      <c r="F203" s="22">
        <v>20.297244875256808</v>
      </c>
      <c r="G203" s="22">
        <v>19.617714185855306</v>
      </c>
      <c r="H203" s="22"/>
      <c r="I203" s="22"/>
    </row>
    <row r="204" spans="1:9" x14ac:dyDescent="0.25">
      <c r="A204" s="20" t="str">
        <f t="shared" si="3"/>
        <v>DISTRIBUCION VOLUMEN X CRITERIO (Consumiciones)Leche Con CacaoHOMBRE</v>
      </c>
      <c r="B204" s="20" t="s">
        <v>120</v>
      </c>
      <c r="C204" s="20" t="s">
        <v>128</v>
      </c>
      <c r="D204" s="20" t="s">
        <v>22</v>
      </c>
      <c r="E204" s="22">
        <v>57.373859336933108</v>
      </c>
      <c r="F204" s="22">
        <v>56.316338329551577</v>
      </c>
      <c r="G204" s="22">
        <v>62.845808712605702</v>
      </c>
      <c r="H204" s="22"/>
      <c r="I204" s="22"/>
    </row>
    <row r="205" spans="1:9" x14ac:dyDescent="0.25">
      <c r="A205" s="20" t="str">
        <f t="shared" si="3"/>
        <v>DISTRIBUCION VOLUMEN X CRITERIO (Consumiciones)Leche Con CacaoMUJER</v>
      </c>
      <c r="B205" s="20" t="s">
        <v>120</v>
      </c>
      <c r="C205" s="20" t="s">
        <v>128</v>
      </c>
      <c r="D205" s="20" t="s">
        <v>23</v>
      </c>
      <c r="E205" s="22">
        <v>42.626124738505425</v>
      </c>
      <c r="F205" s="22">
        <v>43.683659956401506</v>
      </c>
      <c r="G205" s="22">
        <v>37.154191287394291</v>
      </c>
      <c r="H205" s="22"/>
      <c r="I205" s="22"/>
    </row>
    <row r="206" spans="1:9" x14ac:dyDescent="0.25">
      <c r="A206" s="20" t="str">
        <f t="shared" si="3"/>
        <v>DISTRIBUCION VOLUMEN X CRITERIO (Consumiciones)Leche Con CafeT.ESPAÑA</v>
      </c>
      <c r="B206" s="20" t="s">
        <v>120</v>
      </c>
      <c r="C206" s="20" t="s">
        <v>129</v>
      </c>
      <c r="D206" s="20" t="s">
        <v>37</v>
      </c>
      <c r="E206" s="22">
        <v>100</v>
      </c>
      <c r="F206" s="22">
        <v>100</v>
      </c>
      <c r="G206" s="22">
        <v>100</v>
      </c>
      <c r="H206" s="22"/>
      <c r="I206" s="22"/>
    </row>
    <row r="207" spans="1:9" x14ac:dyDescent="0.25">
      <c r="A207" s="20" t="str">
        <f t="shared" si="3"/>
        <v>DISTRIBUCION VOLUMEN X CRITERIO (Consumiciones)Leche Con CafeBCN AM</v>
      </c>
      <c r="B207" s="20" t="s">
        <v>120</v>
      </c>
      <c r="C207" s="20" t="s">
        <v>129</v>
      </c>
      <c r="D207" s="20" t="s">
        <v>2</v>
      </c>
      <c r="E207" s="22">
        <v>8.7907010902986347</v>
      </c>
      <c r="F207" s="22">
        <v>9.652419721334855</v>
      </c>
      <c r="G207" s="22">
        <v>7.7131360108274549</v>
      </c>
      <c r="H207" s="22"/>
      <c r="I207" s="22"/>
    </row>
    <row r="208" spans="1:9" x14ac:dyDescent="0.25">
      <c r="A208" s="20" t="str">
        <f t="shared" si="3"/>
        <v>DISTRIBUCION VOLUMEN X CRITERIO (Consumiciones)Leche Con CafeREST.CAT ARAGON</v>
      </c>
      <c r="B208" s="20" t="s">
        <v>120</v>
      </c>
      <c r="C208" s="20" t="s">
        <v>129</v>
      </c>
      <c r="D208" s="20" t="s">
        <v>3</v>
      </c>
      <c r="E208" s="22">
        <v>10.619109534267018</v>
      </c>
      <c r="F208" s="22">
        <v>9.6248738849124962</v>
      </c>
      <c r="G208" s="22">
        <v>9.7345910864243521</v>
      </c>
      <c r="H208" s="22"/>
      <c r="I208" s="22"/>
    </row>
    <row r="209" spans="1:9" x14ac:dyDescent="0.25">
      <c r="A209" s="20" t="str">
        <f t="shared" si="3"/>
        <v>DISTRIBUCION VOLUMEN X CRITERIO (Consumiciones)Leche Con CafeLEVANTE</v>
      </c>
      <c r="B209" s="20" t="s">
        <v>120</v>
      </c>
      <c r="C209" s="20" t="s">
        <v>129</v>
      </c>
      <c r="D209" s="20" t="s">
        <v>4</v>
      </c>
      <c r="E209" s="22">
        <v>9.6012136331574762</v>
      </c>
      <c r="F209" s="22">
        <v>9.8372655646611484</v>
      </c>
      <c r="G209" s="22">
        <v>12.207965264941118</v>
      </c>
      <c r="H209" s="22"/>
      <c r="I209" s="22"/>
    </row>
    <row r="210" spans="1:9" x14ac:dyDescent="0.25">
      <c r="A210" s="20" t="str">
        <f t="shared" si="3"/>
        <v>DISTRIBUCION VOLUMEN X CRITERIO (Consumiciones)Leche Con CafeANDALUCIA</v>
      </c>
      <c r="B210" s="20" t="s">
        <v>120</v>
      </c>
      <c r="C210" s="20" t="s">
        <v>129</v>
      </c>
      <c r="D210" s="20" t="s">
        <v>5</v>
      </c>
      <c r="E210" s="22">
        <v>20.533702415691902</v>
      </c>
      <c r="F210" s="22">
        <v>20.265591223013633</v>
      </c>
      <c r="G210" s="22">
        <v>20.481785440160596</v>
      </c>
      <c r="H210" s="22"/>
      <c r="I210" s="22"/>
    </row>
    <row r="211" spans="1:9" x14ac:dyDescent="0.25">
      <c r="A211" s="20" t="str">
        <f t="shared" si="3"/>
        <v>DISTRIBUCION VOLUMEN X CRITERIO (Consumiciones)Leche Con CafeMDD AM</v>
      </c>
      <c r="B211" s="20" t="s">
        <v>120</v>
      </c>
      <c r="C211" s="20" t="s">
        <v>129</v>
      </c>
      <c r="D211" s="20" t="s">
        <v>6</v>
      </c>
      <c r="E211" s="22">
        <v>14.274150037319952</v>
      </c>
      <c r="F211" s="22">
        <v>13.856897793601622</v>
      </c>
      <c r="G211" s="22">
        <v>13.271090602731389</v>
      </c>
      <c r="H211" s="22"/>
      <c r="I211" s="22"/>
    </row>
    <row r="212" spans="1:9" x14ac:dyDescent="0.25">
      <c r="A212" s="20" t="str">
        <f t="shared" si="3"/>
        <v>DISTRIBUCION VOLUMEN X CRITERIO (Consumiciones)Leche Con CafeRTO CENTRO</v>
      </c>
      <c r="B212" s="20" t="s">
        <v>120</v>
      </c>
      <c r="C212" s="20" t="s">
        <v>129</v>
      </c>
      <c r="D212" s="20" t="s">
        <v>7</v>
      </c>
      <c r="E212" s="22">
        <v>9.6817682548857302</v>
      </c>
      <c r="F212" s="22">
        <v>9.6027651653728778</v>
      </c>
      <c r="G212" s="22">
        <v>9.8089208423978445</v>
      </c>
      <c r="H212" s="22"/>
      <c r="I212" s="22"/>
    </row>
    <row r="213" spans="1:9" x14ac:dyDescent="0.25">
      <c r="A213" s="20" t="str">
        <f t="shared" si="3"/>
        <v>DISTRIBUCION VOLUMEN X CRITERIO (Consumiciones)Leche Con CafeNORTE-CENTRO</v>
      </c>
      <c r="B213" s="20" t="s">
        <v>120</v>
      </c>
      <c r="C213" s="20" t="s">
        <v>129</v>
      </c>
      <c r="D213" s="20" t="s">
        <v>8</v>
      </c>
      <c r="E213" s="22">
        <v>11.767443856031393</v>
      </c>
      <c r="F213" s="22">
        <v>10.975628037542776</v>
      </c>
      <c r="G213" s="22">
        <v>11.602209091610993</v>
      </c>
      <c r="H213" s="22"/>
      <c r="I213" s="22"/>
    </row>
    <row r="214" spans="1:9" x14ac:dyDescent="0.25">
      <c r="A214" s="20" t="str">
        <f t="shared" si="3"/>
        <v>DISTRIBUCION VOLUMEN X CRITERIO (Consumiciones)Leche Con CafeNOROESTE</v>
      </c>
      <c r="B214" s="20" t="s">
        <v>120</v>
      </c>
      <c r="C214" s="20" t="s">
        <v>129</v>
      </c>
      <c r="D214" s="20" t="s">
        <v>9</v>
      </c>
      <c r="E214" s="22">
        <v>14.731916103629455</v>
      </c>
      <c r="F214" s="22">
        <v>16.184557534181465</v>
      </c>
      <c r="G214" s="22">
        <v>15.180274410598551</v>
      </c>
      <c r="H214" s="22"/>
      <c r="I214" s="22"/>
    </row>
    <row r="215" spans="1:9" x14ac:dyDescent="0.25">
      <c r="A215" s="20" t="str">
        <f t="shared" si="3"/>
        <v>DISTRIBUCION VOLUMEN X CRITERIO (Consumiciones)Leche Con Cafe&lt;2MIL</v>
      </c>
      <c r="B215" s="20" t="s">
        <v>120</v>
      </c>
      <c r="C215" s="20" t="s">
        <v>129</v>
      </c>
      <c r="D215" s="20" t="s">
        <v>10</v>
      </c>
      <c r="E215" s="22">
        <v>4.3633085786857784</v>
      </c>
      <c r="F215" s="22">
        <v>3.7488877891344989</v>
      </c>
      <c r="G215" s="22">
        <v>4.476355362179298</v>
      </c>
      <c r="H215" s="22"/>
      <c r="I215" s="22"/>
    </row>
    <row r="216" spans="1:9" x14ac:dyDescent="0.25">
      <c r="A216" s="20" t="str">
        <f t="shared" si="3"/>
        <v>DISTRIBUCION VOLUMEN X CRITERIO (Consumiciones)Leche Con Cafe2-5MIL</v>
      </c>
      <c r="B216" s="20" t="s">
        <v>120</v>
      </c>
      <c r="C216" s="20" t="s">
        <v>129</v>
      </c>
      <c r="D216" s="20" t="s">
        <v>11</v>
      </c>
      <c r="E216" s="22">
        <v>4.4611897937002034</v>
      </c>
      <c r="F216" s="22">
        <v>5.8488451395981915</v>
      </c>
      <c r="G216" s="22">
        <v>4.8684691231305157</v>
      </c>
      <c r="H216" s="22"/>
      <c r="I216" s="22"/>
    </row>
    <row r="217" spans="1:9" x14ac:dyDescent="0.25">
      <c r="A217" s="20" t="str">
        <f t="shared" si="3"/>
        <v>DISTRIBUCION VOLUMEN X CRITERIO (Consumiciones)Leche Con Cafe5-10MIL</v>
      </c>
      <c r="B217" s="20" t="s">
        <v>120</v>
      </c>
      <c r="C217" s="20" t="s">
        <v>129</v>
      </c>
      <c r="D217" s="20" t="s">
        <v>12</v>
      </c>
      <c r="E217" s="22">
        <v>7.2952017305031491</v>
      </c>
      <c r="F217" s="22">
        <v>6.2752195225187615</v>
      </c>
      <c r="G217" s="22">
        <v>6.0078390051821007</v>
      </c>
      <c r="H217" s="22"/>
      <c r="I217" s="22"/>
    </row>
    <row r="218" spans="1:9" x14ac:dyDescent="0.25">
      <c r="A218" s="20" t="str">
        <f t="shared" si="3"/>
        <v>DISTRIBUCION VOLUMEN X CRITERIO (Consumiciones)Leche Con Cafe10-30MIL</v>
      </c>
      <c r="B218" s="20" t="s">
        <v>120</v>
      </c>
      <c r="C218" s="20" t="s">
        <v>129</v>
      </c>
      <c r="D218" s="20" t="s">
        <v>13</v>
      </c>
      <c r="E218" s="22">
        <v>20.981720802534134</v>
      </c>
      <c r="F218" s="22">
        <v>19.736092283014838</v>
      </c>
      <c r="G218" s="22">
        <v>21.167566683773803</v>
      </c>
      <c r="H218" s="22"/>
      <c r="I218" s="22"/>
    </row>
    <row r="219" spans="1:9" x14ac:dyDescent="0.25">
      <c r="A219" s="20" t="str">
        <f t="shared" si="3"/>
        <v>DISTRIBUCION VOLUMEN X CRITERIO (Consumiciones)Leche Con Cafe30-100MIL</v>
      </c>
      <c r="B219" s="20" t="s">
        <v>120</v>
      </c>
      <c r="C219" s="20" t="s">
        <v>129</v>
      </c>
      <c r="D219" s="20" t="s">
        <v>14</v>
      </c>
      <c r="E219" s="22">
        <v>20.402846987864709</v>
      </c>
      <c r="F219" s="22">
        <v>21.022919447865942</v>
      </c>
      <c r="G219" s="22">
        <v>20.03856826883337</v>
      </c>
      <c r="H219" s="22"/>
      <c r="I219" s="22"/>
    </row>
    <row r="220" spans="1:9" x14ac:dyDescent="0.25">
      <c r="A220" s="20" t="str">
        <f t="shared" si="3"/>
        <v>DISTRIBUCION VOLUMEN X CRITERIO (Consumiciones)Leche Con Cafe100-200MIL</v>
      </c>
      <c r="B220" s="20" t="s">
        <v>120</v>
      </c>
      <c r="C220" s="20" t="s">
        <v>129</v>
      </c>
      <c r="D220" s="20" t="s">
        <v>15</v>
      </c>
      <c r="E220" s="22">
        <v>11.616397510062214</v>
      </c>
      <c r="F220" s="22">
        <v>12.050245799407811</v>
      </c>
      <c r="G220" s="22">
        <v>12.745450334043355</v>
      </c>
      <c r="H220" s="22"/>
      <c r="I220" s="22"/>
    </row>
    <row r="221" spans="1:9" x14ac:dyDescent="0.25">
      <c r="A221" s="20" t="str">
        <f t="shared" si="3"/>
        <v>DISTRIBUCION VOLUMEN X CRITERIO (Consumiciones)Leche Con Cafe200-500MIL</v>
      </c>
      <c r="B221" s="20" t="s">
        <v>120</v>
      </c>
      <c r="C221" s="20" t="s">
        <v>129</v>
      </c>
      <c r="D221" s="20" t="s">
        <v>16</v>
      </c>
      <c r="E221" s="22">
        <v>14.125439369318791</v>
      </c>
      <c r="F221" s="22">
        <v>13.787872433365745</v>
      </c>
      <c r="G221" s="22">
        <v>13.146983618023352</v>
      </c>
      <c r="H221" s="22"/>
      <c r="I221" s="22"/>
    </row>
    <row r="222" spans="1:9" x14ac:dyDescent="0.25">
      <c r="A222" s="20" t="str">
        <f t="shared" si="3"/>
        <v>DISTRIBUCION VOLUMEN X CRITERIO (Consumiciones)Leche Con Cafe&gt;500MIL</v>
      </c>
      <c r="B222" s="20" t="s">
        <v>120</v>
      </c>
      <c r="C222" s="20" t="s">
        <v>129</v>
      </c>
      <c r="D222" s="20" t="s">
        <v>17</v>
      </c>
      <c r="E222" s="22">
        <v>16.75390343613363</v>
      </c>
      <c r="F222" s="22">
        <v>17.52991812278378</v>
      </c>
      <c r="G222" s="22">
        <v>17.548753071336765</v>
      </c>
      <c r="H222" s="22"/>
      <c r="I222" s="22"/>
    </row>
    <row r="223" spans="1:9" x14ac:dyDescent="0.25">
      <c r="A223" s="20" t="str">
        <f t="shared" si="3"/>
        <v>DISTRIBUCION VOLUMEN X CRITERIO (Consumiciones)Leche Con CafeDE 15 A 19 AÑOS</v>
      </c>
      <c r="B223" s="20" t="s">
        <v>120</v>
      </c>
      <c r="C223" s="20" t="s">
        <v>129</v>
      </c>
      <c r="D223" s="20" t="s">
        <v>40</v>
      </c>
      <c r="E223" s="22">
        <v>0.48690912149558696</v>
      </c>
      <c r="F223" s="22">
        <v>0.82879077058012185</v>
      </c>
      <c r="G223" s="22">
        <v>0.84549675040080674</v>
      </c>
      <c r="H223" s="22"/>
      <c r="I223" s="22"/>
    </row>
    <row r="224" spans="1:9" x14ac:dyDescent="0.25">
      <c r="A224" s="20" t="str">
        <f t="shared" si="3"/>
        <v>DISTRIBUCION VOLUMEN X CRITERIO (Consumiciones)Leche Con CafeDE 20 A 24 AÑOS</v>
      </c>
      <c r="B224" s="20" t="s">
        <v>120</v>
      </c>
      <c r="C224" s="20" t="s">
        <v>129</v>
      </c>
      <c r="D224" s="20" t="s">
        <v>41</v>
      </c>
      <c r="E224" s="22">
        <v>1.5451737248049273</v>
      </c>
      <c r="F224" s="22">
        <v>1.6225251493540305</v>
      </c>
      <c r="G224" s="22">
        <v>1.8284111708094704</v>
      </c>
      <c r="H224" s="22"/>
      <c r="I224" s="22"/>
    </row>
    <row r="225" spans="1:9" x14ac:dyDescent="0.25">
      <c r="A225" s="20" t="str">
        <f t="shared" si="3"/>
        <v>DISTRIBUCION VOLUMEN X CRITERIO (Consumiciones)Leche Con CafeDE 25 A 34 AÑOS</v>
      </c>
      <c r="B225" s="20" t="s">
        <v>120</v>
      </c>
      <c r="C225" s="20" t="s">
        <v>129</v>
      </c>
      <c r="D225" s="20" t="s">
        <v>42</v>
      </c>
      <c r="E225" s="22">
        <v>7.4364670145411278</v>
      </c>
      <c r="F225" s="22">
        <v>6.7756886028953938</v>
      </c>
      <c r="G225" s="22">
        <v>6.0241101639106001</v>
      </c>
      <c r="H225" s="22"/>
      <c r="I225" s="22"/>
    </row>
    <row r="226" spans="1:9" x14ac:dyDescent="0.25">
      <c r="A226" s="20" t="str">
        <f t="shared" si="3"/>
        <v>DISTRIBUCION VOLUMEN X CRITERIO (Consumiciones)Leche Con CafeDE 35 A 49 AÑOS</v>
      </c>
      <c r="B226" s="20" t="s">
        <v>120</v>
      </c>
      <c r="C226" s="20" t="s">
        <v>129</v>
      </c>
      <c r="D226" s="20" t="s">
        <v>43</v>
      </c>
      <c r="E226" s="22">
        <v>33.41928314496959</v>
      </c>
      <c r="F226" s="22">
        <v>31.874495512765506</v>
      </c>
      <c r="G226" s="22">
        <v>31.522447440969021</v>
      </c>
      <c r="H226" s="22"/>
      <c r="I226" s="22"/>
    </row>
    <row r="227" spans="1:9" x14ac:dyDescent="0.25">
      <c r="A227" s="20" t="str">
        <f t="shared" si="3"/>
        <v>DISTRIBUCION VOLUMEN X CRITERIO (Consumiciones)Leche Con CafeDE 50 A 59 AÑOS</v>
      </c>
      <c r="B227" s="20" t="s">
        <v>120</v>
      </c>
      <c r="C227" s="20" t="s">
        <v>129</v>
      </c>
      <c r="D227" s="20" t="s">
        <v>44</v>
      </c>
      <c r="E227" s="22">
        <v>25.541979351359025</v>
      </c>
      <c r="F227" s="22">
        <v>25.046870399393661</v>
      </c>
      <c r="G227" s="22">
        <v>26.465507923026959</v>
      </c>
      <c r="H227" s="22"/>
      <c r="I227" s="22"/>
    </row>
    <row r="228" spans="1:9" x14ac:dyDescent="0.25">
      <c r="A228" s="20" t="str">
        <f t="shared" si="3"/>
        <v>DISTRIBUCION VOLUMEN X CRITERIO (Consumiciones)Leche Con CafeDE 60 A 75 AÑOS</v>
      </c>
      <c r="B228" s="20" t="s">
        <v>120</v>
      </c>
      <c r="C228" s="20" t="s">
        <v>129</v>
      </c>
      <c r="D228" s="20" t="s">
        <v>45</v>
      </c>
      <c r="E228" s="22">
        <v>31.570190160195878</v>
      </c>
      <c r="F228" s="22">
        <v>33.851639189654506</v>
      </c>
      <c r="G228" s="22">
        <v>33.314009837361084</v>
      </c>
      <c r="H228" s="22"/>
      <c r="I228" s="22"/>
    </row>
    <row r="229" spans="1:9" x14ac:dyDescent="0.25">
      <c r="A229" s="20" t="str">
        <f t="shared" si="3"/>
        <v>DISTRIBUCION VOLUMEN X CRITERIO (Consumiciones)Leche Con CafeALTA Y MEDIA ALTA</v>
      </c>
      <c r="B229" s="20" t="s">
        <v>120</v>
      </c>
      <c r="C229" s="20" t="s">
        <v>129</v>
      </c>
      <c r="D229" s="20" t="s">
        <v>18</v>
      </c>
      <c r="E229" s="22">
        <v>25.309659292553349</v>
      </c>
      <c r="F229" s="22">
        <v>24.387404901535064</v>
      </c>
      <c r="G229" s="22">
        <v>25.595887020224271</v>
      </c>
      <c r="H229" s="22"/>
      <c r="I229" s="22"/>
    </row>
    <row r="230" spans="1:9" x14ac:dyDescent="0.25">
      <c r="A230" s="20" t="str">
        <f t="shared" si="3"/>
        <v>DISTRIBUCION VOLUMEN X CRITERIO (Consumiciones)Leche Con CafeMEDIA</v>
      </c>
      <c r="B230" s="20" t="s">
        <v>120</v>
      </c>
      <c r="C230" s="20" t="s">
        <v>129</v>
      </c>
      <c r="D230" s="20" t="s">
        <v>19</v>
      </c>
      <c r="E230" s="22">
        <v>33.297874954434306</v>
      </c>
      <c r="F230" s="22">
        <v>31.224998779444689</v>
      </c>
      <c r="G230" s="22">
        <v>31.861259600056318</v>
      </c>
      <c r="H230" s="22"/>
      <c r="I230" s="22"/>
    </row>
    <row r="231" spans="1:9" x14ac:dyDescent="0.25">
      <c r="A231" s="20" t="str">
        <f t="shared" si="3"/>
        <v>DISTRIBUCION VOLUMEN X CRITERIO (Consumiciones)Leche Con CafeMEDIA BAJA</v>
      </c>
      <c r="B231" s="20" t="s">
        <v>120</v>
      </c>
      <c r="C231" s="20" t="s">
        <v>129</v>
      </c>
      <c r="D231" s="20" t="s">
        <v>20</v>
      </c>
      <c r="E231" s="22">
        <v>23.754491241125532</v>
      </c>
      <c r="F231" s="22">
        <v>26.157269251060804</v>
      </c>
      <c r="G231" s="22">
        <v>27.324428538338914</v>
      </c>
      <c r="H231" s="22"/>
      <c r="I231" s="22"/>
    </row>
    <row r="232" spans="1:9" x14ac:dyDescent="0.25">
      <c r="A232" s="20" t="str">
        <f t="shared" si="3"/>
        <v>DISTRIBUCION VOLUMEN X CRITERIO (Consumiciones)Leche Con CafeBAJA</v>
      </c>
      <c r="B232" s="20" t="s">
        <v>120</v>
      </c>
      <c r="C232" s="20" t="s">
        <v>129</v>
      </c>
      <c r="D232" s="20" t="s">
        <v>21</v>
      </c>
      <c r="E232" s="22">
        <v>17.637977795407856</v>
      </c>
      <c r="F232" s="22">
        <v>18.230335133302923</v>
      </c>
      <c r="G232" s="22">
        <v>15.218406674508699</v>
      </c>
      <c r="H232" s="22"/>
      <c r="I232" s="22"/>
    </row>
    <row r="233" spans="1:9" x14ac:dyDescent="0.25">
      <c r="A233" s="20" t="str">
        <f t="shared" si="3"/>
        <v>DISTRIBUCION VOLUMEN X CRITERIO (Consumiciones)Leche Con CafeHOMBRE</v>
      </c>
      <c r="B233" s="20" t="s">
        <v>120</v>
      </c>
      <c r="C233" s="20" t="s">
        <v>129</v>
      </c>
      <c r="D233" s="20" t="s">
        <v>22</v>
      </c>
      <c r="E233" s="22">
        <v>59.476069342929684</v>
      </c>
      <c r="F233" s="22">
        <v>58.34217294978432</v>
      </c>
      <c r="G233" s="22">
        <v>61.227662695691279</v>
      </c>
      <c r="H233" s="22"/>
      <c r="I233" s="22"/>
    </row>
    <row r="234" spans="1:9" x14ac:dyDescent="0.25">
      <c r="A234" s="20" t="str">
        <f t="shared" si="3"/>
        <v>DISTRIBUCION VOLUMEN X CRITERIO (Consumiciones)Leche Con CafeMUJER</v>
      </c>
      <c r="B234" s="20" t="s">
        <v>120</v>
      </c>
      <c r="C234" s="20" t="s">
        <v>129</v>
      </c>
      <c r="D234" s="20" t="s">
        <v>23</v>
      </c>
      <c r="E234" s="22">
        <v>40.523930657070323</v>
      </c>
      <c r="F234" s="22">
        <v>41.657832427111344</v>
      </c>
      <c r="G234" s="22">
        <v>38.772319137436931</v>
      </c>
      <c r="H234" s="22"/>
      <c r="I234" s="22"/>
    </row>
    <row r="235" spans="1:9" x14ac:dyDescent="0.25">
      <c r="A235" s="20" t="str">
        <f t="shared" si="3"/>
        <v>DISTRIBUCION VOLUMEN X CRITERIO (Consumiciones)Bebidas VegetalesT.ESPAÑA</v>
      </c>
      <c r="B235" s="20" t="s">
        <v>120</v>
      </c>
      <c r="C235" s="20" t="s">
        <v>177</v>
      </c>
      <c r="D235" s="20" t="s">
        <v>37</v>
      </c>
      <c r="E235" s="22" t="s">
        <v>213</v>
      </c>
      <c r="F235" s="22" t="s">
        <v>213</v>
      </c>
      <c r="G235" s="22">
        <v>100</v>
      </c>
      <c r="H235" s="22"/>
      <c r="I235" s="22"/>
    </row>
    <row r="236" spans="1:9" x14ac:dyDescent="0.25">
      <c r="A236" s="20" t="str">
        <f t="shared" si="3"/>
        <v>DISTRIBUCION VOLUMEN X CRITERIO (Consumiciones)Bebidas VegetalesBCN AM</v>
      </c>
      <c r="B236" s="20" t="s">
        <v>120</v>
      </c>
      <c r="C236" s="20" t="s">
        <v>177</v>
      </c>
      <c r="D236" s="20" t="s">
        <v>2</v>
      </c>
      <c r="E236" s="22" t="s">
        <v>213</v>
      </c>
      <c r="F236" s="22" t="s">
        <v>213</v>
      </c>
      <c r="G236" s="22">
        <v>32.839143162812988</v>
      </c>
      <c r="H236" s="22"/>
      <c r="I236" s="22"/>
    </row>
    <row r="237" spans="1:9" x14ac:dyDescent="0.25">
      <c r="A237" s="20" t="str">
        <f t="shared" si="3"/>
        <v>DISTRIBUCION VOLUMEN X CRITERIO (Consumiciones)Bebidas VegetalesREST.CAT ARAGON</v>
      </c>
      <c r="B237" s="20" t="s">
        <v>120</v>
      </c>
      <c r="C237" s="20" t="s">
        <v>177</v>
      </c>
      <c r="D237" s="20" t="s">
        <v>3</v>
      </c>
      <c r="E237" s="22" t="s">
        <v>213</v>
      </c>
      <c r="F237" s="22" t="s">
        <v>213</v>
      </c>
      <c r="G237" s="22">
        <v>13.966444300593928</v>
      </c>
      <c r="H237" s="22"/>
      <c r="I237" s="22"/>
    </row>
    <row r="238" spans="1:9" x14ac:dyDescent="0.25">
      <c r="A238" s="20" t="str">
        <f t="shared" si="3"/>
        <v>DISTRIBUCION VOLUMEN X CRITERIO (Consumiciones)Bebidas VegetalesLEVANTE</v>
      </c>
      <c r="B238" s="20" t="s">
        <v>120</v>
      </c>
      <c r="C238" s="20" t="s">
        <v>177</v>
      </c>
      <c r="D238" s="20" t="s">
        <v>4</v>
      </c>
      <c r="E238" s="22" t="s">
        <v>213</v>
      </c>
      <c r="F238" s="22" t="s">
        <v>213</v>
      </c>
      <c r="G238" s="22">
        <v>8.158852647728903</v>
      </c>
      <c r="H238" s="22"/>
      <c r="I238" s="22"/>
    </row>
    <row r="239" spans="1:9" x14ac:dyDescent="0.25">
      <c r="A239" s="20" t="str">
        <f t="shared" si="3"/>
        <v>DISTRIBUCION VOLUMEN X CRITERIO (Consumiciones)Bebidas VegetalesANDALUCIA</v>
      </c>
      <c r="B239" s="20" t="s">
        <v>120</v>
      </c>
      <c r="C239" s="20" t="s">
        <v>177</v>
      </c>
      <c r="D239" s="20" t="s">
        <v>5</v>
      </c>
      <c r="E239" s="22" t="s">
        <v>213</v>
      </c>
      <c r="F239" s="22" t="s">
        <v>213</v>
      </c>
      <c r="G239" s="22">
        <v>11.008792811525508</v>
      </c>
      <c r="H239" s="22"/>
      <c r="I239" s="22"/>
    </row>
    <row r="240" spans="1:9" x14ac:dyDescent="0.25">
      <c r="A240" s="20" t="str">
        <f t="shared" si="3"/>
        <v>DISTRIBUCION VOLUMEN X CRITERIO (Consumiciones)Bebidas VegetalesMDD AM</v>
      </c>
      <c r="B240" s="20" t="s">
        <v>120</v>
      </c>
      <c r="C240" s="20" t="s">
        <v>177</v>
      </c>
      <c r="D240" s="20" t="s">
        <v>6</v>
      </c>
      <c r="E240" s="22" t="s">
        <v>213</v>
      </c>
      <c r="F240" s="22" t="s">
        <v>213</v>
      </c>
      <c r="G240" s="22">
        <v>8.6292274139119325</v>
      </c>
      <c r="H240" s="22"/>
      <c r="I240" s="22"/>
    </row>
    <row r="241" spans="1:9" x14ac:dyDescent="0.25">
      <c r="A241" s="20" t="str">
        <f t="shared" si="3"/>
        <v>DISTRIBUCION VOLUMEN X CRITERIO (Consumiciones)Bebidas VegetalesRTO CENTRO</v>
      </c>
      <c r="B241" s="20" t="s">
        <v>120</v>
      </c>
      <c r="C241" s="20" t="s">
        <v>177</v>
      </c>
      <c r="D241" s="20" t="s">
        <v>7</v>
      </c>
      <c r="E241" s="22" t="s">
        <v>213</v>
      </c>
      <c r="F241" s="22" t="s">
        <v>213</v>
      </c>
      <c r="G241" s="22">
        <v>6.7865248746765676</v>
      </c>
      <c r="H241" s="22"/>
      <c r="I241" s="22"/>
    </row>
    <row r="242" spans="1:9" x14ac:dyDescent="0.25">
      <c r="A242" s="20" t="str">
        <f t="shared" si="3"/>
        <v>DISTRIBUCION VOLUMEN X CRITERIO (Consumiciones)Bebidas VegetalesNORTE-CENTRO</v>
      </c>
      <c r="B242" s="20" t="s">
        <v>120</v>
      </c>
      <c r="C242" s="20" t="s">
        <v>177</v>
      </c>
      <c r="D242" s="20" t="s">
        <v>8</v>
      </c>
      <c r="E242" s="22" t="s">
        <v>213</v>
      </c>
      <c r="F242" s="22" t="s">
        <v>213</v>
      </c>
      <c r="G242" s="22">
        <v>9.5080835846782374</v>
      </c>
      <c r="H242" s="22"/>
      <c r="I242" s="22"/>
    </row>
    <row r="243" spans="1:9" x14ac:dyDescent="0.25">
      <c r="A243" s="20" t="str">
        <f t="shared" si="3"/>
        <v>DISTRIBUCION VOLUMEN X CRITERIO (Consumiciones)Bebidas VegetalesNOROESTE</v>
      </c>
      <c r="B243" s="20" t="s">
        <v>120</v>
      </c>
      <c r="C243" s="20" t="s">
        <v>177</v>
      </c>
      <c r="D243" s="20" t="s">
        <v>9</v>
      </c>
      <c r="E243" s="22" t="s">
        <v>213</v>
      </c>
      <c r="F243" s="22" t="s">
        <v>213</v>
      </c>
      <c r="G243" s="22">
        <v>9.1029527611189707</v>
      </c>
      <c r="H243" s="22"/>
      <c r="I243" s="22"/>
    </row>
    <row r="244" spans="1:9" x14ac:dyDescent="0.25">
      <c r="A244" s="20" t="str">
        <f t="shared" si="3"/>
        <v>DISTRIBUCION VOLUMEN X CRITERIO (Consumiciones)Bebidas Vegetales&lt;2MIL</v>
      </c>
      <c r="B244" s="20" t="s">
        <v>120</v>
      </c>
      <c r="C244" s="20" t="s">
        <v>177</v>
      </c>
      <c r="D244" s="20" t="s">
        <v>10</v>
      </c>
      <c r="E244" s="22" t="s">
        <v>213</v>
      </c>
      <c r="F244" s="22" t="s">
        <v>213</v>
      </c>
      <c r="G244" s="22">
        <v>3.0145660966778127</v>
      </c>
      <c r="H244" s="22"/>
      <c r="I244" s="22"/>
    </row>
    <row r="245" spans="1:9" x14ac:dyDescent="0.25">
      <c r="A245" s="20" t="str">
        <f t="shared" si="3"/>
        <v>DISTRIBUCION VOLUMEN X CRITERIO (Consumiciones)Bebidas Vegetales2-5MIL</v>
      </c>
      <c r="B245" s="20" t="s">
        <v>120</v>
      </c>
      <c r="C245" s="20" t="s">
        <v>177</v>
      </c>
      <c r="D245" s="20" t="s">
        <v>11</v>
      </c>
      <c r="E245" s="22" t="s">
        <v>213</v>
      </c>
      <c r="F245" s="22" t="s">
        <v>213</v>
      </c>
      <c r="G245" s="22">
        <v>4.7535536792028088</v>
      </c>
      <c r="H245" s="22"/>
      <c r="I245" s="22"/>
    </row>
    <row r="246" spans="1:9" x14ac:dyDescent="0.25">
      <c r="A246" s="20" t="str">
        <f t="shared" si="3"/>
        <v>DISTRIBUCION VOLUMEN X CRITERIO (Consumiciones)Bebidas Vegetales5-10MIL</v>
      </c>
      <c r="B246" s="20" t="s">
        <v>120</v>
      </c>
      <c r="C246" s="20" t="s">
        <v>177</v>
      </c>
      <c r="D246" s="20" t="s">
        <v>12</v>
      </c>
      <c r="E246" s="22" t="s">
        <v>213</v>
      </c>
      <c r="F246" s="22" t="s">
        <v>213</v>
      </c>
      <c r="G246" s="22">
        <v>4.8664386957616994</v>
      </c>
      <c r="H246" s="22"/>
      <c r="I246" s="22"/>
    </row>
    <row r="247" spans="1:9" x14ac:dyDescent="0.25">
      <c r="A247" s="20" t="str">
        <f t="shared" si="3"/>
        <v>DISTRIBUCION VOLUMEN X CRITERIO (Consumiciones)Bebidas Vegetales10-30MIL</v>
      </c>
      <c r="B247" s="20" t="s">
        <v>120</v>
      </c>
      <c r="C247" s="20" t="s">
        <v>177</v>
      </c>
      <c r="D247" s="20" t="s">
        <v>13</v>
      </c>
      <c r="E247" s="22" t="s">
        <v>213</v>
      </c>
      <c r="F247" s="22" t="s">
        <v>213</v>
      </c>
      <c r="G247" s="22">
        <v>15.99976040882016</v>
      </c>
      <c r="H247" s="22"/>
      <c r="I247" s="22"/>
    </row>
    <row r="248" spans="1:9" x14ac:dyDescent="0.25">
      <c r="A248" s="20" t="str">
        <f t="shared" si="3"/>
        <v>DISTRIBUCION VOLUMEN X CRITERIO (Consumiciones)Bebidas Vegetales30-100MIL</v>
      </c>
      <c r="B248" s="20" t="s">
        <v>120</v>
      </c>
      <c r="C248" s="20" t="s">
        <v>177</v>
      </c>
      <c r="D248" s="20" t="s">
        <v>14</v>
      </c>
      <c r="E248" s="22" t="s">
        <v>213</v>
      </c>
      <c r="F248" s="22" t="s">
        <v>213</v>
      </c>
      <c r="G248" s="22">
        <v>30.21282348658751</v>
      </c>
      <c r="H248" s="22"/>
      <c r="I248" s="22"/>
    </row>
    <row r="249" spans="1:9" x14ac:dyDescent="0.25">
      <c r="A249" s="20" t="str">
        <f t="shared" si="3"/>
        <v>DISTRIBUCION VOLUMEN X CRITERIO (Consumiciones)Bebidas Vegetales100-200MIL</v>
      </c>
      <c r="B249" s="20" t="s">
        <v>120</v>
      </c>
      <c r="C249" s="20" t="s">
        <v>177</v>
      </c>
      <c r="D249" s="20" t="s">
        <v>15</v>
      </c>
      <c r="E249" s="22" t="s">
        <v>213</v>
      </c>
      <c r="F249" s="22" t="s">
        <v>213</v>
      </c>
      <c r="G249" s="22">
        <v>14.070678782137708</v>
      </c>
      <c r="H249" s="22"/>
      <c r="I249" s="22"/>
    </row>
    <row r="250" spans="1:9" x14ac:dyDescent="0.25">
      <c r="A250" s="20" t="str">
        <f t="shared" si="3"/>
        <v>DISTRIBUCION VOLUMEN X CRITERIO (Consumiciones)Bebidas Vegetales200-500MIL</v>
      </c>
      <c r="B250" s="20" t="s">
        <v>120</v>
      </c>
      <c r="C250" s="20" t="s">
        <v>177</v>
      </c>
      <c r="D250" s="20" t="s">
        <v>16</v>
      </c>
      <c r="E250" s="22" t="s">
        <v>213</v>
      </c>
      <c r="F250" s="22" t="s">
        <v>213</v>
      </c>
      <c r="G250" s="22">
        <v>10.159780832582429</v>
      </c>
      <c r="H250" s="22"/>
      <c r="I250" s="22"/>
    </row>
    <row r="251" spans="1:9" x14ac:dyDescent="0.25">
      <c r="A251" s="20" t="str">
        <f t="shared" si="3"/>
        <v>DISTRIBUCION VOLUMEN X CRITERIO (Consumiciones)Bebidas Vegetales&gt;500MIL</v>
      </c>
      <c r="B251" s="20" t="s">
        <v>120</v>
      </c>
      <c r="C251" s="20" t="s">
        <v>177</v>
      </c>
      <c r="D251" s="20" t="s">
        <v>17</v>
      </c>
      <c r="E251" s="22" t="s">
        <v>213</v>
      </c>
      <c r="F251" s="22" t="s">
        <v>213</v>
      </c>
      <c r="G251" s="22">
        <v>16.92240510125961</v>
      </c>
      <c r="H251" s="22"/>
      <c r="I251" s="22"/>
    </row>
    <row r="252" spans="1:9" x14ac:dyDescent="0.25">
      <c r="A252" s="20" t="str">
        <f t="shared" si="3"/>
        <v>DISTRIBUCION VOLUMEN X CRITERIO (Consumiciones)Bebidas VegetalesDE 15 A 19 AÑOS</v>
      </c>
      <c r="B252" s="20" t="s">
        <v>120</v>
      </c>
      <c r="C252" s="20" t="s">
        <v>177</v>
      </c>
      <c r="D252" s="20" t="s">
        <v>40</v>
      </c>
      <c r="E252" s="22" t="s">
        <v>213</v>
      </c>
      <c r="F252" s="22" t="s">
        <v>213</v>
      </c>
      <c r="G252" s="22">
        <v>0.49707902012750677</v>
      </c>
      <c r="H252" s="22"/>
      <c r="I252" s="22"/>
    </row>
    <row r="253" spans="1:9" x14ac:dyDescent="0.25">
      <c r="A253" s="20" t="str">
        <f t="shared" si="3"/>
        <v>DISTRIBUCION VOLUMEN X CRITERIO (Consumiciones)Bebidas VegetalesDE 20 A 24 AÑOS</v>
      </c>
      <c r="B253" s="20" t="s">
        <v>120</v>
      </c>
      <c r="C253" s="20" t="s">
        <v>177</v>
      </c>
      <c r="D253" s="20" t="s">
        <v>41</v>
      </c>
      <c r="E253" s="22" t="s">
        <v>213</v>
      </c>
      <c r="F253" s="22" t="s">
        <v>213</v>
      </c>
      <c r="G253" s="22">
        <v>4.4729948712705543</v>
      </c>
      <c r="H253" s="22"/>
      <c r="I253" s="22"/>
    </row>
    <row r="254" spans="1:9" x14ac:dyDescent="0.25">
      <c r="A254" s="20" t="str">
        <f t="shared" si="3"/>
        <v>DISTRIBUCION VOLUMEN X CRITERIO (Consumiciones)Bebidas VegetalesDE 25 A 34 AÑOS</v>
      </c>
      <c r="B254" s="20" t="s">
        <v>120</v>
      </c>
      <c r="C254" s="20" t="s">
        <v>177</v>
      </c>
      <c r="D254" s="20" t="s">
        <v>42</v>
      </c>
      <c r="E254" s="22" t="s">
        <v>213</v>
      </c>
      <c r="F254" s="22" t="s">
        <v>213</v>
      </c>
      <c r="G254" s="22">
        <v>13.995968216289862</v>
      </c>
      <c r="H254" s="22"/>
      <c r="I254" s="22"/>
    </row>
    <row r="255" spans="1:9" x14ac:dyDescent="0.25">
      <c r="A255" s="20" t="str">
        <f t="shared" si="3"/>
        <v>DISTRIBUCION VOLUMEN X CRITERIO (Consumiciones)Bebidas VegetalesDE 35 A 49 AÑOS</v>
      </c>
      <c r="B255" s="20" t="s">
        <v>120</v>
      </c>
      <c r="C255" s="20" t="s">
        <v>177</v>
      </c>
      <c r="D255" s="20" t="s">
        <v>43</v>
      </c>
      <c r="E255" s="22" t="s">
        <v>213</v>
      </c>
      <c r="F255" s="22" t="s">
        <v>213</v>
      </c>
      <c r="G255" s="22">
        <v>23.295139378627358</v>
      </c>
      <c r="H255" s="22"/>
      <c r="I255" s="22"/>
    </row>
    <row r="256" spans="1:9" x14ac:dyDescent="0.25">
      <c r="A256" s="20" t="str">
        <f t="shared" si="3"/>
        <v>DISTRIBUCION VOLUMEN X CRITERIO (Consumiciones)Bebidas VegetalesDE 50 A 59 AÑOS</v>
      </c>
      <c r="B256" s="20" t="s">
        <v>120</v>
      </c>
      <c r="C256" s="20" t="s">
        <v>177</v>
      </c>
      <c r="D256" s="20" t="s">
        <v>44</v>
      </c>
      <c r="E256" s="22" t="s">
        <v>213</v>
      </c>
      <c r="F256" s="22" t="s">
        <v>213</v>
      </c>
      <c r="G256" s="22">
        <v>19.798728011042137</v>
      </c>
      <c r="H256" s="22"/>
      <c r="I256" s="22"/>
    </row>
    <row r="257" spans="1:9" x14ac:dyDescent="0.25">
      <c r="A257" s="20" t="str">
        <f t="shared" si="3"/>
        <v>DISTRIBUCION VOLUMEN X CRITERIO (Consumiciones)Bebidas VegetalesDE 60 A 75 AÑOS</v>
      </c>
      <c r="B257" s="20" t="s">
        <v>120</v>
      </c>
      <c r="C257" s="20" t="s">
        <v>177</v>
      </c>
      <c r="D257" s="20" t="s">
        <v>45</v>
      </c>
      <c r="E257" s="22" t="s">
        <v>213</v>
      </c>
      <c r="F257" s="22" t="s">
        <v>213</v>
      </c>
      <c r="G257" s="22">
        <v>37.940094814051989</v>
      </c>
      <c r="H257" s="22"/>
      <c r="I257" s="22"/>
    </row>
    <row r="258" spans="1:9" x14ac:dyDescent="0.25">
      <c r="A258" s="20" t="str">
        <f t="shared" si="3"/>
        <v>DISTRIBUCION VOLUMEN X CRITERIO (Consumiciones)Bebidas VegetalesALTA Y MEDIA ALTA</v>
      </c>
      <c r="B258" s="20" t="s">
        <v>120</v>
      </c>
      <c r="C258" s="20" t="s">
        <v>177</v>
      </c>
      <c r="D258" s="20" t="s">
        <v>18</v>
      </c>
      <c r="E258" s="22" t="s">
        <v>213</v>
      </c>
      <c r="F258" s="22" t="s">
        <v>213</v>
      </c>
      <c r="G258" s="22">
        <v>14.849106829950006</v>
      </c>
      <c r="H258" s="22"/>
      <c r="I258" s="22"/>
    </row>
    <row r="259" spans="1:9" x14ac:dyDescent="0.25">
      <c r="A259" s="20" t="str">
        <f t="shared" si="3"/>
        <v>DISTRIBUCION VOLUMEN X CRITERIO (Consumiciones)Bebidas VegetalesMEDIA</v>
      </c>
      <c r="B259" s="20" t="s">
        <v>120</v>
      </c>
      <c r="C259" s="20" t="s">
        <v>177</v>
      </c>
      <c r="D259" s="20" t="s">
        <v>19</v>
      </c>
      <c r="E259" s="22" t="s">
        <v>213</v>
      </c>
      <c r="F259" s="22" t="s">
        <v>213</v>
      </c>
      <c r="G259" s="22">
        <v>24.882181499249505</v>
      </c>
      <c r="H259" s="22"/>
      <c r="I259" s="22"/>
    </row>
    <row r="260" spans="1:9" x14ac:dyDescent="0.25">
      <c r="A260" s="20" t="str">
        <f t="shared" ref="A260:A323" si="4">B260&amp;C260&amp;D260</f>
        <v>DISTRIBUCION VOLUMEN X CRITERIO (Consumiciones)Bebidas VegetalesMEDIA BAJA</v>
      </c>
      <c r="B260" s="20" t="s">
        <v>120</v>
      </c>
      <c r="C260" s="20" t="s">
        <v>177</v>
      </c>
      <c r="D260" s="20" t="s">
        <v>20</v>
      </c>
      <c r="E260" s="22" t="s">
        <v>213</v>
      </c>
      <c r="F260" s="22" t="s">
        <v>213</v>
      </c>
      <c r="G260" s="22">
        <v>23.537603804880394</v>
      </c>
      <c r="H260" s="22"/>
      <c r="I260" s="22"/>
    </row>
    <row r="261" spans="1:9" x14ac:dyDescent="0.25">
      <c r="A261" s="20" t="str">
        <f t="shared" si="4"/>
        <v>DISTRIBUCION VOLUMEN X CRITERIO (Consumiciones)Bebidas VegetalesBAJA</v>
      </c>
      <c r="B261" s="20" t="s">
        <v>120</v>
      </c>
      <c r="C261" s="20" t="s">
        <v>177</v>
      </c>
      <c r="D261" s="20" t="s">
        <v>21</v>
      </c>
      <c r="E261" s="22" t="s">
        <v>213</v>
      </c>
      <c r="F261" s="22" t="s">
        <v>213</v>
      </c>
      <c r="G261" s="22">
        <v>36.731114025076387</v>
      </c>
      <c r="H261" s="22"/>
      <c r="I261" s="22"/>
    </row>
    <row r="262" spans="1:9" x14ac:dyDescent="0.25">
      <c r="A262" s="20" t="str">
        <f t="shared" si="4"/>
        <v>DISTRIBUCION VOLUMEN X CRITERIO (Consumiciones)Bebidas VegetalesHOMBRE</v>
      </c>
      <c r="B262" s="20" t="s">
        <v>120</v>
      </c>
      <c r="C262" s="20" t="s">
        <v>177</v>
      </c>
      <c r="D262" s="20" t="s">
        <v>22</v>
      </c>
      <c r="E262" s="22" t="s">
        <v>213</v>
      </c>
      <c r="F262" s="22" t="s">
        <v>213</v>
      </c>
      <c r="G262" s="22">
        <v>29.036994356365092</v>
      </c>
      <c r="H262" s="22"/>
      <c r="I262" s="22"/>
    </row>
    <row r="263" spans="1:9" x14ac:dyDescent="0.25">
      <c r="A263" s="20" t="str">
        <f t="shared" si="4"/>
        <v>DISTRIBUCION VOLUMEN X CRITERIO (Consumiciones)Bebidas VegetalesMUJER</v>
      </c>
      <c r="B263" s="20" t="s">
        <v>120</v>
      </c>
      <c r="C263" s="20" t="s">
        <v>177</v>
      </c>
      <c r="D263" s="20" t="s">
        <v>23</v>
      </c>
      <c r="E263" s="22" t="s">
        <v>213</v>
      </c>
      <c r="F263" s="22" t="s">
        <v>213</v>
      </c>
      <c r="G263" s="22">
        <v>70.963027200681935</v>
      </c>
      <c r="H263" s="22"/>
      <c r="I263" s="22"/>
    </row>
    <row r="264" spans="1:9" x14ac:dyDescent="0.25">
      <c r="A264" s="20" t="str">
        <f t="shared" si="4"/>
        <v>DISTRIBUCION VOLUMEN X CRITERIO (Consumiciones)InfusionesT.ESPAÑA</v>
      </c>
      <c r="B264" s="20" t="s">
        <v>120</v>
      </c>
      <c r="C264" s="20" t="s">
        <v>130</v>
      </c>
      <c r="D264" s="20" t="s">
        <v>37</v>
      </c>
      <c r="E264" s="22">
        <v>100</v>
      </c>
      <c r="F264" s="22">
        <v>100</v>
      </c>
      <c r="G264" s="22">
        <v>100</v>
      </c>
      <c r="H264" s="22"/>
      <c r="I264" s="22"/>
    </row>
    <row r="265" spans="1:9" x14ac:dyDescent="0.25">
      <c r="A265" s="20" t="str">
        <f t="shared" si="4"/>
        <v>DISTRIBUCION VOLUMEN X CRITERIO (Consumiciones)InfusionesBCN AM</v>
      </c>
      <c r="B265" s="20" t="s">
        <v>120</v>
      </c>
      <c r="C265" s="20" t="s">
        <v>130</v>
      </c>
      <c r="D265" s="20" t="s">
        <v>2</v>
      </c>
      <c r="E265" s="22">
        <v>7.8112945224706802</v>
      </c>
      <c r="F265" s="22">
        <v>8.9991402390366062</v>
      </c>
      <c r="G265" s="22">
        <v>7.1651980502769224</v>
      </c>
      <c r="H265" s="22"/>
      <c r="I265" s="22"/>
    </row>
    <row r="266" spans="1:9" x14ac:dyDescent="0.25">
      <c r="A266" s="20" t="str">
        <f t="shared" si="4"/>
        <v>DISTRIBUCION VOLUMEN X CRITERIO (Consumiciones)InfusionesREST.CAT ARAGON</v>
      </c>
      <c r="B266" s="20" t="s">
        <v>120</v>
      </c>
      <c r="C266" s="20" t="s">
        <v>130</v>
      </c>
      <c r="D266" s="20" t="s">
        <v>3</v>
      </c>
      <c r="E266" s="22">
        <v>15.047694272226359</v>
      </c>
      <c r="F266" s="22">
        <v>12.239907308638776</v>
      </c>
      <c r="G266" s="22">
        <v>13.066974506901774</v>
      </c>
      <c r="H266" s="22"/>
      <c r="I266" s="22"/>
    </row>
    <row r="267" spans="1:9" x14ac:dyDescent="0.25">
      <c r="A267" s="20" t="str">
        <f t="shared" si="4"/>
        <v>DISTRIBUCION VOLUMEN X CRITERIO (Consumiciones)InfusionesLEVANTE</v>
      </c>
      <c r="B267" s="20" t="s">
        <v>120</v>
      </c>
      <c r="C267" s="20" t="s">
        <v>130</v>
      </c>
      <c r="D267" s="20" t="s">
        <v>4</v>
      </c>
      <c r="E267" s="22">
        <v>15.955473924920483</v>
      </c>
      <c r="F267" s="22">
        <v>14.595897053154005</v>
      </c>
      <c r="G267" s="22">
        <v>12.297547181646964</v>
      </c>
      <c r="H267" s="22"/>
      <c r="I267" s="22"/>
    </row>
    <row r="268" spans="1:9" x14ac:dyDescent="0.25">
      <c r="A268" s="20" t="str">
        <f t="shared" si="4"/>
        <v>DISTRIBUCION VOLUMEN X CRITERIO (Consumiciones)InfusionesANDALUCIA</v>
      </c>
      <c r="B268" s="20" t="s">
        <v>120</v>
      </c>
      <c r="C268" s="20" t="s">
        <v>130</v>
      </c>
      <c r="D268" s="20" t="s">
        <v>5</v>
      </c>
      <c r="E268" s="22">
        <v>14.795106948916178</v>
      </c>
      <c r="F268" s="22">
        <v>16.877007711848783</v>
      </c>
      <c r="G268" s="22">
        <v>18.690095223896712</v>
      </c>
      <c r="H268" s="22"/>
      <c r="I268" s="22"/>
    </row>
    <row r="269" spans="1:9" x14ac:dyDescent="0.25">
      <c r="A269" s="20" t="str">
        <f t="shared" si="4"/>
        <v>DISTRIBUCION VOLUMEN X CRITERIO (Consumiciones)InfusionesMDD AM</v>
      </c>
      <c r="B269" s="20" t="s">
        <v>120</v>
      </c>
      <c r="C269" s="20" t="s">
        <v>130</v>
      </c>
      <c r="D269" s="20" t="s">
        <v>6</v>
      </c>
      <c r="E269" s="22">
        <v>14.273432347386159</v>
      </c>
      <c r="F269" s="22">
        <v>11.085650568344585</v>
      </c>
      <c r="G269" s="22">
        <v>10.917765239609654</v>
      </c>
      <c r="H269" s="22"/>
      <c r="I269" s="22"/>
    </row>
    <row r="270" spans="1:9" x14ac:dyDescent="0.25">
      <c r="A270" s="20" t="str">
        <f t="shared" si="4"/>
        <v>DISTRIBUCION VOLUMEN X CRITERIO (Consumiciones)InfusionesRTO CENTRO</v>
      </c>
      <c r="B270" s="20" t="s">
        <v>120</v>
      </c>
      <c r="C270" s="20" t="s">
        <v>130</v>
      </c>
      <c r="D270" s="20" t="s">
        <v>7</v>
      </c>
      <c r="E270" s="22">
        <v>6.6207054277744621</v>
      </c>
      <c r="F270" s="22">
        <v>7.7125758393757584</v>
      </c>
      <c r="G270" s="22">
        <v>8.1738256965714218</v>
      </c>
      <c r="H270" s="22"/>
      <c r="I270" s="22"/>
    </row>
    <row r="271" spans="1:9" x14ac:dyDescent="0.25">
      <c r="A271" s="20" t="str">
        <f t="shared" si="4"/>
        <v>DISTRIBUCION VOLUMEN X CRITERIO (Consumiciones)InfusionesNORTE-CENTRO</v>
      </c>
      <c r="B271" s="20" t="s">
        <v>120</v>
      </c>
      <c r="C271" s="20" t="s">
        <v>130</v>
      </c>
      <c r="D271" s="20" t="s">
        <v>8</v>
      </c>
      <c r="E271" s="22">
        <v>7.8959167940457</v>
      </c>
      <c r="F271" s="22">
        <v>11.455335429716365</v>
      </c>
      <c r="G271" s="22">
        <v>10.967519539581644</v>
      </c>
      <c r="H271" s="22"/>
      <c r="I271" s="22"/>
    </row>
    <row r="272" spans="1:9" x14ac:dyDescent="0.25">
      <c r="A272" s="20" t="str">
        <f t="shared" si="4"/>
        <v>DISTRIBUCION VOLUMEN X CRITERIO (Consumiciones)InfusionesNOROESTE</v>
      </c>
      <c r="B272" s="20" t="s">
        <v>120</v>
      </c>
      <c r="C272" s="20" t="s">
        <v>130</v>
      </c>
      <c r="D272" s="20" t="s">
        <v>9</v>
      </c>
      <c r="E272" s="22">
        <v>17.600373500675506</v>
      </c>
      <c r="F272" s="22">
        <v>17.034494085143397</v>
      </c>
      <c r="G272" s="22">
        <v>18.721069836173598</v>
      </c>
      <c r="H272" s="22"/>
      <c r="I272" s="22"/>
    </row>
    <row r="273" spans="1:9" x14ac:dyDescent="0.25">
      <c r="A273" s="20" t="str">
        <f t="shared" si="4"/>
        <v>DISTRIBUCION VOLUMEN X CRITERIO (Consumiciones)Infusiones&lt;2MIL</v>
      </c>
      <c r="B273" s="20" t="s">
        <v>120</v>
      </c>
      <c r="C273" s="20" t="s">
        <v>130</v>
      </c>
      <c r="D273" s="20" t="s">
        <v>10</v>
      </c>
      <c r="E273" s="22">
        <v>5.1666038605812332</v>
      </c>
      <c r="F273" s="22">
        <v>5.1505193447981465</v>
      </c>
      <c r="G273" s="22">
        <v>5.4491738154189537</v>
      </c>
      <c r="H273" s="22"/>
      <c r="I273" s="22"/>
    </row>
    <row r="274" spans="1:9" x14ac:dyDescent="0.25">
      <c r="A274" s="20" t="str">
        <f t="shared" si="4"/>
        <v>DISTRIBUCION VOLUMEN X CRITERIO (Consumiciones)Infusiones2-5MIL</v>
      </c>
      <c r="B274" s="20" t="s">
        <v>120</v>
      </c>
      <c r="C274" s="20" t="s">
        <v>130</v>
      </c>
      <c r="D274" s="20" t="s">
        <v>11</v>
      </c>
      <c r="E274" s="22">
        <v>5.2638429465279444</v>
      </c>
      <c r="F274" s="22">
        <v>6.7990156984022541</v>
      </c>
      <c r="G274" s="22">
        <v>5.503889723764817</v>
      </c>
      <c r="H274" s="22"/>
      <c r="I274" s="22"/>
    </row>
    <row r="275" spans="1:9" x14ac:dyDescent="0.25">
      <c r="A275" s="20" t="str">
        <f t="shared" si="4"/>
        <v>DISTRIBUCION VOLUMEN X CRITERIO (Consumiciones)Infusiones5-10MIL</v>
      </c>
      <c r="B275" s="20" t="s">
        <v>120</v>
      </c>
      <c r="C275" s="20" t="s">
        <v>130</v>
      </c>
      <c r="D275" s="20" t="s">
        <v>12</v>
      </c>
      <c r="E275" s="22">
        <v>3.6231148633310375</v>
      </c>
      <c r="F275" s="22">
        <v>4.4842963624746579</v>
      </c>
      <c r="G275" s="22">
        <v>5.2771312263902752</v>
      </c>
      <c r="H275" s="22"/>
      <c r="I275" s="22"/>
    </row>
    <row r="276" spans="1:9" x14ac:dyDescent="0.25">
      <c r="A276" s="20" t="str">
        <f t="shared" si="4"/>
        <v>DISTRIBUCION VOLUMEN X CRITERIO (Consumiciones)Infusiones10-30MIL</v>
      </c>
      <c r="B276" s="20" t="s">
        <v>120</v>
      </c>
      <c r="C276" s="20" t="s">
        <v>130</v>
      </c>
      <c r="D276" s="20" t="s">
        <v>13</v>
      </c>
      <c r="E276" s="22">
        <v>24.841601733278338</v>
      </c>
      <c r="F276" s="22">
        <v>18.487550701249891</v>
      </c>
      <c r="G276" s="22">
        <v>20.571159091964237</v>
      </c>
      <c r="H276" s="22"/>
      <c r="I276" s="22"/>
    </row>
    <row r="277" spans="1:9" x14ac:dyDescent="0.25">
      <c r="A277" s="20" t="str">
        <f t="shared" si="4"/>
        <v>DISTRIBUCION VOLUMEN X CRITERIO (Consumiciones)Infusiones30-100MIL</v>
      </c>
      <c r="B277" s="20" t="s">
        <v>120</v>
      </c>
      <c r="C277" s="20" t="s">
        <v>130</v>
      </c>
      <c r="D277" s="20" t="s">
        <v>14</v>
      </c>
      <c r="E277" s="22">
        <v>16.576227411364972</v>
      </c>
      <c r="F277" s="22">
        <v>16.84007551967127</v>
      </c>
      <c r="G277" s="22">
        <v>16.789232175746786</v>
      </c>
      <c r="H277" s="22"/>
      <c r="I277" s="22"/>
    </row>
    <row r="278" spans="1:9" x14ac:dyDescent="0.25">
      <c r="A278" s="20" t="str">
        <f t="shared" si="4"/>
        <v>DISTRIBUCION VOLUMEN X CRITERIO (Consumiciones)Infusiones100-200MIL</v>
      </c>
      <c r="B278" s="20" t="s">
        <v>120</v>
      </c>
      <c r="C278" s="20" t="s">
        <v>130</v>
      </c>
      <c r="D278" s="20" t="s">
        <v>15</v>
      </c>
      <c r="E278" s="22">
        <v>10.267453283439011</v>
      </c>
      <c r="F278" s="22">
        <v>16.713064307837719</v>
      </c>
      <c r="G278" s="22">
        <v>13.071841608449478</v>
      </c>
      <c r="H278" s="22"/>
      <c r="I278" s="22"/>
    </row>
    <row r="279" spans="1:9" x14ac:dyDescent="0.25">
      <c r="A279" s="20" t="str">
        <f t="shared" si="4"/>
        <v>DISTRIBUCION VOLUMEN X CRITERIO (Consumiciones)Infusiones200-500MIL</v>
      </c>
      <c r="B279" s="20" t="s">
        <v>120</v>
      </c>
      <c r="C279" s="20" t="s">
        <v>130</v>
      </c>
      <c r="D279" s="20" t="s">
        <v>16</v>
      </c>
      <c r="E279" s="22">
        <v>15.092545450073686</v>
      </c>
      <c r="F279" s="22">
        <v>13.829858622968349</v>
      </c>
      <c r="G279" s="22">
        <v>15.233389923233286</v>
      </c>
      <c r="H279" s="22"/>
      <c r="I279" s="22"/>
    </row>
    <row r="280" spans="1:9" x14ac:dyDescent="0.25">
      <c r="A280" s="20" t="str">
        <f t="shared" si="4"/>
        <v>DISTRIBUCION VOLUMEN X CRITERIO (Consumiciones)Infusiones&gt;500MIL</v>
      </c>
      <c r="B280" s="20" t="s">
        <v>120</v>
      </c>
      <c r="C280" s="20" t="s">
        <v>130</v>
      </c>
      <c r="D280" s="20" t="s">
        <v>17</v>
      </c>
      <c r="E280" s="22">
        <v>19.168603101254249</v>
      </c>
      <c r="F280" s="22">
        <v>17.695626501390525</v>
      </c>
      <c r="G280" s="22">
        <v>18.104176528355534</v>
      </c>
      <c r="H280" s="22"/>
      <c r="I280" s="22"/>
    </row>
    <row r="281" spans="1:9" x14ac:dyDescent="0.25">
      <c r="A281" s="20" t="str">
        <f t="shared" si="4"/>
        <v>DISTRIBUCION VOLUMEN X CRITERIO (Consumiciones)InfusionesDE 15 A 19 AÑOS</v>
      </c>
      <c r="B281" s="20" t="s">
        <v>120</v>
      </c>
      <c r="C281" s="20" t="s">
        <v>130</v>
      </c>
      <c r="D281" s="20" t="s">
        <v>40</v>
      </c>
      <c r="E281" s="22">
        <v>0.48376597915441055</v>
      </c>
      <c r="F281" s="22">
        <v>0.7967100025564593</v>
      </c>
      <c r="G281" s="22">
        <v>2.4660422206883239</v>
      </c>
      <c r="H281" s="22"/>
      <c r="I281" s="22"/>
    </row>
    <row r="282" spans="1:9" x14ac:dyDescent="0.25">
      <c r="A282" s="20" t="str">
        <f t="shared" si="4"/>
        <v>DISTRIBUCION VOLUMEN X CRITERIO (Consumiciones)InfusionesDE 20 A 24 AÑOS</v>
      </c>
      <c r="B282" s="20" t="s">
        <v>120</v>
      </c>
      <c r="C282" s="20" t="s">
        <v>130</v>
      </c>
      <c r="D282" s="20" t="s">
        <v>41</v>
      </c>
      <c r="E282" s="22">
        <v>1.4961877884050261</v>
      </c>
      <c r="F282" s="22">
        <v>1.7202642764966789</v>
      </c>
      <c r="G282" s="22">
        <v>1.8192233263638484</v>
      </c>
      <c r="H282" s="22"/>
      <c r="I282" s="22"/>
    </row>
    <row r="283" spans="1:9" x14ac:dyDescent="0.25">
      <c r="A283" s="20" t="str">
        <f t="shared" si="4"/>
        <v>DISTRIBUCION VOLUMEN X CRITERIO (Consumiciones)InfusionesDE 25 A 34 AÑOS</v>
      </c>
      <c r="B283" s="20" t="s">
        <v>120</v>
      </c>
      <c r="C283" s="20" t="s">
        <v>130</v>
      </c>
      <c r="D283" s="20" t="s">
        <v>42</v>
      </c>
      <c r="E283" s="22">
        <v>7.1574110850997492</v>
      </c>
      <c r="F283" s="22">
        <v>7.8162853879341938</v>
      </c>
      <c r="G283" s="22">
        <v>11.016484707555122</v>
      </c>
      <c r="H283" s="22"/>
      <c r="I283" s="22"/>
    </row>
    <row r="284" spans="1:9" x14ac:dyDescent="0.25">
      <c r="A284" s="20" t="str">
        <f t="shared" si="4"/>
        <v>DISTRIBUCION VOLUMEN X CRITERIO (Consumiciones)InfusionesDE 35 A 49 AÑOS</v>
      </c>
      <c r="B284" s="20" t="s">
        <v>120</v>
      </c>
      <c r="C284" s="20" t="s">
        <v>130</v>
      </c>
      <c r="D284" s="20" t="s">
        <v>43</v>
      </c>
      <c r="E284" s="22">
        <v>33.513159453295877</v>
      </c>
      <c r="F284" s="22">
        <v>31.882837686471248</v>
      </c>
      <c r="G284" s="22">
        <v>26.776737191991916</v>
      </c>
      <c r="H284" s="22"/>
      <c r="I284" s="22"/>
    </row>
    <row r="285" spans="1:9" x14ac:dyDescent="0.25">
      <c r="A285" s="20" t="str">
        <f t="shared" si="4"/>
        <v>DISTRIBUCION VOLUMEN X CRITERIO (Consumiciones)InfusionesDE 50 A 59 AÑOS</v>
      </c>
      <c r="B285" s="20" t="s">
        <v>120</v>
      </c>
      <c r="C285" s="20" t="s">
        <v>130</v>
      </c>
      <c r="D285" s="20" t="s">
        <v>44</v>
      </c>
      <c r="E285" s="22">
        <v>21.694640299230244</v>
      </c>
      <c r="F285" s="22">
        <v>23.156650376933655</v>
      </c>
      <c r="G285" s="22">
        <v>26.223399724772495</v>
      </c>
      <c r="H285" s="22"/>
      <c r="I285" s="22"/>
    </row>
    <row r="286" spans="1:9" x14ac:dyDescent="0.25">
      <c r="A286" s="20" t="str">
        <f t="shared" si="4"/>
        <v>DISTRIBUCION VOLUMEN X CRITERIO (Consumiciones)InfusionesDE 60 A 75 AÑOS</v>
      </c>
      <c r="B286" s="20" t="s">
        <v>120</v>
      </c>
      <c r="C286" s="20" t="s">
        <v>130</v>
      </c>
      <c r="D286" s="20" t="s">
        <v>45</v>
      </c>
      <c r="E286" s="22">
        <v>35.654823408416995</v>
      </c>
      <c r="F286" s="22">
        <v>34.627261034275499</v>
      </c>
      <c r="G286" s="22">
        <v>31.698109284622305</v>
      </c>
      <c r="H286" s="22"/>
      <c r="I286" s="22"/>
    </row>
    <row r="287" spans="1:9" x14ac:dyDescent="0.25">
      <c r="A287" s="20" t="str">
        <f t="shared" si="4"/>
        <v>DISTRIBUCION VOLUMEN X CRITERIO (Consumiciones)InfusionesALTA Y MEDIA ALTA</v>
      </c>
      <c r="B287" s="20" t="s">
        <v>120</v>
      </c>
      <c r="C287" s="20" t="s">
        <v>130</v>
      </c>
      <c r="D287" s="20" t="s">
        <v>18</v>
      </c>
      <c r="E287" s="22">
        <v>26.905895187433053</v>
      </c>
      <c r="F287" s="22">
        <v>25.388602426083555</v>
      </c>
      <c r="G287" s="22">
        <v>26.174516068936587</v>
      </c>
      <c r="H287" s="22"/>
      <c r="I287" s="22"/>
    </row>
    <row r="288" spans="1:9" x14ac:dyDescent="0.25">
      <c r="A288" s="20" t="str">
        <f t="shared" si="4"/>
        <v>DISTRIBUCION VOLUMEN X CRITERIO (Consumiciones)InfusionesMEDIA</v>
      </c>
      <c r="B288" s="20" t="s">
        <v>120</v>
      </c>
      <c r="C288" s="20" t="s">
        <v>130</v>
      </c>
      <c r="D288" s="20" t="s">
        <v>19</v>
      </c>
      <c r="E288" s="22">
        <v>39.34050500615858</v>
      </c>
      <c r="F288" s="22">
        <v>38.598173160893296</v>
      </c>
      <c r="G288" s="22">
        <v>37.806817887826774</v>
      </c>
      <c r="H288" s="22"/>
      <c r="I288" s="22"/>
    </row>
    <row r="289" spans="1:9" x14ac:dyDescent="0.25">
      <c r="A289" s="20" t="str">
        <f t="shared" si="4"/>
        <v>DISTRIBUCION VOLUMEN X CRITERIO (Consumiciones)InfusionesMEDIA BAJA</v>
      </c>
      <c r="B289" s="20" t="s">
        <v>120</v>
      </c>
      <c r="C289" s="20" t="s">
        <v>130</v>
      </c>
      <c r="D289" s="20" t="s">
        <v>20</v>
      </c>
      <c r="E289" s="22">
        <v>22.090158064965713</v>
      </c>
      <c r="F289" s="22">
        <v>21.39587451207565</v>
      </c>
      <c r="G289" s="22">
        <v>20.87727851527886</v>
      </c>
      <c r="H289" s="22"/>
      <c r="I289" s="22"/>
    </row>
    <row r="290" spans="1:9" x14ac:dyDescent="0.25">
      <c r="A290" s="20" t="str">
        <f t="shared" si="4"/>
        <v>DISTRIBUCION VOLUMEN X CRITERIO (Consumiciones)InfusionesBAJA</v>
      </c>
      <c r="B290" s="20" t="s">
        <v>120</v>
      </c>
      <c r="C290" s="20" t="s">
        <v>130</v>
      </c>
      <c r="D290" s="20" t="s">
        <v>21</v>
      </c>
      <c r="E290" s="22">
        <v>11.663450222384428</v>
      </c>
      <c r="F290" s="22">
        <v>14.617353430343893</v>
      </c>
      <c r="G290" s="22">
        <v>15.141387527957779</v>
      </c>
      <c r="H290" s="22"/>
      <c r="I290" s="22"/>
    </row>
    <row r="291" spans="1:9" x14ac:dyDescent="0.25">
      <c r="A291" s="20" t="str">
        <f t="shared" si="4"/>
        <v>DISTRIBUCION VOLUMEN X CRITERIO (Consumiciones)InfusionesHOMBRE</v>
      </c>
      <c r="B291" s="20" t="s">
        <v>120</v>
      </c>
      <c r="C291" s="20" t="s">
        <v>130</v>
      </c>
      <c r="D291" s="20" t="s">
        <v>22</v>
      </c>
      <c r="E291" s="22">
        <v>42.321844389984236</v>
      </c>
      <c r="F291" s="22">
        <v>46.029729047061799</v>
      </c>
      <c r="G291" s="22">
        <v>47.325096512142892</v>
      </c>
      <c r="H291" s="22"/>
      <c r="I291" s="22"/>
    </row>
    <row r="292" spans="1:9" x14ac:dyDescent="0.25">
      <c r="A292" s="20" t="str">
        <f t="shared" si="4"/>
        <v>DISTRIBUCION VOLUMEN X CRITERIO (Consumiciones)InfusionesMUJER</v>
      </c>
      <c r="B292" s="20" t="s">
        <v>120</v>
      </c>
      <c r="C292" s="20" t="s">
        <v>130</v>
      </c>
      <c r="D292" s="20" t="s">
        <v>23</v>
      </c>
      <c r="E292" s="22">
        <v>57.67814995605459</v>
      </c>
      <c r="F292" s="22">
        <v>53.970270952938208</v>
      </c>
      <c r="G292" s="22">
        <v>52.67489167450384</v>
      </c>
      <c r="H292" s="22"/>
      <c r="I292" s="22"/>
    </row>
    <row r="293" spans="1:9" x14ac:dyDescent="0.25">
      <c r="A293" s="20" t="str">
        <f t="shared" si="4"/>
        <v>DISTRIBUCION VOLUMEN X CRITERIO (Consumiciones)Resto Bebidas CalienteT.ESPAÑA</v>
      </c>
      <c r="B293" s="20" t="s">
        <v>120</v>
      </c>
      <c r="C293" s="20" t="s">
        <v>131</v>
      </c>
      <c r="D293" s="20" t="s">
        <v>37</v>
      </c>
      <c r="E293" s="22">
        <v>100</v>
      </c>
      <c r="F293" s="22">
        <v>100</v>
      </c>
      <c r="G293" s="22">
        <v>100</v>
      </c>
      <c r="H293" s="22"/>
      <c r="I293" s="22"/>
    </row>
    <row r="294" spans="1:9" x14ac:dyDescent="0.25">
      <c r="A294" s="20" t="str">
        <f t="shared" si="4"/>
        <v>DISTRIBUCION VOLUMEN X CRITERIO (Consumiciones)Resto Bebidas CalienteBCN AM</v>
      </c>
      <c r="B294" s="20" t="s">
        <v>120</v>
      </c>
      <c r="C294" s="20" t="s">
        <v>131</v>
      </c>
      <c r="D294" s="20" t="s">
        <v>2</v>
      </c>
      <c r="E294" s="22">
        <v>12.452812764098907</v>
      </c>
      <c r="F294" s="22">
        <v>11.914201331646556</v>
      </c>
      <c r="G294" s="22">
        <v>10.237211468545349</v>
      </c>
      <c r="H294" s="22"/>
      <c r="I294" s="22"/>
    </row>
    <row r="295" spans="1:9" x14ac:dyDescent="0.25">
      <c r="A295" s="20" t="str">
        <f t="shared" si="4"/>
        <v>DISTRIBUCION VOLUMEN X CRITERIO (Consumiciones)Resto Bebidas CalienteREST.CAT ARAGON</v>
      </c>
      <c r="B295" s="20" t="s">
        <v>120</v>
      </c>
      <c r="C295" s="20" t="s">
        <v>131</v>
      </c>
      <c r="D295" s="20" t="s">
        <v>3</v>
      </c>
      <c r="E295" s="22">
        <v>11.022249493129586</v>
      </c>
      <c r="F295" s="22">
        <v>11.630730943018355</v>
      </c>
      <c r="G295" s="22">
        <v>12.514906913111478</v>
      </c>
      <c r="H295" s="22"/>
      <c r="I295" s="22"/>
    </row>
    <row r="296" spans="1:9" x14ac:dyDescent="0.25">
      <c r="A296" s="20" t="str">
        <f t="shared" si="4"/>
        <v>DISTRIBUCION VOLUMEN X CRITERIO (Consumiciones)Resto Bebidas CalienteLEVANTE</v>
      </c>
      <c r="B296" s="20" t="s">
        <v>120</v>
      </c>
      <c r="C296" s="20" t="s">
        <v>131</v>
      </c>
      <c r="D296" s="20" t="s">
        <v>4</v>
      </c>
      <c r="E296" s="22">
        <v>11.013350071380778</v>
      </c>
      <c r="F296" s="22">
        <v>13.971882599054384</v>
      </c>
      <c r="G296" s="22">
        <v>16.098938689520089</v>
      </c>
      <c r="H296" s="22"/>
      <c r="I296" s="22"/>
    </row>
    <row r="297" spans="1:9" x14ac:dyDescent="0.25">
      <c r="A297" s="20" t="str">
        <f t="shared" si="4"/>
        <v>DISTRIBUCION VOLUMEN X CRITERIO (Consumiciones)Resto Bebidas CalienteANDALUCIA</v>
      </c>
      <c r="B297" s="20" t="s">
        <v>120</v>
      </c>
      <c r="C297" s="20" t="s">
        <v>131</v>
      </c>
      <c r="D297" s="20" t="s">
        <v>5</v>
      </c>
      <c r="E297" s="22">
        <v>23.048758364036569</v>
      </c>
      <c r="F297" s="22">
        <v>21.512075856521211</v>
      </c>
      <c r="G297" s="22">
        <v>23.407125858068135</v>
      </c>
      <c r="H297" s="22"/>
      <c r="I297" s="22"/>
    </row>
    <row r="298" spans="1:9" x14ac:dyDescent="0.25">
      <c r="A298" s="20" t="str">
        <f t="shared" si="4"/>
        <v>DISTRIBUCION VOLUMEN X CRITERIO (Consumiciones)Resto Bebidas CalienteMDD AM</v>
      </c>
      <c r="B298" s="20" t="s">
        <v>120</v>
      </c>
      <c r="C298" s="20" t="s">
        <v>131</v>
      </c>
      <c r="D298" s="20" t="s">
        <v>6</v>
      </c>
      <c r="E298" s="22">
        <v>15.748004377426541</v>
      </c>
      <c r="F298" s="22">
        <v>14.500464400652518</v>
      </c>
      <c r="G298" s="22">
        <v>13.765589206461087</v>
      </c>
      <c r="H298" s="22"/>
      <c r="I298" s="22"/>
    </row>
    <row r="299" spans="1:9" x14ac:dyDescent="0.25">
      <c r="A299" s="20" t="str">
        <f t="shared" si="4"/>
        <v>DISTRIBUCION VOLUMEN X CRITERIO (Consumiciones)Resto Bebidas CalienteRTO CENTRO</v>
      </c>
      <c r="B299" s="20" t="s">
        <v>120</v>
      </c>
      <c r="C299" s="20" t="s">
        <v>131</v>
      </c>
      <c r="D299" s="20" t="s">
        <v>7</v>
      </c>
      <c r="E299" s="22">
        <v>7.57160361618803</v>
      </c>
      <c r="F299" s="22">
        <v>7.9611079280936181</v>
      </c>
      <c r="G299" s="22">
        <v>8.741495508878506</v>
      </c>
      <c r="H299" s="22"/>
      <c r="I299" s="22"/>
    </row>
    <row r="300" spans="1:9" x14ac:dyDescent="0.25">
      <c r="A300" s="20" t="str">
        <f t="shared" si="4"/>
        <v>DISTRIBUCION VOLUMEN X CRITERIO (Consumiciones)Resto Bebidas CalienteNORTE-CENTRO</v>
      </c>
      <c r="B300" s="20" t="s">
        <v>120</v>
      </c>
      <c r="C300" s="20" t="s">
        <v>131</v>
      </c>
      <c r="D300" s="20" t="s">
        <v>8</v>
      </c>
      <c r="E300" s="22">
        <v>8.2719443382474935</v>
      </c>
      <c r="F300" s="22">
        <v>7.2164682863011311</v>
      </c>
      <c r="G300" s="22">
        <v>7.1133120756057213</v>
      </c>
      <c r="H300" s="22"/>
      <c r="I300" s="22"/>
    </row>
    <row r="301" spans="1:9" x14ac:dyDescent="0.25">
      <c r="A301" s="20" t="str">
        <f t="shared" si="4"/>
        <v>DISTRIBUCION VOLUMEN X CRITERIO (Consumiciones)Resto Bebidas CalienteNOROESTE</v>
      </c>
      <c r="B301" s="20" t="s">
        <v>120</v>
      </c>
      <c r="C301" s="20" t="s">
        <v>131</v>
      </c>
      <c r="D301" s="20" t="s">
        <v>9</v>
      </c>
      <c r="E301" s="22">
        <v>10.8712796744201</v>
      </c>
      <c r="F301" s="22">
        <v>11.293067618232143</v>
      </c>
      <c r="G301" s="22">
        <v>8.1214437229597891</v>
      </c>
      <c r="H301" s="22"/>
      <c r="I301" s="22"/>
    </row>
    <row r="302" spans="1:9" x14ac:dyDescent="0.25">
      <c r="A302" s="20" t="str">
        <f t="shared" si="4"/>
        <v>DISTRIBUCION VOLUMEN X CRITERIO (Consumiciones)Resto Bebidas Caliente&lt;2MIL</v>
      </c>
      <c r="B302" s="20" t="s">
        <v>120</v>
      </c>
      <c r="C302" s="20" t="s">
        <v>131</v>
      </c>
      <c r="D302" s="20" t="s">
        <v>10</v>
      </c>
      <c r="E302" s="22">
        <v>5.0650478027088308</v>
      </c>
      <c r="F302" s="22">
        <v>5.7124872239436106</v>
      </c>
      <c r="G302" s="22">
        <v>4.9859634138384132</v>
      </c>
      <c r="H302" s="22"/>
      <c r="I302" s="22"/>
    </row>
    <row r="303" spans="1:9" x14ac:dyDescent="0.25">
      <c r="A303" s="20" t="str">
        <f t="shared" si="4"/>
        <v>DISTRIBUCION VOLUMEN X CRITERIO (Consumiciones)Resto Bebidas Caliente2-5MIL</v>
      </c>
      <c r="B303" s="20" t="s">
        <v>120</v>
      </c>
      <c r="C303" s="20" t="s">
        <v>131</v>
      </c>
      <c r="D303" s="20" t="s">
        <v>11</v>
      </c>
      <c r="E303" s="22">
        <v>6.020995782396934</v>
      </c>
      <c r="F303" s="22">
        <v>5.8845123965895203</v>
      </c>
      <c r="G303" s="22">
        <v>4.1046240441543915</v>
      </c>
      <c r="H303" s="22"/>
      <c r="I303" s="22"/>
    </row>
    <row r="304" spans="1:9" x14ac:dyDescent="0.25">
      <c r="A304" s="20" t="str">
        <f t="shared" si="4"/>
        <v>DISTRIBUCION VOLUMEN X CRITERIO (Consumiciones)Resto Bebidas Caliente5-10MIL</v>
      </c>
      <c r="B304" s="20" t="s">
        <v>120</v>
      </c>
      <c r="C304" s="20" t="s">
        <v>131</v>
      </c>
      <c r="D304" s="20" t="s">
        <v>12</v>
      </c>
      <c r="E304" s="22">
        <v>7.0000089181969001</v>
      </c>
      <c r="F304" s="22">
        <v>6.0956804693181734</v>
      </c>
      <c r="G304" s="22">
        <v>6.244059603427857</v>
      </c>
      <c r="H304" s="22"/>
      <c r="I304" s="22"/>
    </row>
    <row r="305" spans="1:9" x14ac:dyDescent="0.25">
      <c r="A305" s="20" t="str">
        <f t="shared" si="4"/>
        <v>DISTRIBUCION VOLUMEN X CRITERIO (Consumiciones)Resto Bebidas Caliente10-30MIL</v>
      </c>
      <c r="B305" s="20" t="s">
        <v>120</v>
      </c>
      <c r="C305" s="20" t="s">
        <v>131</v>
      </c>
      <c r="D305" s="20" t="s">
        <v>13</v>
      </c>
      <c r="E305" s="22">
        <v>17.121022982897479</v>
      </c>
      <c r="F305" s="22">
        <v>15.163363654214127</v>
      </c>
      <c r="G305" s="22">
        <v>17.156945638851237</v>
      </c>
      <c r="H305" s="22"/>
      <c r="I305" s="22"/>
    </row>
    <row r="306" spans="1:9" x14ac:dyDescent="0.25">
      <c r="A306" s="20" t="str">
        <f t="shared" si="4"/>
        <v>DISTRIBUCION VOLUMEN X CRITERIO (Consumiciones)Resto Bebidas Caliente30-100MIL</v>
      </c>
      <c r="B306" s="20" t="s">
        <v>120</v>
      </c>
      <c r="C306" s="20" t="s">
        <v>131</v>
      </c>
      <c r="D306" s="20" t="s">
        <v>14</v>
      </c>
      <c r="E306" s="22">
        <v>19.241425212352826</v>
      </c>
      <c r="F306" s="22">
        <v>23.390854906034445</v>
      </c>
      <c r="G306" s="22">
        <v>25.433825261791611</v>
      </c>
      <c r="H306" s="22"/>
      <c r="I306" s="22"/>
    </row>
    <row r="307" spans="1:9" x14ac:dyDescent="0.25">
      <c r="A307" s="20" t="str">
        <f t="shared" si="4"/>
        <v>DISTRIBUCION VOLUMEN X CRITERIO (Consumiciones)Resto Bebidas Caliente100-200MIL</v>
      </c>
      <c r="B307" s="20" t="s">
        <v>120</v>
      </c>
      <c r="C307" s="20" t="s">
        <v>131</v>
      </c>
      <c r="D307" s="20" t="s">
        <v>15</v>
      </c>
      <c r="E307" s="22">
        <v>8.7823539862345292</v>
      </c>
      <c r="F307" s="22">
        <v>10.749218465237899</v>
      </c>
      <c r="G307" s="22">
        <v>11.921560782422951</v>
      </c>
      <c r="H307" s="22"/>
      <c r="I307" s="22"/>
    </row>
    <row r="308" spans="1:9" x14ac:dyDescent="0.25">
      <c r="A308" s="20" t="str">
        <f t="shared" si="4"/>
        <v>DISTRIBUCION VOLUMEN X CRITERIO (Consumiciones)Resto Bebidas Caliente200-500MIL</v>
      </c>
      <c r="B308" s="20" t="s">
        <v>120</v>
      </c>
      <c r="C308" s="20" t="s">
        <v>131</v>
      </c>
      <c r="D308" s="20" t="s">
        <v>16</v>
      </c>
      <c r="E308" s="22">
        <v>16.858128619643832</v>
      </c>
      <c r="F308" s="22">
        <v>11.363267261567838</v>
      </c>
      <c r="G308" s="22">
        <v>10.234380708162865</v>
      </c>
      <c r="H308" s="22"/>
      <c r="I308" s="22"/>
    </row>
    <row r="309" spans="1:9" x14ac:dyDescent="0.25">
      <c r="A309" s="20" t="str">
        <f t="shared" si="4"/>
        <v>DISTRIBUCION VOLUMEN X CRITERIO (Consumiciones)Resto Bebidas Caliente&gt;500MIL</v>
      </c>
      <c r="B309" s="20" t="s">
        <v>120</v>
      </c>
      <c r="C309" s="20" t="s">
        <v>131</v>
      </c>
      <c r="D309" s="20" t="s">
        <v>17</v>
      </c>
      <c r="E309" s="22">
        <v>19.911023384216339</v>
      </c>
      <c r="F309" s="22">
        <v>21.640614356285415</v>
      </c>
      <c r="G309" s="22">
        <v>19.918648361734057</v>
      </c>
      <c r="H309" s="22"/>
      <c r="I309" s="22"/>
    </row>
    <row r="310" spans="1:9" x14ac:dyDescent="0.25">
      <c r="A310" s="20" t="str">
        <f t="shared" si="4"/>
        <v>DISTRIBUCION VOLUMEN X CRITERIO (Consumiciones)Resto Bebidas CalienteDE 15 A 19 AÑOS</v>
      </c>
      <c r="B310" s="20" t="s">
        <v>120</v>
      </c>
      <c r="C310" s="20" t="s">
        <v>131</v>
      </c>
      <c r="D310" s="20" t="s">
        <v>40</v>
      </c>
      <c r="E310" s="22">
        <v>2.6056854443996187</v>
      </c>
      <c r="F310" s="22">
        <v>2.2406926681127484</v>
      </c>
      <c r="G310" s="22">
        <v>2.8355134811788618</v>
      </c>
      <c r="H310" s="22"/>
      <c r="I310" s="22"/>
    </row>
    <row r="311" spans="1:9" x14ac:dyDescent="0.25">
      <c r="A311" s="20" t="str">
        <f t="shared" si="4"/>
        <v>DISTRIBUCION VOLUMEN X CRITERIO (Consumiciones)Resto Bebidas CalienteDE 20 A 24 AÑOS</v>
      </c>
      <c r="B311" s="20" t="s">
        <v>120</v>
      </c>
      <c r="C311" s="20" t="s">
        <v>131</v>
      </c>
      <c r="D311" s="20" t="s">
        <v>41</v>
      </c>
      <c r="E311" s="22">
        <v>3.2347349218519525</v>
      </c>
      <c r="F311" s="22">
        <v>2.4610886380479164</v>
      </c>
      <c r="G311" s="22">
        <v>2.9410858007574476</v>
      </c>
      <c r="H311" s="22"/>
      <c r="I311" s="22"/>
    </row>
    <row r="312" spans="1:9" x14ac:dyDescent="0.25">
      <c r="A312" s="20" t="str">
        <f t="shared" si="4"/>
        <v>DISTRIBUCION VOLUMEN X CRITERIO (Consumiciones)Resto Bebidas CalienteDE 25 A 34 AÑOS</v>
      </c>
      <c r="B312" s="20" t="s">
        <v>120</v>
      </c>
      <c r="C312" s="20" t="s">
        <v>131</v>
      </c>
      <c r="D312" s="20" t="s">
        <v>42</v>
      </c>
      <c r="E312" s="22">
        <v>9.8377476061095255</v>
      </c>
      <c r="F312" s="22">
        <v>7.105222074491822</v>
      </c>
      <c r="G312" s="22">
        <v>6.856859641562048</v>
      </c>
      <c r="H312" s="22"/>
      <c r="I312" s="22"/>
    </row>
    <row r="313" spans="1:9" x14ac:dyDescent="0.25">
      <c r="A313" s="20" t="str">
        <f t="shared" si="4"/>
        <v>DISTRIBUCION VOLUMEN X CRITERIO (Consumiciones)Resto Bebidas CalienteDE 35 A 49 AÑOS</v>
      </c>
      <c r="B313" s="20" t="s">
        <v>120</v>
      </c>
      <c r="C313" s="20" t="s">
        <v>131</v>
      </c>
      <c r="D313" s="20" t="s">
        <v>43</v>
      </c>
      <c r="E313" s="22">
        <v>32.644955316313187</v>
      </c>
      <c r="F313" s="22">
        <v>30.590793638546003</v>
      </c>
      <c r="G313" s="22">
        <v>29.03774073673225</v>
      </c>
      <c r="H313" s="22"/>
      <c r="I313" s="22"/>
    </row>
    <row r="314" spans="1:9" x14ac:dyDescent="0.25">
      <c r="A314" s="20" t="str">
        <f t="shared" si="4"/>
        <v>DISTRIBUCION VOLUMEN X CRITERIO (Consumiciones)Resto Bebidas CalienteDE 50 A 59 AÑOS</v>
      </c>
      <c r="B314" s="20" t="s">
        <v>120</v>
      </c>
      <c r="C314" s="20" t="s">
        <v>131</v>
      </c>
      <c r="D314" s="20" t="s">
        <v>44</v>
      </c>
      <c r="E314" s="22">
        <v>22.270616348322239</v>
      </c>
      <c r="F314" s="22">
        <v>21.720222935346101</v>
      </c>
      <c r="G314" s="22">
        <v>26.046492455408199</v>
      </c>
      <c r="H314" s="22"/>
      <c r="I314" s="22"/>
    </row>
    <row r="315" spans="1:9" x14ac:dyDescent="0.25">
      <c r="A315" s="20" t="str">
        <f t="shared" si="4"/>
        <v>DISTRIBUCION VOLUMEN X CRITERIO (Consumiciones)Resto Bebidas CalienteDE 60 A 75 AÑOS</v>
      </c>
      <c r="B315" s="20" t="s">
        <v>120</v>
      </c>
      <c r="C315" s="20" t="s">
        <v>131</v>
      </c>
      <c r="D315" s="20" t="s">
        <v>45</v>
      </c>
      <c r="E315" s="22">
        <v>29.406261653795124</v>
      </c>
      <c r="F315" s="22">
        <v>35.881982924566707</v>
      </c>
      <c r="G315" s="22">
        <v>32.282331327511358</v>
      </c>
      <c r="H315" s="22"/>
      <c r="I315" s="22"/>
    </row>
    <row r="316" spans="1:9" x14ac:dyDescent="0.25">
      <c r="A316" s="20" t="str">
        <f t="shared" si="4"/>
        <v>DISTRIBUCION VOLUMEN X CRITERIO (Consumiciones)Resto Bebidas CalienteALTA Y MEDIA ALTA</v>
      </c>
      <c r="B316" s="20" t="s">
        <v>120</v>
      </c>
      <c r="C316" s="20" t="s">
        <v>131</v>
      </c>
      <c r="D316" s="20" t="s">
        <v>18</v>
      </c>
      <c r="E316" s="22">
        <v>29.127309842333322</v>
      </c>
      <c r="F316" s="22">
        <v>26.705862504009165</v>
      </c>
      <c r="G316" s="22">
        <v>27.841260960161101</v>
      </c>
      <c r="H316" s="22"/>
      <c r="I316" s="22"/>
    </row>
    <row r="317" spans="1:9" x14ac:dyDescent="0.25">
      <c r="A317" s="20" t="str">
        <f t="shared" si="4"/>
        <v>DISTRIBUCION VOLUMEN X CRITERIO (Consumiciones)Resto Bebidas CalienteMEDIA</v>
      </c>
      <c r="B317" s="20" t="s">
        <v>120</v>
      </c>
      <c r="C317" s="20" t="s">
        <v>131</v>
      </c>
      <c r="D317" s="20" t="s">
        <v>19</v>
      </c>
      <c r="E317" s="22">
        <v>34.162134227781543</v>
      </c>
      <c r="F317" s="22">
        <v>31.289179666334032</v>
      </c>
      <c r="G317" s="22">
        <v>32.138956928290916</v>
      </c>
      <c r="H317" s="22"/>
      <c r="I317" s="22"/>
    </row>
    <row r="318" spans="1:9" x14ac:dyDescent="0.25">
      <c r="A318" s="20" t="str">
        <f t="shared" si="4"/>
        <v>DISTRIBUCION VOLUMEN X CRITERIO (Consumiciones)Resto Bebidas CalienteMEDIA BAJA</v>
      </c>
      <c r="B318" s="20" t="s">
        <v>120</v>
      </c>
      <c r="C318" s="20" t="s">
        <v>131</v>
      </c>
      <c r="D318" s="20" t="s">
        <v>20</v>
      </c>
      <c r="E318" s="22">
        <v>20.084781542899695</v>
      </c>
      <c r="F318" s="22">
        <v>20.658536824121427</v>
      </c>
      <c r="G318" s="22">
        <v>22.765017975035388</v>
      </c>
      <c r="H318" s="22"/>
      <c r="I318" s="22"/>
    </row>
    <row r="319" spans="1:9" x14ac:dyDescent="0.25">
      <c r="A319" s="20" t="str">
        <f t="shared" si="4"/>
        <v>DISTRIBUCION VOLUMEN X CRITERIO (Consumiciones)Resto Bebidas CalienteBAJA</v>
      </c>
      <c r="B319" s="20" t="s">
        <v>120</v>
      </c>
      <c r="C319" s="20" t="s">
        <v>131</v>
      </c>
      <c r="D319" s="20" t="s">
        <v>21</v>
      </c>
      <c r="E319" s="22">
        <v>16.625779080773281</v>
      </c>
      <c r="F319" s="22">
        <v>21.346418702246343</v>
      </c>
      <c r="G319" s="22">
        <v>17.254783672471056</v>
      </c>
      <c r="H319" s="22"/>
      <c r="I319" s="22"/>
    </row>
    <row r="320" spans="1:9" x14ac:dyDescent="0.25">
      <c r="A320" s="20" t="str">
        <f t="shared" si="4"/>
        <v>DISTRIBUCION VOLUMEN X CRITERIO (Consumiciones)Resto Bebidas CalienteHOMBRE</v>
      </c>
      <c r="B320" s="20" t="s">
        <v>120</v>
      </c>
      <c r="C320" s="20" t="s">
        <v>131</v>
      </c>
      <c r="D320" s="20" t="s">
        <v>22</v>
      </c>
      <c r="E320" s="22">
        <v>49.411945830872021</v>
      </c>
      <c r="F320" s="22">
        <v>51.859311650554197</v>
      </c>
      <c r="G320" s="22">
        <v>49.531449572025757</v>
      </c>
      <c r="H320" s="22"/>
      <c r="I320" s="22"/>
    </row>
    <row r="321" spans="1:9" x14ac:dyDescent="0.25">
      <c r="A321" s="20" t="str">
        <f t="shared" si="4"/>
        <v>DISTRIBUCION VOLUMEN X CRITERIO (Consumiciones)Resto Bebidas CalienteMUJER</v>
      </c>
      <c r="B321" s="20" t="s">
        <v>120</v>
      </c>
      <c r="C321" s="20" t="s">
        <v>131</v>
      </c>
      <c r="D321" s="20" t="s">
        <v>23</v>
      </c>
      <c r="E321" s="22">
        <v>50.588056516021894</v>
      </c>
      <c r="F321" s="22">
        <v>48.140679136289641</v>
      </c>
      <c r="G321" s="22">
        <v>50.468550427974236</v>
      </c>
      <c r="H321" s="22"/>
      <c r="I321" s="22"/>
    </row>
    <row r="322" spans="1:9" x14ac:dyDescent="0.25">
      <c r="A322" s="20" t="str">
        <f t="shared" si="4"/>
        <v>DISTRIBUCION VOLUMEN X CRITERIO (Consumiciones).Total Bebidas FriasT.ESPAÑA</v>
      </c>
      <c r="B322" s="20" t="s">
        <v>120</v>
      </c>
      <c r="C322" s="20" t="s">
        <v>132</v>
      </c>
      <c r="D322" s="20" t="s">
        <v>37</v>
      </c>
      <c r="E322" s="22">
        <v>100</v>
      </c>
      <c r="F322" s="22">
        <v>100</v>
      </c>
      <c r="G322" s="22">
        <v>100</v>
      </c>
      <c r="H322" s="22"/>
      <c r="I322" s="22"/>
    </row>
    <row r="323" spans="1:9" x14ac:dyDescent="0.25">
      <c r="A323" s="20" t="str">
        <f t="shared" si="4"/>
        <v>DISTRIBUCION VOLUMEN X CRITERIO (Consumiciones).Total Bebidas FriasBCN AM</v>
      </c>
      <c r="B323" s="20" t="s">
        <v>120</v>
      </c>
      <c r="C323" s="20" t="s">
        <v>132</v>
      </c>
      <c r="D323" s="20" t="s">
        <v>2</v>
      </c>
      <c r="E323" s="22">
        <v>7.5778198168864384</v>
      </c>
      <c r="F323" s="22">
        <v>7.7385021872563531</v>
      </c>
      <c r="G323" s="22">
        <v>7.4511292982329032</v>
      </c>
      <c r="H323" s="22"/>
      <c r="I323" s="22"/>
    </row>
    <row r="324" spans="1:9" x14ac:dyDescent="0.25">
      <c r="A324" s="20" t="str">
        <f t="shared" ref="A324:A387" si="5">B324&amp;C324&amp;D324</f>
        <v>DISTRIBUCION VOLUMEN X CRITERIO (Consumiciones).Total Bebidas FriasREST.CAT ARAGON</v>
      </c>
      <c r="B324" s="20" t="s">
        <v>120</v>
      </c>
      <c r="C324" s="20" t="s">
        <v>132</v>
      </c>
      <c r="D324" s="20" t="s">
        <v>3</v>
      </c>
      <c r="E324" s="22">
        <v>12.940750349401995</v>
      </c>
      <c r="F324" s="22">
        <v>12.705173018256788</v>
      </c>
      <c r="G324" s="22">
        <v>11.395468751787554</v>
      </c>
      <c r="H324" s="22"/>
      <c r="I324" s="22"/>
    </row>
    <row r="325" spans="1:9" x14ac:dyDescent="0.25">
      <c r="A325" s="20" t="str">
        <f t="shared" si="5"/>
        <v>DISTRIBUCION VOLUMEN X CRITERIO (Consumiciones).Total Bebidas FriasLEVANTE</v>
      </c>
      <c r="B325" s="20" t="s">
        <v>120</v>
      </c>
      <c r="C325" s="20" t="s">
        <v>132</v>
      </c>
      <c r="D325" s="20" t="s">
        <v>4</v>
      </c>
      <c r="E325" s="22">
        <v>13.839829464254649</v>
      </c>
      <c r="F325" s="22">
        <v>14.125525883405633</v>
      </c>
      <c r="G325" s="22">
        <v>13.698347523900786</v>
      </c>
      <c r="H325" s="22"/>
      <c r="I325" s="22"/>
    </row>
    <row r="326" spans="1:9" x14ac:dyDescent="0.25">
      <c r="A326" s="20" t="str">
        <f t="shared" si="5"/>
        <v>DISTRIBUCION VOLUMEN X CRITERIO (Consumiciones).Total Bebidas FriasANDALUCIA</v>
      </c>
      <c r="B326" s="20" t="s">
        <v>120</v>
      </c>
      <c r="C326" s="20" t="s">
        <v>132</v>
      </c>
      <c r="D326" s="20" t="s">
        <v>5</v>
      </c>
      <c r="E326" s="22">
        <v>21.169561227242919</v>
      </c>
      <c r="F326" s="22">
        <v>21.698524910128882</v>
      </c>
      <c r="G326" s="22">
        <v>22.794230688561669</v>
      </c>
      <c r="H326" s="22"/>
      <c r="I326" s="22"/>
    </row>
    <row r="327" spans="1:9" x14ac:dyDescent="0.25">
      <c r="A327" s="20" t="str">
        <f t="shared" si="5"/>
        <v>DISTRIBUCION VOLUMEN X CRITERIO (Consumiciones).Total Bebidas FriasMDD AM</v>
      </c>
      <c r="B327" s="20" t="s">
        <v>120</v>
      </c>
      <c r="C327" s="20" t="s">
        <v>132</v>
      </c>
      <c r="D327" s="20" t="s">
        <v>6</v>
      </c>
      <c r="E327" s="22">
        <v>13.306309520605364</v>
      </c>
      <c r="F327" s="22">
        <v>13.028995209489972</v>
      </c>
      <c r="G327" s="22">
        <v>13.231938283152894</v>
      </c>
      <c r="H327" s="22"/>
      <c r="I327" s="22"/>
    </row>
    <row r="328" spans="1:9" x14ac:dyDescent="0.25">
      <c r="A328" s="20" t="str">
        <f t="shared" si="5"/>
        <v>DISTRIBUCION VOLUMEN X CRITERIO (Consumiciones).Total Bebidas FriasRTO CENTRO</v>
      </c>
      <c r="B328" s="20" t="s">
        <v>120</v>
      </c>
      <c r="C328" s="20" t="s">
        <v>132</v>
      </c>
      <c r="D328" s="20" t="s">
        <v>7</v>
      </c>
      <c r="E328" s="22">
        <v>10.934212970773647</v>
      </c>
      <c r="F328" s="22">
        <v>10.963795805491165</v>
      </c>
      <c r="G328" s="22">
        <v>11.470040733075509</v>
      </c>
      <c r="H328" s="22"/>
      <c r="I328" s="22"/>
    </row>
    <row r="329" spans="1:9" x14ac:dyDescent="0.25">
      <c r="A329" s="20" t="str">
        <f t="shared" si="5"/>
        <v>DISTRIBUCION VOLUMEN X CRITERIO (Consumiciones).Total Bebidas FriasNORTE-CENTRO</v>
      </c>
      <c r="B329" s="20" t="s">
        <v>120</v>
      </c>
      <c r="C329" s="20" t="s">
        <v>132</v>
      </c>
      <c r="D329" s="20" t="s">
        <v>8</v>
      </c>
      <c r="E329" s="22">
        <v>9.9006378843011671</v>
      </c>
      <c r="F329" s="22">
        <v>9.5509011313034069</v>
      </c>
      <c r="G329" s="22">
        <v>9.79185926850435</v>
      </c>
      <c r="H329" s="22"/>
      <c r="I329" s="22"/>
    </row>
    <row r="330" spans="1:9" x14ac:dyDescent="0.25">
      <c r="A330" s="20" t="str">
        <f t="shared" si="5"/>
        <v>DISTRIBUCION VOLUMEN X CRITERIO (Consumiciones).Total Bebidas FriasNOROESTE</v>
      </c>
      <c r="B330" s="20" t="s">
        <v>120</v>
      </c>
      <c r="C330" s="20" t="s">
        <v>132</v>
      </c>
      <c r="D330" s="20" t="s">
        <v>9</v>
      </c>
      <c r="E330" s="22">
        <v>10.330883197653543</v>
      </c>
      <c r="F330" s="22">
        <v>10.188570735242561</v>
      </c>
      <c r="G330" s="22">
        <v>10.16697728110943</v>
      </c>
      <c r="H330" s="22"/>
      <c r="I330" s="22"/>
    </row>
    <row r="331" spans="1:9" x14ac:dyDescent="0.25">
      <c r="A331" s="20" t="str">
        <f t="shared" si="5"/>
        <v>DISTRIBUCION VOLUMEN X CRITERIO (Consumiciones).Total Bebidas Frias&lt;2MIL</v>
      </c>
      <c r="B331" s="20" t="s">
        <v>120</v>
      </c>
      <c r="C331" s="20" t="s">
        <v>132</v>
      </c>
      <c r="D331" s="20" t="s">
        <v>10</v>
      </c>
      <c r="E331" s="22">
        <v>6.1337233156329249</v>
      </c>
      <c r="F331" s="22">
        <v>6.2561263127462627</v>
      </c>
      <c r="G331" s="22">
        <v>6.5739708184041374</v>
      </c>
      <c r="H331" s="22"/>
      <c r="I331" s="22"/>
    </row>
    <row r="332" spans="1:9" x14ac:dyDescent="0.25">
      <c r="A332" s="20" t="str">
        <f t="shared" si="5"/>
        <v>DISTRIBUCION VOLUMEN X CRITERIO (Consumiciones).Total Bebidas Frias2-5MIL</v>
      </c>
      <c r="B332" s="20" t="s">
        <v>120</v>
      </c>
      <c r="C332" s="20" t="s">
        <v>132</v>
      </c>
      <c r="D332" s="20" t="s">
        <v>11</v>
      </c>
      <c r="E332" s="22">
        <v>6.5595719735288185</v>
      </c>
      <c r="F332" s="22">
        <v>5.2103051235695181</v>
      </c>
      <c r="G332" s="22">
        <v>5.0125979988112936</v>
      </c>
      <c r="H332" s="22"/>
      <c r="I332" s="22"/>
    </row>
    <row r="333" spans="1:9" x14ac:dyDescent="0.25">
      <c r="A333" s="20" t="str">
        <f t="shared" si="5"/>
        <v>DISTRIBUCION VOLUMEN X CRITERIO (Consumiciones).Total Bebidas Frias5-10MIL</v>
      </c>
      <c r="B333" s="20" t="s">
        <v>120</v>
      </c>
      <c r="C333" s="20" t="s">
        <v>132</v>
      </c>
      <c r="D333" s="20" t="s">
        <v>12</v>
      </c>
      <c r="E333" s="22">
        <v>7.480939292346898</v>
      </c>
      <c r="F333" s="22">
        <v>7.4494239483640046</v>
      </c>
      <c r="G333" s="22">
        <v>6.6446067762796979</v>
      </c>
      <c r="H333" s="22"/>
      <c r="I333" s="22"/>
    </row>
    <row r="334" spans="1:9" x14ac:dyDescent="0.25">
      <c r="A334" s="20" t="str">
        <f t="shared" si="5"/>
        <v>DISTRIBUCION VOLUMEN X CRITERIO (Consumiciones).Total Bebidas Frias10-30MIL</v>
      </c>
      <c r="B334" s="20" t="s">
        <v>120</v>
      </c>
      <c r="C334" s="20" t="s">
        <v>132</v>
      </c>
      <c r="D334" s="20" t="s">
        <v>13</v>
      </c>
      <c r="E334" s="22">
        <v>19.599891224216627</v>
      </c>
      <c r="F334" s="22">
        <v>19.168211394663722</v>
      </c>
      <c r="G334" s="22">
        <v>18.584657734844402</v>
      </c>
      <c r="H334" s="22"/>
      <c r="I334" s="22"/>
    </row>
    <row r="335" spans="1:9" x14ac:dyDescent="0.25">
      <c r="A335" s="20" t="str">
        <f t="shared" si="5"/>
        <v>DISTRIBUCION VOLUMEN X CRITERIO (Consumiciones).Total Bebidas Frias30-100MIL</v>
      </c>
      <c r="B335" s="20" t="s">
        <v>120</v>
      </c>
      <c r="C335" s="20" t="s">
        <v>132</v>
      </c>
      <c r="D335" s="20" t="s">
        <v>14</v>
      </c>
      <c r="E335" s="22">
        <v>18.980102303066268</v>
      </c>
      <c r="F335" s="22">
        <v>20.234982889166801</v>
      </c>
      <c r="G335" s="22">
        <v>20.433616309355639</v>
      </c>
      <c r="H335" s="22"/>
      <c r="I335" s="22"/>
    </row>
    <row r="336" spans="1:9" x14ac:dyDescent="0.25">
      <c r="A336" s="20" t="str">
        <f t="shared" si="5"/>
        <v>DISTRIBUCION VOLUMEN X CRITERIO (Consumiciones).Total Bebidas Frias100-200MIL</v>
      </c>
      <c r="B336" s="20" t="s">
        <v>120</v>
      </c>
      <c r="C336" s="20" t="s">
        <v>132</v>
      </c>
      <c r="D336" s="20" t="s">
        <v>15</v>
      </c>
      <c r="E336" s="22">
        <v>11.23309363710902</v>
      </c>
      <c r="F336" s="22">
        <v>10.986992888800515</v>
      </c>
      <c r="G336" s="22">
        <v>10.455284867311066</v>
      </c>
      <c r="H336" s="22"/>
      <c r="I336" s="22"/>
    </row>
    <row r="337" spans="1:9" x14ac:dyDescent="0.25">
      <c r="A337" s="20" t="str">
        <f t="shared" si="5"/>
        <v>DISTRIBUCION VOLUMEN X CRITERIO (Consumiciones).Total Bebidas Frias200-500MIL</v>
      </c>
      <c r="B337" s="20" t="s">
        <v>120</v>
      </c>
      <c r="C337" s="20" t="s">
        <v>132</v>
      </c>
      <c r="D337" s="20" t="s">
        <v>16</v>
      </c>
      <c r="E337" s="22">
        <v>13.02647118098203</v>
      </c>
      <c r="F337" s="22">
        <v>13.371944447351483</v>
      </c>
      <c r="G337" s="22">
        <v>13.412815583275087</v>
      </c>
      <c r="H337" s="22"/>
      <c r="I337" s="22"/>
    </row>
    <row r="338" spans="1:9" x14ac:dyDescent="0.25">
      <c r="A338" s="20" t="str">
        <f t="shared" si="5"/>
        <v>DISTRIBUCION VOLUMEN X CRITERIO (Consumiciones).Total Bebidas Frias&gt;500MIL</v>
      </c>
      <c r="B338" s="20" t="s">
        <v>120</v>
      </c>
      <c r="C338" s="20" t="s">
        <v>132</v>
      </c>
      <c r="D338" s="20" t="s">
        <v>17</v>
      </c>
      <c r="E338" s="22">
        <v>16.986211668352681</v>
      </c>
      <c r="F338" s="22">
        <v>17.322012341253853</v>
      </c>
      <c r="G338" s="22">
        <v>18.882441740043767</v>
      </c>
      <c r="H338" s="22"/>
      <c r="I338" s="22"/>
    </row>
    <row r="339" spans="1:9" x14ac:dyDescent="0.25">
      <c r="A339" s="20" t="str">
        <f t="shared" si="5"/>
        <v>DISTRIBUCION VOLUMEN X CRITERIO (Consumiciones).Total Bebidas FriasDE 15 A 19 AÑOS</v>
      </c>
      <c r="B339" s="20" t="s">
        <v>120</v>
      </c>
      <c r="C339" s="20" t="s">
        <v>132</v>
      </c>
      <c r="D339" s="20" t="s">
        <v>40</v>
      </c>
      <c r="E339" s="22">
        <v>2.0014430679891317</v>
      </c>
      <c r="F339" s="22">
        <v>2.1482770450585278</v>
      </c>
      <c r="G339" s="22">
        <v>2.6691615698114362</v>
      </c>
      <c r="H339" s="22"/>
      <c r="I339" s="22"/>
    </row>
    <row r="340" spans="1:9" x14ac:dyDescent="0.25">
      <c r="A340" s="20" t="str">
        <f t="shared" si="5"/>
        <v>DISTRIBUCION VOLUMEN X CRITERIO (Consumiciones).Total Bebidas FriasDE 20 A 24 AÑOS</v>
      </c>
      <c r="B340" s="20" t="s">
        <v>120</v>
      </c>
      <c r="C340" s="20" t="s">
        <v>132</v>
      </c>
      <c r="D340" s="20" t="s">
        <v>41</v>
      </c>
      <c r="E340" s="22">
        <v>3.3425314625911744</v>
      </c>
      <c r="F340" s="22">
        <v>3.3419860994102781</v>
      </c>
      <c r="G340" s="22">
        <v>3.9324169798688065</v>
      </c>
      <c r="H340" s="22"/>
      <c r="I340" s="22"/>
    </row>
    <row r="341" spans="1:9" x14ac:dyDescent="0.25">
      <c r="A341" s="20" t="str">
        <f t="shared" si="5"/>
        <v>DISTRIBUCION VOLUMEN X CRITERIO (Consumiciones).Total Bebidas FriasDE 25 A 34 AÑOS</v>
      </c>
      <c r="B341" s="20" t="s">
        <v>120</v>
      </c>
      <c r="C341" s="20" t="s">
        <v>132</v>
      </c>
      <c r="D341" s="20" t="s">
        <v>42</v>
      </c>
      <c r="E341" s="22">
        <v>10.09290252783892</v>
      </c>
      <c r="F341" s="22">
        <v>9.2738328527997389</v>
      </c>
      <c r="G341" s="22">
        <v>8.9443721402542717</v>
      </c>
      <c r="H341" s="22"/>
      <c r="I341" s="22"/>
    </row>
    <row r="342" spans="1:9" x14ac:dyDescent="0.25">
      <c r="A342" s="20" t="str">
        <f t="shared" si="5"/>
        <v>DISTRIBUCION VOLUMEN X CRITERIO (Consumiciones).Total Bebidas FriasDE 35 A 49 AÑOS</v>
      </c>
      <c r="B342" s="20" t="s">
        <v>120</v>
      </c>
      <c r="C342" s="20" t="s">
        <v>132</v>
      </c>
      <c r="D342" s="20" t="s">
        <v>43</v>
      </c>
      <c r="E342" s="22">
        <v>29.951242912670178</v>
      </c>
      <c r="F342" s="22">
        <v>28.090680221028009</v>
      </c>
      <c r="G342" s="22">
        <v>25.993057345001034</v>
      </c>
      <c r="H342" s="22"/>
      <c r="I342" s="22"/>
    </row>
    <row r="343" spans="1:9" x14ac:dyDescent="0.25">
      <c r="A343" s="20" t="str">
        <f t="shared" si="5"/>
        <v>DISTRIBUCION VOLUMEN X CRITERIO (Consumiciones).Total Bebidas FriasDE 50 A 59 AÑOS</v>
      </c>
      <c r="B343" s="20" t="s">
        <v>120</v>
      </c>
      <c r="C343" s="20" t="s">
        <v>132</v>
      </c>
      <c r="D343" s="20" t="s">
        <v>44</v>
      </c>
      <c r="E343" s="22">
        <v>24.891179905430057</v>
      </c>
      <c r="F343" s="22">
        <v>25.523072480338243</v>
      </c>
      <c r="G343" s="22">
        <v>24.652834563351998</v>
      </c>
      <c r="H343" s="22"/>
      <c r="I343" s="22"/>
    </row>
    <row r="344" spans="1:9" x14ac:dyDescent="0.25">
      <c r="A344" s="20" t="str">
        <f t="shared" si="5"/>
        <v>DISTRIBUCION VOLUMEN X CRITERIO (Consumiciones).Total Bebidas FriasDE 60 A 75 AÑOS</v>
      </c>
      <c r="B344" s="20" t="s">
        <v>120</v>
      </c>
      <c r="C344" s="20" t="s">
        <v>132</v>
      </c>
      <c r="D344" s="20" t="s">
        <v>45</v>
      </c>
      <c r="E344" s="22">
        <v>29.720704882831345</v>
      </c>
      <c r="F344" s="22">
        <v>31.622147540383132</v>
      </c>
      <c r="G344" s="22">
        <v>33.808153043485838</v>
      </c>
      <c r="H344" s="22"/>
      <c r="I344" s="22"/>
    </row>
    <row r="345" spans="1:9" x14ac:dyDescent="0.25">
      <c r="A345" s="20" t="str">
        <f t="shared" si="5"/>
        <v>DISTRIBUCION VOLUMEN X CRITERIO (Consumiciones).Total Bebidas FriasALTA Y MEDIA ALTA</v>
      </c>
      <c r="B345" s="20" t="s">
        <v>120</v>
      </c>
      <c r="C345" s="20" t="s">
        <v>132</v>
      </c>
      <c r="D345" s="20" t="s">
        <v>18</v>
      </c>
      <c r="E345" s="22">
        <v>25.590955461010413</v>
      </c>
      <c r="F345" s="22">
        <v>26.112014473567164</v>
      </c>
      <c r="G345" s="22">
        <v>26.310107435733865</v>
      </c>
      <c r="H345" s="22"/>
      <c r="I345" s="22"/>
    </row>
    <row r="346" spans="1:9" x14ac:dyDescent="0.25">
      <c r="A346" s="20" t="str">
        <f t="shared" si="5"/>
        <v>DISTRIBUCION VOLUMEN X CRITERIO (Consumiciones).Total Bebidas FriasMEDIA</v>
      </c>
      <c r="B346" s="20" t="s">
        <v>120</v>
      </c>
      <c r="C346" s="20" t="s">
        <v>132</v>
      </c>
      <c r="D346" s="20" t="s">
        <v>19</v>
      </c>
      <c r="E346" s="22">
        <v>32.89910438864662</v>
      </c>
      <c r="F346" s="22">
        <v>31.954951937919596</v>
      </c>
      <c r="G346" s="22">
        <v>31.047897455285955</v>
      </c>
      <c r="H346" s="22"/>
      <c r="I346" s="22"/>
    </row>
    <row r="347" spans="1:9" x14ac:dyDescent="0.25">
      <c r="A347" s="20" t="str">
        <f t="shared" si="5"/>
        <v>DISTRIBUCION VOLUMEN X CRITERIO (Consumiciones).Total Bebidas FriasMEDIA BAJA</v>
      </c>
      <c r="B347" s="20" t="s">
        <v>120</v>
      </c>
      <c r="C347" s="20" t="s">
        <v>132</v>
      </c>
      <c r="D347" s="20" t="s">
        <v>20</v>
      </c>
      <c r="E347" s="22">
        <v>25.004301468440254</v>
      </c>
      <c r="F347" s="22">
        <v>25.519546968452229</v>
      </c>
      <c r="G347" s="22">
        <v>24.232260247144136</v>
      </c>
      <c r="H347" s="22"/>
      <c r="I347" s="22"/>
    </row>
    <row r="348" spans="1:9" x14ac:dyDescent="0.25">
      <c r="A348" s="20" t="str">
        <f t="shared" si="5"/>
        <v>DISTRIBUCION VOLUMEN X CRITERIO (Consumiciones).Total Bebidas FriasBAJA</v>
      </c>
      <c r="B348" s="20" t="s">
        <v>120</v>
      </c>
      <c r="C348" s="20" t="s">
        <v>132</v>
      </c>
      <c r="D348" s="20" t="s">
        <v>21</v>
      </c>
      <c r="E348" s="22">
        <v>16.505643605369073</v>
      </c>
      <c r="F348" s="22">
        <v>16.413480079222634</v>
      </c>
      <c r="G348" s="22">
        <v>18.409713070702967</v>
      </c>
      <c r="H348" s="22"/>
      <c r="I348" s="22"/>
    </row>
    <row r="349" spans="1:9" x14ac:dyDescent="0.25">
      <c r="A349" s="20" t="str">
        <f t="shared" si="5"/>
        <v>DISTRIBUCION VOLUMEN X CRITERIO (Consumiciones).Total Bebidas FriasHOMBRE</v>
      </c>
      <c r="B349" s="20" t="s">
        <v>120</v>
      </c>
      <c r="C349" s="20" t="s">
        <v>132</v>
      </c>
      <c r="D349" s="20" t="s">
        <v>22</v>
      </c>
      <c r="E349" s="22">
        <v>56.876567713745729</v>
      </c>
      <c r="F349" s="22">
        <v>57.32890802011439</v>
      </c>
      <c r="G349" s="22">
        <v>58.029950822860421</v>
      </c>
      <c r="H349" s="22"/>
      <c r="I349" s="22"/>
    </row>
    <row r="350" spans="1:9" x14ac:dyDescent="0.25">
      <c r="A350" s="20" t="str">
        <f t="shared" si="5"/>
        <v>DISTRIBUCION VOLUMEN X CRITERIO (Consumiciones).Total Bebidas FriasMUJER</v>
      </c>
      <c r="B350" s="20" t="s">
        <v>120</v>
      </c>
      <c r="C350" s="20" t="s">
        <v>132</v>
      </c>
      <c r="D350" s="20" t="s">
        <v>23</v>
      </c>
      <c r="E350" s="22">
        <v>43.123440492031527</v>
      </c>
      <c r="F350" s="22">
        <v>42.671082168628047</v>
      </c>
      <c r="G350" s="22">
        <v>41.970049177139572</v>
      </c>
      <c r="H350" s="22"/>
      <c r="I350" s="22"/>
    </row>
    <row r="351" spans="1:9" x14ac:dyDescent="0.25">
      <c r="A351" s="20" t="str">
        <f t="shared" si="5"/>
        <v>DISTRIBUCION VOLUMEN X CRITERIO (Consumiciones)Total bebidas de vinoT.ESPAÑA</v>
      </c>
      <c r="B351" s="20" t="s">
        <v>120</v>
      </c>
      <c r="C351" s="20" t="s">
        <v>133</v>
      </c>
      <c r="D351" s="20" t="s">
        <v>37</v>
      </c>
      <c r="E351" s="22">
        <v>100</v>
      </c>
      <c r="F351" s="22">
        <v>100</v>
      </c>
      <c r="G351" s="22">
        <v>100</v>
      </c>
      <c r="H351" s="22"/>
      <c r="I351" s="22"/>
    </row>
    <row r="352" spans="1:9" x14ac:dyDescent="0.25">
      <c r="A352" s="20" t="str">
        <f t="shared" si="5"/>
        <v>DISTRIBUCION VOLUMEN X CRITERIO (Consumiciones)Total bebidas de vinoBCN AM</v>
      </c>
      <c r="B352" s="20" t="s">
        <v>120</v>
      </c>
      <c r="C352" s="20" t="s">
        <v>133</v>
      </c>
      <c r="D352" s="20" t="s">
        <v>2</v>
      </c>
      <c r="E352" s="22">
        <v>5.7266703523840494</v>
      </c>
      <c r="F352" s="22">
        <v>6.2092829648954178</v>
      </c>
      <c r="G352" s="22">
        <v>5.4874297355195338</v>
      </c>
      <c r="H352" s="22"/>
      <c r="I352" s="22"/>
    </row>
    <row r="353" spans="1:9" x14ac:dyDescent="0.25">
      <c r="A353" s="20" t="str">
        <f t="shared" si="5"/>
        <v>DISTRIBUCION VOLUMEN X CRITERIO (Consumiciones)Total bebidas de vinoREST.CAT ARAGON</v>
      </c>
      <c r="B353" s="20" t="s">
        <v>120</v>
      </c>
      <c r="C353" s="20" t="s">
        <v>133</v>
      </c>
      <c r="D353" s="20" t="s">
        <v>3</v>
      </c>
      <c r="E353" s="22">
        <v>12.561509667277379</v>
      </c>
      <c r="F353" s="22">
        <v>10.087945201370333</v>
      </c>
      <c r="G353" s="22">
        <v>10.201051684471309</v>
      </c>
      <c r="H353" s="22"/>
      <c r="I353" s="22"/>
    </row>
    <row r="354" spans="1:9" x14ac:dyDescent="0.25">
      <c r="A354" s="20" t="str">
        <f t="shared" si="5"/>
        <v>DISTRIBUCION VOLUMEN X CRITERIO (Consumiciones)Total bebidas de vinoLEVANTE</v>
      </c>
      <c r="B354" s="20" t="s">
        <v>120</v>
      </c>
      <c r="C354" s="20" t="s">
        <v>133</v>
      </c>
      <c r="D354" s="20" t="s">
        <v>4</v>
      </c>
      <c r="E354" s="22">
        <v>11.17739802096369</v>
      </c>
      <c r="F354" s="22">
        <v>12.138931282290182</v>
      </c>
      <c r="G354" s="22">
        <v>11.237613813657056</v>
      </c>
      <c r="H354" s="22"/>
      <c r="I354" s="22"/>
    </row>
    <row r="355" spans="1:9" x14ac:dyDescent="0.25">
      <c r="A355" s="20" t="str">
        <f t="shared" si="5"/>
        <v>DISTRIBUCION VOLUMEN X CRITERIO (Consumiciones)Total bebidas de vinoANDALUCIA</v>
      </c>
      <c r="B355" s="20" t="s">
        <v>120</v>
      </c>
      <c r="C355" s="20" t="s">
        <v>133</v>
      </c>
      <c r="D355" s="20" t="s">
        <v>5</v>
      </c>
      <c r="E355" s="22">
        <v>16.57599708729909</v>
      </c>
      <c r="F355" s="22">
        <v>17.989440697816082</v>
      </c>
      <c r="G355" s="22">
        <v>20.294279026599813</v>
      </c>
      <c r="H355" s="22"/>
      <c r="I355" s="22"/>
    </row>
    <row r="356" spans="1:9" x14ac:dyDescent="0.25">
      <c r="A356" s="20" t="str">
        <f t="shared" si="5"/>
        <v>DISTRIBUCION VOLUMEN X CRITERIO (Consumiciones)Total bebidas de vinoMDD AM</v>
      </c>
      <c r="B356" s="20" t="s">
        <v>120</v>
      </c>
      <c r="C356" s="20" t="s">
        <v>133</v>
      </c>
      <c r="D356" s="20" t="s">
        <v>6</v>
      </c>
      <c r="E356" s="22">
        <v>12.242646705557419</v>
      </c>
      <c r="F356" s="22">
        <v>12.382607845387932</v>
      </c>
      <c r="G356" s="22">
        <v>13.040983339990445</v>
      </c>
      <c r="H356" s="22"/>
      <c r="I356" s="22"/>
    </row>
    <row r="357" spans="1:9" x14ac:dyDescent="0.25">
      <c r="A357" s="20" t="str">
        <f t="shared" si="5"/>
        <v>DISTRIBUCION VOLUMEN X CRITERIO (Consumiciones)Total bebidas de vinoRTO CENTRO</v>
      </c>
      <c r="B357" s="20" t="s">
        <v>120</v>
      </c>
      <c r="C357" s="20" t="s">
        <v>133</v>
      </c>
      <c r="D357" s="20" t="s">
        <v>7</v>
      </c>
      <c r="E357" s="22">
        <v>9.4588695429005796</v>
      </c>
      <c r="F357" s="22">
        <v>12.049573723461529</v>
      </c>
      <c r="G357" s="22">
        <v>11.603239274894745</v>
      </c>
      <c r="H357" s="22"/>
      <c r="I357" s="22"/>
    </row>
    <row r="358" spans="1:9" x14ac:dyDescent="0.25">
      <c r="A358" s="20" t="str">
        <f t="shared" si="5"/>
        <v>DISTRIBUCION VOLUMEN X CRITERIO (Consumiciones)Total bebidas de vinoNORTE-CENTRO</v>
      </c>
      <c r="B358" s="20" t="s">
        <v>120</v>
      </c>
      <c r="C358" s="20" t="s">
        <v>133</v>
      </c>
      <c r="D358" s="20" t="s">
        <v>8</v>
      </c>
      <c r="E358" s="22">
        <v>17.087281182732671</v>
      </c>
      <c r="F358" s="22">
        <v>16.915610510579931</v>
      </c>
      <c r="G358" s="22">
        <v>15.714102261555229</v>
      </c>
      <c r="H358" s="22"/>
      <c r="I358" s="22"/>
    </row>
    <row r="359" spans="1:9" x14ac:dyDescent="0.25">
      <c r="A359" s="20" t="str">
        <f t="shared" si="5"/>
        <v>DISTRIBUCION VOLUMEN X CRITERIO (Consumiciones)Total bebidas de vinoNOROESTE</v>
      </c>
      <c r="B359" s="20" t="s">
        <v>120</v>
      </c>
      <c r="C359" s="20" t="s">
        <v>133</v>
      </c>
      <c r="D359" s="20" t="s">
        <v>9</v>
      </c>
      <c r="E359" s="22">
        <v>15.169621326169914</v>
      </c>
      <c r="F359" s="22">
        <v>12.226590746602476</v>
      </c>
      <c r="G359" s="22">
        <v>12.421300863311874</v>
      </c>
      <c r="H359" s="22"/>
      <c r="I359" s="22"/>
    </row>
    <row r="360" spans="1:9" x14ac:dyDescent="0.25">
      <c r="A360" s="20" t="str">
        <f t="shared" si="5"/>
        <v>DISTRIBUCION VOLUMEN X CRITERIO (Consumiciones)Total bebidas de vino&lt;2MIL</v>
      </c>
      <c r="B360" s="20" t="s">
        <v>120</v>
      </c>
      <c r="C360" s="20" t="s">
        <v>133</v>
      </c>
      <c r="D360" s="20" t="s">
        <v>10</v>
      </c>
      <c r="E360" s="22">
        <v>5.6295298028598344</v>
      </c>
      <c r="F360" s="22">
        <v>5.5210398925554021</v>
      </c>
      <c r="G360" s="22">
        <v>4.8006369145252039</v>
      </c>
      <c r="H360" s="22"/>
      <c r="I360" s="22"/>
    </row>
    <row r="361" spans="1:9" x14ac:dyDescent="0.25">
      <c r="A361" s="20" t="str">
        <f t="shared" si="5"/>
        <v>DISTRIBUCION VOLUMEN X CRITERIO (Consumiciones)Total bebidas de vino2-5MIL</v>
      </c>
      <c r="B361" s="20" t="s">
        <v>120</v>
      </c>
      <c r="C361" s="20" t="s">
        <v>133</v>
      </c>
      <c r="D361" s="20" t="s">
        <v>11</v>
      </c>
      <c r="E361" s="22">
        <v>6.8678827990790197</v>
      </c>
      <c r="F361" s="22">
        <v>5.2116006539809829</v>
      </c>
      <c r="G361" s="22">
        <v>4.9443762982407717</v>
      </c>
      <c r="H361" s="22"/>
      <c r="I361" s="22"/>
    </row>
    <row r="362" spans="1:9" x14ac:dyDescent="0.25">
      <c r="A362" s="20" t="str">
        <f t="shared" si="5"/>
        <v>DISTRIBUCION VOLUMEN X CRITERIO (Consumiciones)Total bebidas de vino5-10MIL</v>
      </c>
      <c r="B362" s="20" t="s">
        <v>120</v>
      </c>
      <c r="C362" s="20" t="s">
        <v>133</v>
      </c>
      <c r="D362" s="20" t="s">
        <v>12</v>
      </c>
      <c r="E362" s="22">
        <v>7.2276206664794982</v>
      </c>
      <c r="F362" s="22">
        <v>6.5176662592561607</v>
      </c>
      <c r="G362" s="22">
        <v>6.6031725648109312</v>
      </c>
      <c r="H362" s="22"/>
      <c r="I362" s="22"/>
    </row>
    <row r="363" spans="1:9" x14ac:dyDescent="0.25">
      <c r="A363" s="20" t="str">
        <f t="shared" si="5"/>
        <v>DISTRIBUCION VOLUMEN X CRITERIO (Consumiciones)Total bebidas de vino10-30MIL</v>
      </c>
      <c r="B363" s="20" t="s">
        <v>120</v>
      </c>
      <c r="C363" s="20" t="s">
        <v>133</v>
      </c>
      <c r="D363" s="20" t="s">
        <v>13</v>
      </c>
      <c r="E363" s="22">
        <v>19.966110938054964</v>
      </c>
      <c r="F363" s="22">
        <v>20.22196614480039</v>
      </c>
      <c r="G363" s="22">
        <v>21.462280867798125</v>
      </c>
      <c r="H363" s="22"/>
      <c r="I363" s="22"/>
    </row>
    <row r="364" spans="1:9" x14ac:dyDescent="0.25">
      <c r="A364" s="20" t="str">
        <f t="shared" si="5"/>
        <v>DISTRIBUCION VOLUMEN X CRITERIO (Consumiciones)Total bebidas de vino30-100MIL</v>
      </c>
      <c r="B364" s="20" t="s">
        <v>120</v>
      </c>
      <c r="C364" s="20" t="s">
        <v>133</v>
      </c>
      <c r="D364" s="20" t="s">
        <v>14</v>
      </c>
      <c r="E364" s="22">
        <v>17.20066328936387</v>
      </c>
      <c r="F364" s="22">
        <v>17.997961493514246</v>
      </c>
      <c r="G364" s="22">
        <v>16.908020970314848</v>
      </c>
      <c r="H364" s="22"/>
      <c r="I364" s="22"/>
    </row>
    <row r="365" spans="1:9" x14ac:dyDescent="0.25">
      <c r="A365" s="20" t="str">
        <f t="shared" si="5"/>
        <v>DISTRIBUCION VOLUMEN X CRITERIO (Consumiciones)Total bebidas de vino100-200MIL</v>
      </c>
      <c r="B365" s="20" t="s">
        <v>120</v>
      </c>
      <c r="C365" s="20" t="s">
        <v>133</v>
      </c>
      <c r="D365" s="20" t="s">
        <v>15</v>
      </c>
      <c r="E365" s="22">
        <v>14.96830743110856</v>
      </c>
      <c r="F365" s="22">
        <v>14.220263338538256</v>
      </c>
      <c r="G365" s="22">
        <v>12.2063317876051</v>
      </c>
      <c r="H365" s="22"/>
      <c r="I365" s="22"/>
    </row>
    <row r="366" spans="1:9" x14ac:dyDescent="0.25">
      <c r="A366" s="20" t="str">
        <f t="shared" si="5"/>
        <v>DISTRIBUCION VOLUMEN X CRITERIO (Consumiciones)Total bebidas de vino200-500MIL</v>
      </c>
      <c r="B366" s="20" t="s">
        <v>120</v>
      </c>
      <c r="C366" s="20" t="s">
        <v>133</v>
      </c>
      <c r="D366" s="20" t="s">
        <v>16</v>
      </c>
      <c r="E366" s="22">
        <v>14.761077549089372</v>
      </c>
      <c r="F366" s="22">
        <v>14.649146498742535</v>
      </c>
      <c r="G366" s="22">
        <v>14.525040880773238</v>
      </c>
      <c r="H366" s="22"/>
      <c r="I366" s="22"/>
    </row>
    <row r="367" spans="1:9" x14ac:dyDescent="0.25">
      <c r="A367" s="20" t="str">
        <f t="shared" si="5"/>
        <v>DISTRIBUCION VOLUMEN X CRITERIO (Consumiciones)Total bebidas de vino&gt;500MIL</v>
      </c>
      <c r="B367" s="20" t="s">
        <v>120</v>
      </c>
      <c r="C367" s="20" t="s">
        <v>133</v>
      </c>
      <c r="D367" s="20" t="s">
        <v>17</v>
      </c>
      <c r="E367" s="22">
        <v>13.378791582028814</v>
      </c>
      <c r="F367" s="22">
        <v>15.660343122855993</v>
      </c>
      <c r="G367" s="22">
        <v>18.550143885312025</v>
      </c>
      <c r="H367" s="22"/>
      <c r="I367" s="22"/>
    </row>
    <row r="368" spans="1:9" x14ac:dyDescent="0.25">
      <c r="A368" s="20" t="str">
        <f t="shared" si="5"/>
        <v>DISTRIBUCION VOLUMEN X CRITERIO (Consumiciones)Total bebidas de vinoDE 15 A 19 AÑOS</v>
      </c>
      <c r="B368" s="20" t="s">
        <v>120</v>
      </c>
      <c r="C368" s="20" t="s">
        <v>133</v>
      </c>
      <c r="D368" s="20" t="s">
        <v>40</v>
      </c>
      <c r="E368" s="22">
        <v>0.37912917982276761</v>
      </c>
      <c r="F368" s="22">
        <v>0.22459775977947913</v>
      </c>
      <c r="G368" s="22">
        <v>0.50553485226635009</v>
      </c>
      <c r="H368" s="22"/>
      <c r="I368" s="22"/>
    </row>
    <row r="369" spans="1:9" x14ac:dyDescent="0.25">
      <c r="A369" s="20" t="str">
        <f t="shared" si="5"/>
        <v>DISTRIBUCION VOLUMEN X CRITERIO (Consumiciones)Total bebidas de vinoDE 20 A 24 AÑOS</v>
      </c>
      <c r="B369" s="20" t="s">
        <v>120</v>
      </c>
      <c r="C369" s="20" t="s">
        <v>133</v>
      </c>
      <c r="D369" s="20" t="s">
        <v>41</v>
      </c>
      <c r="E369" s="22">
        <v>1.4761075583645196</v>
      </c>
      <c r="F369" s="22">
        <v>1.6593021535967076</v>
      </c>
      <c r="G369" s="22">
        <v>1.7663258337301195</v>
      </c>
      <c r="H369" s="22"/>
      <c r="I369" s="22"/>
    </row>
    <row r="370" spans="1:9" x14ac:dyDescent="0.25">
      <c r="A370" s="20" t="str">
        <f t="shared" si="5"/>
        <v>DISTRIBUCION VOLUMEN X CRITERIO (Consumiciones)Total bebidas de vinoDE 25 A 34 AÑOS</v>
      </c>
      <c r="B370" s="20" t="s">
        <v>120</v>
      </c>
      <c r="C370" s="20" t="s">
        <v>133</v>
      </c>
      <c r="D370" s="20" t="s">
        <v>42</v>
      </c>
      <c r="E370" s="22">
        <v>5.9554465253305562</v>
      </c>
      <c r="F370" s="22">
        <v>5.5035219949774197</v>
      </c>
      <c r="G370" s="22">
        <v>6.0147937949615544</v>
      </c>
      <c r="H370" s="22"/>
      <c r="I370" s="22"/>
    </row>
    <row r="371" spans="1:9" x14ac:dyDescent="0.25">
      <c r="A371" s="20" t="str">
        <f t="shared" si="5"/>
        <v>DISTRIBUCION VOLUMEN X CRITERIO (Consumiciones)Total bebidas de vinoDE 35 A 49 AÑOS</v>
      </c>
      <c r="B371" s="20" t="s">
        <v>120</v>
      </c>
      <c r="C371" s="20" t="s">
        <v>133</v>
      </c>
      <c r="D371" s="20" t="s">
        <v>43</v>
      </c>
      <c r="E371" s="22">
        <v>17.737622637164854</v>
      </c>
      <c r="F371" s="22">
        <v>17.879577714683407</v>
      </c>
      <c r="G371" s="22">
        <v>17.486914400122082</v>
      </c>
      <c r="H371" s="22"/>
      <c r="I371" s="22"/>
    </row>
    <row r="372" spans="1:9" x14ac:dyDescent="0.25">
      <c r="A372" s="20" t="str">
        <f t="shared" si="5"/>
        <v>DISTRIBUCION VOLUMEN X CRITERIO (Consumiciones)Total bebidas de vinoDE 50 A 59 AÑOS</v>
      </c>
      <c r="B372" s="20" t="s">
        <v>120</v>
      </c>
      <c r="C372" s="20" t="s">
        <v>133</v>
      </c>
      <c r="D372" s="20" t="s">
        <v>44</v>
      </c>
      <c r="E372" s="22">
        <v>26.856241910013406</v>
      </c>
      <c r="F372" s="22">
        <v>25.092194519619209</v>
      </c>
      <c r="G372" s="22">
        <v>22.897102197346776</v>
      </c>
      <c r="H372" s="22"/>
      <c r="I372" s="22"/>
    </row>
    <row r="373" spans="1:9" x14ac:dyDescent="0.25">
      <c r="A373" s="20" t="str">
        <f t="shared" si="5"/>
        <v>DISTRIBUCION VOLUMEN X CRITERIO (Consumiciones)Total bebidas de vinoDE 60 A 75 AÑOS</v>
      </c>
      <c r="B373" s="20" t="s">
        <v>120</v>
      </c>
      <c r="C373" s="20" t="s">
        <v>133</v>
      </c>
      <c r="D373" s="20" t="s">
        <v>45</v>
      </c>
      <c r="E373" s="22">
        <v>47.595440658698088</v>
      </c>
      <c r="F373" s="22">
        <v>49.640791197283292</v>
      </c>
      <c r="G373" s="22">
        <v>51.329323501378823</v>
      </c>
      <c r="H373" s="22"/>
      <c r="I373" s="22"/>
    </row>
    <row r="374" spans="1:9" x14ac:dyDescent="0.25">
      <c r="A374" s="20" t="str">
        <f t="shared" si="5"/>
        <v>DISTRIBUCION VOLUMEN X CRITERIO (Consumiciones)Total bebidas de vinoALTA Y MEDIA ALTA</v>
      </c>
      <c r="B374" s="20" t="s">
        <v>120</v>
      </c>
      <c r="C374" s="20" t="s">
        <v>133</v>
      </c>
      <c r="D374" s="20" t="s">
        <v>18</v>
      </c>
      <c r="E374" s="22">
        <v>32.39316675335003</v>
      </c>
      <c r="F374" s="22">
        <v>31.819363889595582</v>
      </c>
      <c r="G374" s="22">
        <v>31.78981070179842</v>
      </c>
      <c r="H374" s="22"/>
      <c r="I374" s="22"/>
    </row>
    <row r="375" spans="1:9" x14ac:dyDescent="0.25">
      <c r="A375" s="20" t="str">
        <f t="shared" si="5"/>
        <v>DISTRIBUCION VOLUMEN X CRITERIO (Consumiciones)Total bebidas de vinoMEDIA</v>
      </c>
      <c r="B375" s="20" t="s">
        <v>120</v>
      </c>
      <c r="C375" s="20" t="s">
        <v>133</v>
      </c>
      <c r="D375" s="20" t="s">
        <v>19</v>
      </c>
      <c r="E375" s="22">
        <v>27.28157276415002</v>
      </c>
      <c r="F375" s="22">
        <v>30.302349693968612</v>
      </c>
      <c r="G375" s="22">
        <v>33.372328156908793</v>
      </c>
      <c r="H375" s="22"/>
      <c r="I375" s="22"/>
    </row>
    <row r="376" spans="1:9" x14ac:dyDescent="0.25">
      <c r="A376" s="20" t="str">
        <f t="shared" si="5"/>
        <v>DISTRIBUCION VOLUMEN X CRITERIO (Consumiciones)Total bebidas de vinoMEDIA BAJA</v>
      </c>
      <c r="B376" s="20" t="s">
        <v>120</v>
      </c>
      <c r="C376" s="20" t="s">
        <v>133</v>
      </c>
      <c r="D376" s="20" t="s">
        <v>20</v>
      </c>
      <c r="E376" s="22">
        <v>24.637794845015552</v>
      </c>
      <c r="F376" s="22">
        <v>26.925567455720028</v>
      </c>
      <c r="G376" s="22">
        <v>22.387733183013278</v>
      </c>
      <c r="H376" s="22"/>
      <c r="I376" s="22"/>
    </row>
    <row r="377" spans="1:9" x14ac:dyDescent="0.25">
      <c r="A377" s="20" t="str">
        <f t="shared" si="5"/>
        <v>DISTRIBUCION VOLUMEN X CRITERIO (Consumiciones)Total bebidas de vinoBAJA</v>
      </c>
      <c r="B377" s="20" t="s">
        <v>120</v>
      </c>
      <c r="C377" s="20" t="s">
        <v>133</v>
      </c>
      <c r="D377" s="20" t="s">
        <v>21</v>
      </c>
      <c r="E377" s="22">
        <v>15.687450350696386</v>
      </c>
      <c r="F377" s="22">
        <v>10.952704965431298</v>
      </c>
      <c r="G377" s="22">
        <v>12.450127958279515</v>
      </c>
      <c r="H377" s="22"/>
      <c r="I377" s="22"/>
    </row>
    <row r="378" spans="1:9" x14ac:dyDescent="0.25">
      <c r="A378" s="20" t="str">
        <f t="shared" si="5"/>
        <v>DISTRIBUCION VOLUMEN X CRITERIO (Consumiciones)Total bebidas de vinoHOMBRE</v>
      </c>
      <c r="B378" s="20" t="s">
        <v>120</v>
      </c>
      <c r="C378" s="20" t="s">
        <v>133</v>
      </c>
      <c r="D378" s="20" t="s">
        <v>22</v>
      </c>
      <c r="E378" s="22">
        <v>65.901035168871843</v>
      </c>
      <c r="F378" s="22">
        <v>64.576225235256643</v>
      </c>
      <c r="G378" s="22">
        <v>63.664143079787763</v>
      </c>
      <c r="H378" s="22"/>
      <c r="I378" s="22"/>
    </row>
    <row r="379" spans="1:9" x14ac:dyDescent="0.25">
      <c r="A379" s="20" t="str">
        <f t="shared" si="5"/>
        <v>DISTRIBUCION VOLUMEN X CRITERIO (Consumiciones)Total bebidas de vinoMUJER</v>
      </c>
      <c r="B379" s="20" t="s">
        <v>120</v>
      </c>
      <c r="C379" s="20" t="s">
        <v>133</v>
      </c>
      <c r="D379" s="20" t="s">
        <v>23</v>
      </c>
      <c r="E379" s="22">
        <v>34.098953911993874</v>
      </c>
      <c r="F379" s="22">
        <v>35.423765434553701</v>
      </c>
      <c r="G379" s="22">
        <v>36.335869428352957</v>
      </c>
      <c r="H379" s="22"/>
      <c r="I379" s="22"/>
    </row>
    <row r="380" spans="1:9" x14ac:dyDescent="0.25">
      <c r="A380" s="20" t="str">
        <f t="shared" si="5"/>
        <v>DISTRIBUCION VOLUMEN X CRITERIO (Consumiciones)VinoT.ESPAÑA</v>
      </c>
      <c r="B380" s="20" t="s">
        <v>120</v>
      </c>
      <c r="C380" s="20" t="s">
        <v>134</v>
      </c>
      <c r="D380" s="20" t="s">
        <v>37</v>
      </c>
      <c r="E380" s="22">
        <v>100</v>
      </c>
      <c r="F380" s="22">
        <v>100</v>
      </c>
      <c r="G380" s="22">
        <v>100</v>
      </c>
      <c r="H380" s="22"/>
      <c r="I380" s="22"/>
    </row>
    <row r="381" spans="1:9" x14ac:dyDescent="0.25">
      <c r="A381" s="20" t="str">
        <f t="shared" si="5"/>
        <v>DISTRIBUCION VOLUMEN X CRITERIO (Consumiciones)VinoBCN AM</v>
      </c>
      <c r="B381" s="20" t="s">
        <v>120</v>
      </c>
      <c r="C381" s="20" t="s">
        <v>134</v>
      </c>
      <c r="D381" s="20" t="s">
        <v>2</v>
      </c>
      <c r="E381" s="22">
        <v>5.3321117496627659</v>
      </c>
      <c r="F381" s="22">
        <v>5.7939547036828491</v>
      </c>
      <c r="G381" s="22">
        <v>4.984828546170152</v>
      </c>
      <c r="H381" s="22"/>
      <c r="I381" s="22"/>
    </row>
    <row r="382" spans="1:9" x14ac:dyDescent="0.25">
      <c r="A382" s="20" t="str">
        <f t="shared" si="5"/>
        <v>DISTRIBUCION VOLUMEN X CRITERIO (Consumiciones)VinoREST.CAT ARAGON</v>
      </c>
      <c r="B382" s="20" t="s">
        <v>120</v>
      </c>
      <c r="C382" s="20" t="s">
        <v>134</v>
      </c>
      <c r="D382" s="20" t="s">
        <v>3</v>
      </c>
      <c r="E382" s="22">
        <v>13.315864204723923</v>
      </c>
      <c r="F382" s="22">
        <v>10.49257508338342</v>
      </c>
      <c r="G382" s="22">
        <v>10.656210482463168</v>
      </c>
      <c r="H382" s="22"/>
      <c r="I382" s="22"/>
    </row>
    <row r="383" spans="1:9" x14ac:dyDescent="0.25">
      <c r="A383" s="20" t="str">
        <f t="shared" si="5"/>
        <v>DISTRIBUCION VOLUMEN X CRITERIO (Consumiciones)VinoLEVANTE</v>
      </c>
      <c r="B383" s="20" t="s">
        <v>120</v>
      </c>
      <c r="C383" s="20" t="s">
        <v>134</v>
      </c>
      <c r="D383" s="20" t="s">
        <v>4</v>
      </c>
      <c r="E383" s="22">
        <v>10.920586600312358</v>
      </c>
      <c r="F383" s="22">
        <v>11.921441310532614</v>
      </c>
      <c r="G383" s="22">
        <v>11.230128812477004</v>
      </c>
      <c r="H383" s="22"/>
      <c r="I383" s="22"/>
    </row>
    <row r="384" spans="1:9" x14ac:dyDescent="0.25">
      <c r="A384" s="20" t="str">
        <f t="shared" si="5"/>
        <v>DISTRIBUCION VOLUMEN X CRITERIO (Consumiciones)VinoANDALUCIA</v>
      </c>
      <c r="B384" s="20" t="s">
        <v>120</v>
      </c>
      <c r="C384" s="20" t="s">
        <v>134</v>
      </c>
      <c r="D384" s="20" t="s">
        <v>5</v>
      </c>
      <c r="E384" s="22">
        <v>12.445506989061418</v>
      </c>
      <c r="F384" s="22">
        <v>12.788261693981415</v>
      </c>
      <c r="G384" s="22">
        <v>14.842695259344385</v>
      </c>
      <c r="H384" s="22"/>
      <c r="I384" s="22"/>
    </row>
    <row r="385" spans="1:9" x14ac:dyDescent="0.25">
      <c r="A385" s="20" t="str">
        <f t="shared" si="5"/>
        <v>DISTRIBUCION VOLUMEN X CRITERIO (Consumiciones)VinoMDD AM</v>
      </c>
      <c r="B385" s="20" t="s">
        <v>120</v>
      </c>
      <c r="C385" s="20" t="s">
        <v>134</v>
      </c>
      <c r="D385" s="20" t="s">
        <v>6</v>
      </c>
      <c r="E385" s="22">
        <v>11.633556009233786</v>
      </c>
      <c r="F385" s="22">
        <v>11.842668040703911</v>
      </c>
      <c r="G385" s="22">
        <v>12.739046073655086</v>
      </c>
      <c r="H385" s="22"/>
      <c r="I385" s="22"/>
    </row>
    <row r="386" spans="1:9" x14ac:dyDescent="0.25">
      <c r="A386" s="20" t="str">
        <f t="shared" si="5"/>
        <v>DISTRIBUCION VOLUMEN X CRITERIO (Consumiciones)VinoRTO CENTRO</v>
      </c>
      <c r="B386" s="20" t="s">
        <v>120</v>
      </c>
      <c r="C386" s="20" t="s">
        <v>134</v>
      </c>
      <c r="D386" s="20" t="s">
        <v>7</v>
      </c>
      <c r="E386" s="22">
        <v>9.7482977287494794</v>
      </c>
      <c r="F386" s="22">
        <v>13.088284053714752</v>
      </c>
      <c r="G386" s="22">
        <v>12.624552168752492</v>
      </c>
      <c r="H386" s="22"/>
      <c r="I386" s="22"/>
    </row>
    <row r="387" spans="1:9" x14ac:dyDescent="0.25">
      <c r="A387" s="20" t="str">
        <f t="shared" si="5"/>
        <v>DISTRIBUCION VOLUMEN X CRITERIO (Consumiciones)VinoNORTE-CENTRO</v>
      </c>
      <c r="B387" s="20" t="s">
        <v>120</v>
      </c>
      <c r="C387" s="20" t="s">
        <v>134</v>
      </c>
      <c r="D387" s="20" t="s">
        <v>8</v>
      </c>
      <c r="E387" s="22">
        <v>18.288152748808866</v>
      </c>
      <c r="F387" s="22">
        <v>19.11963765680839</v>
      </c>
      <c r="G387" s="22">
        <v>17.865734547122536</v>
      </c>
      <c r="H387" s="22"/>
      <c r="I387" s="22"/>
    </row>
    <row r="388" spans="1:9" x14ac:dyDescent="0.25">
      <c r="A388" s="20" t="str">
        <f t="shared" ref="A388:A451" si="6">B388&amp;C388&amp;D388</f>
        <v>DISTRIBUCION VOLUMEN X CRITERIO (Consumiciones)VinoNOROESTE</v>
      </c>
      <c r="B388" s="20" t="s">
        <v>120</v>
      </c>
      <c r="C388" s="20" t="s">
        <v>134</v>
      </c>
      <c r="D388" s="20" t="s">
        <v>9</v>
      </c>
      <c r="E388" s="22">
        <v>18.315920148871466</v>
      </c>
      <c r="F388" s="22">
        <v>14.953183645310745</v>
      </c>
      <c r="G388" s="22">
        <v>15.056784974848188</v>
      </c>
      <c r="H388" s="22"/>
      <c r="I388" s="22"/>
    </row>
    <row r="389" spans="1:9" x14ac:dyDescent="0.25">
      <c r="A389" s="20" t="str">
        <f t="shared" si="6"/>
        <v>DISTRIBUCION VOLUMEN X CRITERIO (Consumiciones)Vino&lt;2MIL</v>
      </c>
      <c r="B389" s="20" t="s">
        <v>120</v>
      </c>
      <c r="C389" s="20" t="s">
        <v>134</v>
      </c>
      <c r="D389" s="20" t="s">
        <v>10</v>
      </c>
      <c r="E389" s="22">
        <v>5.3812203410737283</v>
      </c>
      <c r="F389" s="22">
        <v>5.1989597832437786</v>
      </c>
      <c r="G389" s="22">
        <v>4.7717672092124346</v>
      </c>
      <c r="H389" s="22"/>
      <c r="I389" s="22"/>
    </row>
    <row r="390" spans="1:9" x14ac:dyDescent="0.25">
      <c r="A390" s="20" t="str">
        <f t="shared" si="6"/>
        <v>DISTRIBUCION VOLUMEN X CRITERIO (Consumiciones)Vino2-5MIL</v>
      </c>
      <c r="B390" s="20" t="s">
        <v>120</v>
      </c>
      <c r="C390" s="20" t="s">
        <v>134</v>
      </c>
      <c r="D390" s="20" t="s">
        <v>11</v>
      </c>
      <c r="E390" s="22">
        <v>7.3113660223629227</v>
      </c>
      <c r="F390" s="22">
        <v>5.3162299250082601</v>
      </c>
      <c r="G390" s="22">
        <v>4.7046973554652496</v>
      </c>
      <c r="H390" s="22"/>
      <c r="I390" s="22"/>
    </row>
    <row r="391" spans="1:9" x14ac:dyDescent="0.25">
      <c r="A391" s="20" t="str">
        <f t="shared" si="6"/>
        <v>DISTRIBUCION VOLUMEN X CRITERIO (Consumiciones)Vino5-10MIL</v>
      </c>
      <c r="B391" s="20" t="s">
        <v>120</v>
      </c>
      <c r="C391" s="20" t="s">
        <v>134</v>
      </c>
      <c r="D391" s="20" t="s">
        <v>12</v>
      </c>
      <c r="E391" s="22">
        <v>7.4119047508588789</v>
      </c>
      <c r="F391" s="22">
        <v>6.3491479432876075</v>
      </c>
      <c r="G391" s="22">
        <v>6.4296238627560216</v>
      </c>
      <c r="H391" s="22"/>
      <c r="I391" s="22"/>
    </row>
    <row r="392" spans="1:9" x14ac:dyDescent="0.25">
      <c r="A392" s="20" t="str">
        <f t="shared" si="6"/>
        <v>DISTRIBUCION VOLUMEN X CRITERIO (Consumiciones)Vino10-30MIL</v>
      </c>
      <c r="B392" s="20" t="s">
        <v>120</v>
      </c>
      <c r="C392" s="20" t="s">
        <v>134</v>
      </c>
      <c r="D392" s="20" t="s">
        <v>13</v>
      </c>
      <c r="E392" s="22">
        <v>20.157590570163649</v>
      </c>
      <c r="F392" s="22">
        <v>20.648854237523079</v>
      </c>
      <c r="G392" s="22">
        <v>21.247416069057181</v>
      </c>
      <c r="H392" s="22"/>
      <c r="I392" s="22"/>
    </row>
    <row r="393" spans="1:9" x14ac:dyDescent="0.25">
      <c r="A393" s="20" t="str">
        <f t="shared" si="6"/>
        <v>DISTRIBUCION VOLUMEN X CRITERIO (Consumiciones)Vino30-100MIL</v>
      </c>
      <c r="B393" s="20" t="s">
        <v>120</v>
      </c>
      <c r="C393" s="20" t="s">
        <v>134</v>
      </c>
      <c r="D393" s="20" t="s">
        <v>14</v>
      </c>
      <c r="E393" s="22">
        <v>16.722060469346836</v>
      </c>
      <c r="F393" s="22">
        <v>17.642896317433252</v>
      </c>
      <c r="G393" s="22">
        <v>16.825098559777988</v>
      </c>
      <c r="H393" s="22"/>
      <c r="I393" s="22"/>
    </row>
    <row r="394" spans="1:9" x14ac:dyDescent="0.25">
      <c r="A394" s="20" t="str">
        <f t="shared" si="6"/>
        <v>DISTRIBUCION VOLUMEN X CRITERIO (Consumiciones)Vino100-200MIL</v>
      </c>
      <c r="B394" s="20" t="s">
        <v>120</v>
      </c>
      <c r="C394" s="20" t="s">
        <v>134</v>
      </c>
      <c r="D394" s="20" t="s">
        <v>15</v>
      </c>
      <c r="E394" s="22">
        <v>15.551741650472426</v>
      </c>
      <c r="F394" s="22">
        <v>14.64077503055457</v>
      </c>
      <c r="G394" s="22">
        <v>12.814799466183512</v>
      </c>
      <c r="H394" s="22"/>
      <c r="I394" s="22"/>
    </row>
    <row r="395" spans="1:9" x14ac:dyDescent="0.25">
      <c r="A395" s="20" t="str">
        <f t="shared" si="6"/>
        <v>DISTRIBUCION VOLUMEN X CRITERIO (Consumiciones)Vino200-500MIL</v>
      </c>
      <c r="B395" s="20" t="s">
        <v>120</v>
      </c>
      <c r="C395" s="20" t="s">
        <v>134</v>
      </c>
      <c r="D395" s="20" t="s">
        <v>16</v>
      </c>
      <c r="E395" s="22">
        <v>15.2798421774663</v>
      </c>
      <c r="F395" s="22">
        <v>15.402939014269329</v>
      </c>
      <c r="G395" s="22">
        <v>15.070540426320585</v>
      </c>
      <c r="H395" s="22"/>
      <c r="I395" s="22"/>
    </row>
    <row r="396" spans="1:9" x14ac:dyDescent="0.25">
      <c r="A396" s="20" t="str">
        <f t="shared" si="6"/>
        <v>DISTRIBUCION VOLUMEN X CRITERIO (Consumiciones)Vino&gt;500MIL</v>
      </c>
      <c r="B396" s="20" t="s">
        <v>120</v>
      </c>
      <c r="C396" s="20" t="s">
        <v>134</v>
      </c>
      <c r="D396" s="20" t="s">
        <v>17</v>
      </c>
      <c r="E396" s="22">
        <v>12.184268833187923</v>
      </c>
      <c r="F396" s="22">
        <v>14.800204526142796</v>
      </c>
      <c r="G396" s="22">
        <v>18.136037916060037</v>
      </c>
      <c r="H396" s="22"/>
      <c r="I396" s="22"/>
    </row>
    <row r="397" spans="1:9" x14ac:dyDescent="0.25">
      <c r="A397" s="20" t="str">
        <f t="shared" si="6"/>
        <v>DISTRIBUCION VOLUMEN X CRITERIO (Consumiciones)VinoDE 15 A 19 AÑOS</v>
      </c>
      <c r="B397" s="20" t="s">
        <v>120</v>
      </c>
      <c r="C397" s="20" t="s">
        <v>134</v>
      </c>
      <c r="D397" s="20" t="s">
        <v>40</v>
      </c>
      <c r="E397" s="22">
        <v>0.34374971516241948</v>
      </c>
      <c r="F397" s="22">
        <v>0.12693538402458934</v>
      </c>
      <c r="G397" s="22">
        <v>0.29991553190570408</v>
      </c>
      <c r="H397" s="22"/>
      <c r="I397" s="22"/>
    </row>
    <row r="398" spans="1:9" x14ac:dyDescent="0.25">
      <c r="A398" s="20" t="str">
        <f t="shared" si="6"/>
        <v>DISTRIBUCION VOLUMEN X CRITERIO (Consumiciones)VinoDE 20 A 24 AÑOS</v>
      </c>
      <c r="B398" s="20" t="s">
        <v>120</v>
      </c>
      <c r="C398" s="20" t="s">
        <v>134</v>
      </c>
      <c r="D398" s="20" t="s">
        <v>41</v>
      </c>
      <c r="E398" s="22">
        <v>0.9464982374864539</v>
      </c>
      <c r="F398" s="22">
        <v>0.91144299134335327</v>
      </c>
      <c r="G398" s="22">
        <v>0.9364455497888845</v>
      </c>
      <c r="H398" s="22"/>
      <c r="I398" s="22"/>
    </row>
    <row r="399" spans="1:9" x14ac:dyDescent="0.25">
      <c r="A399" s="20" t="str">
        <f t="shared" si="6"/>
        <v>DISTRIBUCION VOLUMEN X CRITERIO (Consumiciones)VinoDE 25 A 34 AÑOS</v>
      </c>
      <c r="B399" s="20" t="s">
        <v>120</v>
      </c>
      <c r="C399" s="20" t="s">
        <v>134</v>
      </c>
      <c r="D399" s="20" t="s">
        <v>42</v>
      </c>
      <c r="E399" s="22">
        <v>4.5176667524476928</v>
      </c>
      <c r="F399" s="22">
        <v>4.3412194317280255</v>
      </c>
      <c r="G399" s="22">
        <v>4.6657474496922795</v>
      </c>
      <c r="H399" s="22"/>
      <c r="I399" s="22"/>
    </row>
    <row r="400" spans="1:9" x14ac:dyDescent="0.25">
      <c r="A400" s="20" t="str">
        <f t="shared" si="6"/>
        <v>DISTRIBUCION VOLUMEN X CRITERIO (Consumiciones)VinoDE 35 A 49 AÑOS</v>
      </c>
      <c r="B400" s="20" t="s">
        <v>120</v>
      </c>
      <c r="C400" s="20" t="s">
        <v>134</v>
      </c>
      <c r="D400" s="20" t="s">
        <v>43</v>
      </c>
      <c r="E400" s="22">
        <v>15.812736108181245</v>
      </c>
      <c r="F400" s="22">
        <v>16.162972517329973</v>
      </c>
      <c r="G400" s="22">
        <v>16.29700075392558</v>
      </c>
      <c r="H400" s="22"/>
      <c r="I400" s="22"/>
    </row>
    <row r="401" spans="1:9" x14ac:dyDescent="0.25">
      <c r="A401" s="20" t="str">
        <f t="shared" si="6"/>
        <v>DISTRIBUCION VOLUMEN X CRITERIO (Consumiciones)VinoDE 50 A 59 AÑOS</v>
      </c>
      <c r="B401" s="20" t="s">
        <v>120</v>
      </c>
      <c r="C401" s="20" t="s">
        <v>134</v>
      </c>
      <c r="D401" s="20" t="s">
        <v>44</v>
      </c>
      <c r="E401" s="22">
        <v>26.697442315443666</v>
      </c>
      <c r="F401" s="22">
        <v>25.170382464594244</v>
      </c>
      <c r="G401" s="22">
        <v>22.742944180531008</v>
      </c>
      <c r="H401" s="22"/>
      <c r="I401" s="22"/>
    </row>
    <row r="402" spans="1:9" x14ac:dyDescent="0.25">
      <c r="A402" s="20" t="str">
        <f t="shared" si="6"/>
        <v>DISTRIBUCION VOLUMEN X CRITERIO (Consumiciones)VinoDE 60 A 75 AÑOS</v>
      </c>
      <c r="B402" s="20" t="s">
        <v>120</v>
      </c>
      <c r="C402" s="20" t="s">
        <v>134</v>
      </c>
      <c r="D402" s="20" t="s">
        <v>45</v>
      </c>
      <c r="E402" s="22">
        <v>51.681899393865628</v>
      </c>
      <c r="F402" s="22">
        <v>53.287048763902789</v>
      </c>
      <c r="G402" s="22">
        <v>55.057944019248893</v>
      </c>
      <c r="H402" s="22"/>
      <c r="I402" s="22"/>
    </row>
    <row r="403" spans="1:9" x14ac:dyDescent="0.25">
      <c r="A403" s="20" t="str">
        <f t="shared" si="6"/>
        <v>DISTRIBUCION VOLUMEN X CRITERIO (Consumiciones)VinoALTA Y MEDIA ALTA</v>
      </c>
      <c r="B403" s="20" t="s">
        <v>120</v>
      </c>
      <c r="C403" s="20" t="s">
        <v>134</v>
      </c>
      <c r="D403" s="20" t="s">
        <v>18</v>
      </c>
      <c r="E403" s="22">
        <v>33.638615543358213</v>
      </c>
      <c r="F403" s="22">
        <v>34.06749657384529</v>
      </c>
      <c r="G403" s="22">
        <v>33.695924701477729</v>
      </c>
      <c r="H403" s="22"/>
      <c r="I403" s="22"/>
    </row>
    <row r="404" spans="1:9" x14ac:dyDescent="0.25">
      <c r="A404" s="20" t="str">
        <f t="shared" si="6"/>
        <v>DISTRIBUCION VOLUMEN X CRITERIO (Consumiciones)VinoMEDIA</v>
      </c>
      <c r="B404" s="20" t="s">
        <v>120</v>
      </c>
      <c r="C404" s="20" t="s">
        <v>134</v>
      </c>
      <c r="D404" s="20" t="s">
        <v>19</v>
      </c>
      <c r="E404" s="22">
        <v>26.380626514414896</v>
      </c>
      <c r="F404" s="22">
        <v>29.965124945176225</v>
      </c>
      <c r="G404" s="22">
        <v>33.749563308153277</v>
      </c>
      <c r="H404" s="22"/>
      <c r="I404" s="22"/>
    </row>
    <row r="405" spans="1:9" x14ac:dyDescent="0.25">
      <c r="A405" s="20" t="str">
        <f t="shared" si="6"/>
        <v>DISTRIBUCION VOLUMEN X CRITERIO (Consumiciones)VinoMEDIA BAJA</v>
      </c>
      <c r="B405" s="20" t="s">
        <v>120</v>
      </c>
      <c r="C405" s="20" t="s">
        <v>134</v>
      </c>
      <c r="D405" s="20" t="s">
        <v>20</v>
      </c>
      <c r="E405" s="22">
        <v>24.364669606145011</v>
      </c>
      <c r="F405" s="22">
        <v>27.909812245425243</v>
      </c>
      <c r="G405" s="22">
        <v>22.76159823475351</v>
      </c>
      <c r="H405" s="22"/>
      <c r="I405" s="22"/>
    </row>
    <row r="406" spans="1:9" x14ac:dyDescent="0.25">
      <c r="A406" s="20" t="str">
        <f t="shared" si="6"/>
        <v>DISTRIBUCION VOLUMEN X CRITERIO (Consumiciones)VinoBAJA</v>
      </c>
      <c r="B406" s="20" t="s">
        <v>120</v>
      </c>
      <c r="C406" s="20" t="s">
        <v>134</v>
      </c>
      <c r="D406" s="20" t="s">
        <v>21</v>
      </c>
      <c r="E406" s="22">
        <v>15.616077420150646</v>
      </c>
      <c r="F406" s="22">
        <v>8.0575688876038569</v>
      </c>
      <c r="G406" s="22">
        <v>9.7928973540437809</v>
      </c>
      <c r="H406" s="22"/>
      <c r="I406" s="22"/>
    </row>
    <row r="407" spans="1:9" x14ac:dyDescent="0.25">
      <c r="A407" s="20" t="str">
        <f t="shared" si="6"/>
        <v>DISTRIBUCION VOLUMEN X CRITERIO (Consumiciones)VinoHOMBRE</v>
      </c>
      <c r="B407" s="20" t="s">
        <v>120</v>
      </c>
      <c r="C407" s="20" t="s">
        <v>134</v>
      </c>
      <c r="D407" s="20" t="s">
        <v>22</v>
      </c>
      <c r="E407" s="22">
        <v>70.231338601543669</v>
      </c>
      <c r="F407" s="22">
        <v>68.091658640775748</v>
      </c>
      <c r="G407" s="22">
        <v>67.462507373873279</v>
      </c>
      <c r="H407" s="22"/>
      <c r="I407" s="22"/>
    </row>
    <row r="408" spans="1:9" x14ac:dyDescent="0.25">
      <c r="A408" s="20" t="str">
        <f t="shared" si="6"/>
        <v>DISTRIBUCION VOLUMEN X CRITERIO (Consumiciones)VinoMUJER</v>
      </c>
      <c r="B408" s="20" t="s">
        <v>120</v>
      </c>
      <c r="C408" s="20" t="s">
        <v>134</v>
      </c>
      <c r="D408" s="20" t="s">
        <v>23</v>
      </c>
      <c r="E408" s="22">
        <v>29.76864775354229</v>
      </c>
      <c r="F408" s="22">
        <v>31.908341359224263</v>
      </c>
      <c r="G408" s="22">
        <v>32.537470757364446</v>
      </c>
      <c r="H408" s="22"/>
      <c r="I408" s="22"/>
    </row>
    <row r="409" spans="1:9" x14ac:dyDescent="0.25">
      <c r="A409" s="20" t="str">
        <f t="shared" si="6"/>
        <v>DISTRIBUCION VOLUMEN X CRITERIO (Consumiciones)TintoT.ESPAÑA</v>
      </c>
      <c r="B409" s="20" t="s">
        <v>120</v>
      </c>
      <c r="C409" s="20" t="s">
        <v>135</v>
      </c>
      <c r="D409" s="20" t="s">
        <v>37</v>
      </c>
      <c r="E409" s="22">
        <v>100</v>
      </c>
      <c r="F409" s="22">
        <v>100</v>
      </c>
      <c r="G409" s="22">
        <v>100</v>
      </c>
      <c r="H409" s="22"/>
      <c r="I409" s="22"/>
    </row>
    <row r="410" spans="1:9" x14ac:dyDescent="0.25">
      <c r="A410" s="20" t="str">
        <f t="shared" si="6"/>
        <v>DISTRIBUCION VOLUMEN X CRITERIO (Consumiciones)TintoBCN AM</v>
      </c>
      <c r="B410" s="20" t="s">
        <v>120</v>
      </c>
      <c r="C410" s="20" t="s">
        <v>135</v>
      </c>
      <c r="D410" s="20" t="s">
        <v>2</v>
      </c>
      <c r="E410" s="22">
        <v>5.5155342011926098</v>
      </c>
      <c r="F410" s="22">
        <v>6.2637047616638641</v>
      </c>
      <c r="G410" s="22">
        <v>5.7538632342683309</v>
      </c>
      <c r="H410" s="22"/>
      <c r="I410" s="22"/>
    </row>
    <row r="411" spans="1:9" x14ac:dyDescent="0.25">
      <c r="A411" s="20" t="str">
        <f t="shared" si="6"/>
        <v>DISTRIBUCION VOLUMEN X CRITERIO (Consumiciones)TintoREST.CAT ARAGON</v>
      </c>
      <c r="B411" s="20" t="s">
        <v>120</v>
      </c>
      <c r="C411" s="20" t="s">
        <v>135</v>
      </c>
      <c r="D411" s="20" t="s">
        <v>3</v>
      </c>
      <c r="E411" s="22">
        <v>15.580215273333438</v>
      </c>
      <c r="F411" s="22">
        <v>10.23692289019465</v>
      </c>
      <c r="G411" s="22">
        <v>9.4973612121690714</v>
      </c>
      <c r="H411" s="22"/>
      <c r="I411" s="22"/>
    </row>
    <row r="412" spans="1:9" x14ac:dyDescent="0.25">
      <c r="A412" s="20" t="str">
        <f t="shared" si="6"/>
        <v>DISTRIBUCION VOLUMEN X CRITERIO (Consumiciones)TintoLEVANTE</v>
      </c>
      <c r="B412" s="20" t="s">
        <v>120</v>
      </c>
      <c r="C412" s="20" t="s">
        <v>135</v>
      </c>
      <c r="D412" s="20" t="s">
        <v>4</v>
      </c>
      <c r="E412" s="22">
        <v>11.118725969867469</v>
      </c>
      <c r="F412" s="22">
        <v>13.247980719852562</v>
      </c>
      <c r="G412" s="22">
        <v>13.353488520755894</v>
      </c>
      <c r="H412" s="22"/>
      <c r="I412" s="22"/>
    </row>
    <row r="413" spans="1:9" x14ac:dyDescent="0.25">
      <c r="A413" s="20" t="str">
        <f t="shared" si="6"/>
        <v>DISTRIBUCION VOLUMEN X CRITERIO (Consumiciones)TintoANDALUCIA</v>
      </c>
      <c r="B413" s="20" t="s">
        <v>120</v>
      </c>
      <c r="C413" s="20" t="s">
        <v>135</v>
      </c>
      <c r="D413" s="20" t="s">
        <v>5</v>
      </c>
      <c r="E413" s="22">
        <v>12.998356279504996</v>
      </c>
      <c r="F413" s="22">
        <v>13.081831900283159</v>
      </c>
      <c r="G413" s="22">
        <v>15.969535960652259</v>
      </c>
      <c r="H413" s="22"/>
      <c r="I413" s="22"/>
    </row>
    <row r="414" spans="1:9" x14ac:dyDescent="0.25">
      <c r="A414" s="20" t="str">
        <f t="shared" si="6"/>
        <v>DISTRIBUCION VOLUMEN X CRITERIO (Consumiciones)TintoMDD AM</v>
      </c>
      <c r="B414" s="20" t="s">
        <v>120</v>
      </c>
      <c r="C414" s="20" t="s">
        <v>135</v>
      </c>
      <c r="D414" s="20" t="s">
        <v>6</v>
      </c>
      <c r="E414" s="22">
        <v>9.3214534453830904</v>
      </c>
      <c r="F414" s="22">
        <v>10.491523366551235</v>
      </c>
      <c r="G414" s="22">
        <v>11.042730125424677</v>
      </c>
      <c r="H414" s="22"/>
      <c r="I414" s="22"/>
    </row>
    <row r="415" spans="1:9" x14ac:dyDescent="0.25">
      <c r="A415" s="20" t="str">
        <f t="shared" si="6"/>
        <v>DISTRIBUCION VOLUMEN X CRITERIO (Consumiciones)TintoRTO CENTRO</v>
      </c>
      <c r="B415" s="20" t="s">
        <v>120</v>
      </c>
      <c r="C415" s="20" t="s">
        <v>135</v>
      </c>
      <c r="D415" s="20" t="s">
        <v>7</v>
      </c>
      <c r="E415" s="22">
        <v>8.2469863242862065</v>
      </c>
      <c r="F415" s="22">
        <v>11.119045322111287</v>
      </c>
      <c r="G415" s="22">
        <v>11.762215792115786</v>
      </c>
      <c r="H415" s="22"/>
      <c r="I415" s="22"/>
    </row>
    <row r="416" spans="1:9" x14ac:dyDescent="0.25">
      <c r="A416" s="20" t="str">
        <f t="shared" si="6"/>
        <v>DISTRIBUCION VOLUMEN X CRITERIO (Consumiciones)TintoNORTE-CENTRO</v>
      </c>
      <c r="B416" s="20" t="s">
        <v>120</v>
      </c>
      <c r="C416" s="20" t="s">
        <v>135</v>
      </c>
      <c r="D416" s="20" t="s">
        <v>8</v>
      </c>
      <c r="E416" s="22">
        <v>19.390881833402414</v>
      </c>
      <c r="F416" s="22">
        <v>20.391079951395707</v>
      </c>
      <c r="G416" s="22">
        <v>18.4112090668261</v>
      </c>
      <c r="H416" s="22"/>
      <c r="I416" s="22"/>
    </row>
    <row r="417" spans="1:9" x14ac:dyDescent="0.25">
      <c r="A417" s="20" t="str">
        <f t="shared" si="6"/>
        <v>DISTRIBUCION VOLUMEN X CRITERIO (Consumiciones)TintoNOROESTE</v>
      </c>
      <c r="B417" s="20" t="s">
        <v>120</v>
      </c>
      <c r="C417" s="20" t="s">
        <v>135</v>
      </c>
      <c r="D417" s="20" t="s">
        <v>9</v>
      </c>
      <c r="E417" s="22">
        <v>17.827853755932981</v>
      </c>
      <c r="F417" s="22">
        <v>15.167913538946671</v>
      </c>
      <c r="G417" s="22">
        <v>14.209623349935042</v>
      </c>
      <c r="H417" s="22"/>
      <c r="I417" s="22"/>
    </row>
    <row r="418" spans="1:9" x14ac:dyDescent="0.25">
      <c r="A418" s="20" t="str">
        <f t="shared" si="6"/>
        <v>DISTRIBUCION VOLUMEN X CRITERIO (Consumiciones)Tinto&lt;2MIL</v>
      </c>
      <c r="B418" s="20" t="s">
        <v>120</v>
      </c>
      <c r="C418" s="20" t="s">
        <v>135</v>
      </c>
      <c r="D418" s="20" t="s">
        <v>10</v>
      </c>
      <c r="E418" s="22">
        <v>4.2149214902233583</v>
      </c>
      <c r="F418" s="22">
        <v>3.4757755990683066</v>
      </c>
      <c r="G418" s="22">
        <v>3.1978517428032633</v>
      </c>
      <c r="H418" s="22"/>
      <c r="I418" s="22"/>
    </row>
    <row r="419" spans="1:9" x14ac:dyDescent="0.25">
      <c r="A419" s="20" t="str">
        <f t="shared" si="6"/>
        <v>DISTRIBUCION VOLUMEN X CRITERIO (Consumiciones)Tinto2-5MIL</v>
      </c>
      <c r="B419" s="20" t="s">
        <v>120</v>
      </c>
      <c r="C419" s="20" t="s">
        <v>135</v>
      </c>
      <c r="D419" s="20" t="s">
        <v>11</v>
      </c>
      <c r="E419" s="22">
        <v>8.7840390494619935</v>
      </c>
      <c r="F419" s="22">
        <v>5.7742696463757275</v>
      </c>
      <c r="G419" s="22">
        <v>5.784333854134351</v>
      </c>
      <c r="H419" s="22"/>
      <c r="I419" s="22"/>
    </row>
    <row r="420" spans="1:9" x14ac:dyDescent="0.25">
      <c r="A420" s="20" t="str">
        <f t="shared" si="6"/>
        <v>DISTRIBUCION VOLUMEN X CRITERIO (Consumiciones)Tinto5-10MIL</v>
      </c>
      <c r="B420" s="20" t="s">
        <v>120</v>
      </c>
      <c r="C420" s="20" t="s">
        <v>135</v>
      </c>
      <c r="D420" s="20" t="s">
        <v>12</v>
      </c>
      <c r="E420" s="22">
        <v>7.5731290942777365</v>
      </c>
      <c r="F420" s="22">
        <v>6.8723662788793884</v>
      </c>
      <c r="G420" s="22">
        <v>6.1148469653469908</v>
      </c>
      <c r="H420" s="22"/>
      <c r="I420" s="22"/>
    </row>
    <row r="421" spans="1:9" x14ac:dyDescent="0.25">
      <c r="A421" s="20" t="str">
        <f t="shared" si="6"/>
        <v>DISTRIBUCION VOLUMEN X CRITERIO (Consumiciones)Tinto10-30MIL</v>
      </c>
      <c r="B421" s="20" t="s">
        <v>120</v>
      </c>
      <c r="C421" s="20" t="s">
        <v>135</v>
      </c>
      <c r="D421" s="20" t="s">
        <v>13</v>
      </c>
      <c r="E421" s="22">
        <v>20.468101547760437</v>
      </c>
      <c r="F421" s="22">
        <v>20.523101059008098</v>
      </c>
      <c r="G421" s="22">
        <v>21.460828054817597</v>
      </c>
      <c r="H421" s="22"/>
      <c r="I421" s="22"/>
    </row>
    <row r="422" spans="1:9" x14ac:dyDescent="0.25">
      <c r="A422" s="20" t="str">
        <f t="shared" si="6"/>
        <v>DISTRIBUCION VOLUMEN X CRITERIO (Consumiciones)Tinto30-100MIL</v>
      </c>
      <c r="B422" s="20" t="s">
        <v>120</v>
      </c>
      <c r="C422" s="20" t="s">
        <v>135</v>
      </c>
      <c r="D422" s="20" t="s">
        <v>14</v>
      </c>
      <c r="E422" s="22">
        <v>16.532726310820724</v>
      </c>
      <c r="F422" s="22">
        <v>16.310245803840459</v>
      </c>
      <c r="G422" s="22">
        <v>15.59972963470603</v>
      </c>
      <c r="H422" s="22"/>
      <c r="I422" s="22"/>
    </row>
    <row r="423" spans="1:9" x14ac:dyDescent="0.25">
      <c r="A423" s="20" t="str">
        <f t="shared" si="6"/>
        <v>DISTRIBUCION VOLUMEN X CRITERIO (Consumiciones)Tinto100-200MIL</v>
      </c>
      <c r="B423" s="20" t="s">
        <v>120</v>
      </c>
      <c r="C423" s="20" t="s">
        <v>135</v>
      </c>
      <c r="D423" s="20" t="s">
        <v>15</v>
      </c>
      <c r="E423" s="22">
        <v>16.02690387663672</v>
      </c>
      <c r="F423" s="22">
        <v>17.151585080748657</v>
      </c>
      <c r="G423" s="22">
        <v>14.96774605967966</v>
      </c>
      <c r="H423" s="22"/>
      <c r="I423" s="22"/>
    </row>
    <row r="424" spans="1:9" x14ac:dyDescent="0.25">
      <c r="A424" s="20" t="str">
        <f t="shared" si="6"/>
        <v>DISTRIBUCION VOLUMEN X CRITERIO (Consumiciones)Tinto200-500MIL</v>
      </c>
      <c r="B424" s="20" t="s">
        <v>120</v>
      </c>
      <c r="C424" s="20" t="s">
        <v>135</v>
      </c>
      <c r="D424" s="20" t="s">
        <v>16</v>
      </c>
      <c r="E424" s="22">
        <v>15.226032042080236</v>
      </c>
      <c r="F424" s="22">
        <v>16.596004851801808</v>
      </c>
      <c r="G424" s="22">
        <v>16.793933890233191</v>
      </c>
      <c r="H424" s="22"/>
      <c r="I424" s="22"/>
    </row>
    <row r="425" spans="1:9" x14ac:dyDescent="0.25">
      <c r="A425" s="20" t="str">
        <f t="shared" si="6"/>
        <v>DISTRIBUCION VOLUMEN X CRITERIO (Consumiciones)Tinto&gt;500MIL</v>
      </c>
      <c r="B425" s="20" t="s">
        <v>120</v>
      </c>
      <c r="C425" s="20" t="s">
        <v>135</v>
      </c>
      <c r="D425" s="20" t="s">
        <v>17</v>
      </c>
      <c r="E425" s="22">
        <v>11.174151458234753</v>
      </c>
      <c r="F425" s="22">
        <v>13.296653641076864</v>
      </c>
      <c r="G425" s="22">
        <v>16.080756120352039</v>
      </c>
      <c r="H425" s="22"/>
      <c r="I425" s="22"/>
    </row>
    <row r="426" spans="1:9" x14ac:dyDescent="0.25">
      <c r="A426" s="20" t="str">
        <f t="shared" si="6"/>
        <v>DISTRIBUCION VOLUMEN X CRITERIO (Consumiciones)TintoDE 15 A 19 AÑOS</v>
      </c>
      <c r="B426" s="20" t="s">
        <v>120</v>
      </c>
      <c r="C426" s="20" t="s">
        <v>135</v>
      </c>
      <c r="D426" s="20" t="s">
        <v>40</v>
      </c>
      <c r="E426" s="22">
        <v>0.51285416342125822</v>
      </c>
      <c r="F426" s="22">
        <v>0.1761831168905017</v>
      </c>
      <c r="G426" s="22">
        <v>4.173694660191437E-2</v>
      </c>
      <c r="H426" s="22"/>
      <c r="I426" s="22"/>
    </row>
    <row r="427" spans="1:9" x14ac:dyDescent="0.25">
      <c r="A427" s="20" t="str">
        <f t="shared" si="6"/>
        <v>DISTRIBUCION VOLUMEN X CRITERIO (Consumiciones)TintoDE 20 A 24 AÑOS</v>
      </c>
      <c r="B427" s="20" t="s">
        <v>120</v>
      </c>
      <c r="C427" s="20" t="s">
        <v>135</v>
      </c>
      <c r="D427" s="20" t="s">
        <v>41</v>
      </c>
      <c r="E427" s="22">
        <v>0.48124476003500199</v>
      </c>
      <c r="F427" s="22">
        <v>0.92278195852870248</v>
      </c>
      <c r="G427" s="22">
        <v>0.703676347549133</v>
      </c>
      <c r="H427" s="22"/>
      <c r="I427" s="22"/>
    </row>
    <row r="428" spans="1:9" x14ac:dyDescent="0.25">
      <c r="A428" s="20" t="str">
        <f t="shared" si="6"/>
        <v>DISTRIBUCION VOLUMEN X CRITERIO (Consumiciones)TintoDE 25 A 34 AÑOS</v>
      </c>
      <c r="B428" s="20" t="s">
        <v>120</v>
      </c>
      <c r="C428" s="20" t="s">
        <v>135</v>
      </c>
      <c r="D428" s="20" t="s">
        <v>42</v>
      </c>
      <c r="E428" s="22">
        <v>2.8163584253590597</v>
      </c>
      <c r="F428" s="22">
        <v>2.9672927891017205</v>
      </c>
      <c r="G428" s="22">
        <v>2.93199504392966</v>
      </c>
      <c r="H428" s="22"/>
      <c r="I428" s="22"/>
    </row>
    <row r="429" spans="1:9" x14ac:dyDescent="0.25">
      <c r="A429" s="20" t="str">
        <f t="shared" si="6"/>
        <v>DISTRIBUCION VOLUMEN X CRITERIO (Consumiciones)TintoDE 35 A 49 AÑOS</v>
      </c>
      <c r="B429" s="20" t="s">
        <v>120</v>
      </c>
      <c r="C429" s="20" t="s">
        <v>135</v>
      </c>
      <c r="D429" s="20" t="s">
        <v>43</v>
      </c>
      <c r="E429" s="22">
        <v>15.653904912998263</v>
      </c>
      <c r="F429" s="22">
        <v>16.120580137769682</v>
      </c>
      <c r="G429" s="22">
        <v>16.643146014180076</v>
      </c>
      <c r="H429" s="22"/>
      <c r="I429" s="22"/>
    </row>
    <row r="430" spans="1:9" x14ac:dyDescent="0.25">
      <c r="A430" s="20" t="str">
        <f t="shared" si="6"/>
        <v>DISTRIBUCION VOLUMEN X CRITERIO (Consumiciones)TintoDE 50 A 59 AÑOS</v>
      </c>
      <c r="B430" s="20" t="s">
        <v>120</v>
      </c>
      <c r="C430" s="20" t="s">
        <v>135</v>
      </c>
      <c r="D430" s="20" t="s">
        <v>44</v>
      </c>
      <c r="E430" s="22">
        <v>27.751253043047626</v>
      </c>
      <c r="F430" s="22">
        <v>27.221149338200824</v>
      </c>
      <c r="G430" s="22">
        <v>23.048603708028043</v>
      </c>
      <c r="H430" s="22"/>
      <c r="I430" s="22"/>
    </row>
    <row r="431" spans="1:9" x14ac:dyDescent="0.25">
      <c r="A431" s="20" t="str">
        <f t="shared" si="6"/>
        <v>DISTRIBUCION VOLUMEN X CRITERIO (Consumiciones)TintoDE 60 A 75 AÑOS</v>
      </c>
      <c r="B431" s="20" t="s">
        <v>120</v>
      </c>
      <c r="C431" s="20" t="s">
        <v>135</v>
      </c>
      <c r="D431" s="20" t="s">
        <v>45</v>
      </c>
      <c r="E431" s="22">
        <v>52.784384429529915</v>
      </c>
      <c r="F431" s="22">
        <v>52.592014919329777</v>
      </c>
      <c r="G431" s="22">
        <v>56.630859246474252</v>
      </c>
      <c r="H431" s="22"/>
      <c r="I431" s="22"/>
    </row>
    <row r="432" spans="1:9" x14ac:dyDescent="0.25">
      <c r="A432" s="20" t="str">
        <f t="shared" si="6"/>
        <v>DISTRIBUCION VOLUMEN X CRITERIO (Consumiciones)TintoALTA Y MEDIA ALTA</v>
      </c>
      <c r="B432" s="20" t="s">
        <v>120</v>
      </c>
      <c r="C432" s="20" t="s">
        <v>135</v>
      </c>
      <c r="D432" s="20" t="s">
        <v>18</v>
      </c>
      <c r="E432" s="22">
        <v>33.265979350592509</v>
      </c>
      <c r="F432" s="22">
        <v>33.764929771031575</v>
      </c>
      <c r="G432" s="22">
        <v>30.426502191312586</v>
      </c>
      <c r="H432" s="22"/>
      <c r="I432" s="22"/>
    </row>
    <row r="433" spans="1:9" x14ac:dyDescent="0.25">
      <c r="A433" s="20" t="str">
        <f t="shared" si="6"/>
        <v>DISTRIBUCION VOLUMEN X CRITERIO (Consumiciones)TintoMEDIA</v>
      </c>
      <c r="B433" s="20" t="s">
        <v>120</v>
      </c>
      <c r="C433" s="20" t="s">
        <v>135</v>
      </c>
      <c r="D433" s="20" t="s">
        <v>19</v>
      </c>
      <c r="E433" s="22">
        <v>26.5886387487839</v>
      </c>
      <c r="F433" s="22">
        <v>30.889603861676591</v>
      </c>
      <c r="G433" s="22">
        <v>37.478777828541773</v>
      </c>
      <c r="H433" s="22"/>
      <c r="I433" s="22"/>
    </row>
    <row r="434" spans="1:9" x14ac:dyDescent="0.25">
      <c r="A434" s="20" t="str">
        <f t="shared" si="6"/>
        <v>DISTRIBUCION VOLUMEN X CRITERIO (Consumiciones)TintoMEDIA BAJA</v>
      </c>
      <c r="B434" s="20" t="s">
        <v>120</v>
      </c>
      <c r="C434" s="20" t="s">
        <v>135</v>
      </c>
      <c r="D434" s="20" t="s">
        <v>20</v>
      </c>
      <c r="E434" s="22">
        <v>23.616745523726905</v>
      </c>
      <c r="F434" s="22">
        <v>26.787680337163362</v>
      </c>
      <c r="G434" s="22">
        <v>22.703925561177197</v>
      </c>
      <c r="H434" s="22"/>
      <c r="I434" s="22"/>
    </row>
    <row r="435" spans="1:9" x14ac:dyDescent="0.25">
      <c r="A435" s="20" t="str">
        <f t="shared" si="6"/>
        <v>DISTRIBUCION VOLUMEN X CRITERIO (Consumiciones)TintoBAJA</v>
      </c>
      <c r="B435" s="20" t="s">
        <v>120</v>
      </c>
      <c r="C435" s="20" t="s">
        <v>135</v>
      </c>
      <c r="D435" s="20" t="s">
        <v>21</v>
      </c>
      <c r="E435" s="22">
        <v>16.528637262259586</v>
      </c>
      <c r="F435" s="22">
        <v>8.5577919125263904</v>
      </c>
      <c r="G435" s="22">
        <v>9.3908132204492425</v>
      </c>
      <c r="H435" s="22"/>
      <c r="I435" s="22"/>
    </row>
    <row r="436" spans="1:9" x14ac:dyDescent="0.25">
      <c r="A436" s="20" t="str">
        <f t="shared" si="6"/>
        <v>DISTRIBUCION VOLUMEN X CRITERIO (Consumiciones)TintoHOMBRE</v>
      </c>
      <c r="B436" s="20" t="s">
        <v>120</v>
      </c>
      <c r="C436" s="20" t="s">
        <v>135</v>
      </c>
      <c r="D436" s="20" t="s">
        <v>22</v>
      </c>
      <c r="E436" s="22">
        <v>73.424234427805672</v>
      </c>
      <c r="F436" s="22">
        <v>70.535318799496707</v>
      </c>
      <c r="G436" s="22">
        <v>69.374155108456335</v>
      </c>
      <c r="H436" s="22"/>
      <c r="I436" s="22"/>
    </row>
    <row r="437" spans="1:9" x14ac:dyDescent="0.25">
      <c r="A437" s="20" t="str">
        <f t="shared" si="6"/>
        <v>DISTRIBUCION VOLUMEN X CRITERIO (Consumiciones)TintoMUJER</v>
      </c>
      <c r="B437" s="20" t="s">
        <v>120</v>
      </c>
      <c r="C437" s="20" t="s">
        <v>135</v>
      </c>
      <c r="D437" s="20" t="s">
        <v>23</v>
      </c>
      <c r="E437" s="22">
        <v>26.575769999008834</v>
      </c>
      <c r="F437" s="22">
        <v>29.46468610250157</v>
      </c>
      <c r="G437" s="22">
        <v>30.625863693024456</v>
      </c>
      <c r="H437" s="22"/>
      <c r="I437" s="22"/>
    </row>
    <row r="438" spans="1:9" x14ac:dyDescent="0.25">
      <c r="A438" s="20" t="str">
        <f t="shared" si="6"/>
        <v>DISTRIBUCION VOLUMEN X CRITERIO (Consumiciones)BlancoT.ESPAÑA</v>
      </c>
      <c r="B438" s="20" t="s">
        <v>120</v>
      </c>
      <c r="C438" s="20" t="s">
        <v>136</v>
      </c>
      <c r="D438" s="20" t="s">
        <v>37</v>
      </c>
      <c r="E438" s="22">
        <v>100</v>
      </c>
      <c r="F438" s="22">
        <v>100</v>
      </c>
      <c r="G438" s="22">
        <v>100</v>
      </c>
      <c r="H438" s="22"/>
      <c r="I438" s="22"/>
    </row>
    <row r="439" spans="1:9" x14ac:dyDescent="0.25">
      <c r="A439" s="20" t="str">
        <f t="shared" si="6"/>
        <v>DISTRIBUCION VOLUMEN X CRITERIO (Consumiciones)BlancoBCN AM</v>
      </c>
      <c r="B439" s="20" t="s">
        <v>120</v>
      </c>
      <c r="C439" s="20" t="s">
        <v>136</v>
      </c>
      <c r="D439" s="20" t="s">
        <v>2</v>
      </c>
      <c r="E439" s="22">
        <v>4.9904234421301412</v>
      </c>
      <c r="F439" s="22">
        <v>5.0118456348700127</v>
      </c>
      <c r="G439" s="22">
        <v>3.556868022631571</v>
      </c>
      <c r="H439" s="22"/>
      <c r="I439" s="22"/>
    </row>
    <row r="440" spans="1:9" x14ac:dyDescent="0.25">
      <c r="A440" s="20" t="str">
        <f t="shared" si="6"/>
        <v>DISTRIBUCION VOLUMEN X CRITERIO (Consumiciones)BlancoREST.CAT ARAGON</v>
      </c>
      <c r="B440" s="20" t="s">
        <v>120</v>
      </c>
      <c r="C440" s="20" t="s">
        <v>136</v>
      </c>
      <c r="D440" s="20" t="s">
        <v>3</v>
      </c>
      <c r="E440" s="22">
        <v>9.1184406649309615</v>
      </c>
      <c r="F440" s="22">
        <v>10.700564526373906</v>
      </c>
      <c r="G440" s="22">
        <v>12.290706306367651</v>
      </c>
      <c r="H440" s="22"/>
      <c r="I440" s="22"/>
    </row>
    <row r="441" spans="1:9" x14ac:dyDescent="0.25">
      <c r="A441" s="20" t="str">
        <f t="shared" si="6"/>
        <v>DISTRIBUCION VOLUMEN X CRITERIO (Consumiciones)BlancoLEVANTE</v>
      </c>
      <c r="B441" s="20" t="s">
        <v>120</v>
      </c>
      <c r="C441" s="20" t="s">
        <v>136</v>
      </c>
      <c r="D441" s="20" t="s">
        <v>4</v>
      </c>
      <c r="E441" s="22">
        <v>7.5740655798867049</v>
      </c>
      <c r="F441" s="22">
        <v>7.9177835617369894</v>
      </c>
      <c r="G441" s="22">
        <v>8.345441827549184</v>
      </c>
      <c r="H441" s="22"/>
      <c r="I441" s="22"/>
    </row>
    <row r="442" spans="1:9" x14ac:dyDescent="0.25">
      <c r="A442" s="20" t="str">
        <f t="shared" si="6"/>
        <v>DISTRIBUCION VOLUMEN X CRITERIO (Consumiciones)BlancoANDALUCIA</v>
      </c>
      <c r="B442" s="20" t="s">
        <v>120</v>
      </c>
      <c r="C442" s="20" t="s">
        <v>136</v>
      </c>
      <c r="D442" s="20" t="s">
        <v>5</v>
      </c>
      <c r="E442" s="22">
        <v>11.622908496672508</v>
      </c>
      <c r="F442" s="22">
        <v>12.259921823337363</v>
      </c>
      <c r="G442" s="22">
        <v>11.842619569037113</v>
      </c>
      <c r="H442" s="22"/>
      <c r="I442" s="22"/>
    </row>
    <row r="443" spans="1:9" x14ac:dyDescent="0.25">
      <c r="A443" s="20" t="str">
        <f t="shared" si="6"/>
        <v>DISTRIBUCION VOLUMEN X CRITERIO (Consumiciones)BlancoMDD AM</v>
      </c>
      <c r="B443" s="20" t="s">
        <v>120</v>
      </c>
      <c r="C443" s="20" t="s">
        <v>136</v>
      </c>
      <c r="D443" s="20" t="s">
        <v>6</v>
      </c>
      <c r="E443" s="22">
        <v>16.369456447844161</v>
      </c>
      <c r="F443" s="22">
        <v>13.64349925566961</v>
      </c>
      <c r="G443" s="22">
        <v>14.611402909321722</v>
      </c>
      <c r="H443" s="22"/>
      <c r="I443" s="22"/>
    </row>
    <row r="444" spans="1:9" x14ac:dyDescent="0.25">
      <c r="A444" s="20" t="str">
        <f t="shared" si="6"/>
        <v>DISTRIBUCION VOLUMEN X CRITERIO (Consumiciones)BlancoRTO CENTRO</v>
      </c>
      <c r="B444" s="20" t="s">
        <v>120</v>
      </c>
      <c r="C444" s="20" t="s">
        <v>136</v>
      </c>
      <c r="D444" s="20" t="s">
        <v>7</v>
      </c>
      <c r="E444" s="22">
        <v>13.818223272514278</v>
      </c>
      <c r="F444" s="22">
        <v>17.856481169537503</v>
      </c>
      <c r="G444" s="22">
        <v>14.749717591753802</v>
      </c>
      <c r="H444" s="22"/>
      <c r="I444" s="22"/>
    </row>
    <row r="445" spans="1:9" x14ac:dyDescent="0.25">
      <c r="A445" s="20" t="str">
        <f t="shared" si="6"/>
        <v>DISTRIBUCION VOLUMEN X CRITERIO (Consumiciones)BlancoNORTE-CENTRO</v>
      </c>
      <c r="B445" s="20" t="s">
        <v>120</v>
      </c>
      <c r="C445" s="20" t="s">
        <v>136</v>
      </c>
      <c r="D445" s="20" t="s">
        <v>8</v>
      </c>
      <c r="E445" s="22">
        <v>17.225576872159611</v>
      </c>
      <c r="F445" s="22">
        <v>17.860263854004181</v>
      </c>
      <c r="G445" s="22">
        <v>17.479641678958064</v>
      </c>
      <c r="H445" s="22"/>
      <c r="I445" s="22"/>
    </row>
    <row r="446" spans="1:9" x14ac:dyDescent="0.25">
      <c r="A446" s="20" t="str">
        <f t="shared" si="6"/>
        <v>DISTRIBUCION VOLUMEN X CRITERIO (Consumiciones)BlancoNOROESTE</v>
      </c>
      <c r="B446" s="20" t="s">
        <v>120</v>
      </c>
      <c r="C446" s="20" t="s">
        <v>136</v>
      </c>
      <c r="D446" s="20" t="s">
        <v>9</v>
      </c>
      <c r="E446" s="22">
        <v>19.280893949670798</v>
      </c>
      <c r="F446" s="22">
        <v>14.749645500944697</v>
      </c>
      <c r="G446" s="22">
        <v>17.123606654255703</v>
      </c>
      <c r="H446" s="22"/>
      <c r="I446" s="22"/>
    </row>
    <row r="447" spans="1:9" x14ac:dyDescent="0.25">
      <c r="A447" s="20" t="str">
        <f t="shared" si="6"/>
        <v>DISTRIBUCION VOLUMEN X CRITERIO (Consumiciones)Blanco&lt;2MIL</v>
      </c>
      <c r="B447" s="20" t="s">
        <v>120</v>
      </c>
      <c r="C447" s="20" t="s">
        <v>136</v>
      </c>
      <c r="D447" s="20" t="s">
        <v>10</v>
      </c>
      <c r="E447" s="22">
        <v>7.7688679871172424</v>
      </c>
      <c r="F447" s="22">
        <v>8.6063830514429984</v>
      </c>
      <c r="G447" s="22">
        <v>6.9812245634983849</v>
      </c>
      <c r="H447" s="22"/>
      <c r="I447" s="22"/>
    </row>
    <row r="448" spans="1:9" x14ac:dyDescent="0.25">
      <c r="A448" s="20" t="str">
        <f t="shared" si="6"/>
        <v>DISTRIBUCION VOLUMEN X CRITERIO (Consumiciones)Blanco2-5MIL</v>
      </c>
      <c r="B448" s="20" t="s">
        <v>120</v>
      </c>
      <c r="C448" s="20" t="s">
        <v>136</v>
      </c>
      <c r="D448" s="20" t="s">
        <v>11</v>
      </c>
      <c r="E448" s="22">
        <v>5.4477991521981943</v>
      </c>
      <c r="F448" s="22">
        <v>4.8271118782417703</v>
      </c>
      <c r="G448" s="22">
        <v>3.1597120469460394</v>
      </c>
      <c r="H448" s="22"/>
      <c r="I448" s="22"/>
    </row>
    <row r="449" spans="1:9" x14ac:dyDescent="0.25">
      <c r="A449" s="20" t="str">
        <f t="shared" si="6"/>
        <v>DISTRIBUCION VOLUMEN X CRITERIO (Consumiciones)Blanco5-10MIL</v>
      </c>
      <c r="B449" s="20" t="s">
        <v>120</v>
      </c>
      <c r="C449" s="20" t="s">
        <v>136</v>
      </c>
      <c r="D449" s="20" t="s">
        <v>12</v>
      </c>
      <c r="E449" s="22">
        <v>7.7264206586191486</v>
      </c>
      <c r="F449" s="22">
        <v>6.1316285419833143</v>
      </c>
      <c r="G449" s="22">
        <v>7.4419938326173316</v>
      </c>
      <c r="H449" s="22"/>
      <c r="I449" s="22"/>
    </row>
    <row r="450" spans="1:9" x14ac:dyDescent="0.25">
      <c r="A450" s="20" t="str">
        <f t="shared" si="6"/>
        <v>DISTRIBUCION VOLUMEN X CRITERIO (Consumiciones)Blanco10-30MIL</v>
      </c>
      <c r="B450" s="20" t="s">
        <v>120</v>
      </c>
      <c r="C450" s="20" t="s">
        <v>136</v>
      </c>
      <c r="D450" s="20" t="s">
        <v>13</v>
      </c>
      <c r="E450" s="22">
        <v>15.605653434322333</v>
      </c>
      <c r="F450" s="22">
        <v>18.114697100720164</v>
      </c>
      <c r="G450" s="22">
        <v>20.605983042129598</v>
      </c>
      <c r="H450" s="22"/>
      <c r="I450" s="22"/>
    </row>
    <row r="451" spans="1:9" x14ac:dyDescent="0.25">
      <c r="A451" s="20" t="str">
        <f t="shared" si="6"/>
        <v>DISTRIBUCION VOLUMEN X CRITERIO (Consumiciones)Blanco30-100MIL</v>
      </c>
      <c r="B451" s="20" t="s">
        <v>120</v>
      </c>
      <c r="C451" s="20" t="s">
        <v>136</v>
      </c>
      <c r="D451" s="20" t="s">
        <v>14</v>
      </c>
      <c r="E451" s="22">
        <v>18.182773019057457</v>
      </c>
      <c r="F451" s="22">
        <v>20.176437684201691</v>
      </c>
      <c r="G451" s="22">
        <v>18.168045978129623</v>
      </c>
      <c r="H451" s="22"/>
      <c r="I451" s="22"/>
    </row>
    <row r="452" spans="1:9" x14ac:dyDescent="0.25">
      <c r="A452" s="20" t="str">
        <f t="shared" ref="A452:A515" si="7">B452&amp;C452&amp;D452</f>
        <v>DISTRIBUCION VOLUMEN X CRITERIO (Consumiciones)Blanco100-200MIL</v>
      </c>
      <c r="B452" s="20" t="s">
        <v>120</v>
      </c>
      <c r="C452" s="20" t="s">
        <v>136</v>
      </c>
      <c r="D452" s="20" t="s">
        <v>15</v>
      </c>
      <c r="E452" s="22">
        <v>15.716339970969825</v>
      </c>
      <c r="F452" s="22">
        <v>11.312690049711097</v>
      </c>
      <c r="G452" s="22">
        <v>10.170100049733035</v>
      </c>
      <c r="H452" s="22"/>
      <c r="I452" s="22"/>
    </row>
    <row r="453" spans="1:9" x14ac:dyDescent="0.25">
      <c r="A453" s="20" t="str">
        <f t="shared" si="7"/>
        <v>DISTRIBUCION VOLUMEN X CRITERIO (Consumiciones)Blanco200-500MIL</v>
      </c>
      <c r="B453" s="20" t="s">
        <v>120</v>
      </c>
      <c r="C453" s="20" t="s">
        <v>136</v>
      </c>
      <c r="D453" s="20" t="s">
        <v>16</v>
      </c>
      <c r="E453" s="22">
        <v>15.650280150633597</v>
      </c>
      <c r="F453" s="22">
        <v>14.405827802011755</v>
      </c>
      <c r="G453" s="22">
        <v>13.135634388022243</v>
      </c>
      <c r="H453" s="22"/>
      <c r="I453" s="22"/>
    </row>
    <row r="454" spans="1:9" x14ac:dyDescent="0.25">
      <c r="A454" s="20" t="str">
        <f t="shared" si="7"/>
        <v>DISTRIBUCION VOLUMEN X CRITERIO (Consumiciones)Blanco&gt;500MIL</v>
      </c>
      <c r="B454" s="20" t="s">
        <v>120</v>
      </c>
      <c r="C454" s="20" t="s">
        <v>136</v>
      </c>
      <c r="D454" s="20" t="s">
        <v>17</v>
      </c>
      <c r="E454" s="22">
        <v>13.901856087382264</v>
      </c>
      <c r="F454" s="22">
        <v>16.425226466149766</v>
      </c>
      <c r="G454" s="22">
        <v>20.337300019090677</v>
      </c>
      <c r="H454" s="22"/>
      <c r="I454" s="22"/>
    </row>
    <row r="455" spans="1:9" x14ac:dyDescent="0.25">
      <c r="A455" s="20" t="str">
        <f t="shared" si="7"/>
        <v>DISTRIBUCION VOLUMEN X CRITERIO (Consumiciones)BlancoDE 15 A 19 AÑOS</v>
      </c>
      <c r="B455" s="20" t="s">
        <v>120</v>
      </c>
      <c r="C455" s="20" t="s">
        <v>136</v>
      </c>
      <c r="D455" s="20" t="s">
        <v>40</v>
      </c>
      <c r="E455" s="22">
        <v>5.8580218599622348E-2</v>
      </c>
      <c r="F455" s="22">
        <v>6.3346968219680139E-2</v>
      </c>
      <c r="G455" s="22">
        <v>0.73130588126572393</v>
      </c>
      <c r="H455" s="22"/>
      <c r="I455" s="22"/>
    </row>
    <row r="456" spans="1:9" x14ac:dyDescent="0.25">
      <c r="A456" s="20" t="str">
        <f t="shared" si="7"/>
        <v>DISTRIBUCION VOLUMEN X CRITERIO (Consumiciones)BlancoDE 20 A 24 AÑOS</v>
      </c>
      <c r="B456" s="20" t="s">
        <v>120</v>
      </c>
      <c r="C456" s="20" t="s">
        <v>136</v>
      </c>
      <c r="D456" s="20" t="s">
        <v>41</v>
      </c>
      <c r="E456" s="22">
        <v>1.6438154428836049</v>
      </c>
      <c r="F456" s="22">
        <v>0.89559924033824168</v>
      </c>
      <c r="G456" s="22">
        <v>1.3932917857807294</v>
      </c>
      <c r="H456" s="22"/>
      <c r="I456" s="22"/>
    </row>
    <row r="457" spans="1:9" x14ac:dyDescent="0.25">
      <c r="A457" s="20" t="str">
        <f t="shared" si="7"/>
        <v>DISTRIBUCION VOLUMEN X CRITERIO (Consumiciones)BlancoDE 25 A 34 AÑOS</v>
      </c>
      <c r="B457" s="20" t="s">
        <v>120</v>
      </c>
      <c r="C457" s="20" t="s">
        <v>136</v>
      </c>
      <c r="D457" s="20" t="s">
        <v>42</v>
      </c>
      <c r="E457" s="22">
        <v>7.5496404790629166</v>
      </c>
      <c r="F457" s="22">
        <v>6.8761480216542479</v>
      </c>
      <c r="G457" s="22">
        <v>7.207239318037284</v>
      </c>
      <c r="H457" s="22"/>
      <c r="I457" s="22"/>
    </row>
    <row r="458" spans="1:9" x14ac:dyDescent="0.25">
      <c r="A458" s="20" t="str">
        <f t="shared" si="7"/>
        <v>DISTRIBUCION VOLUMEN X CRITERIO (Consumiciones)BlancoDE 35 A 49 AÑOS</v>
      </c>
      <c r="B458" s="20" t="s">
        <v>120</v>
      </c>
      <c r="C458" s="20" t="s">
        <v>136</v>
      </c>
      <c r="D458" s="20" t="s">
        <v>43</v>
      </c>
      <c r="E458" s="22">
        <v>15.653209705760096</v>
      </c>
      <c r="F458" s="22">
        <v>15.809912160225318</v>
      </c>
      <c r="G458" s="22">
        <v>15.391963798241957</v>
      </c>
      <c r="H458" s="22"/>
      <c r="I458" s="22"/>
    </row>
    <row r="459" spans="1:9" x14ac:dyDescent="0.25">
      <c r="A459" s="20" t="str">
        <f t="shared" si="7"/>
        <v>DISTRIBUCION VOLUMEN X CRITERIO (Consumiciones)BlancoDE 50 A 59 AÑOS</v>
      </c>
      <c r="B459" s="20" t="s">
        <v>120</v>
      </c>
      <c r="C459" s="20" t="s">
        <v>136</v>
      </c>
      <c r="D459" s="20" t="s">
        <v>44</v>
      </c>
      <c r="E459" s="22">
        <v>24.538478423063317</v>
      </c>
      <c r="F459" s="22">
        <v>21.731953705481661</v>
      </c>
      <c r="G459" s="22">
        <v>21.124592803179993</v>
      </c>
      <c r="H459" s="22"/>
      <c r="I459" s="22"/>
    </row>
    <row r="460" spans="1:9" x14ac:dyDescent="0.25">
      <c r="A460" s="20" t="str">
        <f t="shared" si="7"/>
        <v>DISTRIBUCION VOLUMEN X CRITERIO (Consumiciones)BlancoDE 60 A 75 AÑOS</v>
      </c>
      <c r="B460" s="20" t="s">
        <v>120</v>
      </c>
      <c r="C460" s="20" t="s">
        <v>136</v>
      </c>
      <c r="D460" s="20" t="s">
        <v>45</v>
      </c>
      <c r="E460" s="22">
        <v>50.556259903400992</v>
      </c>
      <c r="F460" s="22">
        <v>54.623046748600267</v>
      </c>
      <c r="G460" s="22">
        <v>54.151598813702975</v>
      </c>
      <c r="H460" s="22"/>
      <c r="I460" s="22"/>
    </row>
    <row r="461" spans="1:9" x14ac:dyDescent="0.25">
      <c r="A461" s="20" t="str">
        <f t="shared" si="7"/>
        <v>DISTRIBUCION VOLUMEN X CRITERIO (Consumiciones)BlancoALTA Y MEDIA ALTA</v>
      </c>
      <c r="B461" s="20" t="s">
        <v>120</v>
      </c>
      <c r="C461" s="20" t="s">
        <v>136</v>
      </c>
      <c r="D461" s="20" t="s">
        <v>18</v>
      </c>
      <c r="E461" s="22">
        <v>36.966779556006756</v>
      </c>
      <c r="F461" s="22">
        <v>37.480867082540023</v>
      </c>
      <c r="G461" s="22">
        <v>41.334991506473202</v>
      </c>
      <c r="H461" s="22"/>
      <c r="I461" s="22"/>
    </row>
    <row r="462" spans="1:9" x14ac:dyDescent="0.25">
      <c r="A462" s="20" t="str">
        <f t="shared" si="7"/>
        <v>DISTRIBUCION VOLUMEN X CRITERIO (Consumiciones)BlancoMEDIA</v>
      </c>
      <c r="B462" s="20" t="s">
        <v>120</v>
      </c>
      <c r="C462" s="20" t="s">
        <v>136</v>
      </c>
      <c r="D462" s="20" t="s">
        <v>19</v>
      </c>
      <c r="E462" s="22">
        <v>24.215816284805484</v>
      </c>
      <c r="F462" s="22">
        <v>28.134332260315098</v>
      </c>
      <c r="G462" s="22">
        <v>27.22892760256374</v>
      </c>
      <c r="H462" s="22"/>
      <c r="I462" s="22"/>
    </row>
    <row r="463" spans="1:9" x14ac:dyDescent="0.25">
      <c r="A463" s="20" t="str">
        <f t="shared" si="7"/>
        <v>DISTRIBUCION VOLUMEN X CRITERIO (Consumiciones)BlancoMEDIA BAJA</v>
      </c>
      <c r="B463" s="20" t="s">
        <v>120</v>
      </c>
      <c r="C463" s="20" t="s">
        <v>136</v>
      </c>
      <c r="D463" s="20" t="s">
        <v>20</v>
      </c>
      <c r="E463" s="22">
        <v>24.232079738709352</v>
      </c>
      <c r="F463" s="22">
        <v>27.897953985831759</v>
      </c>
      <c r="G463" s="22">
        <v>22.376643226883562</v>
      </c>
      <c r="H463" s="22"/>
      <c r="I463" s="22"/>
    </row>
    <row r="464" spans="1:9" x14ac:dyDescent="0.25">
      <c r="A464" s="20" t="str">
        <f t="shared" si="7"/>
        <v>DISTRIBUCION VOLUMEN X CRITERIO (Consumiciones)BlancoBAJA</v>
      </c>
      <c r="B464" s="20" t="s">
        <v>120</v>
      </c>
      <c r="C464" s="20" t="s">
        <v>136</v>
      </c>
      <c r="D464" s="20" t="s">
        <v>21</v>
      </c>
      <c r="E464" s="22">
        <v>14.585318349760263</v>
      </c>
      <c r="F464" s="22">
        <v>6.4868413448388731</v>
      </c>
      <c r="G464" s="22">
        <v>9.0594255044133511</v>
      </c>
      <c r="H464" s="22"/>
      <c r="I464" s="22"/>
    </row>
    <row r="465" spans="1:9" x14ac:dyDescent="0.25">
      <c r="A465" s="20" t="str">
        <f t="shared" si="7"/>
        <v>DISTRIBUCION VOLUMEN X CRITERIO (Consumiciones)BlancoHOMBRE</v>
      </c>
      <c r="B465" s="20" t="s">
        <v>120</v>
      </c>
      <c r="C465" s="20" t="s">
        <v>136</v>
      </c>
      <c r="D465" s="20" t="s">
        <v>22</v>
      </c>
      <c r="E465" s="22">
        <v>64.941099724467449</v>
      </c>
      <c r="F465" s="22">
        <v>64.643733886860545</v>
      </c>
      <c r="G465" s="22">
        <v>65.645781629419574</v>
      </c>
      <c r="H465" s="22"/>
      <c r="I465" s="22"/>
    </row>
    <row r="466" spans="1:9" x14ac:dyDescent="0.25">
      <c r="A466" s="20" t="str">
        <f t="shared" si="7"/>
        <v>DISTRIBUCION VOLUMEN X CRITERIO (Consumiciones)BlancoMUJER</v>
      </c>
      <c r="B466" s="20" t="s">
        <v>120</v>
      </c>
      <c r="C466" s="20" t="s">
        <v>136</v>
      </c>
      <c r="D466" s="20" t="s">
        <v>23</v>
      </c>
      <c r="E466" s="22">
        <v>35.058876859905432</v>
      </c>
      <c r="F466" s="22">
        <v>35.356265225393756</v>
      </c>
      <c r="G466" s="22">
        <v>34.354218370580419</v>
      </c>
      <c r="H466" s="22"/>
      <c r="I466" s="22"/>
    </row>
    <row r="467" spans="1:9" x14ac:dyDescent="0.25">
      <c r="A467" s="20" t="str">
        <f t="shared" si="7"/>
        <v>DISTRIBUCION VOLUMEN X CRITERIO (Consumiciones)RosadoT.ESPAÑA</v>
      </c>
      <c r="B467" s="20" t="s">
        <v>120</v>
      </c>
      <c r="C467" s="20" t="s">
        <v>137</v>
      </c>
      <c r="D467" s="20" t="s">
        <v>37</v>
      </c>
      <c r="E467" s="22">
        <v>100</v>
      </c>
      <c r="F467" s="22">
        <v>100</v>
      </c>
      <c r="G467" s="22">
        <v>100</v>
      </c>
      <c r="H467" s="22"/>
      <c r="I467" s="22"/>
    </row>
    <row r="468" spans="1:9" x14ac:dyDescent="0.25">
      <c r="A468" s="20" t="str">
        <f t="shared" si="7"/>
        <v>DISTRIBUCION VOLUMEN X CRITERIO (Consumiciones)RosadoBCN AM</v>
      </c>
      <c r="B468" s="20" t="s">
        <v>120</v>
      </c>
      <c r="C468" s="20" t="s">
        <v>137</v>
      </c>
      <c r="D468" s="20" t="s">
        <v>2</v>
      </c>
      <c r="E468" s="22">
        <v>4.4667969950904425</v>
      </c>
      <c r="F468" s="22">
        <v>5.5685955051075524</v>
      </c>
      <c r="G468" s="22">
        <v>5.9762100891548782</v>
      </c>
      <c r="H468" s="22"/>
      <c r="I468" s="22"/>
    </row>
    <row r="469" spans="1:9" x14ac:dyDescent="0.25">
      <c r="A469" s="20" t="str">
        <f t="shared" si="7"/>
        <v>DISTRIBUCION VOLUMEN X CRITERIO (Consumiciones)RosadoREST.CAT ARAGON</v>
      </c>
      <c r="B469" s="20" t="s">
        <v>120</v>
      </c>
      <c r="C469" s="20" t="s">
        <v>137</v>
      </c>
      <c r="D469" s="20" t="s">
        <v>3</v>
      </c>
      <c r="E469" s="22">
        <v>12.508892145925184</v>
      </c>
      <c r="F469" s="22">
        <v>13.637447239264164</v>
      </c>
      <c r="G469" s="22">
        <v>15.483840289199357</v>
      </c>
      <c r="H469" s="22"/>
      <c r="I469" s="22"/>
    </row>
    <row r="470" spans="1:9" x14ac:dyDescent="0.25">
      <c r="A470" s="20" t="str">
        <f t="shared" si="7"/>
        <v>DISTRIBUCION VOLUMEN X CRITERIO (Consumiciones)RosadoLEVANTE</v>
      </c>
      <c r="B470" s="20" t="s">
        <v>120</v>
      </c>
      <c r="C470" s="20" t="s">
        <v>137</v>
      </c>
      <c r="D470" s="20" t="s">
        <v>4</v>
      </c>
      <c r="E470" s="22">
        <v>27.944389698615161</v>
      </c>
      <c r="F470" s="22">
        <v>23.379200237011204</v>
      </c>
      <c r="G470" s="22">
        <v>8.7234172191079598</v>
      </c>
      <c r="H470" s="22"/>
      <c r="I470" s="22"/>
    </row>
    <row r="471" spans="1:9" x14ac:dyDescent="0.25">
      <c r="A471" s="20" t="str">
        <f t="shared" si="7"/>
        <v>DISTRIBUCION VOLUMEN X CRITERIO (Consumiciones)RosadoANDALUCIA</v>
      </c>
      <c r="B471" s="20" t="s">
        <v>120</v>
      </c>
      <c r="C471" s="20" t="s">
        <v>137</v>
      </c>
      <c r="D471" s="20" t="s">
        <v>5</v>
      </c>
      <c r="E471" s="22">
        <v>5.9013119881435232</v>
      </c>
      <c r="F471" s="22">
        <v>5.7061213000272941</v>
      </c>
      <c r="G471" s="22">
        <v>6.7988684540028297</v>
      </c>
      <c r="H471" s="22"/>
      <c r="I471" s="22"/>
    </row>
    <row r="472" spans="1:9" x14ac:dyDescent="0.25">
      <c r="A472" s="20" t="str">
        <f t="shared" si="7"/>
        <v>DISTRIBUCION VOLUMEN X CRITERIO (Consumiciones)RosadoMDD AM</v>
      </c>
      <c r="B472" s="20" t="s">
        <v>120</v>
      </c>
      <c r="C472" s="20" t="s">
        <v>137</v>
      </c>
      <c r="D472" s="20" t="s">
        <v>6</v>
      </c>
      <c r="E472" s="22">
        <v>11.756382421905696</v>
      </c>
      <c r="F472" s="22">
        <v>17.412626425591217</v>
      </c>
      <c r="G472" s="22">
        <v>23.414490512235567</v>
      </c>
      <c r="H472" s="22"/>
      <c r="I472" s="22"/>
    </row>
    <row r="473" spans="1:9" x14ac:dyDescent="0.25">
      <c r="A473" s="20" t="str">
        <f t="shared" si="7"/>
        <v>DISTRIBUCION VOLUMEN X CRITERIO (Consumiciones)RosadoRTO CENTRO</v>
      </c>
      <c r="B473" s="20" t="s">
        <v>120</v>
      </c>
      <c r="C473" s="20" t="s">
        <v>137</v>
      </c>
      <c r="D473" s="20" t="s">
        <v>7</v>
      </c>
      <c r="E473" s="22">
        <v>4.8221230268191615</v>
      </c>
      <c r="F473" s="22">
        <v>7.4027295287601103</v>
      </c>
      <c r="G473" s="22">
        <v>10.367548466681528</v>
      </c>
      <c r="H473" s="22"/>
      <c r="I473" s="22"/>
    </row>
    <row r="474" spans="1:9" x14ac:dyDescent="0.25">
      <c r="A474" s="20" t="str">
        <f t="shared" si="7"/>
        <v>DISTRIBUCION VOLUMEN X CRITERIO (Consumiciones)RosadoNORTE-CENTRO</v>
      </c>
      <c r="B474" s="20" t="s">
        <v>120</v>
      </c>
      <c r="C474" s="20" t="s">
        <v>137</v>
      </c>
      <c r="D474" s="20" t="s">
        <v>8</v>
      </c>
      <c r="E474" s="22">
        <v>12.549920751243359</v>
      </c>
      <c r="F474" s="22">
        <v>11.770210388357164</v>
      </c>
      <c r="G474" s="22">
        <v>15.586175874418897</v>
      </c>
      <c r="H474" s="22"/>
      <c r="I474" s="22"/>
    </row>
    <row r="475" spans="1:9" x14ac:dyDescent="0.25">
      <c r="A475" s="20" t="str">
        <f t="shared" si="7"/>
        <v>DISTRIBUCION VOLUMEN X CRITERIO (Consumiciones)RosadoNOROESTE</v>
      </c>
      <c r="B475" s="20" t="s">
        <v>120</v>
      </c>
      <c r="C475" s="20" t="s">
        <v>137</v>
      </c>
      <c r="D475" s="20" t="s">
        <v>9</v>
      </c>
      <c r="E475" s="22">
        <v>20.050189078613364</v>
      </c>
      <c r="F475" s="22">
        <v>15.123057155522293</v>
      </c>
      <c r="G475" s="22">
        <v>13.649442472393829</v>
      </c>
      <c r="H475" s="22"/>
      <c r="I475" s="22"/>
    </row>
    <row r="476" spans="1:9" x14ac:dyDescent="0.25">
      <c r="A476" s="20" t="str">
        <f t="shared" si="7"/>
        <v>DISTRIBUCION VOLUMEN X CRITERIO (Consumiciones)Rosado&lt;2MIL</v>
      </c>
      <c r="B476" s="20" t="s">
        <v>120</v>
      </c>
      <c r="C476" s="20" t="s">
        <v>137</v>
      </c>
      <c r="D476" s="20" t="s">
        <v>10</v>
      </c>
      <c r="E476" s="22">
        <v>5.4330193116323775</v>
      </c>
      <c r="F476" s="22">
        <v>3.5460742335802604</v>
      </c>
      <c r="G476" s="22">
        <v>9.0265602302404968</v>
      </c>
      <c r="H476" s="22"/>
      <c r="I476" s="22"/>
    </row>
    <row r="477" spans="1:9" x14ac:dyDescent="0.25">
      <c r="A477" s="20" t="str">
        <f t="shared" si="7"/>
        <v>DISTRIBUCION VOLUMEN X CRITERIO (Consumiciones)Rosado2-5MIL</v>
      </c>
      <c r="B477" s="20" t="s">
        <v>120</v>
      </c>
      <c r="C477" s="20" t="s">
        <v>137</v>
      </c>
      <c r="D477" s="20" t="s">
        <v>11</v>
      </c>
      <c r="E477" s="22">
        <v>2.2218748645152284</v>
      </c>
      <c r="F477" s="22">
        <v>3.798950441184183</v>
      </c>
      <c r="G477" s="22">
        <v>3.0032169613748732</v>
      </c>
      <c r="H477" s="22"/>
      <c r="I477" s="22"/>
    </row>
    <row r="478" spans="1:9" x14ac:dyDescent="0.25">
      <c r="A478" s="20" t="str">
        <f t="shared" si="7"/>
        <v>DISTRIBUCION VOLUMEN X CRITERIO (Consumiciones)Rosado5-10MIL</v>
      </c>
      <c r="B478" s="20" t="s">
        <v>120</v>
      </c>
      <c r="C478" s="20" t="s">
        <v>137</v>
      </c>
      <c r="D478" s="20" t="s">
        <v>12</v>
      </c>
      <c r="E478" s="22">
        <v>3.853000660942568</v>
      </c>
      <c r="F478" s="22">
        <v>2.8649730028360265</v>
      </c>
      <c r="G478" s="22">
        <v>3.4695949002281026</v>
      </c>
      <c r="H478" s="22"/>
      <c r="I478" s="22"/>
    </row>
    <row r="479" spans="1:9" x14ac:dyDescent="0.25">
      <c r="A479" s="20" t="str">
        <f t="shared" si="7"/>
        <v>DISTRIBUCION VOLUMEN X CRITERIO (Consumiciones)Rosado10-30MIL</v>
      </c>
      <c r="B479" s="20" t="s">
        <v>120</v>
      </c>
      <c r="C479" s="20" t="s">
        <v>137</v>
      </c>
      <c r="D479" s="20" t="s">
        <v>13</v>
      </c>
      <c r="E479" s="22">
        <v>40.890340510603146</v>
      </c>
      <c r="F479" s="22">
        <v>34.208201231695298</v>
      </c>
      <c r="G479" s="22">
        <v>19.750198386128346</v>
      </c>
      <c r="H479" s="22"/>
      <c r="I479" s="22"/>
    </row>
    <row r="480" spans="1:9" x14ac:dyDescent="0.25">
      <c r="A480" s="20" t="str">
        <f t="shared" si="7"/>
        <v>DISTRIBUCION VOLUMEN X CRITERIO (Consumiciones)Rosado30-100MIL</v>
      </c>
      <c r="B480" s="20" t="s">
        <v>120</v>
      </c>
      <c r="C480" s="20" t="s">
        <v>137</v>
      </c>
      <c r="D480" s="20" t="s">
        <v>14</v>
      </c>
      <c r="E480" s="22">
        <v>10.655775182388631</v>
      </c>
      <c r="F480" s="22">
        <v>16.417981121245568</v>
      </c>
      <c r="G480" s="22">
        <v>20.455500643670433</v>
      </c>
      <c r="H480" s="22"/>
      <c r="I480" s="22"/>
    </row>
    <row r="481" spans="1:9" x14ac:dyDescent="0.25">
      <c r="A481" s="20" t="str">
        <f t="shared" si="7"/>
        <v>DISTRIBUCION VOLUMEN X CRITERIO (Consumiciones)Rosado100-200MIL</v>
      </c>
      <c r="B481" s="20" t="s">
        <v>120</v>
      </c>
      <c r="C481" s="20" t="s">
        <v>137</v>
      </c>
      <c r="D481" s="20" t="s">
        <v>15</v>
      </c>
      <c r="E481" s="22">
        <v>9.2395877120015211</v>
      </c>
      <c r="F481" s="22">
        <v>8.3672319893293956</v>
      </c>
      <c r="G481" s="22">
        <v>7.1168518469215414</v>
      </c>
      <c r="H481" s="22"/>
      <c r="I481" s="22"/>
    </row>
    <row r="482" spans="1:9" x14ac:dyDescent="0.25">
      <c r="A482" s="20" t="str">
        <f t="shared" si="7"/>
        <v>DISTRIBUCION VOLUMEN X CRITERIO (Consumiciones)Rosado200-500MIL</v>
      </c>
      <c r="B482" s="20" t="s">
        <v>120</v>
      </c>
      <c r="C482" s="20" t="s">
        <v>137</v>
      </c>
      <c r="D482" s="20" t="s">
        <v>16</v>
      </c>
      <c r="E482" s="22">
        <v>13.439884076939521</v>
      </c>
      <c r="F482" s="22">
        <v>9.017403438309584</v>
      </c>
      <c r="G482" s="22">
        <v>8.8528029896931919</v>
      </c>
      <c r="H482" s="22"/>
      <c r="I482" s="22"/>
    </row>
    <row r="483" spans="1:9" x14ac:dyDescent="0.25">
      <c r="A483" s="20" t="str">
        <f t="shared" si="7"/>
        <v>DISTRIBUCION VOLUMEN X CRITERIO (Consumiciones)Rosado&gt;500MIL</v>
      </c>
      <c r="B483" s="20" t="s">
        <v>120</v>
      </c>
      <c r="C483" s="20" t="s">
        <v>137</v>
      </c>
      <c r="D483" s="20" t="s">
        <v>17</v>
      </c>
      <c r="E483" s="22">
        <v>14.266522143314011</v>
      </c>
      <c r="F483" s="22">
        <v>21.779181194503959</v>
      </c>
      <c r="G483" s="22">
        <v>28.325274041743008</v>
      </c>
      <c r="H483" s="22"/>
      <c r="I483" s="22"/>
    </row>
    <row r="484" spans="1:9" x14ac:dyDescent="0.25">
      <c r="A484" s="20" t="str">
        <f t="shared" si="7"/>
        <v>DISTRIBUCION VOLUMEN X CRITERIO (Consumiciones)RosadoDE 15 A 19 AÑOS</v>
      </c>
      <c r="B484" s="20" t="s">
        <v>120</v>
      </c>
      <c r="C484" s="20" t="s">
        <v>137</v>
      </c>
      <c r="D484" s="20" t="s">
        <v>40</v>
      </c>
      <c r="E484" s="22">
        <v>0.1089624253844409</v>
      </c>
      <c r="F484" s="22">
        <v>0</v>
      </c>
      <c r="G484" s="22">
        <v>0.3051837623122915</v>
      </c>
      <c r="H484" s="22"/>
      <c r="I484" s="22"/>
    </row>
    <row r="485" spans="1:9" x14ac:dyDescent="0.25">
      <c r="A485" s="20" t="str">
        <f t="shared" si="7"/>
        <v>DISTRIBUCION VOLUMEN X CRITERIO (Consumiciones)RosadoDE 20 A 24 AÑOS</v>
      </c>
      <c r="B485" s="20" t="s">
        <v>120</v>
      </c>
      <c r="C485" s="20" t="s">
        <v>137</v>
      </c>
      <c r="D485" s="20" t="s">
        <v>41</v>
      </c>
      <c r="E485" s="22">
        <v>1.8519041942820742</v>
      </c>
      <c r="F485" s="22">
        <v>1.0058473089520878</v>
      </c>
      <c r="G485" s="22">
        <v>0.34679550936722936</v>
      </c>
      <c r="H485" s="22"/>
      <c r="I485" s="22"/>
    </row>
    <row r="486" spans="1:9" x14ac:dyDescent="0.25">
      <c r="A486" s="20" t="str">
        <f t="shared" si="7"/>
        <v>DISTRIBUCION VOLUMEN X CRITERIO (Consumiciones)RosadoDE 25 A 34 AÑOS</v>
      </c>
      <c r="B486" s="20" t="s">
        <v>120</v>
      </c>
      <c r="C486" s="20" t="s">
        <v>137</v>
      </c>
      <c r="D486" s="20" t="s">
        <v>42</v>
      </c>
      <c r="E486" s="22">
        <v>4.8782761362718805</v>
      </c>
      <c r="F486" s="22">
        <v>3.2787441041416869</v>
      </c>
      <c r="G486" s="22">
        <v>4.6118287803534752</v>
      </c>
      <c r="H486" s="22"/>
      <c r="I486" s="22"/>
    </row>
    <row r="487" spans="1:9" x14ac:dyDescent="0.25">
      <c r="A487" s="20" t="str">
        <f t="shared" si="7"/>
        <v>DISTRIBUCION VOLUMEN X CRITERIO (Consumiciones)RosadoDE 35 A 49 AÑOS</v>
      </c>
      <c r="B487" s="20" t="s">
        <v>120</v>
      </c>
      <c r="C487" s="20" t="s">
        <v>137</v>
      </c>
      <c r="D487" s="20" t="s">
        <v>43</v>
      </c>
      <c r="E487" s="22">
        <v>14.868676005351611</v>
      </c>
      <c r="F487" s="22">
        <v>18.091535908382589</v>
      </c>
      <c r="G487" s="22">
        <v>18.613354144836244</v>
      </c>
      <c r="H487" s="22"/>
      <c r="I487" s="22"/>
    </row>
    <row r="488" spans="1:9" x14ac:dyDescent="0.25">
      <c r="A488" s="20" t="str">
        <f t="shared" si="7"/>
        <v>DISTRIBUCION VOLUMEN X CRITERIO (Consumiciones)RosadoDE 50 A 59 AÑOS</v>
      </c>
      <c r="B488" s="20" t="s">
        <v>120</v>
      </c>
      <c r="C488" s="20" t="s">
        <v>137</v>
      </c>
      <c r="D488" s="20" t="s">
        <v>44</v>
      </c>
      <c r="E488" s="22">
        <v>27.50567808898116</v>
      </c>
      <c r="F488" s="22">
        <v>24.470994207496702</v>
      </c>
      <c r="G488" s="22">
        <v>30.146691160449247</v>
      </c>
      <c r="H488" s="22"/>
      <c r="I488" s="22"/>
    </row>
    <row r="489" spans="1:9" x14ac:dyDescent="0.25">
      <c r="A489" s="20" t="str">
        <f t="shared" si="7"/>
        <v>DISTRIBUCION VOLUMEN X CRITERIO (Consumiciones)RosadoDE 60 A 75 AÑOS</v>
      </c>
      <c r="B489" s="20" t="s">
        <v>120</v>
      </c>
      <c r="C489" s="20" t="s">
        <v>137</v>
      </c>
      <c r="D489" s="20" t="s">
        <v>45</v>
      </c>
      <c r="E489" s="22">
        <v>50.786505686215122</v>
      </c>
      <c r="F489" s="22">
        <v>53.152871218509532</v>
      </c>
      <c r="G489" s="22">
        <v>45.976149159347472</v>
      </c>
      <c r="H489" s="22"/>
      <c r="I489" s="22"/>
    </row>
    <row r="490" spans="1:9" x14ac:dyDescent="0.25">
      <c r="A490" s="20" t="str">
        <f t="shared" si="7"/>
        <v>DISTRIBUCION VOLUMEN X CRITERIO (Consumiciones)RosadoALTA Y MEDIA ALTA</v>
      </c>
      <c r="B490" s="20" t="s">
        <v>120</v>
      </c>
      <c r="C490" s="20" t="s">
        <v>137</v>
      </c>
      <c r="D490" s="20" t="s">
        <v>18</v>
      </c>
      <c r="E490" s="22">
        <v>21.513477220685534</v>
      </c>
      <c r="F490" s="22">
        <v>19.228972919737586</v>
      </c>
      <c r="G490" s="22">
        <v>21.977500741423036</v>
      </c>
      <c r="H490" s="22"/>
      <c r="I490" s="22"/>
    </row>
    <row r="491" spans="1:9" x14ac:dyDescent="0.25">
      <c r="A491" s="20" t="str">
        <f t="shared" si="7"/>
        <v>DISTRIBUCION VOLUMEN X CRITERIO (Consumiciones)RosadoMEDIA</v>
      </c>
      <c r="B491" s="20" t="s">
        <v>120</v>
      </c>
      <c r="C491" s="20" t="s">
        <v>137</v>
      </c>
      <c r="D491" s="20" t="s">
        <v>19</v>
      </c>
      <c r="E491" s="22">
        <v>34.970851310092819</v>
      </c>
      <c r="F491" s="22">
        <v>32.582797846942768</v>
      </c>
      <c r="G491" s="22">
        <v>37.07271482426188</v>
      </c>
      <c r="H491" s="22"/>
      <c r="I491" s="22"/>
    </row>
    <row r="492" spans="1:9" x14ac:dyDescent="0.25">
      <c r="A492" s="20" t="str">
        <f t="shared" si="7"/>
        <v>DISTRIBUCION VOLUMEN X CRITERIO (Consumiciones)RosadoMEDIA BAJA</v>
      </c>
      <c r="B492" s="20" t="s">
        <v>120</v>
      </c>
      <c r="C492" s="20" t="s">
        <v>137</v>
      </c>
      <c r="D492" s="20" t="s">
        <v>20</v>
      </c>
      <c r="E492" s="22">
        <v>33.312269693502742</v>
      </c>
      <c r="F492" s="22">
        <v>38.917448871479074</v>
      </c>
      <c r="G492" s="22">
        <v>27.615494767917699</v>
      </c>
      <c r="H492" s="22"/>
      <c r="I492" s="22"/>
    </row>
    <row r="493" spans="1:9" x14ac:dyDescent="0.25">
      <c r="A493" s="20" t="str">
        <f t="shared" si="7"/>
        <v>DISTRIBUCION VOLUMEN X CRITERIO (Consumiciones)RosadoBAJA</v>
      </c>
      <c r="B493" s="20" t="s">
        <v>120</v>
      </c>
      <c r="C493" s="20" t="s">
        <v>137</v>
      </c>
      <c r="D493" s="20" t="s">
        <v>21</v>
      </c>
      <c r="E493" s="22">
        <v>10.203403654597642</v>
      </c>
      <c r="F493" s="22">
        <v>9.2707755799609703</v>
      </c>
      <c r="G493" s="22">
        <v>13.334276420787077</v>
      </c>
      <c r="H493" s="22"/>
      <c r="I493" s="22"/>
    </row>
    <row r="494" spans="1:9" x14ac:dyDescent="0.25">
      <c r="A494" s="20" t="str">
        <f t="shared" si="7"/>
        <v>DISTRIBUCION VOLUMEN X CRITERIO (Consumiciones)RosadoHOMBRE</v>
      </c>
      <c r="B494" s="20" t="s">
        <v>120</v>
      </c>
      <c r="C494" s="20" t="s">
        <v>137</v>
      </c>
      <c r="D494" s="20" t="s">
        <v>22</v>
      </c>
      <c r="E494" s="22">
        <v>68.065045654639619</v>
      </c>
      <c r="F494" s="22">
        <v>65.194712027505801</v>
      </c>
      <c r="G494" s="22">
        <v>59.528872185291263</v>
      </c>
      <c r="H494" s="22"/>
      <c r="I494" s="22"/>
    </row>
    <row r="495" spans="1:9" x14ac:dyDescent="0.25">
      <c r="A495" s="20" t="str">
        <f t="shared" si="7"/>
        <v>DISTRIBUCION VOLUMEN X CRITERIO (Consumiciones)RosadoMUJER</v>
      </c>
      <c r="B495" s="20" t="s">
        <v>120</v>
      </c>
      <c r="C495" s="20" t="s">
        <v>137</v>
      </c>
      <c r="D495" s="20" t="s">
        <v>23</v>
      </c>
      <c r="E495" s="22">
        <v>31.93495434536036</v>
      </c>
      <c r="F495" s="22">
        <v>34.80528265929464</v>
      </c>
      <c r="G495" s="22">
        <v>40.471127814708744</v>
      </c>
      <c r="H495" s="22"/>
      <c r="I495" s="22"/>
    </row>
    <row r="496" spans="1:9" x14ac:dyDescent="0.25">
      <c r="A496" s="20" t="str">
        <f t="shared" si="7"/>
        <v>DISTRIBUCION VOLUMEN X CRITERIO (Consumiciones)Resto vinoT.ESPAÑA</v>
      </c>
      <c r="B496" s="20" t="s">
        <v>120</v>
      </c>
      <c r="C496" s="20" t="s">
        <v>138</v>
      </c>
      <c r="D496" s="20" t="s">
        <v>37</v>
      </c>
      <c r="E496" s="22">
        <v>100</v>
      </c>
      <c r="F496" s="22">
        <v>100</v>
      </c>
      <c r="G496" s="22">
        <v>100</v>
      </c>
      <c r="H496" s="22"/>
      <c r="I496" s="22"/>
    </row>
    <row r="497" spans="1:9" x14ac:dyDescent="0.25">
      <c r="A497" s="20" t="str">
        <f t="shared" si="7"/>
        <v>DISTRIBUCION VOLUMEN X CRITERIO (Consumiciones)Resto vinoBCN AM</v>
      </c>
      <c r="B497" s="20" t="s">
        <v>120</v>
      </c>
      <c r="C497" s="20" t="s">
        <v>138</v>
      </c>
      <c r="D497" s="20" t="s">
        <v>2</v>
      </c>
      <c r="E497" s="22">
        <v>9.4871372019536455</v>
      </c>
      <c r="F497" s="22">
        <v>4.8990300534521625</v>
      </c>
      <c r="G497" s="22">
        <v>6.4430910855747259</v>
      </c>
      <c r="H497" s="22"/>
      <c r="I497" s="22"/>
    </row>
    <row r="498" spans="1:9" x14ac:dyDescent="0.25">
      <c r="A498" s="20" t="str">
        <f t="shared" si="7"/>
        <v>DISTRIBUCION VOLUMEN X CRITERIO (Consumiciones)Resto vinoREST.CAT ARAGON</v>
      </c>
      <c r="B498" s="20" t="s">
        <v>120</v>
      </c>
      <c r="C498" s="20" t="s">
        <v>138</v>
      </c>
      <c r="D498" s="20" t="s">
        <v>3</v>
      </c>
      <c r="E498" s="22">
        <v>10.696004538640246</v>
      </c>
      <c r="F498" s="22">
        <v>2.6720549990529272</v>
      </c>
      <c r="G498" s="22">
        <v>4.1717568963897671</v>
      </c>
      <c r="H498" s="22"/>
      <c r="I498" s="22"/>
    </row>
    <row r="499" spans="1:9" x14ac:dyDescent="0.25">
      <c r="A499" s="20" t="str">
        <f t="shared" si="7"/>
        <v>DISTRIBUCION VOLUMEN X CRITERIO (Consumiciones)Resto vinoLEVANTE</v>
      </c>
      <c r="B499" s="20" t="s">
        <v>120</v>
      </c>
      <c r="C499" s="20" t="s">
        <v>138</v>
      </c>
      <c r="D499" s="20" t="s">
        <v>4</v>
      </c>
      <c r="E499" s="22">
        <v>5.5187877520102191</v>
      </c>
      <c r="F499" s="22">
        <v>2.8683019324258665</v>
      </c>
      <c r="G499" s="22">
        <v>5.8574725240316878</v>
      </c>
      <c r="H499" s="22"/>
      <c r="I499" s="22"/>
    </row>
    <row r="500" spans="1:9" x14ac:dyDescent="0.25">
      <c r="A500" s="20" t="str">
        <f t="shared" si="7"/>
        <v>DISTRIBUCION VOLUMEN X CRITERIO (Consumiciones)Resto vinoANDALUCIA</v>
      </c>
      <c r="B500" s="20" t="s">
        <v>120</v>
      </c>
      <c r="C500" s="20" t="s">
        <v>138</v>
      </c>
      <c r="D500" s="20" t="s">
        <v>5</v>
      </c>
      <c r="E500" s="22">
        <v>40.155617042720898</v>
      </c>
      <c r="F500" s="22">
        <v>46.90784728729237</v>
      </c>
      <c r="G500" s="22">
        <v>58.128095938879667</v>
      </c>
      <c r="H500" s="22"/>
      <c r="I500" s="22"/>
    </row>
    <row r="501" spans="1:9" x14ac:dyDescent="0.25">
      <c r="A501" s="20" t="str">
        <f t="shared" si="7"/>
        <v>DISTRIBUCION VOLUMEN X CRITERIO (Consumiciones)Resto vinoMDD AM</v>
      </c>
      <c r="B501" s="20" t="s">
        <v>120</v>
      </c>
      <c r="C501" s="20" t="s">
        <v>138</v>
      </c>
      <c r="D501" s="20" t="s">
        <v>6</v>
      </c>
      <c r="E501" s="22">
        <v>4.9383344584850706</v>
      </c>
      <c r="F501" s="22">
        <v>3.6141089705597387</v>
      </c>
      <c r="G501" s="22">
        <v>5.4324138146976866</v>
      </c>
      <c r="H501" s="22"/>
      <c r="I501" s="22"/>
    </row>
    <row r="502" spans="1:9" x14ac:dyDescent="0.25">
      <c r="A502" s="20" t="str">
        <f t="shared" si="7"/>
        <v>DISTRIBUCION VOLUMEN X CRITERIO (Consumiciones)Resto vinoRTO CENTRO</v>
      </c>
      <c r="B502" s="20" t="s">
        <v>120</v>
      </c>
      <c r="C502" s="20" t="s">
        <v>138</v>
      </c>
      <c r="D502" s="20" t="s">
        <v>7</v>
      </c>
      <c r="E502" s="22">
        <v>3.3389805174430216</v>
      </c>
      <c r="F502" s="22">
        <v>5.8025998944628245</v>
      </c>
      <c r="G502" s="22">
        <v>2.9033775871246519</v>
      </c>
      <c r="H502" s="22"/>
      <c r="I502" s="22"/>
    </row>
    <row r="503" spans="1:9" x14ac:dyDescent="0.25">
      <c r="A503" s="20" t="str">
        <f t="shared" si="7"/>
        <v>DISTRIBUCION VOLUMEN X CRITERIO (Consumiciones)Resto vinoNORTE-CENTRO</v>
      </c>
      <c r="B503" s="20" t="s">
        <v>120</v>
      </c>
      <c r="C503" s="20" t="s">
        <v>138</v>
      </c>
      <c r="D503" s="20" t="s">
        <v>8</v>
      </c>
      <c r="E503" s="22">
        <v>17.168712541163124</v>
      </c>
      <c r="F503" s="22">
        <v>24.462584781859761</v>
      </c>
      <c r="G503" s="22">
        <v>13.039884773147135</v>
      </c>
      <c r="H503" s="22"/>
      <c r="I503" s="22"/>
    </row>
    <row r="504" spans="1:9" x14ac:dyDescent="0.25">
      <c r="A504" s="20" t="str">
        <f t="shared" si="7"/>
        <v>DISTRIBUCION VOLUMEN X CRITERIO (Consumiciones)Resto vinoNOROESTE</v>
      </c>
      <c r="B504" s="20" t="s">
        <v>120</v>
      </c>
      <c r="C504" s="20" t="s">
        <v>138</v>
      </c>
      <c r="D504" s="20" t="s">
        <v>9</v>
      </c>
      <c r="E504" s="22">
        <v>8.6964277224710234</v>
      </c>
      <c r="F504" s="22">
        <v>8.773465201494913</v>
      </c>
      <c r="G504" s="22">
        <v>4.0239001784763762</v>
      </c>
      <c r="H504" s="22"/>
      <c r="I504" s="22"/>
    </row>
    <row r="505" spans="1:9" x14ac:dyDescent="0.25">
      <c r="A505" s="20" t="str">
        <f t="shared" si="7"/>
        <v>DISTRIBUCION VOLUMEN X CRITERIO (Consumiciones)Resto vino&lt;2MIL</v>
      </c>
      <c r="B505" s="20" t="s">
        <v>120</v>
      </c>
      <c r="C505" s="20" t="s">
        <v>138</v>
      </c>
      <c r="D505" s="20" t="s">
        <v>10</v>
      </c>
      <c r="E505" s="22">
        <v>2.0965847999923937</v>
      </c>
      <c r="F505" s="22">
        <v>4.8927592755160703</v>
      </c>
      <c r="G505" s="22">
        <v>1.6216745467639415</v>
      </c>
      <c r="H505" s="22"/>
      <c r="I505" s="22"/>
    </row>
    <row r="506" spans="1:9" x14ac:dyDescent="0.25">
      <c r="A506" s="20" t="str">
        <f t="shared" si="7"/>
        <v>DISTRIBUCION VOLUMEN X CRITERIO (Consumiciones)Resto vino2-5MIL</v>
      </c>
      <c r="B506" s="20" t="s">
        <v>120</v>
      </c>
      <c r="C506" s="20" t="s">
        <v>138</v>
      </c>
      <c r="D506" s="20" t="s">
        <v>11</v>
      </c>
      <c r="E506" s="22">
        <v>4.9188647060501474</v>
      </c>
      <c r="F506" s="22">
        <v>2.8042214561845533</v>
      </c>
      <c r="G506" s="22">
        <v>4.5939912953627458</v>
      </c>
      <c r="H506" s="22"/>
      <c r="I506" s="22"/>
    </row>
    <row r="507" spans="1:9" x14ac:dyDescent="0.25">
      <c r="A507" s="20" t="str">
        <f t="shared" si="7"/>
        <v>DISTRIBUCION VOLUMEN X CRITERIO (Consumiciones)Resto vino5-10MIL</v>
      </c>
      <c r="B507" s="20" t="s">
        <v>120</v>
      </c>
      <c r="C507" s="20" t="s">
        <v>138</v>
      </c>
      <c r="D507" s="20" t="s">
        <v>12</v>
      </c>
      <c r="E507" s="22">
        <v>8.1930024563171724</v>
      </c>
      <c r="F507" s="22">
        <v>2.0732153432477629</v>
      </c>
      <c r="G507" s="22">
        <v>3.0564383004039208</v>
      </c>
      <c r="H507" s="22"/>
      <c r="I507" s="22"/>
    </row>
    <row r="508" spans="1:9" x14ac:dyDescent="0.25">
      <c r="A508" s="20" t="str">
        <f t="shared" si="7"/>
        <v>DISTRIBUCION VOLUMEN X CRITERIO (Consumiciones)Resto vino10-30MIL</v>
      </c>
      <c r="B508" s="20" t="s">
        <v>120</v>
      </c>
      <c r="C508" s="20" t="s">
        <v>138</v>
      </c>
      <c r="D508" s="20" t="s">
        <v>13</v>
      </c>
      <c r="E508" s="22">
        <v>23.541353922025401</v>
      </c>
      <c r="F508" s="22">
        <v>35.001221478439923</v>
      </c>
      <c r="G508" s="22">
        <v>30.892275417227665</v>
      </c>
      <c r="H508" s="22"/>
      <c r="I508" s="22"/>
    </row>
    <row r="509" spans="1:9" x14ac:dyDescent="0.25">
      <c r="A509" s="20" t="str">
        <f t="shared" si="7"/>
        <v>DISTRIBUCION VOLUMEN X CRITERIO (Consumiciones)Resto vino30-100MIL</v>
      </c>
      <c r="B509" s="20" t="s">
        <v>120</v>
      </c>
      <c r="C509" s="20" t="s">
        <v>138</v>
      </c>
      <c r="D509" s="20" t="s">
        <v>14</v>
      </c>
      <c r="E509" s="22">
        <v>17.606104597908804</v>
      </c>
      <c r="F509" s="22">
        <v>20.086994112902602</v>
      </c>
      <c r="G509" s="22">
        <v>21.392425713122716</v>
      </c>
      <c r="H509" s="22"/>
      <c r="I509" s="22"/>
    </row>
    <row r="510" spans="1:9" x14ac:dyDescent="0.25">
      <c r="A510" s="20" t="str">
        <f t="shared" si="7"/>
        <v>DISTRIBUCION VOLUMEN X CRITERIO (Consumiciones)Resto vino100-200MIL</v>
      </c>
      <c r="B510" s="20" t="s">
        <v>120</v>
      </c>
      <c r="C510" s="20" t="s">
        <v>138</v>
      </c>
      <c r="D510" s="20" t="s">
        <v>15</v>
      </c>
      <c r="E510" s="22">
        <v>17.596234196372258</v>
      </c>
      <c r="F510" s="22">
        <v>9.7033305200525639</v>
      </c>
      <c r="G510" s="22">
        <v>9.0565738798259083</v>
      </c>
      <c r="H510" s="22"/>
      <c r="I510" s="22"/>
    </row>
    <row r="511" spans="1:9" x14ac:dyDescent="0.25">
      <c r="A511" s="20" t="str">
        <f t="shared" si="7"/>
        <v>DISTRIBUCION VOLUMEN X CRITERIO (Consumiciones)Resto vino200-500MIL</v>
      </c>
      <c r="B511" s="20" t="s">
        <v>120</v>
      </c>
      <c r="C511" s="20" t="s">
        <v>138</v>
      </c>
      <c r="D511" s="20" t="s">
        <v>16</v>
      </c>
      <c r="E511" s="22">
        <v>17.463691194974533</v>
      </c>
      <c r="F511" s="22">
        <v>12.60941909401441</v>
      </c>
      <c r="G511" s="22">
        <v>12.22679337445596</v>
      </c>
      <c r="H511" s="22"/>
      <c r="I511" s="22"/>
    </row>
    <row r="512" spans="1:9" x14ac:dyDescent="0.25">
      <c r="A512" s="20" t="str">
        <f t="shared" si="7"/>
        <v>DISTRIBUCION VOLUMEN X CRITERIO (Consumiciones)Resto vino&gt;500MIL</v>
      </c>
      <c r="B512" s="20" t="s">
        <v>120</v>
      </c>
      <c r="C512" s="20" t="s">
        <v>138</v>
      </c>
      <c r="D512" s="20" t="s">
        <v>17</v>
      </c>
      <c r="E512" s="22">
        <v>8.5841701609759333</v>
      </c>
      <c r="F512" s="22">
        <v>12.828824447455236</v>
      </c>
      <c r="G512" s="22">
        <v>17.159824028556223</v>
      </c>
      <c r="H512" s="22"/>
      <c r="I512" s="22"/>
    </row>
    <row r="513" spans="1:9" x14ac:dyDescent="0.25">
      <c r="A513" s="20" t="str">
        <f t="shared" si="7"/>
        <v>DISTRIBUCION VOLUMEN X CRITERIO (Consumiciones)Resto vinoDE 15 A 19 AÑOS</v>
      </c>
      <c r="B513" s="20" t="s">
        <v>120</v>
      </c>
      <c r="C513" s="20" t="s">
        <v>138</v>
      </c>
      <c r="D513" s="20" t="s">
        <v>40</v>
      </c>
      <c r="E513" s="22">
        <v>0.26277509959969958</v>
      </c>
      <c r="F513" s="22">
        <v>0</v>
      </c>
      <c r="G513" s="22">
        <v>0</v>
      </c>
      <c r="H513" s="22"/>
      <c r="I513" s="22"/>
    </row>
    <row r="514" spans="1:9" x14ac:dyDescent="0.25">
      <c r="A514" s="20" t="str">
        <f t="shared" si="7"/>
        <v>DISTRIBUCION VOLUMEN X CRITERIO (Consumiciones)Resto vinoDE 20 A 24 AÑOS</v>
      </c>
      <c r="B514" s="20" t="s">
        <v>120</v>
      </c>
      <c r="C514" s="20" t="s">
        <v>138</v>
      </c>
      <c r="D514" s="20" t="s">
        <v>41</v>
      </c>
      <c r="E514" s="22">
        <v>2.3201140998944574</v>
      </c>
      <c r="F514" s="22">
        <v>0.31970630406344824</v>
      </c>
      <c r="G514" s="22">
        <v>0.67214140338792006</v>
      </c>
      <c r="H514" s="22"/>
      <c r="I514" s="22"/>
    </row>
    <row r="515" spans="1:9" x14ac:dyDescent="0.25">
      <c r="A515" s="20" t="str">
        <f t="shared" si="7"/>
        <v>DISTRIBUCION VOLUMEN X CRITERIO (Consumiciones)Resto vinoDE 25 A 34 AÑOS</v>
      </c>
      <c r="B515" s="20" t="s">
        <v>120</v>
      </c>
      <c r="C515" s="20" t="s">
        <v>138</v>
      </c>
      <c r="D515" s="20" t="s">
        <v>42</v>
      </c>
      <c r="E515" s="22">
        <v>11.371831398389292</v>
      </c>
      <c r="F515" s="22">
        <v>8.1220389543939184</v>
      </c>
      <c r="G515" s="22">
        <v>10.184935967686384</v>
      </c>
      <c r="H515" s="22"/>
      <c r="I515" s="22"/>
    </row>
    <row r="516" spans="1:9" x14ac:dyDescent="0.25">
      <c r="A516" s="20" t="str">
        <f t="shared" ref="A516:A579" si="8">B516&amp;C516&amp;D516</f>
        <v>DISTRIBUCION VOLUMEN X CRITERIO (Consumiciones)Resto vinoDE 35 A 49 AÑOS</v>
      </c>
      <c r="B516" s="20" t="s">
        <v>120</v>
      </c>
      <c r="C516" s="20" t="s">
        <v>138</v>
      </c>
      <c r="D516" s="20" t="s">
        <v>43</v>
      </c>
      <c r="E516" s="22">
        <v>34.67015051677744</v>
      </c>
      <c r="F516" s="22">
        <v>19.274148918821517</v>
      </c>
      <c r="G516" s="22">
        <v>17.936274540501614</v>
      </c>
      <c r="H516" s="22"/>
      <c r="I516" s="22"/>
    </row>
    <row r="517" spans="1:9" x14ac:dyDescent="0.25">
      <c r="A517" s="20" t="str">
        <f t="shared" si="8"/>
        <v>DISTRIBUCION VOLUMEN X CRITERIO (Consumiciones)Resto vinoDE 50 A 59 AÑOS</v>
      </c>
      <c r="B517" s="20" t="s">
        <v>120</v>
      </c>
      <c r="C517" s="20" t="s">
        <v>138</v>
      </c>
      <c r="D517" s="20" t="s">
        <v>44</v>
      </c>
      <c r="E517" s="22">
        <v>25.096591265653078</v>
      </c>
      <c r="F517" s="22">
        <v>20.583967831722909</v>
      </c>
      <c r="G517" s="22">
        <v>28.398916617089899</v>
      </c>
      <c r="H517" s="22"/>
      <c r="I517" s="22"/>
    </row>
    <row r="518" spans="1:9" x14ac:dyDescent="0.25">
      <c r="A518" s="20" t="str">
        <f t="shared" si="8"/>
        <v>DISTRIBUCION VOLUMEN X CRITERIO (Consumiciones)Resto vinoDE 60 A 75 AÑOS</v>
      </c>
      <c r="B518" s="20" t="s">
        <v>120</v>
      </c>
      <c r="C518" s="20" t="s">
        <v>138</v>
      </c>
      <c r="D518" s="20" t="s">
        <v>45</v>
      </c>
      <c r="E518" s="22">
        <v>26.278534323466861</v>
      </c>
      <c r="F518" s="22">
        <v>51.70013447429028</v>
      </c>
      <c r="G518" s="22">
        <v>42.807715189278902</v>
      </c>
      <c r="H518" s="22"/>
      <c r="I518" s="22"/>
    </row>
    <row r="519" spans="1:9" x14ac:dyDescent="0.25">
      <c r="A519" s="20" t="str">
        <f t="shared" si="8"/>
        <v>DISTRIBUCION VOLUMEN X CRITERIO (Consumiciones)Resto vinoALTA Y MEDIA ALTA</v>
      </c>
      <c r="B519" s="20" t="s">
        <v>120</v>
      </c>
      <c r="C519" s="20" t="s">
        <v>138</v>
      </c>
      <c r="D519" s="20" t="s">
        <v>18</v>
      </c>
      <c r="E519" s="22">
        <v>23.129181998839982</v>
      </c>
      <c r="F519" s="22">
        <v>22.901664452723626</v>
      </c>
      <c r="G519" s="22">
        <v>12.927682625168302</v>
      </c>
      <c r="H519" s="22"/>
      <c r="I519" s="22"/>
    </row>
    <row r="520" spans="1:9" x14ac:dyDescent="0.25">
      <c r="A520" s="20" t="str">
        <f t="shared" si="8"/>
        <v>DISTRIBUCION VOLUMEN X CRITERIO (Consumiciones)Resto vinoMEDIA</v>
      </c>
      <c r="B520" s="20" t="s">
        <v>120</v>
      </c>
      <c r="C520" s="20" t="s">
        <v>138</v>
      </c>
      <c r="D520" s="20" t="s">
        <v>19</v>
      </c>
      <c r="E520" s="22">
        <v>31.388695869900769</v>
      </c>
      <c r="F520" s="22">
        <v>21.845903300954035</v>
      </c>
      <c r="G520" s="22">
        <v>36.010082349625833</v>
      </c>
      <c r="H520" s="22"/>
      <c r="I520" s="22"/>
    </row>
    <row r="521" spans="1:9" x14ac:dyDescent="0.25">
      <c r="A521" s="20" t="str">
        <f t="shared" si="8"/>
        <v>DISTRIBUCION VOLUMEN X CRITERIO (Consumiciones)Resto vinoMEDIA BAJA</v>
      </c>
      <c r="B521" s="20" t="s">
        <v>120</v>
      </c>
      <c r="C521" s="20" t="s">
        <v>138</v>
      </c>
      <c r="D521" s="20" t="s">
        <v>20</v>
      </c>
      <c r="E521" s="22">
        <v>22.781004903126021</v>
      </c>
      <c r="F521" s="22">
        <v>33.832447452362011</v>
      </c>
      <c r="G521" s="22">
        <v>21.138632307355106</v>
      </c>
      <c r="H521" s="22"/>
      <c r="I521" s="22"/>
    </row>
    <row r="522" spans="1:9" x14ac:dyDescent="0.25">
      <c r="A522" s="20" t="str">
        <f t="shared" si="8"/>
        <v>DISTRIBUCION VOLUMEN X CRITERIO (Consumiciones)Resto vinoBAJA</v>
      </c>
      <c r="B522" s="20" t="s">
        <v>120</v>
      </c>
      <c r="C522" s="20" t="s">
        <v>138</v>
      </c>
      <c r="D522" s="20" t="s">
        <v>21</v>
      </c>
      <c r="E522" s="22">
        <v>22.701117988799194</v>
      </c>
      <c r="F522" s="22">
        <v>21.419972729341914</v>
      </c>
      <c r="G522" s="22">
        <v>29.923608980179729</v>
      </c>
      <c r="H522" s="22"/>
      <c r="I522" s="22"/>
    </row>
    <row r="523" spans="1:9" x14ac:dyDescent="0.25">
      <c r="A523" s="20" t="str">
        <f t="shared" si="8"/>
        <v>DISTRIBUCION VOLUMEN X CRITERIO (Consumiciones)Resto vinoHOMBRE</v>
      </c>
      <c r="B523" s="20" t="s">
        <v>120</v>
      </c>
      <c r="C523" s="20" t="s">
        <v>138</v>
      </c>
      <c r="D523" s="20" t="s">
        <v>22</v>
      </c>
      <c r="E523" s="22">
        <v>53.715324566658104</v>
      </c>
      <c r="F523" s="22">
        <v>53.822801404906841</v>
      </c>
      <c r="G523" s="22">
        <v>59.971443779941765</v>
      </c>
      <c r="H523" s="22"/>
      <c r="I523" s="22"/>
    </row>
    <row r="524" spans="1:9" x14ac:dyDescent="0.25">
      <c r="A524" s="20" t="str">
        <f t="shared" si="8"/>
        <v>DISTRIBUCION VOLUMEN X CRITERIO (Consumiciones)Resto vinoMUJER</v>
      </c>
      <c r="B524" s="20" t="s">
        <v>120</v>
      </c>
      <c r="C524" s="20" t="s">
        <v>138</v>
      </c>
      <c r="D524" s="20" t="s">
        <v>23</v>
      </c>
      <c r="E524" s="22">
        <v>46.284675433341896</v>
      </c>
      <c r="F524" s="22">
        <v>46.177188327332814</v>
      </c>
      <c r="G524" s="22">
        <v>40.028524908413445</v>
      </c>
      <c r="H524" s="22"/>
      <c r="I524" s="22"/>
    </row>
    <row r="525" spans="1:9" x14ac:dyDescent="0.25">
      <c r="A525" s="20" t="str">
        <f t="shared" si="8"/>
        <v>DISTRIBUCION VOLUMEN X CRITERIO (Consumiciones)CavaT.ESPAÑA</v>
      </c>
      <c r="B525" s="20" t="s">
        <v>120</v>
      </c>
      <c r="C525" s="20" t="s">
        <v>139</v>
      </c>
      <c r="D525" s="20" t="s">
        <v>37</v>
      </c>
      <c r="E525" s="22">
        <v>100</v>
      </c>
      <c r="F525" s="22">
        <v>100</v>
      </c>
      <c r="G525" s="22">
        <v>100</v>
      </c>
      <c r="H525" s="22"/>
      <c r="I525" s="22"/>
    </row>
    <row r="526" spans="1:9" x14ac:dyDescent="0.25">
      <c r="A526" s="20" t="str">
        <f t="shared" si="8"/>
        <v>DISTRIBUCION VOLUMEN X CRITERIO (Consumiciones)CavaBCN AM</v>
      </c>
      <c r="B526" s="20" t="s">
        <v>120</v>
      </c>
      <c r="C526" s="20" t="s">
        <v>139</v>
      </c>
      <c r="D526" s="20" t="s">
        <v>2</v>
      </c>
      <c r="E526" s="22">
        <v>21.876655249470613</v>
      </c>
      <c r="F526" s="22">
        <v>28.458241539938616</v>
      </c>
      <c r="G526" s="22">
        <v>31.350595797145413</v>
      </c>
      <c r="H526" s="22"/>
      <c r="I526" s="22"/>
    </row>
    <row r="527" spans="1:9" x14ac:dyDescent="0.25">
      <c r="A527" s="20" t="str">
        <f t="shared" si="8"/>
        <v>DISTRIBUCION VOLUMEN X CRITERIO (Consumiciones)CavaREST.CAT ARAGON</v>
      </c>
      <c r="B527" s="20" t="s">
        <v>120</v>
      </c>
      <c r="C527" s="20" t="s">
        <v>139</v>
      </c>
      <c r="D527" s="20" t="s">
        <v>3</v>
      </c>
      <c r="E527" s="22">
        <v>25.439509794015148</v>
      </c>
      <c r="F527" s="22">
        <v>27.490543213591529</v>
      </c>
      <c r="G527" s="22">
        <v>23.779044577892034</v>
      </c>
      <c r="H527" s="22"/>
      <c r="I527" s="22"/>
    </row>
    <row r="528" spans="1:9" x14ac:dyDescent="0.25">
      <c r="A528" s="20" t="str">
        <f t="shared" si="8"/>
        <v>DISTRIBUCION VOLUMEN X CRITERIO (Consumiciones)CavaLEVANTE</v>
      </c>
      <c r="B528" s="20" t="s">
        <v>120</v>
      </c>
      <c r="C528" s="20" t="s">
        <v>139</v>
      </c>
      <c r="D528" s="20" t="s">
        <v>4</v>
      </c>
      <c r="E528" s="22">
        <v>20.312592566010878</v>
      </c>
      <c r="F528" s="22">
        <v>14.158590925000933</v>
      </c>
      <c r="G528" s="22">
        <v>13.564226806398175</v>
      </c>
      <c r="H528" s="22"/>
      <c r="I528" s="22"/>
    </row>
    <row r="529" spans="1:9" x14ac:dyDescent="0.25">
      <c r="A529" s="20" t="str">
        <f t="shared" si="8"/>
        <v>DISTRIBUCION VOLUMEN X CRITERIO (Consumiciones)CavaANDALUCIA</v>
      </c>
      <c r="B529" s="20" t="s">
        <v>120</v>
      </c>
      <c r="C529" s="20" t="s">
        <v>139</v>
      </c>
      <c r="D529" s="20" t="s">
        <v>5</v>
      </c>
      <c r="E529" s="22">
        <v>4.5631763791528988</v>
      </c>
      <c r="F529" s="22">
        <v>4.1629286709923079</v>
      </c>
      <c r="G529" s="22">
        <v>5.3966321019456913</v>
      </c>
      <c r="H529" s="22"/>
      <c r="I529" s="22"/>
    </row>
    <row r="530" spans="1:9" x14ac:dyDescent="0.25">
      <c r="A530" s="20" t="str">
        <f t="shared" si="8"/>
        <v>DISTRIBUCION VOLUMEN X CRITERIO (Consumiciones)CavaMDD AM</v>
      </c>
      <c r="B530" s="20" t="s">
        <v>120</v>
      </c>
      <c r="C530" s="20" t="s">
        <v>139</v>
      </c>
      <c r="D530" s="20" t="s">
        <v>6</v>
      </c>
      <c r="E530" s="22">
        <v>3.3564469383688613</v>
      </c>
      <c r="F530" s="22">
        <v>4.1266628762215536</v>
      </c>
      <c r="G530" s="22">
        <v>4.0048122884032571</v>
      </c>
      <c r="H530" s="22"/>
      <c r="I530" s="22"/>
    </row>
    <row r="531" spans="1:9" x14ac:dyDescent="0.25">
      <c r="A531" s="20" t="str">
        <f t="shared" si="8"/>
        <v>DISTRIBUCION VOLUMEN X CRITERIO (Consumiciones)CavaRTO CENTRO</v>
      </c>
      <c r="B531" s="20" t="s">
        <v>120</v>
      </c>
      <c r="C531" s="20" t="s">
        <v>139</v>
      </c>
      <c r="D531" s="20" t="s">
        <v>7</v>
      </c>
      <c r="E531" s="22">
        <v>5.7129578407365686</v>
      </c>
      <c r="F531" s="22">
        <v>6.0072649280963999</v>
      </c>
      <c r="G531" s="22">
        <v>3.8457715301314845</v>
      </c>
      <c r="H531" s="22"/>
      <c r="I531" s="22"/>
    </row>
    <row r="532" spans="1:9" x14ac:dyDescent="0.25">
      <c r="A532" s="20" t="str">
        <f t="shared" si="8"/>
        <v>DISTRIBUCION VOLUMEN X CRITERIO (Consumiciones)CavaNORTE-CENTRO</v>
      </c>
      <c r="B532" s="20" t="s">
        <v>120</v>
      </c>
      <c r="C532" s="20" t="s">
        <v>139</v>
      </c>
      <c r="D532" s="20" t="s">
        <v>8</v>
      </c>
      <c r="E532" s="22">
        <v>15.322649582738787</v>
      </c>
      <c r="F532" s="22">
        <v>12.586028839680594</v>
      </c>
      <c r="G532" s="22">
        <v>13.516043014175771</v>
      </c>
      <c r="H532" s="22"/>
      <c r="I532" s="22"/>
    </row>
    <row r="533" spans="1:9" x14ac:dyDescent="0.25">
      <c r="A533" s="20" t="str">
        <f t="shared" si="8"/>
        <v>DISTRIBUCION VOLUMEN X CRITERIO (Consumiciones)CavaNOROESTE</v>
      </c>
      <c r="B533" s="20" t="s">
        <v>120</v>
      </c>
      <c r="C533" s="20" t="s">
        <v>139</v>
      </c>
      <c r="D533" s="20" t="s">
        <v>9</v>
      </c>
      <c r="E533" s="22">
        <v>3.416005668620528</v>
      </c>
      <c r="F533" s="22">
        <v>3.0097328165364869</v>
      </c>
      <c r="G533" s="22">
        <v>4.5428738839081779</v>
      </c>
      <c r="H533" s="22"/>
      <c r="I533" s="22"/>
    </row>
    <row r="534" spans="1:9" x14ac:dyDescent="0.25">
      <c r="A534" s="20" t="str">
        <f t="shared" si="8"/>
        <v>DISTRIBUCION VOLUMEN X CRITERIO (Consumiciones)Cava&lt;2MIL</v>
      </c>
      <c r="B534" s="20" t="s">
        <v>120</v>
      </c>
      <c r="C534" s="20" t="s">
        <v>139</v>
      </c>
      <c r="D534" s="20" t="s">
        <v>10</v>
      </c>
      <c r="E534" s="22">
        <v>8.593661457315207</v>
      </c>
      <c r="F534" s="22">
        <v>7.9011707325366691</v>
      </c>
      <c r="G534" s="22">
        <v>7.5159609911467928</v>
      </c>
      <c r="H534" s="22"/>
      <c r="I534" s="22"/>
    </row>
    <row r="535" spans="1:9" x14ac:dyDescent="0.25">
      <c r="A535" s="20" t="str">
        <f t="shared" si="8"/>
        <v>DISTRIBUCION VOLUMEN X CRITERIO (Consumiciones)Cava2-5MIL</v>
      </c>
      <c r="B535" s="20" t="s">
        <v>120</v>
      </c>
      <c r="C535" s="20" t="s">
        <v>139</v>
      </c>
      <c r="D535" s="20" t="s">
        <v>11</v>
      </c>
      <c r="E535" s="22">
        <v>3.8995432177228131</v>
      </c>
      <c r="F535" s="22">
        <v>3.290430077966028</v>
      </c>
      <c r="G535" s="22">
        <v>4.8887728475079539</v>
      </c>
      <c r="H535" s="22"/>
      <c r="I535" s="22"/>
    </row>
    <row r="536" spans="1:9" x14ac:dyDescent="0.25">
      <c r="A536" s="20" t="str">
        <f t="shared" si="8"/>
        <v>DISTRIBUCION VOLUMEN X CRITERIO (Consumiciones)Cava5-10MIL</v>
      </c>
      <c r="B536" s="20" t="s">
        <v>120</v>
      </c>
      <c r="C536" s="20" t="s">
        <v>139</v>
      </c>
      <c r="D536" s="20" t="s">
        <v>12</v>
      </c>
      <c r="E536" s="22">
        <v>6.0943825317844738</v>
      </c>
      <c r="F536" s="22">
        <v>5.2921392446340008</v>
      </c>
      <c r="G536" s="22">
        <v>2.4344096622586733</v>
      </c>
      <c r="H536" s="22"/>
      <c r="I536" s="22"/>
    </row>
    <row r="537" spans="1:9" x14ac:dyDescent="0.25">
      <c r="A537" s="20" t="str">
        <f t="shared" si="8"/>
        <v>DISTRIBUCION VOLUMEN X CRITERIO (Consumiciones)Cava10-30MIL</v>
      </c>
      <c r="B537" s="20" t="s">
        <v>120</v>
      </c>
      <c r="C537" s="20" t="s">
        <v>139</v>
      </c>
      <c r="D537" s="20" t="s">
        <v>13</v>
      </c>
      <c r="E537" s="22">
        <v>23.468896718602789</v>
      </c>
      <c r="F537" s="22">
        <v>18.876893699142922</v>
      </c>
      <c r="G537" s="22">
        <v>15.995194479173392</v>
      </c>
      <c r="H537" s="22"/>
      <c r="I537" s="22"/>
    </row>
    <row r="538" spans="1:9" x14ac:dyDescent="0.25">
      <c r="A538" s="20" t="str">
        <f t="shared" si="8"/>
        <v>DISTRIBUCION VOLUMEN X CRITERIO (Consumiciones)Cava30-100MIL</v>
      </c>
      <c r="B538" s="20" t="s">
        <v>120</v>
      </c>
      <c r="C538" s="20" t="s">
        <v>139</v>
      </c>
      <c r="D538" s="20" t="s">
        <v>14</v>
      </c>
      <c r="E538" s="22">
        <v>24.130028862495344</v>
      </c>
      <c r="F538" s="22">
        <v>20.358110403963011</v>
      </c>
      <c r="G538" s="22">
        <v>16.249601220545983</v>
      </c>
      <c r="H538" s="22"/>
      <c r="I538" s="22"/>
    </row>
    <row r="539" spans="1:9" x14ac:dyDescent="0.25">
      <c r="A539" s="20" t="str">
        <f t="shared" si="8"/>
        <v>DISTRIBUCION VOLUMEN X CRITERIO (Consumiciones)Cava100-200MIL</v>
      </c>
      <c r="B539" s="20" t="s">
        <v>120</v>
      </c>
      <c r="C539" s="20" t="s">
        <v>139</v>
      </c>
      <c r="D539" s="20" t="s">
        <v>15</v>
      </c>
      <c r="E539" s="22">
        <v>4.6447866980065085</v>
      </c>
      <c r="F539" s="22">
        <v>7.9184101324886829</v>
      </c>
      <c r="G539" s="22">
        <v>8.9276152183308213</v>
      </c>
      <c r="H539" s="22"/>
      <c r="I539" s="22"/>
    </row>
    <row r="540" spans="1:9" x14ac:dyDescent="0.25">
      <c r="A540" s="20" t="str">
        <f t="shared" si="8"/>
        <v>DISTRIBUCION VOLUMEN X CRITERIO (Consumiciones)Cava200-500MIL</v>
      </c>
      <c r="B540" s="20" t="s">
        <v>120</v>
      </c>
      <c r="C540" s="20" t="s">
        <v>139</v>
      </c>
      <c r="D540" s="20" t="s">
        <v>16</v>
      </c>
      <c r="E540" s="22">
        <v>12.671421974466654</v>
      </c>
      <c r="F540" s="22">
        <v>19.003537427811867</v>
      </c>
      <c r="G540" s="22">
        <v>20.806576027159096</v>
      </c>
      <c r="H540" s="22"/>
      <c r="I540" s="22"/>
    </row>
    <row r="541" spans="1:9" x14ac:dyDescent="0.25">
      <c r="A541" s="20" t="str">
        <f t="shared" si="8"/>
        <v>DISTRIBUCION VOLUMEN X CRITERIO (Consumiciones)Cava&gt;500MIL</v>
      </c>
      <c r="B541" s="20" t="s">
        <v>120</v>
      </c>
      <c r="C541" s="20" t="s">
        <v>139</v>
      </c>
      <c r="D541" s="20" t="s">
        <v>17</v>
      </c>
      <c r="E541" s="22">
        <v>16.497271614370117</v>
      </c>
      <c r="F541" s="22">
        <v>17.359303246970992</v>
      </c>
      <c r="G541" s="22">
        <v>23.181873614423274</v>
      </c>
      <c r="H541" s="22"/>
      <c r="I541" s="22"/>
    </row>
    <row r="542" spans="1:9" x14ac:dyDescent="0.25">
      <c r="A542" s="20" t="str">
        <f t="shared" si="8"/>
        <v>DISTRIBUCION VOLUMEN X CRITERIO (Consumiciones)CavaDE 15 A 19 AÑOS</v>
      </c>
      <c r="B542" s="20" t="s">
        <v>120</v>
      </c>
      <c r="C542" s="20" t="s">
        <v>139</v>
      </c>
      <c r="D542" s="20" t="s">
        <v>40</v>
      </c>
      <c r="E542" s="22">
        <v>0.17915585778964721</v>
      </c>
      <c r="F542" s="22">
        <v>0</v>
      </c>
      <c r="G542" s="22">
        <v>0</v>
      </c>
      <c r="H542" s="22"/>
      <c r="I542" s="22"/>
    </row>
    <row r="543" spans="1:9" x14ac:dyDescent="0.25">
      <c r="A543" s="20" t="str">
        <f t="shared" si="8"/>
        <v>DISTRIBUCION VOLUMEN X CRITERIO (Consumiciones)CavaDE 20 A 24 AÑOS</v>
      </c>
      <c r="B543" s="20" t="s">
        <v>120</v>
      </c>
      <c r="C543" s="20" t="s">
        <v>139</v>
      </c>
      <c r="D543" s="20" t="s">
        <v>41</v>
      </c>
      <c r="E543" s="22">
        <v>2.8719703902087232</v>
      </c>
      <c r="F543" s="22">
        <v>0.82365554675300001</v>
      </c>
      <c r="G543" s="22">
        <v>0.88603319712908579</v>
      </c>
      <c r="H543" s="22"/>
      <c r="I543" s="22"/>
    </row>
    <row r="544" spans="1:9" x14ac:dyDescent="0.25">
      <c r="A544" s="20" t="str">
        <f t="shared" si="8"/>
        <v>DISTRIBUCION VOLUMEN X CRITERIO (Consumiciones)CavaDE 25 A 34 AÑOS</v>
      </c>
      <c r="B544" s="20" t="s">
        <v>120</v>
      </c>
      <c r="C544" s="20" t="s">
        <v>139</v>
      </c>
      <c r="D544" s="20" t="s">
        <v>42</v>
      </c>
      <c r="E544" s="22">
        <v>2.8834455064189068</v>
      </c>
      <c r="F544" s="22">
        <v>2.1720896194597232</v>
      </c>
      <c r="G544" s="22">
        <v>4.0254574577273479</v>
      </c>
      <c r="H544" s="22"/>
      <c r="I544" s="22"/>
    </row>
    <row r="545" spans="1:9" x14ac:dyDescent="0.25">
      <c r="A545" s="20" t="str">
        <f t="shared" si="8"/>
        <v>DISTRIBUCION VOLUMEN X CRITERIO (Consumiciones)CavaDE 35 A 49 AÑOS</v>
      </c>
      <c r="B545" s="20" t="s">
        <v>120</v>
      </c>
      <c r="C545" s="20" t="s">
        <v>139</v>
      </c>
      <c r="D545" s="20" t="s">
        <v>43</v>
      </c>
      <c r="E545" s="22">
        <v>9.3020079722058799</v>
      </c>
      <c r="F545" s="22">
        <v>12.823500583628958</v>
      </c>
      <c r="G545" s="22">
        <v>16.336307412567308</v>
      </c>
      <c r="H545" s="22"/>
      <c r="I545" s="22"/>
    </row>
    <row r="546" spans="1:9" x14ac:dyDescent="0.25">
      <c r="A546" s="20" t="str">
        <f t="shared" si="8"/>
        <v>DISTRIBUCION VOLUMEN X CRITERIO (Consumiciones)CavaDE 50 A 59 AÑOS</v>
      </c>
      <c r="B546" s="20" t="s">
        <v>120</v>
      </c>
      <c r="C546" s="20" t="s">
        <v>139</v>
      </c>
      <c r="D546" s="20" t="s">
        <v>44</v>
      </c>
      <c r="E546" s="22">
        <v>29.195208240275477</v>
      </c>
      <c r="F546" s="22">
        <v>28.602874064153049</v>
      </c>
      <c r="G546" s="22">
        <v>26.945688437825392</v>
      </c>
      <c r="H546" s="22"/>
      <c r="I546" s="22"/>
    </row>
    <row r="547" spans="1:9" x14ac:dyDescent="0.25">
      <c r="A547" s="20" t="str">
        <f t="shared" si="8"/>
        <v>DISTRIBUCION VOLUMEN X CRITERIO (Consumiciones)CavaDE 60 A 75 AÑOS</v>
      </c>
      <c r="B547" s="20" t="s">
        <v>120</v>
      </c>
      <c r="C547" s="20" t="s">
        <v>139</v>
      </c>
      <c r="D547" s="20" t="s">
        <v>45</v>
      </c>
      <c r="E547" s="22">
        <v>55.5682140477155</v>
      </c>
      <c r="F547" s="22">
        <v>55.577876026364528</v>
      </c>
      <c r="G547" s="22">
        <v>51.80650307268283</v>
      </c>
      <c r="H547" s="22"/>
      <c r="I547" s="22"/>
    </row>
    <row r="548" spans="1:9" x14ac:dyDescent="0.25">
      <c r="A548" s="20" t="str">
        <f t="shared" si="8"/>
        <v>DISTRIBUCION VOLUMEN X CRITERIO (Consumiciones)CavaALTA Y MEDIA ALTA</v>
      </c>
      <c r="B548" s="20" t="s">
        <v>120</v>
      </c>
      <c r="C548" s="20" t="s">
        <v>139</v>
      </c>
      <c r="D548" s="20" t="s">
        <v>18</v>
      </c>
      <c r="E548" s="22">
        <v>25.887593974666856</v>
      </c>
      <c r="F548" s="22">
        <v>23.445607869181938</v>
      </c>
      <c r="G548" s="22">
        <v>24.558913040565262</v>
      </c>
      <c r="H548" s="22"/>
      <c r="I548" s="22"/>
    </row>
    <row r="549" spans="1:9" x14ac:dyDescent="0.25">
      <c r="A549" s="20" t="str">
        <f t="shared" si="8"/>
        <v>DISTRIBUCION VOLUMEN X CRITERIO (Consumiciones)CavaMEDIA</v>
      </c>
      <c r="B549" s="20" t="s">
        <v>120</v>
      </c>
      <c r="C549" s="20" t="s">
        <v>139</v>
      </c>
      <c r="D549" s="20" t="s">
        <v>19</v>
      </c>
      <c r="E549" s="22">
        <v>24.400089146675555</v>
      </c>
      <c r="F549" s="22">
        <v>32.792955285265109</v>
      </c>
      <c r="G549" s="22">
        <v>27.413368589700642</v>
      </c>
      <c r="H549" s="22"/>
      <c r="I549" s="22"/>
    </row>
    <row r="550" spans="1:9" x14ac:dyDescent="0.25">
      <c r="A550" s="20" t="str">
        <f t="shared" si="8"/>
        <v>DISTRIBUCION VOLUMEN X CRITERIO (Consumiciones)CavaMEDIA BAJA</v>
      </c>
      <c r="B550" s="20" t="s">
        <v>120</v>
      </c>
      <c r="C550" s="20" t="s">
        <v>139</v>
      </c>
      <c r="D550" s="20" t="s">
        <v>20</v>
      </c>
      <c r="E550" s="22">
        <v>29.300613481483023</v>
      </c>
      <c r="F550" s="22">
        <v>27.97445633949469</v>
      </c>
      <c r="G550" s="22">
        <v>27.106242426235781</v>
      </c>
      <c r="H550" s="22"/>
      <c r="I550" s="22"/>
    </row>
    <row r="551" spans="1:9" x14ac:dyDescent="0.25">
      <c r="A551" s="20" t="str">
        <f t="shared" si="8"/>
        <v>DISTRIBUCION VOLUMEN X CRITERIO (Consumiciones)CavaBAJA</v>
      </c>
      <c r="B551" s="20" t="s">
        <v>120</v>
      </c>
      <c r="C551" s="20" t="s">
        <v>139</v>
      </c>
      <c r="D551" s="20" t="s">
        <v>21</v>
      </c>
      <c r="E551" s="22">
        <v>20.411698990206144</v>
      </c>
      <c r="F551" s="22">
        <v>15.786969776826195</v>
      </c>
      <c r="G551" s="22">
        <v>20.921462408345018</v>
      </c>
      <c r="H551" s="22"/>
      <c r="I551" s="22"/>
    </row>
    <row r="552" spans="1:9" x14ac:dyDescent="0.25">
      <c r="A552" s="20" t="str">
        <f t="shared" si="8"/>
        <v>DISTRIBUCION VOLUMEN X CRITERIO (Consumiciones)CavaHOMBRE</v>
      </c>
      <c r="B552" s="20" t="s">
        <v>120</v>
      </c>
      <c r="C552" s="20" t="s">
        <v>139</v>
      </c>
      <c r="D552" s="20" t="s">
        <v>22</v>
      </c>
      <c r="E552" s="22">
        <v>47.366266608368775</v>
      </c>
      <c r="F552" s="22">
        <v>47.240888013970448</v>
      </c>
      <c r="G552" s="22">
        <v>44.714800108118808</v>
      </c>
      <c r="H552" s="22"/>
      <c r="I552" s="22"/>
    </row>
    <row r="553" spans="1:9" x14ac:dyDescent="0.25">
      <c r="A553" s="20" t="str">
        <f t="shared" si="8"/>
        <v>DISTRIBUCION VOLUMEN X CRITERIO (Consumiciones)CavaMUJER</v>
      </c>
      <c r="B553" s="20" t="s">
        <v>120</v>
      </c>
      <c r="C553" s="20" t="s">
        <v>139</v>
      </c>
      <c r="D553" s="20" t="s">
        <v>23</v>
      </c>
      <c r="E553" s="22">
        <v>52.633733391631232</v>
      </c>
      <c r="F553" s="22">
        <v>52.759100431471936</v>
      </c>
      <c r="G553" s="22">
        <v>55.285186356727898</v>
      </c>
      <c r="H553" s="22"/>
      <c r="I553" s="22"/>
    </row>
    <row r="554" spans="1:9" x14ac:dyDescent="0.25">
      <c r="A554" s="20" t="str">
        <f t="shared" si="8"/>
        <v>DISTRIBUCION VOLUMEN X CRITERIO (Consumiciones)Otr.Bebidas Deri.VinoT.ESPAÑA</v>
      </c>
      <c r="B554" s="20" t="s">
        <v>120</v>
      </c>
      <c r="C554" s="20" t="s">
        <v>140</v>
      </c>
      <c r="D554" s="20" t="s">
        <v>37</v>
      </c>
      <c r="E554" s="22">
        <v>100</v>
      </c>
      <c r="F554" s="22">
        <v>100</v>
      </c>
      <c r="G554" s="22">
        <v>100</v>
      </c>
      <c r="H554" s="22"/>
      <c r="I554" s="22"/>
    </row>
    <row r="555" spans="1:9" x14ac:dyDescent="0.25">
      <c r="A555" s="20" t="str">
        <f t="shared" si="8"/>
        <v>DISTRIBUCION VOLUMEN X CRITERIO (Consumiciones)Otr.Bebidas Deri.VinoBCN AM</v>
      </c>
      <c r="B555" s="20" t="s">
        <v>120</v>
      </c>
      <c r="C555" s="20" t="s">
        <v>140</v>
      </c>
      <c r="D555" s="20" t="s">
        <v>2</v>
      </c>
      <c r="E555" s="22">
        <v>4.2457456456468456</v>
      </c>
      <c r="F555" s="22">
        <v>4.5439171155551996</v>
      </c>
      <c r="G555" s="22">
        <v>3.4862581226955931</v>
      </c>
      <c r="H555" s="22"/>
      <c r="I555" s="22"/>
    </row>
    <row r="556" spans="1:9" x14ac:dyDescent="0.25">
      <c r="A556" s="20" t="str">
        <f t="shared" si="8"/>
        <v>DISTRIBUCION VOLUMEN X CRITERIO (Consumiciones)Otr.Bebidas Deri.VinoREST.CAT ARAGON</v>
      </c>
      <c r="B556" s="20" t="s">
        <v>120</v>
      </c>
      <c r="C556" s="20" t="s">
        <v>140</v>
      </c>
      <c r="D556" s="20" t="s">
        <v>3</v>
      </c>
      <c r="E556" s="22">
        <v>6.1986067477482001</v>
      </c>
      <c r="F556" s="22">
        <v>5.5802397675980826</v>
      </c>
      <c r="G556" s="22">
        <v>6.4960412833556287</v>
      </c>
      <c r="H556" s="22"/>
      <c r="I556" s="22"/>
    </row>
    <row r="557" spans="1:9" x14ac:dyDescent="0.25">
      <c r="A557" s="20" t="str">
        <f t="shared" si="8"/>
        <v>DISTRIBUCION VOLUMEN X CRITERIO (Consumiciones)Otr.Bebidas Deri.VinoLEVANTE</v>
      </c>
      <c r="B557" s="20" t="s">
        <v>120</v>
      </c>
      <c r="C557" s="20" t="s">
        <v>140</v>
      </c>
      <c r="D557" s="20" t="s">
        <v>4</v>
      </c>
      <c r="E557" s="22">
        <v>10.502738781831773</v>
      </c>
      <c r="F557" s="22">
        <v>12.777715575701665</v>
      </c>
      <c r="G557" s="22">
        <v>10.918301566452108</v>
      </c>
      <c r="H557" s="22"/>
      <c r="I557" s="22"/>
    </row>
    <row r="558" spans="1:9" x14ac:dyDescent="0.25">
      <c r="A558" s="20" t="str">
        <f t="shared" si="8"/>
        <v>DISTRIBUCION VOLUMEN X CRITERIO (Consumiciones)Otr.Bebidas Deri.VinoANDALUCIA</v>
      </c>
      <c r="B558" s="20" t="s">
        <v>120</v>
      </c>
      <c r="C558" s="20" t="s">
        <v>140</v>
      </c>
      <c r="D558" s="20" t="s">
        <v>5</v>
      </c>
      <c r="E558" s="22">
        <v>39.123343752487891</v>
      </c>
      <c r="F558" s="22">
        <v>43.010426791316867</v>
      </c>
      <c r="G558" s="22">
        <v>42.641255583659422</v>
      </c>
      <c r="H558" s="22"/>
      <c r="I558" s="22"/>
    </row>
    <row r="559" spans="1:9" x14ac:dyDescent="0.25">
      <c r="A559" s="20" t="str">
        <f t="shared" si="8"/>
        <v>DISTRIBUCION VOLUMEN X CRITERIO (Consumiciones)Otr.Bebidas Deri.VinoMDD AM</v>
      </c>
      <c r="B559" s="20" t="s">
        <v>120</v>
      </c>
      <c r="C559" s="20" t="s">
        <v>140</v>
      </c>
      <c r="D559" s="20" t="s">
        <v>6</v>
      </c>
      <c r="E559" s="22">
        <v>17.062568611097213</v>
      </c>
      <c r="F559" s="22">
        <v>16.050013740415601</v>
      </c>
      <c r="G559" s="22">
        <v>15.503054109323067</v>
      </c>
      <c r="H559" s="22"/>
      <c r="I559" s="22"/>
    </row>
    <row r="560" spans="1:9" x14ac:dyDescent="0.25">
      <c r="A560" s="20" t="str">
        <f t="shared" si="8"/>
        <v>DISTRIBUCION VOLUMEN X CRITERIO (Consumiciones)Otr.Bebidas Deri.VinoRTO CENTRO</v>
      </c>
      <c r="B560" s="20" t="s">
        <v>120</v>
      </c>
      <c r="C560" s="20" t="s">
        <v>140</v>
      </c>
      <c r="D560" s="20" t="s">
        <v>7</v>
      </c>
      <c r="E560" s="22">
        <v>8.8429557915339707</v>
      </c>
      <c r="F560" s="22">
        <v>8.4337228664984956</v>
      </c>
      <c r="G560" s="22">
        <v>8.9896432351438129</v>
      </c>
      <c r="H560" s="22"/>
      <c r="I560" s="22"/>
    </row>
    <row r="561" spans="1:9" x14ac:dyDescent="0.25">
      <c r="A561" s="20" t="str">
        <f t="shared" si="8"/>
        <v>DISTRIBUCION VOLUMEN X CRITERIO (Consumiciones)Otr.Bebidas Deri.VinoNORTE-CENTRO</v>
      </c>
      <c r="B561" s="20" t="s">
        <v>120</v>
      </c>
      <c r="C561" s="20" t="s">
        <v>140</v>
      </c>
      <c r="D561" s="20" t="s">
        <v>8</v>
      </c>
      <c r="E561" s="22">
        <v>11.636705346539964</v>
      </c>
      <c r="F561" s="22">
        <v>7.9111349723108555</v>
      </c>
      <c r="G561" s="22">
        <v>8.0987059392455869</v>
      </c>
      <c r="H561" s="22"/>
      <c r="I561" s="22"/>
    </row>
    <row r="562" spans="1:9" x14ac:dyDescent="0.25">
      <c r="A562" s="20" t="str">
        <f t="shared" si="8"/>
        <v>DISTRIBUCION VOLUMEN X CRITERIO (Consumiciones)Otr.Bebidas Deri.VinoNOROESTE</v>
      </c>
      <c r="B562" s="20" t="s">
        <v>120</v>
      </c>
      <c r="C562" s="20" t="s">
        <v>140</v>
      </c>
      <c r="D562" s="20" t="s">
        <v>9</v>
      </c>
      <c r="E562" s="22">
        <v>2.3873324127111268</v>
      </c>
      <c r="F562" s="22">
        <v>1.6928339738579177</v>
      </c>
      <c r="G562" s="22">
        <v>3.8667341051895643</v>
      </c>
      <c r="H562" s="22"/>
      <c r="I562" s="22"/>
    </row>
    <row r="563" spans="1:9" x14ac:dyDescent="0.25">
      <c r="A563" s="20" t="str">
        <f t="shared" si="8"/>
        <v>DISTRIBUCION VOLUMEN X CRITERIO (Consumiciones)Otr.Bebidas Deri.Vino&lt;2MIL</v>
      </c>
      <c r="B563" s="20" t="s">
        <v>120</v>
      </c>
      <c r="C563" s="20" t="s">
        <v>140</v>
      </c>
      <c r="D563" s="20" t="s">
        <v>10</v>
      </c>
      <c r="E563" s="22">
        <v>6.2103912340989798</v>
      </c>
      <c r="F563" s="22">
        <v>6.5627728290732446</v>
      </c>
      <c r="G563" s="22">
        <v>4.5023065266550351</v>
      </c>
      <c r="H563" s="22"/>
      <c r="I563" s="22"/>
    </row>
    <row r="564" spans="1:9" x14ac:dyDescent="0.25">
      <c r="A564" s="20" t="str">
        <f t="shared" si="8"/>
        <v>DISTRIBUCION VOLUMEN X CRITERIO (Consumiciones)Otr.Bebidas Deri.Vino2-5MIL</v>
      </c>
      <c r="B564" s="20" t="s">
        <v>120</v>
      </c>
      <c r="C564" s="20" t="s">
        <v>140</v>
      </c>
      <c r="D564" s="20" t="s">
        <v>11</v>
      </c>
      <c r="E564" s="22">
        <v>5.3417790759115924</v>
      </c>
      <c r="F564" s="22">
        <v>5.0532763802838492</v>
      </c>
      <c r="G564" s="22">
        <v>5.8374722179389158</v>
      </c>
      <c r="H564" s="22"/>
      <c r="I564" s="22"/>
    </row>
    <row r="565" spans="1:9" x14ac:dyDescent="0.25">
      <c r="A565" s="20" t="str">
        <f t="shared" si="8"/>
        <v>DISTRIBUCION VOLUMEN X CRITERIO (Consumiciones)Otr.Bebidas Deri.Vino5-10MIL</v>
      </c>
      <c r="B565" s="20" t="s">
        <v>120</v>
      </c>
      <c r="C565" s="20" t="s">
        <v>140</v>
      </c>
      <c r="D565" s="20" t="s">
        <v>12</v>
      </c>
      <c r="E565" s="22">
        <v>6.5724104431292298</v>
      </c>
      <c r="F565" s="22">
        <v>7.4503258665207381</v>
      </c>
      <c r="G565" s="22">
        <v>7.8654738713398924</v>
      </c>
      <c r="H565" s="22"/>
      <c r="I565" s="22"/>
    </row>
    <row r="566" spans="1:9" x14ac:dyDescent="0.25">
      <c r="A566" s="20" t="str">
        <f t="shared" si="8"/>
        <v>DISTRIBUCION VOLUMEN X CRITERIO (Consumiciones)Otr.Bebidas Deri.Vino10-30MIL</v>
      </c>
      <c r="B566" s="20" t="s">
        <v>120</v>
      </c>
      <c r="C566" s="20" t="s">
        <v>140</v>
      </c>
      <c r="D566" s="20" t="s">
        <v>13</v>
      </c>
      <c r="E566" s="22">
        <v>18.301848373136313</v>
      </c>
      <c r="F566" s="22">
        <v>18.557401625136556</v>
      </c>
      <c r="G566" s="22">
        <v>23.070715992052694</v>
      </c>
      <c r="H566" s="22"/>
      <c r="I566" s="22"/>
    </row>
    <row r="567" spans="1:9" x14ac:dyDescent="0.25">
      <c r="A567" s="20" t="str">
        <f t="shared" si="8"/>
        <v>DISTRIBUCION VOLUMEN X CRITERIO (Consumiciones)Otr.Bebidas Deri.Vino30-100MIL</v>
      </c>
      <c r="B567" s="20" t="s">
        <v>120</v>
      </c>
      <c r="C567" s="20" t="s">
        <v>140</v>
      </c>
      <c r="D567" s="20" t="s">
        <v>14</v>
      </c>
      <c r="E567" s="22">
        <v>18.064696830065774</v>
      </c>
      <c r="F567" s="22">
        <v>19.187772482746933</v>
      </c>
      <c r="G567" s="22">
        <v>17.312311136479046</v>
      </c>
      <c r="H567" s="22"/>
      <c r="I567" s="22"/>
    </row>
    <row r="568" spans="1:9" x14ac:dyDescent="0.25">
      <c r="A568" s="20" t="str">
        <f t="shared" si="8"/>
        <v>DISTRIBUCION VOLUMEN X CRITERIO (Consumiciones)Otr.Bebidas Deri.Vino100-200MIL</v>
      </c>
      <c r="B568" s="20" t="s">
        <v>120</v>
      </c>
      <c r="C568" s="20" t="s">
        <v>140</v>
      </c>
      <c r="D568" s="20" t="s">
        <v>15</v>
      </c>
      <c r="E568" s="22">
        <v>14.30934866688858</v>
      </c>
      <c r="F568" s="22">
        <v>13.361270495299971</v>
      </c>
      <c r="G568" s="22">
        <v>10.448977482906917</v>
      </c>
      <c r="H568" s="22"/>
      <c r="I568" s="22"/>
    </row>
    <row r="569" spans="1:9" x14ac:dyDescent="0.25">
      <c r="A569" s="20" t="str">
        <f t="shared" si="8"/>
        <v>DISTRIBUCION VOLUMEN X CRITERIO (Consumiciones)Otr.Bebidas Deri.Vino200-500MIL</v>
      </c>
      <c r="B569" s="20" t="s">
        <v>120</v>
      </c>
      <c r="C569" s="20" t="s">
        <v>140</v>
      </c>
      <c r="D569" s="20" t="s">
        <v>16</v>
      </c>
      <c r="E569" s="22">
        <v>12.685413507280888</v>
      </c>
      <c r="F569" s="22">
        <v>10.654224519452494</v>
      </c>
      <c r="G569" s="22">
        <v>11.574533426875355</v>
      </c>
      <c r="H569" s="22"/>
      <c r="I569" s="22"/>
    </row>
    <row r="570" spans="1:9" x14ac:dyDescent="0.25">
      <c r="A570" s="20" t="str">
        <f t="shared" si="8"/>
        <v>DISTRIBUCION VOLUMEN X CRITERIO (Consumiciones)Otr.Bebidas Deri.Vino&gt;500MIL</v>
      </c>
      <c r="B570" s="20" t="s">
        <v>120</v>
      </c>
      <c r="C570" s="20" t="s">
        <v>140</v>
      </c>
      <c r="D570" s="20" t="s">
        <v>17</v>
      </c>
      <c r="E570" s="22">
        <v>18.514112001779683</v>
      </c>
      <c r="F570" s="22">
        <v>19.172960073922994</v>
      </c>
      <c r="G570" s="22">
        <v>19.388199254193449</v>
      </c>
      <c r="H570" s="22"/>
      <c r="I570" s="22"/>
    </row>
    <row r="571" spans="1:9" x14ac:dyDescent="0.25">
      <c r="A571" s="20" t="str">
        <f t="shared" si="8"/>
        <v>DISTRIBUCION VOLUMEN X CRITERIO (Consumiciones)Otr.Bebidas Deri.VinoDE 15 A 19 AÑOS</v>
      </c>
      <c r="B571" s="20" t="s">
        <v>120</v>
      </c>
      <c r="C571" s="20" t="s">
        <v>140</v>
      </c>
      <c r="D571" s="20" t="s">
        <v>40</v>
      </c>
      <c r="E571" s="22">
        <v>0.59265647642852703</v>
      </c>
      <c r="F571" s="22">
        <v>0.68892157403717347</v>
      </c>
      <c r="G571" s="22">
        <v>1.3399995478981706</v>
      </c>
      <c r="H571" s="22"/>
      <c r="I571" s="22"/>
    </row>
    <row r="572" spans="1:9" x14ac:dyDescent="0.25">
      <c r="A572" s="20" t="str">
        <f t="shared" si="8"/>
        <v>DISTRIBUCION VOLUMEN X CRITERIO (Consumiciones)Otr.Bebidas Deri.VinoDE 20 A 24 AÑOS</v>
      </c>
      <c r="B572" s="20" t="s">
        <v>120</v>
      </c>
      <c r="C572" s="20" t="s">
        <v>140</v>
      </c>
      <c r="D572" s="20" t="s">
        <v>41</v>
      </c>
      <c r="E572" s="22">
        <v>3.7501462146782574</v>
      </c>
      <c r="F572" s="22">
        <v>5.0761994277161575</v>
      </c>
      <c r="G572" s="22">
        <v>4.9612443779926521</v>
      </c>
      <c r="H572" s="22"/>
      <c r="I572" s="22"/>
    </row>
    <row r="573" spans="1:9" x14ac:dyDescent="0.25">
      <c r="A573" s="20" t="str">
        <f t="shared" si="8"/>
        <v>DISTRIBUCION VOLUMEN X CRITERIO (Consumiciones)Otr.Bebidas Deri.VinoDE 25 A 34 AÑOS</v>
      </c>
      <c r="B573" s="20" t="s">
        <v>120</v>
      </c>
      <c r="C573" s="20" t="s">
        <v>140</v>
      </c>
      <c r="D573" s="20" t="s">
        <v>42</v>
      </c>
      <c r="E573" s="22">
        <v>13.570796465913507</v>
      </c>
      <c r="F573" s="22">
        <v>11.132841271179926</v>
      </c>
      <c r="G573" s="22">
        <v>11.291687219807873</v>
      </c>
      <c r="H573" s="22"/>
      <c r="I573" s="22"/>
    </row>
    <row r="574" spans="1:9" x14ac:dyDescent="0.25">
      <c r="A574" s="20" t="str">
        <f t="shared" si="8"/>
        <v>DISTRIBUCION VOLUMEN X CRITERIO (Consumiciones)Otr.Bebidas Deri.VinoDE 35 A 49 AÑOS</v>
      </c>
      <c r="B574" s="20" t="s">
        <v>120</v>
      </c>
      <c r="C574" s="20" t="s">
        <v>140</v>
      </c>
      <c r="D574" s="20" t="s">
        <v>43</v>
      </c>
      <c r="E574" s="22">
        <v>28.841352953224291</v>
      </c>
      <c r="F574" s="22">
        <v>26.214856391618497</v>
      </c>
      <c r="G574" s="22">
        <v>22.05126673281347</v>
      </c>
      <c r="H574" s="22"/>
      <c r="I574" s="22"/>
    </row>
    <row r="575" spans="1:9" x14ac:dyDescent="0.25">
      <c r="A575" s="20" t="str">
        <f t="shared" si="8"/>
        <v>DISTRIBUCION VOLUMEN X CRITERIO (Consumiciones)Otr.Bebidas Deri.VinoDE 50 A 59 AÑOS</v>
      </c>
      <c r="B575" s="20" t="s">
        <v>120</v>
      </c>
      <c r="C575" s="20" t="s">
        <v>140</v>
      </c>
      <c r="D575" s="20" t="s">
        <v>44</v>
      </c>
      <c r="E575" s="22">
        <v>27.134573568942272</v>
      </c>
      <c r="F575" s="22">
        <v>24.197963280192596</v>
      </c>
      <c r="G575" s="22">
        <v>22.862486769966551</v>
      </c>
      <c r="H575" s="22"/>
      <c r="I575" s="22"/>
    </row>
    <row r="576" spans="1:9" x14ac:dyDescent="0.25">
      <c r="A576" s="20" t="str">
        <f t="shared" si="8"/>
        <v>DISTRIBUCION VOLUMEN X CRITERIO (Consumiciones)Otr.Bebidas Deri.VinoDE 60 A 75 AÑOS</v>
      </c>
      <c r="B576" s="20" t="s">
        <v>120</v>
      </c>
      <c r="C576" s="20" t="s">
        <v>140</v>
      </c>
      <c r="D576" s="20" t="s">
        <v>45</v>
      </c>
      <c r="E576" s="22">
        <v>26.11047154270118</v>
      </c>
      <c r="F576" s="22">
        <v>32.689225512599847</v>
      </c>
      <c r="G576" s="22">
        <v>37.493309296586062</v>
      </c>
      <c r="H576" s="22"/>
      <c r="I576" s="22"/>
    </row>
    <row r="577" spans="1:9" x14ac:dyDescent="0.25">
      <c r="A577" s="20" t="str">
        <f t="shared" si="8"/>
        <v>DISTRIBUCION VOLUMEN X CRITERIO (Consumiciones)Otr.Bebidas Deri.VinoALTA Y MEDIA ALTA</v>
      </c>
      <c r="B577" s="20" t="s">
        <v>120</v>
      </c>
      <c r="C577" s="20" t="s">
        <v>140</v>
      </c>
      <c r="D577" s="20" t="s">
        <v>18</v>
      </c>
      <c r="E577" s="22">
        <v>27.722709131175115</v>
      </c>
      <c r="F577" s="22">
        <v>23.255527167299071</v>
      </c>
      <c r="G577" s="22">
        <v>25.831261872718802</v>
      </c>
      <c r="H577" s="22"/>
      <c r="I577" s="22"/>
    </row>
    <row r="578" spans="1:9" x14ac:dyDescent="0.25">
      <c r="A578" s="20" t="str">
        <f t="shared" si="8"/>
        <v>DISTRIBUCION VOLUMEN X CRITERIO (Consumiciones)Otr.Bebidas Deri.VinoMEDIA</v>
      </c>
      <c r="B578" s="20" t="s">
        <v>120</v>
      </c>
      <c r="C578" s="20" t="s">
        <v>140</v>
      </c>
      <c r="D578" s="20" t="s">
        <v>19</v>
      </c>
      <c r="E578" s="22">
        <v>32.254522786113981</v>
      </c>
      <c r="F578" s="22">
        <v>31.393319053382342</v>
      </c>
      <c r="G578" s="22">
        <v>32.868247031668929</v>
      </c>
      <c r="H578" s="22"/>
      <c r="I578" s="22"/>
    </row>
    <row r="579" spans="1:9" x14ac:dyDescent="0.25">
      <c r="A579" s="20" t="str">
        <f t="shared" si="8"/>
        <v>DISTRIBUCION VOLUMEN X CRITERIO (Consumiciones)Otr.Bebidas Deri.VinoMEDIA BAJA</v>
      </c>
      <c r="B579" s="20" t="s">
        <v>120</v>
      </c>
      <c r="C579" s="20" t="s">
        <v>140</v>
      </c>
      <c r="D579" s="20" t="s">
        <v>20</v>
      </c>
      <c r="E579" s="22">
        <v>24.98202098543441</v>
      </c>
      <c r="F579" s="22">
        <v>22.436673230078981</v>
      </c>
      <c r="G579" s="22">
        <v>20.30393352811387</v>
      </c>
      <c r="H579" s="22"/>
      <c r="I579" s="22"/>
    </row>
    <row r="580" spans="1:9" x14ac:dyDescent="0.25">
      <c r="A580" s="20" t="str">
        <f t="shared" ref="A580:A643" si="9">B580&amp;C580&amp;D580</f>
        <v>DISTRIBUCION VOLUMEN X CRITERIO (Consumiciones)Otr.Bebidas Deri.VinoBAJA</v>
      </c>
      <c r="B580" s="20" t="s">
        <v>120</v>
      </c>
      <c r="C580" s="20" t="s">
        <v>140</v>
      </c>
      <c r="D580" s="20" t="s">
        <v>21</v>
      </c>
      <c r="E580" s="22">
        <v>15.040751066007859</v>
      </c>
      <c r="F580" s="22">
        <v>22.914484433273046</v>
      </c>
      <c r="G580" s="22">
        <v>20.9965575674984</v>
      </c>
      <c r="H580" s="22"/>
      <c r="I580" s="22"/>
    </row>
    <row r="581" spans="1:9" x14ac:dyDescent="0.25">
      <c r="A581" s="20" t="str">
        <f t="shared" si="9"/>
        <v>DISTRIBUCION VOLUMEN X CRITERIO (Consumiciones)Otr.Bebidas Deri.VinoHOMBRE</v>
      </c>
      <c r="B581" s="20" t="s">
        <v>120</v>
      </c>
      <c r="C581" s="20" t="s">
        <v>140</v>
      </c>
      <c r="D581" s="20" t="s">
        <v>22</v>
      </c>
      <c r="E581" s="22">
        <v>48.804032061740337</v>
      </c>
      <c r="F581" s="22">
        <v>51.850148966923491</v>
      </c>
      <c r="G581" s="22">
        <v>52.467325551261489</v>
      </c>
      <c r="H581" s="22"/>
      <c r="I581" s="22"/>
    </row>
    <row r="582" spans="1:9" x14ac:dyDescent="0.25">
      <c r="A582" s="20" t="str">
        <f t="shared" si="9"/>
        <v>DISTRIBUCION VOLUMEN X CRITERIO (Consumiciones)Otr.Bebidas Deri.VinoMUJER</v>
      </c>
      <c r="B582" s="20" t="s">
        <v>120</v>
      </c>
      <c r="C582" s="20" t="s">
        <v>140</v>
      </c>
      <c r="D582" s="20" t="s">
        <v>23</v>
      </c>
      <c r="E582" s="22">
        <v>51.195966615349207</v>
      </c>
      <c r="F582" s="22">
        <v>48.149851033076516</v>
      </c>
      <c r="G582" s="22">
        <v>47.532674448738511</v>
      </c>
      <c r="H582" s="22"/>
      <c r="I582" s="22"/>
    </row>
    <row r="583" spans="1:9" x14ac:dyDescent="0.25">
      <c r="A583" s="20" t="str">
        <f t="shared" si="9"/>
        <v>DISTRIBUCION VOLUMEN X CRITERIO (Consumiciones)Tinto de VeranoT.ESPAÑA</v>
      </c>
      <c r="B583" s="20" t="s">
        <v>120</v>
      </c>
      <c r="C583" s="20" t="s">
        <v>141</v>
      </c>
      <c r="D583" s="20" t="s">
        <v>37</v>
      </c>
      <c r="E583" s="22">
        <v>100</v>
      </c>
      <c r="F583" s="22">
        <v>100</v>
      </c>
      <c r="G583" s="22">
        <v>100</v>
      </c>
      <c r="H583" s="22"/>
      <c r="I583" s="22"/>
    </row>
    <row r="584" spans="1:9" x14ac:dyDescent="0.25">
      <c r="A584" s="20" t="str">
        <f t="shared" si="9"/>
        <v>DISTRIBUCION VOLUMEN X CRITERIO (Consumiciones)Tinto de VeranoBCN AM</v>
      </c>
      <c r="B584" s="20" t="s">
        <v>120</v>
      </c>
      <c r="C584" s="20" t="s">
        <v>141</v>
      </c>
      <c r="D584" s="20" t="s">
        <v>2</v>
      </c>
      <c r="E584" s="22">
        <v>2.4920076704317728</v>
      </c>
      <c r="F584" s="22">
        <v>2.3728234204105791</v>
      </c>
      <c r="G584" s="22">
        <v>1.9383898801003652</v>
      </c>
      <c r="H584" s="22"/>
      <c r="I584" s="22"/>
    </row>
    <row r="585" spans="1:9" x14ac:dyDescent="0.25">
      <c r="A585" s="20" t="str">
        <f t="shared" si="9"/>
        <v>DISTRIBUCION VOLUMEN X CRITERIO (Consumiciones)Tinto de VeranoREST.CAT ARAGON</v>
      </c>
      <c r="B585" s="20" t="s">
        <v>120</v>
      </c>
      <c r="C585" s="20" t="s">
        <v>141</v>
      </c>
      <c r="D585" s="20" t="s">
        <v>3</v>
      </c>
      <c r="E585" s="22">
        <v>2.7313135350991797</v>
      </c>
      <c r="F585" s="22">
        <v>2.7813210902329413</v>
      </c>
      <c r="G585" s="22">
        <v>3.2338563856659306</v>
      </c>
      <c r="H585" s="22"/>
      <c r="I585" s="22"/>
    </row>
    <row r="586" spans="1:9" x14ac:dyDescent="0.25">
      <c r="A586" s="20" t="str">
        <f t="shared" si="9"/>
        <v>DISTRIBUCION VOLUMEN X CRITERIO (Consumiciones)Tinto de VeranoLEVANTE</v>
      </c>
      <c r="B586" s="20" t="s">
        <v>120</v>
      </c>
      <c r="C586" s="20" t="s">
        <v>141</v>
      </c>
      <c r="D586" s="20" t="s">
        <v>4</v>
      </c>
      <c r="E586" s="22">
        <v>10.999413427081253</v>
      </c>
      <c r="F586" s="22">
        <v>13.168056271984241</v>
      </c>
      <c r="G586" s="22">
        <v>11.032760849064546</v>
      </c>
      <c r="H586" s="22"/>
      <c r="I586" s="22"/>
    </row>
    <row r="587" spans="1:9" x14ac:dyDescent="0.25">
      <c r="A587" s="20" t="str">
        <f t="shared" si="9"/>
        <v>DISTRIBUCION VOLUMEN X CRITERIO (Consumiciones)Tinto de VeranoANDALUCIA</v>
      </c>
      <c r="B587" s="20" t="s">
        <v>120</v>
      </c>
      <c r="C587" s="20" t="s">
        <v>141</v>
      </c>
      <c r="D587" s="20" t="s">
        <v>5</v>
      </c>
      <c r="E587" s="22">
        <v>46.176414257134212</v>
      </c>
      <c r="F587" s="22">
        <v>50.0172006803569</v>
      </c>
      <c r="G587" s="22">
        <v>52.644248985399855</v>
      </c>
      <c r="H587" s="22"/>
      <c r="I587" s="22"/>
    </row>
    <row r="588" spans="1:9" x14ac:dyDescent="0.25">
      <c r="A588" s="20" t="str">
        <f t="shared" si="9"/>
        <v>DISTRIBUCION VOLUMEN X CRITERIO (Consumiciones)Tinto de VeranoMDD AM</v>
      </c>
      <c r="B588" s="20" t="s">
        <v>120</v>
      </c>
      <c r="C588" s="20" t="s">
        <v>141</v>
      </c>
      <c r="D588" s="20" t="s">
        <v>6</v>
      </c>
      <c r="E588" s="22">
        <v>19.291683981388204</v>
      </c>
      <c r="F588" s="22">
        <v>18.060561927243228</v>
      </c>
      <c r="G588" s="22">
        <v>18.347009560817067</v>
      </c>
      <c r="H588" s="22"/>
      <c r="I588" s="22"/>
    </row>
    <row r="589" spans="1:9" x14ac:dyDescent="0.25">
      <c r="A589" s="20" t="str">
        <f t="shared" si="9"/>
        <v>DISTRIBUCION VOLUMEN X CRITERIO (Consumiciones)Tinto de VeranoRTO CENTRO</v>
      </c>
      <c r="B589" s="20" t="s">
        <v>120</v>
      </c>
      <c r="C589" s="20" t="s">
        <v>141</v>
      </c>
      <c r="D589" s="20" t="s">
        <v>7</v>
      </c>
      <c r="E589" s="22">
        <v>9.7379906752980503</v>
      </c>
      <c r="F589" s="22">
        <v>9.4178880044590088</v>
      </c>
      <c r="G589" s="22">
        <v>8.9720385042857362</v>
      </c>
      <c r="H589" s="22"/>
      <c r="I589" s="22"/>
    </row>
    <row r="590" spans="1:9" x14ac:dyDescent="0.25">
      <c r="A590" s="20" t="str">
        <f t="shared" si="9"/>
        <v>DISTRIBUCION VOLUMEN X CRITERIO (Consumiciones)Tinto de VeranoNORTE-CENTRO</v>
      </c>
      <c r="B590" s="20" t="s">
        <v>120</v>
      </c>
      <c r="C590" s="20" t="s">
        <v>141</v>
      </c>
      <c r="D590" s="20" t="s">
        <v>8</v>
      </c>
      <c r="E590" s="22">
        <v>7.3704204334544485</v>
      </c>
      <c r="F590" s="22">
        <v>3.6220363023203346</v>
      </c>
      <c r="G590" s="22">
        <v>1.8011712632403212</v>
      </c>
      <c r="H590" s="22"/>
      <c r="I590" s="22"/>
    </row>
    <row r="591" spans="1:9" x14ac:dyDescent="0.25">
      <c r="A591" s="20" t="str">
        <f t="shared" si="9"/>
        <v>DISTRIBUCION VOLUMEN X CRITERIO (Consumiciones)Tinto de VeranoNOROESTE</v>
      </c>
      <c r="B591" s="20" t="s">
        <v>120</v>
      </c>
      <c r="C591" s="20" t="s">
        <v>141</v>
      </c>
      <c r="D591" s="20" t="s">
        <v>9</v>
      </c>
      <c r="E591" s="22">
        <v>1.2007594405049147</v>
      </c>
      <c r="F591" s="22">
        <v>0.56010324243371401</v>
      </c>
      <c r="G591" s="22">
        <v>2.0305051003654246</v>
      </c>
      <c r="H591" s="22"/>
      <c r="I591" s="22"/>
    </row>
    <row r="592" spans="1:9" x14ac:dyDescent="0.25">
      <c r="A592" s="20" t="str">
        <f t="shared" si="9"/>
        <v>DISTRIBUCION VOLUMEN X CRITERIO (Consumiciones)Tinto de Verano&lt;2MIL</v>
      </c>
      <c r="B592" s="20" t="s">
        <v>120</v>
      </c>
      <c r="C592" s="20" t="s">
        <v>141</v>
      </c>
      <c r="D592" s="20" t="s">
        <v>10</v>
      </c>
      <c r="E592" s="22">
        <v>4.5786018815236176</v>
      </c>
      <c r="F592" s="22">
        <v>5.2666560880245292</v>
      </c>
      <c r="G592" s="22">
        <v>3.5101928371756226</v>
      </c>
      <c r="H592" s="22"/>
      <c r="I592" s="22"/>
    </row>
    <row r="593" spans="1:9" x14ac:dyDescent="0.25">
      <c r="A593" s="20" t="str">
        <f t="shared" si="9"/>
        <v>DISTRIBUCION VOLUMEN X CRITERIO (Consumiciones)Tinto de Verano2-5MIL</v>
      </c>
      <c r="B593" s="20" t="s">
        <v>120</v>
      </c>
      <c r="C593" s="20" t="s">
        <v>141</v>
      </c>
      <c r="D593" s="20" t="s">
        <v>11</v>
      </c>
      <c r="E593" s="22">
        <v>5.2729867568418181</v>
      </c>
      <c r="F593" s="22">
        <v>5.0239443250219082</v>
      </c>
      <c r="G593" s="22">
        <v>5.2959232861256584</v>
      </c>
      <c r="H593" s="22"/>
      <c r="I593" s="22"/>
    </row>
    <row r="594" spans="1:9" x14ac:dyDescent="0.25">
      <c r="A594" s="20" t="str">
        <f t="shared" si="9"/>
        <v>DISTRIBUCION VOLUMEN X CRITERIO (Consumiciones)Tinto de Verano5-10MIL</v>
      </c>
      <c r="B594" s="20" t="s">
        <v>120</v>
      </c>
      <c r="C594" s="20" t="s">
        <v>141</v>
      </c>
      <c r="D594" s="20" t="s">
        <v>12</v>
      </c>
      <c r="E594" s="22">
        <v>5.0337551357551167</v>
      </c>
      <c r="F594" s="22">
        <v>5.912878170476576</v>
      </c>
      <c r="G594" s="22">
        <v>5.3721524889278074</v>
      </c>
      <c r="H594" s="22"/>
      <c r="I594" s="22"/>
    </row>
    <row r="595" spans="1:9" x14ac:dyDescent="0.25">
      <c r="A595" s="20" t="str">
        <f t="shared" si="9"/>
        <v>DISTRIBUCION VOLUMEN X CRITERIO (Consumiciones)Tinto de Verano10-30MIL</v>
      </c>
      <c r="B595" s="20" t="s">
        <v>120</v>
      </c>
      <c r="C595" s="20" t="s">
        <v>141</v>
      </c>
      <c r="D595" s="20" t="s">
        <v>13</v>
      </c>
      <c r="E595" s="22">
        <v>19.101937976296686</v>
      </c>
      <c r="F595" s="22">
        <v>20.085929894603488</v>
      </c>
      <c r="G595" s="22">
        <v>25.45721734334742</v>
      </c>
      <c r="H595" s="22"/>
      <c r="I595" s="22"/>
    </row>
    <row r="596" spans="1:9" x14ac:dyDescent="0.25">
      <c r="A596" s="20" t="str">
        <f t="shared" si="9"/>
        <v>DISTRIBUCION VOLUMEN X CRITERIO (Consumiciones)Tinto de Verano30-100MIL</v>
      </c>
      <c r="B596" s="20" t="s">
        <v>120</v>
      </c>
      <c r="C596" s="20" t="s">
        <v>141</v>
      </c>
      <c r="D596" s="20" t="s">
        <v>14</v>
      </c>
      <c r="E596" s="22">
        <v>18.68112600926894</v>
      </c>
      <c r="F596" s="22">
        <v>19.008675605139878</v>
      </c>
      <c r="G596" s="22">
        <v>18.082074204738728</v>
      </c>
      <c r="H596" s="22"/>
      <c r="I596" s="22"/>
    </row>
    <row r="597" spans="1:9" x14ac:dyDescent="0.25">
      <c r="A597" s="20" t="str">
        <f t="shared" si="9"/>
        <v>DISTRIBUCION VOLUMEN X CRITERIO (Consumiciones)Tinto de Verano100-200MIL</v>
      </c>
      <c r="B597" s="20" t="s">
        <v>120</v>
      </c>
      <c r="C597" s="20" t="s">
        <v>141</v>
      </c>
      <c r="D597" s="20" t="s">
        <v>15</v>
      </c>
      <c r="E597" s="22">
        <v>15.509225291740394</v>
      </c>
      <c r="F597" s="22">
        <v>14.168421251117788</v>
      </c>
      <c r="G597" s="22">
        <v>10.461577282218816</v>
      </c>
      <c r="H597" s="22"/>
      <c r="I597" s="22"/>
    </row>
    <row r="598" spans="1:9" x14ac:dyDescent="0.25">
      <c r="A598" s="20" t="str">
        <f t="shared" si="9"/>
        <v>DISTRIBUCION VOLUMEN X CRITERIO (Consumiciones)Tinto de Verano200-500MIL</v>
      </c>
      <c r="B598" s="20" t="s">
        <v>120</v>
      </c>
      <c r="C598" s="20" t="s">
        <v>141</v>
      </c>
      <c r="D598" s="20" t="s">
        <v>16</v>
      </c>
      <c r="E598" s="22">
        <v>11.166614996052367</v>
      </c>
      <c r="F598" s="22">
        <v>10.069550417297071</v>
      </c>
      <c r="G598" s="22">
        <v>9.6397590640418951</v>
      </c>
      <c r="H598" s="22"/>
      <c r="I598" s="22"/>
    </row>
    <row r="599" spans="1:9" x14ac:dyDescent="0.25">
      <c r="A599" s="20" t="str">
        <f t="shared" si="9"/>
        <v>DISTRIBUCION VOLUMEN X CRITERIO (Consumiciones)Tinto de Verano&gt;500MIL</v>
      </c>
      <c r="B599" s="20" t="s">
        <v>120</v>
      </c>
      <c r="C599" s="20" t="s">
        <v>141</v>
      </c>
      <c r="D599" s="20" t="s">
        <v>17</v>
      </c>
      <c r="E599" s="22">
        <v>20.655752373991177</v>
      </c>
      <c r="F599" s="22">
        <v>20.463940572959714</v>
      </c>
      <c r="G599" s="22">
        <v>22.181095599750766</v>
      </c>
      <c r="H599" s="22"/>
      <c r="I599" s="22"/>
    </row>
    <row r="600" spans="1:9" x14ac:dyDescent="0.25">
      <c r="A600" s="20" t="str">
        <f t="shared" si="9"/>
        <v>DISTRIBUCION VOLUMEN X CRITERIO (Consumiciones)Tinto de VeranoDE 15 A 19 AÑOS</v>
      </c>
      <c r="B600" s="20" t="s">
        <v>120</v>
      </c>
      <c r="C600" s="20" t="s">
        <v>141</v>
      </c>
      <c r="D600" s="20" t="s">
        <v>40</v>
      </c>
      <c r="E600" s="22">
        <v>0.6334364233009101</v>
      </c>
      <c r="F600" s="22">
        <v>0.27506196974955782</v>
      </c>
      <c r="G600" s="22">
        <v>1.1561558021656029</v>
      </c>
      <c r="H600" s="22"/>
      <c r="I600" s="22"/>
    </row>
    <row r="601" spans="1:9" x14ac:dyDescent="0.25">
      <c r="A601" s="20" t="str">
        <f t="shared" si="9"/>
        <v>DISTRIBUCION VOLUMEN X CRITERIO (Consumiciones)Tinto de VeranoDE 20 A 24 AÑOS</v>
      </c>
      <c r="B601" s="20" t="s">
        <v>120</v>
      </c>
      <c r="C601" s="20" t="s">
        <v>141</v>
      </c>
      <c r="D601" s="20" t="s">
        <v>41</v>
      </c>
      <c r="E601" s="22">
        <v>2.8514780673034275</v>
      </c>
      <c r="F601" s="22">
        <v>4.308320118020573</v>
      </c>
      <c r="G601" s="22">
        <v>4.123354958489803</v>
      </c>
      <c r="H601" s="22"/>
      <c r="I601" s="22"/>
    </row>
    <row r="602" spans="1:9" x14ac:dyDescent="0.25">
      <c r="A602" s="20" t="str">
        <f t="shared" si="9"/>
        <v>DISTRIBUCION VOLUMEN X CRITERIO (Consumiciones)Tinto de VeranoDE 25 A 34 AÑOS</v>
      </c>
      <c r="B602" s="20" t="s">
        <v>120</v>
      </c>
      <c r="C602" s="20" t="s">
        <v>141</v>
      </c>
      <c r="D602" s="20" t="s">
        <v>42</v>
      </c>
      <c r="E602" s="22">
        <v>13.441793640615844</v>
      </c>
      <c r="F602" s="22">
        <v>10.437610939913952</v>
      </c>
      <c r="G602" s="22">
        <v>11.221735387232034</v>
      </c>
      <c r="H602" s="22"/>
      <c r="I602" s="22"/>
    </row>
    <row r="603" spans="1:9" x14ac:dyDescent="0.25">
      <c r="A603" s="20" t="str">
        <f t="shared" si="9"/>
        <v>DISTRIBUCION VOLUMEN X CRITERIO (Consumiciones)Tinto de VeranoDE 35 A 49 AÑOS</v>
      </c>
      <c r="B603" s="20" t="s">
        <v>120</v>
      </c>
      <c r="C603" s="20" t="s">
        <v>141</v>
      </c>
      <c r="D603" s="20" t="s">
        <v>43</v>
      </c>
      <c r="E603" s="22">
        <v>28.935244116702801</v>
      </c>
      <c r="F603" s="22">
        <v>26.493689887904747</v>
      </c>
      <c r="G603" s="22">
        <v>21.590204161965541</v>
      </c>
      <c r="H603" s="22"/>
      <c r="I603" s="22"/>
    </row>
    <row r="604" spans="1:9" x14ac:dyDescent="0.25">
      <c r="A604" s="20" t="str">
        <f t="shared" si="9"/>
        <v>DISTRIBUCION VOLUMEN X CRITERIO (Consumiciones)Tinto de VeranoDE 50 A 59 AÑOS</v>
      </c>
      <c r="B604" s="20" t="s">
        <v>120</v>
      </c>
      <c r="C604" s="20" t="s">
        <v>141</v>
      </c>
      <c r="D604" s="20" t="s">
        <v>44</v>
      </c>
      <c r="E604" s="22">
        <v>26.949596308635105</v>
      </c>
      <c r="F604" s="22">
        <v>24.251129613614296</v>
      </c>
      <c r="G604" s="22">
        <v>23.741740586531495</v>
      </c>
      <c r="H604" s="22"/>
      <c r="I604" s="22"/>
    </row>
    <row r="605" spans="1:9" x14ac:dyDescent="0.25">
      <c r="A605" s="20" t="str">
        <f t="shared" si="9"/>
        <v>DISTRIBUCION VOLUMEN X CRITERIO (Consumiciones)Tinto de VeranoDE 60 A 75 AÑOS</v>
      </c>
      <c r="B605" s="20" t="s">
        <v>120</v>
      </c>
      <c r="C605" s="20" t="s">
        <v>141</v>
      </c>
      <c r="D605" s="20" t="s">
        <v>45</v>
      </c>
      <c r="E605" s="22">
        <v>27.188453145532744</v>
      </c>
      <c r="F605" s="22">
        <v>34.23418141444435</v>
      </c>
      <c r="G605" s="22">
        <v>38.166804893656433</v>
      </c>
      <c r="H605" s="22"/>
      <c r="I605" s="22"/>
    </row>
    <row r="606" spans="1:9" x14ac:dyDescent="0.25">
      <c r="A606" s="20" t="str">
        <f t="shared" si="9"/>
        <v>DISTRIBUCION VOLUMEN X CRITERIO (Consumiciones)Tinto de VeranoALTA Y MEDIA ALTA</v>
      </c>
      <c r="B606" s="20" t="s">
        <v>120</v>
      </c>
      <c r="C606" s="20" t="s">
        <v>141</v>
      </c>
      <c r="D606" s="20" t="s">
        <v>18</v>
      </c>
      <c r="E606" s="22">
        <v>28.777217141481117</v>
      </c>
      <c r="F606" s="22">
        <v>24.952755656377583</v>
      </c>
      <c r="G606" s="22">
        <v>26.1628643719583</v>
      </c>
      <c r="H606" s="22"/>
      <c r="I606" s="22"/>
    </row>
    <row r="607" spans="1:9" x14ac:dyDescent="0.25">
      <c r="A607" s="20" t="str">
        <f t="shared" si="9"/>
        <v>DISTRIBUCION VOLUMEN X CRITERIO (Consumiciones)Tinto de VeranoMEDIA</v>
      </c>
      <c r="B607" s="20" t="s">
        <v>120</v>
      </c>
      <c r="C607" s="20" t="s">
        <v>141</v>
      </c>
      <c r="D607" s="20" t="s">
        <v>19</v>
      </c>
      <c r="E607" s="22">
        <v>31.847792230149913</v>
      </c>
      <c r="F607" s="22">
        <v>30.793677807159341</v>
      </c>
      <c r="G607" s="22">
        <v>34.132506357038203</v>
      </c>
      <c r="H607" s="22"/>
      <c r="I607" s="22"/>
    </row>
    <row r="608" spans="1:9" x14ac:dyDescent="0.25">
      <c r="A608" s="20" t="str">
        <f t="shared" si="9"/>
        <v>DISTRIBUCION VOLUMEN X CRITERIO (Consumiciones)Tinto de VeranoMEDIA BAJA</v>
      </c>
      <c r="B608" s="20" t="s">
        <v>120</v>
      </c>
      <c r="C608" s="20" t="s">
        <v>141</v>
      </c>
      <c r="D608" s="20" t="s">
        <v>20</v>
      </c>
      <c r="E608" s="22">
        <v>23.856167813835359</v>
      </c>
      <c r="F608" s="22">
        <v>22.787267661378625</v>
      </c>
      <c r="G608" s="22">
        <v>18.891204658740715</v>
      </c>
      <c r="H608" s="22"/>
      <c r="I608" s="22"/>
    </row>
    <row r="609" spans="1:9" x14ac:dyDescent="0.25">
      <c r="A609" s="20" t="str">
        <f t="shared" si="9"/>
        <v>DISTRIBUCION VOLUMEN X CRITERIO (Consumiciones)Tinto de VeranoBAJA</v>
      </c>
      <c r="B609" s="20" t="s">
        <v>120</v>
      </c>
      <c r="C609" s="20" t="s">
        <v>141</v>
      </c>
      <c r="D609" s="20" t="s">
        <v>21</v>
      </c>
      <c r="E609" s="22">
        <v>15.518819572455861</v>
      </c>
      <c r="F609" s="22">
        <v>21.466286091226888</v>
      </c>
      <c r="G609" s="22">
        <v>20.81341934981392</v>
      </c>
      <c r="H609" s="22"/>
      <c r="I609" s="22"/>
    </row>
    <row r="610" spans="1:9" x14ac:dyDescent="0.25">
      <c r="A610" s="20" t="str">
        <f t="shared" si="9"/>
        <v>DISTRIBUCION VOLUMEN X CRITERIO (Consumiciones)Tinto de VeranoHOMBRE</v>
      </c>
      <c r="B610" s="20" t="s">
        <v>120</v>
      </c>
      <c r="C610" s="20" t="s">
        <v>141</v>
      </c>
      <c r="D610" s="20" t="s">
        <v>22</v>
      </c>
      <c r="E610" s="22">
        <v>47.999160626067912</v>
      </c>
      <c r="F610" s="22">
        <v>51.736413795572055</v>
      </c>
      <c r="G610" s="22">
        <v>52.854168069986365</v>
      </c>
      <c r="H610" s="22"/>
      <c r="I610" s="22"/>
    </row>
    <row r="611" spans="1:9" x14ac:dyDescent="0.25">
      <c r="A611" s="20" t="str">
        <f t="shared" si="9"/>
        <v>DISTRIBUCION VOLUMEN X CRITERIO (Consumiciones)Tinto de VeranoMUJER</v>
      </c>
      <c r="B611" s="20" t="s">
        <v>120</v>
      </c>
      <c r="C611" s="20" t="s">
        <v>141</v>
      </c>
      <c r="D611" s="20" t="s">
        <v>23</v>
      </c>
      <c r="E611" s="22">
        <v>52.000837752893212</v>
      </c>
      <c r="F611" s="22">
        <v>48.263570224605992</v>
      </c>
      <c r="G611" s="22">
        <v>47.145831930013642</v>
      </c>
      <c r="H611" s="22"/>
      <c r="I611" s="22"/>
    </row>
    <row r="612" spans="1:9" x14ac:dyDescent="0.25">
      <c r="A612" s="20" t="str">
        <f t="shared" si="9"/>
        <v>DISTRIBUCION VOLUMEN X CRITERIO (Consumiciones)Sangria de VinoT.ESPAÑA</v>
      </c>
      <c r="B612" s="20" t="s">
        <v>120</v>
      </c>
      <c r="C612" s="20" t="s">
        <v>142</v>
      </c>
      <c r="D612" s="20" t="s">
        <v>37</v>
      </c>
      <c r="E612" s="22">
        <v>100</v>
      </c>
      <c r="F612" s="22">
        <v>100</v>
      </c>
      <c r="G612" s="22">
        <v>100</v>
      </c>
      <c r="H612" s="22"/>
      <c r="I612" s="22"/>
    </row>
    <row r="613" spans="1:9" x14ac:dyDescent="0.25">
      <c r="A613" s="20" t="str">
        <f t="shared" si="9"/>
        <v>DISTRIBUCION VOLUMEN X CRITERIO (Consumiciones)Sangria de VinoBCN AM</v>
      </c>
      <c r="B613" s="20" t="s">
        <v>120</v>
      </c>
      <c r="C613" s="20" t="s">
        <v>142</v>
      </c>
      <c r="D613" s="20" t="s">
        <v>2</v>
      </c>
      <c r="E613" s="22">
        <v>14.884555447852374</v>
      </c>
      <c r="F613" s="22">
        <v>13.895528365920548</v>
      </c>
      <c r="G613" s="22">
        <v>13.910228537303478</v>
      </c>
      <c r="H613" s="22"/>
      <c r="I613" s="22"/>
    </row>
    <row r="614" spans="1:9" x14ac:dyDescent="0.25">
      <c r="A614" s="20" t="str">
        <f t="shared" si="9"/>
        <v>DISTRIBUCION VOLUMEN X CRITERIO (Consumiciones)Sangria de VinoREST.CAT ARAGON</v>
      </c>
      <c r="B614" s="20" t="s">
        <v>120</v>
      </c>
      <c r="C614" s="20" t="s">
        <v>142</v>
      </c>
      <c r="D614" s="20" t="s">
        <v>3</v>
      </c>
      <c r="E614" s="22">
        <v>30.345362554337218</v>
      </c>
      <c r="F614" s="22">
        <v>20.142536664429787</v>
      </c>
      <c r="G614" s="22">
        <v>23.199646586897607</v>
      </c>
      <c r="H614" s="22"/>
      <c r="I614" s="22"/>
    </row>
    <row r="615" spans="1:9" x14ac:dyDescent="0.25">
      <c r="A615" s="20" t="str">
        <f t="shared" si="9"/>
        <v>DISTRIBUCION VOLUMEN X CRITERIO (Consumiciones)Sangria de VinoLEVANTE</v>
      </c>
      <c r="B615" s="20" t="s">
        <v>120</v>
      </c>
      <c r="C615" s="20" t="s">
        <v>142</v>
      </c>
      <c r="D615" s="20" t="s">
        <v>4</v>
      </c>
      <c r="E615" s="22">
        <v>12.132181693806153</v>
      </c>
      <c r="F615" s="22">
        <v>20.430234748149282</v>
      </c>
      <c r="G615" s="22">
        <v>23.538343895377434</v>
      </c>
      <c r="H615" s="22"/>
      <c r="I615" s="22"/>
    </row>
    <row r="616" spans="1:9" x14ac:dyDescent="0.25">
      <c r="A616" s="20" t="str">
        <f t="shared" si="9"/>
        <v>DISTRIBUCION VOLUMEN X CRITERIO (Consumiciones)Sangria de VinoANDALUCIA</v>
      </c>
      <c r="B616" s="20" t="s">
        <v>120</v>
      </c>
      <c r="C616" s="20" t="s">
        <v>142</v>
      </c>
      <c r="D616" s="20" t="s">
        <v>5</v>
      </c>
      <c r="E616" s="22">
        <v>10.562850912791644</v>
      </c>
      <c r="F616" s="22">
        <v>13.890634470122185</v>
      </c>
      <c r="G616" s="22">
        <v>14.340299808701996</v>
      </c>
      <c r="H616" s="22"/>
      <c r="I616" s="22"/>
    </row>
    <row r="617" spans="1:9" x14ac:dyDescent="0.25">
      <c r="A617" s="20" t="str">
        <f t="shared" si="9"/>
        <v>DISTRIBUCION VOLUMEN X CRITERIO (Consumiciones)Sangria de VinoMDD AM</v>
      </c>
      <c r="B617" s="20" t="s">
        <v>120</v>
      </c>
      <c r="C617" s="20" t="s">
        <v>142</v>
      </c>
      <c r="D617" s="20" t="s">
        <v>6</v>
      </c>
      <c r="E617" s="22">
        <v>9.9253579488978882</v>
      </c>
      <c r="F617" s="22">
        <v>10.482986235952469</v>
      </c>
      <c r="G617" s="22">
        <v>5.4281970555978347</v>
      </c>
      <c r="H617" s="22"/>
      <c r="I617" s="22"/>
    </row>
    <row r="618" spans="1:9" x14ac:dyDescent="0.25">
      <c r="A618" s="20" t="str">
        <f t="shared" si="9"/>
        <v>DISTRIBUCION VOLUMEN X CRITERIO (Consumiciones)Sangria de VinoRTO CENTRO</v>
      </c>
      <c r="B618" s="20" t="s">
        <v>120</v>
      </c>
      <c r="C618" s="20" t="s">
        <v>142</v>
      </c>
      <c r="D618" s="20" t="s">
        <v>7</v>
      </c>
      <c r="E618" s="22">
        <v>6.3970082987772088</v>
      </c>
      <c r="F618" s="22">
        <v>6.277686496912847</v>
      </c>
      <c r="G618" s="22">
        <v>8.6933113717906565</v>
      </c>
      <c r="H618" s="22"/>
      <c r="I618" s="22"/>
    </row>
    <row r="619" spans="1:9" x14ac:dyDescent="0.25">
      <c r="A619" s="20" t="str">
        <f t="shared" si="9"/>
        <v>DISTRIBUCION VOLUMEN X CRITERIO (Consumiciones)Sangria de VinoNORTE-CENTRO</v>
      </c>
      <c r="B619" s="20" t="s">
        <v>120</v>
      </c>
      <c r="C619" s="20" t="s">
        <v>142</v>
      </c>
      <c r="D619" s="20" t="s">
        <v>8</v>
      </c>
      <c r="E619" s="22">
        <v>4.9395102318163335</v>
      </c>
      <c r="F619" s="22">
        <v>3.4406678429445643</v>
      </c>
      <c r="G619" s="22">
        <v>3.2058704461584422</v>
      </c>
      <c r="H619" s="22"/>
      <c r="I619" s="22"/>
    </row>
    <row r="620" spans="1:9" x14ac:dyDescent="0.25">
      <c r="A620" s="20" t="str">
        <f t="shared" si="9"/>
        <v>DISTRIBUCION VOLUMEN X CRITERIO (Consumiciones)Sangria de VinoNOROESTE</v>
      </c>
      <c r="B620" s="20" t="s">
        <v>120</v>
      </c>
      <c r="C620" s="20" t="s">
        <v>142</v>
      </c>
      <c r="D620" s="20" t="s">
        <v>9</v>
      </c>
      <c r="E620" s="22">
        <v>10.813169735373586</v>
      </c>
      <c r="F620" s="22">
        <v>11.43971458053618</v>
      </c>
      <c r="G620" s="22">
        <v>7.6840909614525925</v>
      </c>
      <c r="H620" s="22"/>
      <c r="I620" s="22"/>
    </row>
    <row r="621" spans="1:9" x14ac:dyDescent="0.25">
      <c r="A621" s="20" t="str">
        <f t="shared" si="9"/>
        <v>DISTRIBUCION VOLUMEN X CRITERIO (Consumiciones)Sangria de Vino&lt;2MIL</v>
      </c>
      <c r="B621" s="20" t="s">
        <v>120</v>
      </c>
      <c r="C621" s="20" t="s">
        <v>142</v>
      </c>
      <c r="D621" s="20" t="s">
        <v>10</v>
      </c>
      <c r="E621" s="22">
        <v>17.97021700317136</v>
      </c>
      <c r="F621" s="22">
        <v>8.9651939128620217</v>
      </c>
      <c r="G621" s="22">
        <v>11.814171411937274</v>
      </c>
      <c r="H621" s="22"/>
      <c r="I621" s="22"/>
    </row>
    <row r="622" spans="1:9" x14ac:dyDescent="0.25">
      <c r="A622" s="20" t="str">
        <f t="shared" si="9"/>
        <v>DISTRIBUCION VOLUMEN X CRITERIO (Consumiciones)Sangria de Vino2-5MIL</v>
      </c>
      <c r="B622" s="20" t="s">
        <v>120</v>
      </c>
      <c r="C622" s="20" t="s">
        <v>142</v>
      </c>
      <c r="D622" s="20" t="s">
        <v>11</v>
      </c>
      <c r="E622" s="22">
        <v>5.1379672389125979</v>
      </c>
      <c r="F622" s="22">
        <v>7.0668794051273185</v>
      </c>
      <c r="G622" s="22">
        <v>6.2087338822012406</v>
      </c>
      <c r="H622" s="22"/>
      <c r="I622" s="22"/>
    </row>
    <row r="623" spans="1:9" x14ac:dyDescent="0.25">
      <c r="A623" s="20" t="str">
        <f t="shared" si="9"/>
        <v>DISTRIBUCION VOLUMEN X CRITERIO (Consumiciones)Sangria de Vino5-10MIL</v>
      </c>
      <c r="B623" s="20" t="s">
        <v>120</v>
      </c>
      <c r="C623" s="20" t="s">
        <v>142</v>
      </c>
      <c r="D623" s="20" t="s">
        <v>12</v>
      </c>
      <c r="E623" s="22">
        <v>5.5364863674271074</v>
      </c>
      <c r="F623" s="22">
        <v>7.2547432376519376</v>
      </c>
      <c r="G623" s="22">
        <v>10.727426122070144</v>
      </c>
      <c r="H623" s="22"/>
      <c r="I623" s="22"/>
    </row>
    <row r="624" spans="1:9" x14ac:dyDescent="0.25">
      <c r="A624" s="20" t="str">
        <f t="shared" si="9"/>
        <v>DISTRIBUCION VOLUMEN X CRITERIO (Consumiciones)Sangria de Vino10-30MIL</v>
      </c>
      <c r="B624" s="20" t="s">
        <v>120</v>
      </c>
      <c r="C624" s="20" t="s">
        <v>142</v>
      </c>
      <c r="D624" s="20" t="s">
        <v>13</v>
      </c>
      <c r="E624" s="22">
        <v>18.103024066881389</v>
      </c>
      <c r="F624" s="22">
        <v>17.884047479014537</v>
      </c>
      <c r="G624" s="22">
        <v>11.007099346602658</v>
      </c>
      <c r="H624" s="22"/>
      <c r="I624" s="22"/>
    </row>
    <row r="625" spans="1:9" x14ac:dyDescent="0.25">
      <c r="A625" s="20" t="str">
        <f t="shared" si="9"/>
        <v>DISTRIBUCION VOLUMEN X CRITERIO (Consumiciones)Sangria de Vino30-100MIL</v>
      </c>
      <c r="B625" s="20" t="s">
        <v>120</v>
      </c>
      <c r="C625" s="20" t="s">
        <v>142</v>
      </c>
      <c r="D625" s="20" t="s">
        <v>14</v>
      </c>
      <c r="E625" s="22">
        <v>17.183463494984768</v>
      </c>
      <c r="F625" s="22">
        <v>26.413337154883447</v>
      </c>
      <c r="G625" s="22">
        <v>18.8036578841219</v>
      </c>
      <c r="H625" s="22"/>
      <c r="I625" s="22"/>
    </row>
    <row r="626" spans="1:9" x14ac:dyDescent="0.25">
      <c r="A626" s="20" t="str">
        <f t="shared" si="9"/>
        <v>DISTRIBUCION VOLUMEN X CRITERIO (Consumiciones)Sangria de Vino100-200MIL</v>
      </c>
      <c r="B626" s="20" t="s">
        <v>120</v>
      </c>
      <c r="C626" s="20" t="s">
        <v>142</v>
      </c>
      <c r="D626" s="20" t="s">
        <v>15</v>
      </c>
      <c r="E626" s="22">
        <v>8.2717238585037194</v>
      </c>
      <c r="F626" s="22">
        <v>8.1622693537563968</v>
      </c>
      <c r="G626" s="22">
        <v>5.8736496960844802</v>
      </c>
      <c r="H626" s="22"/>
      <c r="I626" s="22"/>
    </row>
    <row r="627" spans="1:9" x14ac:dyDescent="0.25">
      <c r="A627" s="20" t="str">
        <f t="shared" si="9"/>
        <v>DISTRIBUCION VOLUMEN X CRITERIO (Consumiciones)Sangria de Vino200-500MIL</v>
      </c>
      <c r="B627" s="20" t="s">
        <v>120</v>
      </c>
      <c r="C627" s="20" t="s">
        <v>142</v>
      </c>
      <c r="D627" s="20" t="s">
        <v>16</v>
      </c>
      <c r="E627" s="22">
        <v>16.957860759535386</v>
      </c>
      <c r="F627" s="22">
        <v>13.43452674521698</v>
      </c>
      <c r="G627" s="22">
        <v>22.82263847894863</v>
      </c>
      <c r="H627" s="22"/>
      <c r="I627" s="22"/>
    </row>
    <row r="628" spans="1:9" x14ac:dyDescent="0.25">
      <c r="A628" s="20" t="str">
        <f t="shared" si="9"/>
        <v>DISTRIBUCION VOLUMEN X CRITERIO (Consumiciones)Sangria de Vino&gt;500MIL</v>
      </c>
      <c r="B628" s="20" t="s">
        <v>120</v>
      </c>
      <c r="C628" s="20" t="s">
        <v>142</v>
      </c>
      <c r="D628" s="20" t="s">
        <v>17</v>
      </c>
      <c r="E628" s="22">
        <v>10.839250593192844</v>
      </c>
      <c r="F628" s="22">
        <v>10.818995372936953</v>
      </c>
      <c r="G628" s="22">
        <v>12.7426158640208</v>
      </c>
      <c r="H628" s="22"/>
      <c r="I628" s="22"/>
    </row>
    <row r="629" spans="1:9" x14ac:dyDescent="0.25">
      <c r="A629" s="20" t="str">
        <f t="shared" si="9"/>
        <v>DISTRIBUCION VOLUMEN X CRITERIO (Consumiciones)Sangria de VinoDE 15 A 19 AÑOS</v>
      </c>
      <c r="B629" s="20" t="s">
        <v>120</v>
      </c>
      <c r="C629" s="20" t="s">
        <v>142</v>
      </c>
      <c r="D629" s="20" t="s">
        <v>40</v>
      </c>
      <c r="E629" s="22">
        <v>0</v>
      </c>
      <c r="F629" s="22">
        <v>4.38694200968924</v>
      </c>
      <c r="G629" s="22">
        <v>1.7008758896125291</v>
      </c>
      <c r="H629" s="22"/>
      <c r="I629" s="22"/>
    </row>
    <row r="630" spans="1:9" x14ac:dyDescent="0.25">
      <c r="A630" s="20" t="str">
        <f t="shared" si="9"/>
        <v>DISTRIBUCION VOLUMEN X CRITERIO (Consumiciones)Sangria de VinoDE 20 A 24 AÑOS</v>
      </c>
      <c r="B630" s="20" t="s">
        <v>120</v>
      </c>
      <c r="C630" s="20" t="s">
        <v>142</v>
      </c>
      <c r="D630" s="20" t="s">
        <v>41</v>
      </c>
      <c r="E630" s="22">
        <v>4.3904622434111671</v>
      </c>
      <c r="F630" s="22">
        <v>4.7671951141521456</v>
      </c>
      <c r="G630" s="22">
        <v>3.3753350275025169</v>
      </c>
      <c r="H630" s="22"/>
      <c r="I630" s="22"/>
    </row>
    <row r="631" spans="1:9" x14ac:dyDescent="0.25">
      <c r="A631" s="20" t="str">
        <f t="shared" si="9"/>
        <v>DISTRIBUCION VOLUMEN X CRITERIO (Consumiciones)Sangria de VinoDE 25 A 34 AÑOS</v>
      </c>
      <c r="B631" s="20" t="s">
        <v>120</v>
      </c>
      <c r="C631" s="20" t="s">
        <v>142</v>
      </c>
      <c r="D631" s="20" t="s">
        <v>42</v>
      </c>
      <c r="E631" s="22">
        <v>13.308579615304868</v>
      </c>
      <c r="F631" s="22">
        <v>15.15510033915875</v>
      </c>
      <c r="G631" s="22">
        <v>12.661521746205947</v>
      </c>
      <c r="H631" s="22"/>
      <c r="I631" s="22"/>
    </row>
    <row r="632" spans="1:9" x14ac:dyDescent="0.25">
      <c r="A632" s="20" t="str">
        <f t="shared" si="9"/>
        <v>DISTRIBUCION VOLUMEN X CRITERIO (Consumiciones)Sangria de VinoDE 35 A 49 AÑOS</v>
      </c>
      <c r="B632" s="20" t="s">
        <v>120</v>
      </c>
      <c r="C632" s="20" t="s">
        <v>142</v>
      </c>
      <c r="D632" s="20" t="s">
        <v>43</v>
      </c>
      <c r="E632" s="22">
        <v>29.443589529016606</v>
      </c>
      <c r="F632" s="22">
        <v>26.044639209572075</v>
      </c>
      <c r="G632" s="22">
        <v>29.716015164874303</v>
      </c>
      <c r="H632" s="22"/>
      <c r="I632" s="22"/>
    </row>
    <row r="633" spans="1:9" x14ac:dyDescent="0.25">
      <c r="A633" s="20" t="str">
        <f t="shared" si="9"/>
        <v>DISTRIBUCION VOLUMEN X CRITERIO (Consumiciones)Sangria de VinoDE 50 A 59 AÑOS</v>
      </c>
      <c r="B633" s="20" t="s">
        <v>120</v>
      </c>
      <c r="C633" s="20" t="s">
        <v>142</v>
      </c>
      <c r="D633" s="20" t="s">
        <v>44</v>
      </c>
      <c r="E633" s="22">
        <v>27.189561950034442</v>
      </c>
      <c r="F633" s="22">
        <v>25.018402561777865</v>
      </c>
      <c r="G633" s="22">
        <v>18.991002667054797</v>
      </c>
      <c r="H633" s="22"/>
      <c r="I633" s="22"/>
    </row>
    <row r="634" spans="1:9" x14ac:dyDescent="0.25">
      <c r="A634" s="20" t="str">
        <f t="shared" si="9"/>
        <v>DISTRIBUCION VOLUMEN X CRITERIO (Consumiciones)Sangria de VinoDE 60 A 75 AÑOS</v>
      </c>
      <c r="B634" s="20" t="s">
        <v>120</v>
      </c>
      <c r="C634" s="20" t="s">
        <v>142</v>
      </c>
      <c r="D634" s="20" t="s">
        <v>45</v>
      </c>
      <c r="E634" s="22">
        <v>25.667810870893504</v>
      </c>
      <c r="F634" s="22">
        <v>24.627714955964187</v>
      </c>
      <c r="G634" s="22">
        <v>33.555235608125436</v>
      </c>
      <c r="H634" s="22"/>
      <c r="I634" s="22"/>
    </row>
    <row r="635" spans="1:9" x14ac:dyDescent="0.25">
      <c r="A635" s="20" t="str">
        <f t="shared" si="9"/>
        <v>DISTRIBUCION VOLUMEN X CRITERIO (Consumiciones)Sangria de VinoALTA Y MEDIA ALTA</v>
      </c>
      <c r="B635" s="20" t="s">
        <v>120</v>
      </c>
      <c r="C635" s="20" t="s">
        <v>142</v>
      </c>
      <c r="D635" s="20" t="s">
        <v>18</v>
      </c>
      <c r="E635" s="22">
        <v>22.290072242188142</v>
      </c>
      <c r="F635" s="22">
        <v>18.3607534446888</v>
      </c>
      <c r="G635" s="22">
        <v>17.946386091380546</v>
      </c>
      <c r="H635" s="22"/>
      <c r="I635" s="22"/>
    </row>
    <row r="636" spans="1:9" x14ac:dyDescent="0.25">
      <c r="A636" s="20" t="str">
        <f t="shared" si="9"/>
        <v>DISTRIBUCION VOLUMEN X CRITERIO (Consumiciones)Sangria de VinoMEDIA</v>
      </c>
      <c r="B636" s="20" t="s">
        <v>120</v>
      </c>
      <c r="C636" s="20" t="s">
        <v>142</v>
      </c>
      <c r="D636" s="20" t="s">
        <v>19</v>
      </c>
      <c r="E636" s="22">
        <v>38.277573367310019</v>
      </c>
      <c r="F636" s="22">
        <v>38.359290932748564</v>
      </c>
      <c r="G636" s="22">
        <v>43.709528366850414</v>
      </c>
      <c r="H636" s="22"/>
      <c r="I636" s="22"/>
    </row>
    <row r="637" spans="1:9" x14ac:dyDescent="0.25">
      <c r="A637" s="20" t="str">
        <f t="shared" si="9"/>
        <v>DISTRIBUCION VOLUMEN X CRITERIO (Consumiciones)Sangria de VinoMEDIA BAJA</v>
      </c>
      <c r="B637" s="20" t="s">
        <v>120</v>
      </c>
      <c r="C637" s="20" t="s">
        <v>142</v>
      </c>
      <c r="D637" s="20" t="s">
        <v>20</v>
      </c>
      <c r="E637" s="22">
        <v>25.469773538724265</v>
      </c>
      <c r="F637" s="22">
        <v>17.636962920735723</v>
      </c>
      <c r="G637" s="22">
        <v>16.875998591321121</v>
      </c>
      <c r="H637" s="22"/>
      <c r="I637" s="22"/>
    </row>
    <row r="638" spans="1:9" x14ac:dyDescent="0.25">
      <c r="A638" s="20" t="str">
        <f t="shared" si="9"/>
        <v>DISTRIBUCION VOLUMEN X CRITERIO (Consumiciones)Sangria de VinoBAJA</v>
      </c>
      <c r="B638" s="20" t="s">
        <v>120</v>
      </c>
      <c r="C638" s="20" t="s">
        <v>142</v>
      </c>
      <c r="D638" s="20" t="s">
        <v>21</v>
      </c>
      <c r="E638" s="22">
        <v>13.962578072473427</v>
      </c>
      <c r="F638" s="22">
        <v>25.642980470909581</v>
      </c>
      <c r="G638" s="22">
        <v>21.468068665415725</v>
      </c>
      <c r="H638" s="22"/>
      <c r="I638" s="22"/>
    </row>
    <row r="639" spans="1:9" x14ac:dyDescent="0.25">
      <c r="A639" s="20" t="str">
        <f t="shared" si="9"/>
        <v>DISTRIBUCION VOLUMEN X CRITERIO (Consumiciones)Sangria de VinoHOMBRE</v>
      </c>
      <c r="B639" s="20" t="s">
        <v>120</v>
      </c>
      <c r="C639" s="20" t="s">
        <v>142</v>
      </c>
      <c r="D639" s="20" t="s">
        <v>22</v>
      </c>
      <c r="E639" s="22">
        <v>50.560991293617995</v>
      </c>
      <c r="F639" s="22">
        <v>51.352125618003406</v>
      </c>
      <c r="G639" s="22">
        <v>54.689543923755799</v>
      </c>
      <c r="H639" s="22"/>
      <c r="I639" s="22"/>
    </row>
    <row r="640" spans="1:9" x14ac:dyDescent="0.25">
      <c r="A640" s="20" t="str">
        <f t="shared" si="9"/>
        <v>DISTRIBUCION VOLUMEN X CRITERIO (Consumiciones)Sangria de VinoMUJER</v>
      </c>
      <c r="B640" s="20" t="s">
        <v>120</v>
      </c>
      <c r="C640" s="20" t="s">
        <v>142</v>
      </c>
      <c r="D640" s="20" t="s">
        <v>23</v>
      </c>
      <c r="E640" s="22">
        <v>49.439003412469354</v>
      </c>
      <c r="F640" s="22">
        <v>48.647857564485257</v>
      </c>
      <c r="G640" s="22">
        <v>45.310419506179791</v>
      </c>
      <c r="H640" s="22"/>
      <c r="I640" s="22"/>
    </row>
    <row r="641" spans="1:9" x14ac:dyDescent="0.25">
      <c r="A641" s="20" t="str">
        <f t="shared" si="9"/>
        <v>DISTRIBUCION VOLUMEN X CRITERIO (Consumiciones)Sangria de CavaT.ESPAÑA</v>
      </c>
      <c r="B641" s="20" t="s">
        <v>120</v>
      </c>
      <c r="C641" s="20" t="s">
        <v>143</v>
      </c>
      <c r="D641" s="20" t="s">
        <v>37</v>
      </c>
      <c r="E641" s="22">
        <v>100</v>
      </c>
      <c r="F641" s="22">
        <v>100</v>
      </c>
      <c r="G641" s="22">
        <v>100</v>
      </c>
      <c r="H641" s="22"/>
      <c r="I641" s="22"/>
    </row>
    <row r="642" spans="1:9" x14ac:dyDescent="0.25">
      <c r="A642" s="20" t="str">
        <f t="shared" si="9"/>
        <v>DISTRIBUCION VOLUMEN X CRITERIO (Consumiciones)Sangria de CavaBCN AM</v>
      </c>
      <c r="B642" s="20" t="s">
        <v>120</v>
      </c>
      <c r="C642" s="20" t="s">
        <v>143</v>
      </c>
      <c r="D642" s="20" t="s">
        <v>2</v>
      </c>
      <c r="E642" s="22">
        <v>28.466816171353038</v>
      </c>
      <c r="F642" s="22">
        <v>31.779507198592526</v>
      </c>
      <c r="G642" s="22">
        <v>37.401625769145909</v>
      </c>
      <c r="H642" s="22"/>
      <c r="I642" s="22"/>
    </row>
    <row r="643" spans="1:9" x14ac:dyDescent="0.25">
      <c r="A643" s="20" t="str">
        <f t="shared" si="9"/>
        <v>DISTRIBUCION VOLUMEN X CRITERIO (Consumiciones)Sangria de CavaREST.CAT ARAGON</v>
      </c>
      <c r="B643" s="20" t="s">
        <v>120</v>
      </c>
      <c r="C643" s="20" t="s">
        <v>143</v>
      </c>
      <c r="D643" s="20" t="s">
        <v>3</v>
      </c>
      <c r="E643" s="22">
        <v>32.945899882724703</v>
      </c>
      <c r="F643" s="22">
        <v>27.544811399479467</v>
      </c>
      <c r="G643" s="22">
        <v>18.793224832758547</v>
      </c>
      <c r="H643" s="22"/>
      <c r="I643" s="22"/>
    </row>
    <row r="644" spans="1:9" x14ac:dyDescent="0.25">
      <c r="A644" s="20" t="str">
        <f t="shared" ref="A644:A707" si="10">B644&amp;C644&amp;D644</f>
        <v>DISTRIBUCION VOLUMEN X CRITERIO (Consumiciones)Sangria de CavaLEVANTE</v>
      </c>
      <c r="B644" s="20" t="s">
        <v>120</v>
      </c>
      <c r="C644" s="20" t="s">
        <v>143</v>
      </c>
      <c r="D644" s="20" t="s">
        <v>4</v>
      </c>
      <c r="E644" s="22">
        <v>12.3109307488431</v>
      </c>
      <c r="F644" s="22">
        <v>8.1443713312412989</v>
      </c>
      <c r="G644" s="22">
        <v>15.536843473715148</v>
      </c>
      <c r="H644" s="22"/>
      <c r="I644" s="22"/>
    </row>
    <row r="645" spans="1:9" x14ac:dyDescent="0.25">
      <c r="A645" s="20" t="str">
        <f t="shared" si="10"/>
        <v>DISTRIBUCION VOLUMEN X CRITERIO (Consumiciones)Sangria de CavaANDALUCIA</v>
      </c>
      <c r="B645" s="20" t="s">
        <v>120</v>
      </c>
      <c r="C645" s="20" t="s">
        <v>143</v>
      </c>
      <c r="D645" s="20" t="s">
        <v>5</v>
      </c>
      <c r="E645" s="22">
        <v>6.4897836058197544</v>
      </c>
      <c r="F645" s="22">
        <v>13.212105603037683</v>
      </c>
      <c r="G645" s="22">
        <v>1.5309997500647725</v>
      </c>
      <c r="H645" s="22"/>
      <c r="I645" s="22"/>
    </row>
    <row r="646" spans="1:9" x14ac:dyDescent="0.25">
      <c r="A646" s="20" t="str">
        <f t="shared" si="10"/>
        <v>DISTRIBUCION VOLUMEN X CRITERIO (Consumiciones)Sangria de CavaMDD AM</v>
      </c>
      <c r="B646" s="20" t="s">
        <v>120</v>
      </c>
      <c r="C646" s="20" t="s">
        <v>143</v>
      </c>
      <c r="D646" s="20" t="s">
        <v>6</v>
      </c>
      <c r="E646" s="22">
        <v>11.365699501987899</v>
      </c>
      <c r="F646" s="22">
        <v>8.6464173352545846</v>
      </c>
      <c r="G646" s="22">
        <v>4.7404271603604569</v>
      </c>
      <c r="H646" s="22"/>
      <c r="I646" s="22"/>
    </row>
    <row r="647" spans="1:9" x14ac:dyDescent="0.25">
      <c r="A647" s="20" t="str">
        <f t="shared" si="10"/>
        <v>DISTRIBUCION VOLUMEN X CRITERIO (Consumiciones)Sangria de CavaRTO CENTRO</v>
      </c>
      <c r="B647" s="20" t="s">
        <v>120</v>
      </c>
      <c r="C647" s="20" t="s">
        <v>143</v>
      </c>
      <c r="D647" s="20" t="s">
        <v>7</v>
      </c>
      <c r="E647" s="22">
        <v>1.2216312543780965</v>
      </c>
      <c r="F647" s="22">
        <v>1.3228342749140269</v>
      </c>
      <c r="G647" s="22">
        <v>15.720001135236931</v>
      </c>
      <c r="H647" s="22"/>
      <c r="I647" s="22"/>
    </row>
    <row r="648" spans="1:9" x14ac:dyDescent="0.25">
      <c r="A648" s="20" t="str">
        <f t="shared" si="10"/>
        <v>DISTRIBUCION VOLUMEN X CRITERIO (Consumiciones)Sangria de CavaNORTE-CENTRO</v>
      </c>
      <c r="B648" s="20" t="s">
        <v>120</v>
      </c>
      <c r="C648" s="20" t="s">
        <v>143</v>
      </c>
      <c r="D648" s="20" t="s">
        <v>8</v>
      </c>
      <c r="E648" s="22">
        <v>0.22316603177901101</v>
      </c>
      <c r="F648" s="22">
        <v>7.3746880481405945</v>
      </c>
      <c r="G648" s="22">
        <v>0</v>
      </c>
      <c r="H648" s="22"/>
      <c r="I648" s="22"/>
    </row>
    <row r="649" spans="1:9" x14ac:dyDescent="0.25">
      <c r="A649" s="20" t="str">
        <f t="shared" si="10"/>
        <v>DISTRIBUCION VOLUMEN X CRITERIO (Consumiciones)Sangria de CavaNOROESTE</v>
      </c>
      <c r="B649" s="20" t="s">
        <v>120</v>
      </c>
      <c r="C649" s="20" t="s">
        <v>143</v>
      </c>
      <c r="D649" s="20" t="s">
        <v>9</v>
      </c>
      <c r="E649" s="22">
        <v>6.9760660989570402</v>
      </c>
      <c r="F649" s="22">
        <v>1.975260709591218</v>
      </c>
      <c r="G649" s="22">
        <v>6.2768476667676794</v>
      </c>
      <c r="H649" s="22"/>
      <c r="I649" s="22"/>
    </row>
    <row r="650" spans="1:9" x14ac:dyDescent="0.25">
      <c r="A650" s="20" t="str">
        <f t="shared" si="10"/>
        <v>DISTRIBUCION VOLUMEN X CRITERIO (Consumiciones)Sangria de Cava&lt;2MIL</v>
      </c>
      <c r="B650" s="20" t="s">
        <v>120</v>
      </c>
      <c r="C650" s="20" t="s">
        <v>143</v>
      </c>
      <c r="D650" s="20" t="s">
        <v>10</v>
      </c>
      <c r="E650" s="22">
        <v>5.3449938603564364</v>
      </c>
      <c r="F650" s="22">
        <v>16.398325882958112</v>
      </c>
      <c r="G650" s="22">
        <v>1.3031348103009937</v>
      </c>
      <c r="H650" s="22"/>
      <c r="I650" s="22"/>
    </row>
    <row r="651" spans="1:9" x14ac:dyDescent="0.25">
      <c r="A651" s="20" t="str">
        <f t="shared" si="10"/>
        <v>DISTRIBUCION VOLUMEN X CRITERIO (Consumiciones)Sangria de Cava2-5MIL</v>
      </c>
      <c r="B651" s="20" t="s">
        <v>120</v>
      </c>
      <c r="C651" s="20" t="s">
        <v>143</v>
      </c>
      <c r="D651" s="20" t="s">
        <v>11</v>
      </c>
      <c r="E651" s="22">
        <v>6.0343722918244938</v>
      </c>
      <c r="F651" s="22">
        <v>8.0320472452580649</v>
      </c>
      <c r="G651" s="22">
        <v>7.3714330443667082</v>
      </c>
      <c r="H651" s="22"/>
      <c r="I651" s="22"/>
    </row>
    <row r="652" spans="1:9" x14ac:dyDescent="0.25">
      <c r="A652" s="20" t="str">
        <f t="shared" si="10"/>
        <v>DISTRIBUCION VOLUMEN X CRITERIO (Consumiciones)Sangria de Cava5-10MIL</v>
      </c>
      <c r="B652" s="20" t="s">
        <v>120</v>
      </c>
      <c r="C652" s="20" t="s">
        <v>143</v>
      </c>
      <c r="D652" s="20" t="s">
        <v>12</v>
      </c>
      <c r="E652" s="22">
        <v>0.99081922014275359</v>
      </c>
      <c r="F652" s="22">
        <v>7.4101543307526025</v>
      </c>
      <c r="G652" s="22">
        <v>10.050865938589174</v>
      </c>
      <c r="H652" s="22"/>
      <c r="I652" s="22"/>
    </row>
    <row r="653" spans="1:9" x14ac:dyDescent="0.25">
      <c r="A653" s="20" t="str">
        <f t="shared" si="10"/>
        <v>DISTRIBUCION VOLUMEN X CRITERIO (Consumiciones)Sangria de Cava10-30MIL</v>
      </c>
      <c r="B653" s="20" t="s">
        <v>120</v>
      </c>
      <c r="C653" s="20" t="s">
        <v>143</v>
      </c>
      <c r="D653" s="20" t="s">
        <v>13</v>
      </c>
      <c r="E653" s="22">
        <v>21.04384323117127</v>
      </c>
      <c r="F653" s="22">
        <v>7.5267116213278822</v>
      </c>
      <c r="G653" s="22">
        <v>11.402237332266454</v>
      </c>
      <c r="H653" s="22"/>
      <c r="I653" s="22"/>
    </row>
    <row r="654" spans="1:9" x14ac:dyDescent="0.25">
      <c r="A654" s="20" t="str">
        <f t="shared" si="10"/>
        <v>DISTRIBUCION VOLUMEN X CRITERIO (Consumiciones)Sangria de Cava30-100MIL</v>
      </c>
      <c r="B654" s="20" t="s">
        <v>120</v>
      </c>
      <c r="C654" s="20" t="s">
        <v>143</v>
      </c>
      <c r="D654" s="20" t="s">
        <v>14</v>
      </c>
      <c r="E654" s="22">
        <v>12.714253447879894</v>
      </c>
      <c r="F654" s="22">
        <v>12.341208552650761</v>
      </c>
      <c r="G654" s="22">
        <v>23.293807557199003</v>
      </c>
      <c r="H654" s="22"/>
      <c r="I654" s="22"/>
    </row>
    <row r="655" spans="1:9" x14ac:dyDescent="0.25">
      <c r="A655" s="20" t="str">
        <f t="shared" si="10"/>
        <v>DISTRIBUCION VOLUMEN X CRITERIO (Consumiciones)Sangria de Cava100-200MIL</v>
      </c>
      <c r="B655" s="20" t="s">
        <v>120</v>
      </c>
      <c r="C655" s="20" t="s">
        <v>143</v>
      </c>
      <c r="D655" s="20" t="s">
        <v>15</v>
      </c>
      <c r="E655" s="22">
        <v>12.68558101282968</v>
      </c>
      <c r="F655" s="22">
        <v>13.039160156097621</v>
      </c>
      <c r="G655" s="22">
        <v>15.935284170860484</v>
      </c>
      <c r="H655" s="22"/>
      <c r="I655" s="22"/>
    </row>
    <row r="656" spans="1:9" x14ac:dyDescent="0.25">
      <c r="A656" s="20" t="str">
        <f t="shared" si="10"/>
        <v>DISTRIBUCION VOLUMEN X CRITERIO (Consumiciones)Sangria de Cava200-500MIL</v>
      </c>
      <c r="B656" s="20" t="s">
        <v>120</v>
      </c>
      <c r="C656" s="20" t="s">
        <v>143</v>
      </c>
      <c r="D656" s="20" t="s">
        <v>16</v>
      </c>
      <c r="E656" s="22">
        <v>25.985516172355695</v>
      </c>
      <c r="F656" s="22">
        <v>7.6019765805838775</v>
      </c>
      <c r="G656" s="22">
        <v>16.036988582629228</v>
      </c>
      <c r="H656" s="22"/>
      <c r="I656" s="22"/>
    </row>
    <row r="657" spans="1:9" x14ac:dyDescent="0.25">
      <c r="A657" s="20" t="str">
        <f t="shared" si="10"/>
        <v>DISTRIBUCION VOLUMEN X CRITERIO (Consumiciones)Sangria de Cava&gt;500MIL</v>
      </c>
      <c r="B657" s="20" t="s">
        <v>120</v>
      </c>
      <c r="C657" s="20" t="s">
        <v>143</v>
      </c>
      <c r="D657" s="20" t="s">
        <v>17</v>
      </c>
      <c r="E657" s="22">
        <v>15.200617755468294</v>
      </c>
      <c r="F657" s="22">
        <v>27.650409909080121</v>
      </c>
      <c r="G657" s="22">
        <v>14.606214689782778</v>
      </c>
      <c r="H657" s="22"/>
      <c r="I657" s="22"/>
    </row>
    <row r="658" spans="1:9" x14ac:dyDescent="0.25">
      <c r="A658" s="20" t="str">
        <f t="shared" si="10"/>
        <v>DISTRIBUCION VOLUMEN X CRITERIO (Consumiciones)Sangria de CavaDE 15 A 19 AÑOS</v>
      </c>
      <c r="B658" s="20" t="s">
        <v>120</v>
      </c>
      <c r="C658" s="20" t="s">
        <v>143</v>
      </c>
      <c r="D658" s="20" t="s">
        <v>40</v>
      </c>
      <c r="E658" s="22">
        <v>0</v>
      </c>
      <c r="F658" s="22">
        <v>0</v>
      </c>
      <c r="G658" s="22">
        <v>0</v>
      </c>
      <c r="H658" s="22"/>
      <c r="I658" s="22"/>
    </row>
    <row r="659" spans="1:9" x14ac:dyDescent="0.25">
      <c r="A659" s="20" t="str">
        <f t="shared" si="10"/>
        <v>DISTRIBUCION VOLUMEN X CRITERIO (Consumiciones)Sangria de CavaDE 20 A 24 AÑOS</v>
      </c>
      <c r="B659" s="20" t="s">
        <v>120</v>
      </c>
      <c r="C659" s="20" t="s">
        <v>143</v>
      </c>
      <c r="D659" s="20" t="s">
        <v>41</v>
      </c>
      <c r="E659" s="22">
        <v>4.9174905116891727</v>
      </c>
      <c r="F659" s="22">
        <v>10.11724038823885</v>
      </c>
      <c r="G659" s="22">
        <v>4.3886117425612232</v>
      </c>
      <c r="H659" s="22"/>
      <c r="I659" s="22"/>
    </row>
    <row r="660" spans="1:9" x14ac:dyDescent="0.25">
      <c r="A660" s="20" t="str">
        <f t="shared" si="10"/>
        <v>DISTRIBUCION VOLUMEN X CRITERIO (Consumiciones)Sangria de CavaDE 25 A 34 AÑOS</v>
      </c>
      <c r="B660" s="20" t="s">
        <v>120</v>
      </c>
      <c r="C660" s="20" t="s">
        <v>143</v>
      </c>
      <c r="D660" s="20" t="s">
        <v>42</v>
      </c>
      <c r="E660" s="22">
        <v>17.231382362240097</v>
      </c>
      <c r="F660" s="22">
        <v>11.455666221232038</v>
      </c>
      <c r="G660" s="22">
        <v>18.944669101322642</v>
      </c>
      <c r="H660" s="22"/>
      <c r="I660" s="22"/>
    </row>
    <row r="661" spans="1:9" x14ac:dyDescent="0.25">
      <c r="A661" s="20" t="str">
        <f t="shared" si="10"/>
        <v>DISTRIBUCION VOLUMEN X CRITERIO (Consumiciones)Sangria de CavaDE 35 A 49 AÑOS</v>
      </c>
      <c r="B661" s="20" t="s">
        <v>120</v>
      </c>
      <c r="C661" s="20" t="s">
        <v>143</v>
      </c>
      <c r="D661" s="20" t="s">
        <v>43</v>
      </c>
      <c r="E661" s="22">
        <v>20.251817642411282</v>
      </c>
      <c r="F661" s="22">
        <v>10.931251774709269</v>
      </c>
      <c r="G661" s="22">
        <v>19.228267765771328</v>
      </c>
      <c r="H661" s="22"/>
      <c r="I661" s="22"/>
    </row>
    <row r="662" spans="1:9" x14ac:dyDescent="0.25">
      <c r="A662" s="20" t="str">
        <f t="shared" si="10"/>
        <v>DISTRIBUCION VOLUMEN X CRITERIO (Consumiciones)Sangria de CavaDE 50 A 59 AÑOS</v>
      </c>
      <c r="B662" s="20" t="s">
        <v>120</v>
      </c>
      <c r="C662" s="20" t="s">
        <v>143</v>
      </c>
      <c r="D662" s="20" t="s">
        <v>44</v>
      </c>
      <c r="E662" s="22">
        <v>35.160358993980076</v>
      </c>
      <c r="F662" s="22">
        <v>14.035785481694912</v>
      </c>
      <c r="G662" s="22">
        <v>39.694200129453634</v>
      </c>
      <c r="H662" s="22"/>
      <c r="I662" s="22"/>
    </row>
    <row r="663" spans="1:9" x14ac:dyDescent="0.25">
      <c r="A663" s="20" t="str">
        <f t="shared" si="10"/>
        <v>DISTRIBUCION VOLUMEN X CRITERIO (Consumiciones)Sangria de CavaDE 60 A 75 AÑOS</v>
      </c>
      <c r="B663" s="20" t="s">
        <v>120</v>
      </c>
      <c r="C663" s="20" t="s">
        <v>143</v>
      </c>
      <c r="D663" s="20" t="s">
        <v>45</v>
      </c>
      <c r="E663" s="22">
        <v>22.438945150085022</v>
      </c>
      <c r="F663" s="22">
        <v>53.460054726748538</v>
      </c>
      <c r="G663" s="22">
        <v>17.744220133426964</v>
      </c>
      <c r="H663" s="22"/>
      <c r="I663" s="22"/>
    </row>
    <row r="664" spans="1:9" x14ac:dyDescent="0.25">
      <c r="A664" s="20" t="str">
        <f t="shared" si="10"/>
        <v>DISTRIBUCION VOLUMEN X CRITERIO (Consumiciones)Sangria de CavaALTA Y MEDIA ALTA</v>
      </c>
      <c r="B664" s="20" t="s">
        <v>120</v>
      </c>
      <c r="C664" s="20" t="s">
        <v>143</v>
      </c>
      <c r="D664" s="20" t="s">
        <v>18</v>
      </c>
      <c r="E664" s="22">
        <v>29.932067307603884</v>
      </c>
      <c r="F664" s="22">
        <v>14.023678067425017</v>
      </c>
      <c r="G664" s="22">
        <v>13.231241354117937</v>
      </c>
      <c r="H664" s="22"/>
      <c r="I664" s="22"/>
    </row>
    <row r="665" spans="1:9" x14ac:dyDescent="0.25">
      <c r="A665" s="20" t="str">
        <f t="shared" si="10"/>
        <v>DISTRIBUCION VOLUMEN X CRITERIO (Consumiciones)Sangria de CavaMEDIA</v>
      </c>
      <c r="B665" s="20" t="s">
        <v>120</v>
      </c>
      <c r="C665" s="20" t="s">
        <v>143</v>
      </c>
      <c r="D665" s="20" t="s">
        <v>19</v>
      </c>
      <c r="E665" s="22">
        <v>31.1645880713581</v>
      </c>
      <c r="F665" s="22">
        <v>30.352116698670713</v>
      </c>
      <c r="G665" s="22">
        <v>31.405826145788229</v>
      </c>
      <c r="H665" s="22"/>
      <c r="I665" s="22"/>
    </row>
    <row r="666" spans="1:9" x14ac:dyDescent="0.25">
      <c r="A666" s="20" t="str">
        <f t="shared" si="10"/>
        <v>DISTRIBUCION VOLUMEN X CRITERIO (Consumiciones)Sangria de CavaMEDIA BAJA</v>
      </c>
      <c r="B666" s="20" t="s">
        <v>120</v>
      </c>
      <c r="C666" s="20" t="s">
        <v>143</v>
      </c>
      <c r="D666" s="20" t="s">
        <v>20</v>
      </c>
      <c r="E666" s="22">
        <v>26.990187546131871</v>
      </c>
      <c r="F666" s="22">
        <v>14.698868723326965</v>
      </c>
      <c r="G666" s="22">
        <v>23.694408866566636</v>
      </c>
      <c r="H666" s="22"/>
      <c r="I666" s="22"/>
    </row>
    <row r="667" spans="1:9" x14ac:dyDescent="0.25">
      <c r="A667" s="20" t="str">
        <f t="shared" si="10"/>
        <v>DISTRIBUCION VOLUMEN X CRITERIO (Consumiciones)Sangria de CavaBAJA</v>
      </c>
      <c r="B667" s="20" t="s">
        <v>120</v>
      </c>
      <c r="C667" s="20" t="s">
        <v>143</v>
      </c>
      <c r="D667" s="20" t="s">
        <v>21</v>
      </c>
      <c r="E667" s="22">
        <v>11.913146395717455</v>
      </c>
      <c r="F667" s="22">
        <v>40.925331003452328</v>
      </c>
      <c r="G667" s="22">
        <v>31.668487012981068</v>
      </c>
      <c r="H667" s="22"/>
      <c r="I667" s="22"/>
    </row>
    <row r="668" spans="1:9" x14ac:dyDescent="0.25">
      <c r="A668" s="20" t="str">
        <f t="shared" si="10"/>
        <v>DISTRIBUCION VOLUMEN X CRITERIO (Consumiciones)Sangria de CavaHOMBRE</v>
      </c>
      <c r="B668" s="20" t="s">
        <v>120</v>
      </c>
      <c r="C668" s="20" t="s">
        <v>143</v>
      </c>
      <c r="D668" s="20" t="s">
        <v>22</v>
      </c>
      <c r="E668" s="22">
        <v>37.788941617053432</v>
      </c>
      <c r="F668" s="22">
        <v>53.730723800518341</v>
      </c>
      <c r="G668" s="22">
        <v>40.683586579668464</v>
      </c>
      <c r="H668" s="22"/>
      <c r="I668" s="22"/>
    </row>
    <row r="669" spans="1:9" x14ac:dyDescent="0.25">
      <c r="A669" s="20" t="str">
        <f t="shared" si="10"/>
        <v>DISTRIBUCION VOLUMEN X CRITERIO (Consumiciones)Sangria de CavaMUJER</v>
      </c>
      <c r="B669" s="20" t="s">
        <v>120</v>
      </c>
      <c r="C669" s="20" t="s">
        <v>143</v>
      </c>
      <c r="D669" s="20" t="s">
        <v>23</v>
      </c>
      <c r="E669" s="22">
        <v>62.211056009793516</v>
      </c>
      <c r="F669" s="22">
        <v>46.269270080453893</v>
      </c>
      <c r="G669" s="22">
        <v>59.316385954921948</v>
      </c>
      <c r="H669" s="22"/>
      <c r="I669" s="22"/>
    </row>
    <row r="670" spans="1:9" x14ac:dyDescent="0.25">
      <c r="A670" s="20" t="str">
        <f t="shared" si="10"/>
        <v>DISTRIBUCION VOLUMEN X CRITERIO (Consumiciones)CalimochoT.ESPAÑA</v>
      </c>
      <c r="B670" s="20" t="s">
        <v>120</v>
      </c>
      <c r="C670" s="20" t="s">
        <v>144</v>
      </c>
      <c r="D670" s="20" t="s">
        <v>37</v>
      </c>
      <c r="E670" s="22">
        <v>100</v>
      </c>
      <c r="F670" s="22">
        <v>100</v>
      </c>
      <c r="G670" s="22">
        <v>100</v>
      </c>
      <c r="H670" s="22"/>
      <c r="I670" s="22"/>
    </row>
    <row r="671" spans="1:9" x14ac:dyDescent="0.25">
      <c r="A671" s="20" t="str">
        <f t="shared" si="10"/>
        <v>DISTRIBUCION VOLUMEN X CRITERIO (Consumiciones)CalimochoBCN AM</v>
      </c>
      <c r="B671" s="20" t="s">
        <v>120</v>
      </c>
      <c r="C671" s="20" t="s">
        <v>144</v>
      </c>
      <c r="D671" s="20" t="s">
        <v>2</v>
      </c>
      <c r="E671" s="22">
        <v>1.4512565530895083</v>
      </c>
      <c r="F671" s="22">
        <v>0.51241683338530175</v>
      </c>
      <c r="G671" s="22">
        <v>0.99383807013300218</v>
      </c>
      <c r="H671" s="22"/>
      <c r="I671" s="22"/>
    </row>
    <row r="672" spans="1:9" x14ac:dyDescent="0.25">
      <c r="A672" s="20" t="str">
        <f t="shared" si="10"/>
        <v>DISTRIBUCION VOLUMEN X CRITERIO (Consumiciones)CalimochoREST.CAT ARAGON</v>
      </c>
      <c r="B672" s="20" t="s">
        <v>120</v>
      </c>
      <c r="C672" s="20" t="s">
        <v>144</v>
      </c>
      <c r="D672" s="20" t="s">
        <v>3</v>
      </c>
      <c r="E672" s="22">
        <v>3.2722037776966832</v>
      </c>
      <c r="F672" s="22">
        <v>8.2305680532636885</v>
      </c>
      <c r="G672" s="22">
        <v>5.602260669054929</v>
      </c>
      <c r="H672" s="22"/>
      <c r="I672" s="22"/>
    </row>
    <row r="673" spans="1:9" x14ac:dyDescent="0.25">
      <c r="A673" s="20" t="str">
        <f t="shared" si="10"/>
        <v>DISTRIBUCION VOLUMEN X CRITERIO (Consumiciones)CalimochoLEVANTE</v>
      </c>
      <c r="B673" s="20" t="s">
        <v>120</v>
      </c>
      <c r="C673" s="20" t="s">
        <v>144</v>
      </c>
      <c r="D673" s="20" t="s">
        <v>4</v>
      </c>
      <c r="E673" s="22">
        <v>0.63324141871834594</v>
      </c>
      <c r="F673" s="22">
        <v>0.36356373150400995</v>
      </c>
      <c r="G673" s="22">
        <v>8.7496261350574964E-2</v>
      </c>
      <c r="H673" s="22"/>
      <c r="I673" s="22"/>
    </row>
    <row r="674" spans="1:9" x14ac:dyDescent="0.25">
      <c r="A674" s="20" t="str">
        <f t="shared" si="10"/>
        <v>DISTRIBUCION VOLUMEN X CRITERIO (Consumiciones)CalimochoANDALUCIA</v>
      </c>
      <c r="B674" s="20" t="s">
        <v>120</v>
      </c>
      <c r="C674" s="20" t="s">
        <v>144</v>
      </c>
      <c r="D674" s="20" t="s">
        <v>5</v>
      </c>
      <c r="E674" s="22">
        <v>3.8728973984693806</v>
      </c>
      <c r="F674" s="22">
        <v>4.1138714185319998</v>
      </c>
      <c r="G674" s="22">
        <v>0.95047468047127281</v>
      </c>
      <c r="H674" s="22"/>
      <c r="I674" s="22"/>
    </row>
    <row r="675" spans="1:9" x14ac:dyDescent="0.25">
      <c r="A675" s="20" t="str">
        <f t="shared" si="10"/>
        <v>DISTRIBUCION VOLUMEN X CRITERIO (Consumiciones)CalimochoMDD AM</v>
      </c>
      <c r="B675" s="20" t="s">
        <v>120</v>
      </c>
      <c r="C675" s="20" t="s">
        <v>144</v>
      </c>
      <c r="D675" s="20" t="s">
        <v>6</v>
      </c>
      <c r="E675" s="22">
        <v>1.1890306491141764</v>
      </c>
      <c r="F675" s="22">
        <v>2.032528983029076</v>
      </c>
      <c r="G675" s="22">
        <v>1.1331676027267863</v>
      </c>
      <c r="H675" s="22"/>
      <c r="I675" s="22"/>
    </row>
    <row r="676" spans="1:9" x14ac:dyDescent="0.25">
      <c r="A676" s="20" t="str">
        <f t="shared" si="10"/>
        <v>DISTRIBUCION VOLUMEN X CRITERIO (Consumiciones)CalimochoRTO CENTRO</v>
      </c>
      <c r="B676" s="20" t="s">
        <v>120</v>
      </c>
      <c r="C676" s="20" t="s">
        <v>144</v>
      </c>
      <c r="D676" s="20" t="s">
        <v>7</v>
      </c>
      <c r="E676" s="22">
        <v>3.7178488375486061</v>
      </c>
      <c r="F676" s="22">
        <v>3.7429127181305173</v>
      </c>
      <c r="G676" s="22">
        <v>2.9158675873661015</v>
      </c>
      <c r="H676" s="22"/>
      <c r="I676" s="22"/>
    </row>
    <row r="677" spans="1:9" x14ac:dyDescent="0.25">
      <c r="A677" s="20" t="str">
        <f t="shared" si="10"/>
        <v>DISTRIBUCION VOLUMEN X CRITERIO (Consumiciones)CalimochoNORTE-CENTRO</v>
      </c>
      <c r="B677" s="20" t="s">
        <v>120</v>
      </c>
      <c r="C677" s="20" t="s">
        <v>144</v>
      </c>
      <c r="D677" s="20" t="s">
        <v>8</v>
      </c>
      <c r="E677" s="22">
        <v>83.090076723199488</v>
      </c>
      <c r="F677" s="22">
        <v>77.630435473729946</v>
      </c>
      <c r="G677" s="22">
        <v>79.495992979990504</v>
      </c>
      <c r="H677" s="22"/>
      <c r="I677" s="22"/>
    </row>
    <row r="678" spans="1:9" x14ac:dyDescent="0.25">
      <c r="A678" s="20" t="str">
        <f t="shared" si="10"/>
        <v>DISTRIBUCION VOLUMEN X CRITERIO (Consumiciones)CalimochoNOROESTE</v>
      </c>
      <c r="B678" s="20" t="s">
        <v>120</v>
      </c>
      <c r="C678" s="20" t="s">
        <v>144</v>
      </c>
      <c r="D678" s="20" t="s">
        <v>9</v>
      </c>
      <c r="E678" s="22">
        <v>2.7734450498276826</v>
      </c>
      <c r="F678" s="22">
        <v>3.3736988115541022</v>
      </c>
      <c r="G678" s="22">
        <v>8.8208926500006175</v>
      </c>
      <c r="H678" s="22"/>
      <c r="I678" s="22"/>
    </row>
    <row r="679" spans="1:9" x14ac:dyDescent="0.25">
      <c r="A679" s="20" t="str">
        <f t="shared" si="10"/>
        <v>DISTRIBUCION VOLUMEN X CRITERIO (Consumiciones)Calimocho&lt;2MIL</v>
      </c>
      <c r="B679" s="20" t="s">
        <v>120</v>
      </c>
      <c r="C679" s="20" t="s">
        <v>144</v>
      </c>
      <c r="D679" s="20" t="s">
        <v>10</v>
      </c>
      <c r="E679" s="22">
        <v>9.0568357250186136</v>
      </c>
      <c r="F679" s="22">
        <v>14.540326399611333</v>
      </c>
      <c r="G679" s="22">
        <v>1.784134001670254</v>
      </c>
      <c r="H679" s="22"/>
      <c r="I679" s="22"/>
    </row>
    <row r="680" spans="1:9" x14ac:dyDescent="0.25">
      <c r="A680" s="20" t="str">
        <f t="shared" si="10"/>
        <v>DISTRIBUCION VOLUMEN X CRITERIO (Consumiciones)Calimocho2-5MIL</v>
      </c>
      <c r="B680" s="20" t="s">
        <v>120</v>
      </c>
      <c r="C680" s="20" t="s">
        <v>144</v>
      </c>
      <c r="D680" s="20" t="s">
        <v>11</v>
      </c>
      <c r="E680" s="22">
        <v>6.3322416809964093</v>
      </c>
      <c r="F680" s="22">
        <v>0.80536260516514635</v>
      </c>
      <c r="G680" s="22">
        <v>6.469140031180423</v>
      </c>
      <c r="H680" s="22"/>
      <c r="I680" s="22"/>
    </row>
    <row r="681" spans="1:9" x14ac:dyDescent="0.25">
      <c r="A681" s="20" t="str">
        <f t="shared" si="10"/>
        <v>DISTRIBUCION VOLUMEN X CRITERIO (Consumiciones)Calimocho5-10MIL</v>
      </c>
      <c r="B681" s="20" t="s">
        <v>120</v>
      </c>
      <c r="C681" s="20" t="s">
        <v>144</v>
      </c>
      <c r="D681" s="20" t="s">
        <v>12</v>
      </c>
      <c r="E681" s="22">
        <v>30.635955215677363</v>
      </c>
      <c r="F681" s="22">
        <v>30.170391860551426</v>
      </c>
      <c r="G681" s="22">
        <v>37.076773408712512</v>
      </c>
      <c r="H681" s="22"/>
      <c r="I681" s="22"/>
    </row>
    <row r="682" spans="1:9" x14ac:dyDescent="0.25">
      <c r="A682" s="20" t="str">
        <f t="shared" si="10"/>
        <v>DISTRIBUCION VOLUMEN X CRITERIO (Consumiciones)Calimocho10-30MIL</v>
      </c>
      <c r="B682" s="20" t="s">
        <v>120</v>
      </c>
      <c r="C682" s="20" t="s">
        <v>144</v>
      </c>
      <c r="D682" s="20" t="s">
        <v>13</v>
      </c>
      <c r="E682" s="22">
        <v>7.0425902327511833</v>
      </c>
      <c r="F682" s="22">
        <v>4.3958357852499752</v>
      </c>
      <c r="G682" s="22">
        <v>1.5687238802149079</v>
      </c>
      <c r="H682" s="22"/>
      <c r="I682" s="22"/>
    </row>
    <row r="683" spans="1:9" x14ac:dyDescent="0.25">
      <c r="A683" s="20" t="str">
        <f t="shared" si="10"/>
        <v>DISTRIBUCION VOLUMEN X CRITERIO (Consumiciones)Calimocho30-100MIL</v>
      </c>
      <c r="B683" s="20" t="s">
        <v>120</v>
      </c>
      <c r="C683" s="20" t="s">
        <v>144</v>
      </c>
      <c r="D683" s="20" t="s">
        <v>14</v>
      </c>
      <c r="E683" s="22">
        <v>13.269266237638345</v>
      </c>
      <c r="F683" s="22">
        <v>14.257886913732843</v>
      </c>
      <c r="G683" s="22">
        <v>8.3528013828147483</v>
      </c>
      <c r="H683" s="22"/>
      <c r="I683" s="22"/>
    </row>
    <row r="684" spans="1:9" x14ac:dyDescent="0.25">
      <c r="A684" s="20" t="str">
        <f t="shared" si="10"/>
        <v>DISTRIBUCION VOLUMEN X CRITERIO (Consumiciones)Calimocho100-200MIL</v>
      </c>
      <c r="B684" s="20" t="s">
        <v>120</v>
      </c>
      <c r="C684" s="20" t="s">
        <v>144</v>
      </c>
      <c r="D684" s="20" t="s">
        <v>15</v>
      </c>
      <c r="E684" s="22">
        <v>8.8031658060810738</v>
      </c>
      <c r="F684" s="22">
        <v>11.255400456792803</v>
      </c>
      <c r="G684" s="22">
        <v>11.319761785794368</v>
      </c>
      <c r="H684" s="22"/>
      <c r="I684" s="22"/>
    </row>
    <row r="685" spans="1:9" x14ac:dyDescent="0.25">
      <c r="A685" s="20" t="str">
        <f t="shared" si="10"/>
        <v>DISTRIBUCION VOLUMEN X CRITERIO (Consumiciones)Calimocho200-500MIL</v>
      </c>
      <c r="B685" s="20" t="s">
        <v>120</v>
      </c>
      <c r="C685" s="20" t="s">
        <v>144</v>
      </c>
      <c r="D685" s="20" t="s">
        <v>16</v>
      </c>
      <c r="E685" s="22">
        <v>21.051818283870688</v>
      </c>
      <c r="F685" s="22">
        <v>17.225142220522617</v>
      </c>
      <c r="G685" s="22">
        <v>29.767993629729812</v>
      </c>
      <c r="H685" s="22"/>
      <c r="I685" s="22"/>
    </row>
    <row r="686" spans="1:9" x14ac:dyDescent="0.25">
      <c r="A686" s="20" t="str">
        <f t="shared" si="10"/>
        <v>DISTRIBUCION VOLUMEN X CRITERIO (Consumiciones)Calimocho&gt;500MIL</v>
      </c>
      <c r="B686" s="20" t="s">
        <v>120</v>
      </c>
      <c r="C686" s="20" t="s">
        <v>144</v>
      </c>
      <c r="D686" s="20" t="s">
        <v>17</v>
      </c>
      <c r="E686" s="22">
        <v>3.8081187719687914</v>
      </c>
      <c r="F686" s="22">
        <v>7.3496688236982983</v>
      </c>
      <c r="G686" s="22">
        <v>3.6606913014384306</v>
      </c>
      <c r="H686" s="22"/>
      <c r="I686" s="22"/>
    </row>
    <row r="687" spans="1:9" x14ac:dyDescent="0.25">
      <c r="A687" s="20" t="str">
        <f t="shared" si="10"/>
        <v>DISTRIBUCION VOLUMEN X CRITERIO (Consumiciones)CalimochoDE 15 A 19 AÑOS</v>
      </c>
      <c r="B687" s="20" t="s">
        <v>120</v>
      </c>
      <c r="C687" s="20" t="s">
        <v>144</v>
      </c>
      <c r="D687" s="20" t="s">
        <v>40</v>
      </c>
      <c r="E687" s="22">
        <v>1.2280303501034522</v>
      </c>
      <c r="F687" s="22">
        <v>1.7087968230692974</v>
      </c>
      <c r="G687" s="22">
        <v>0</v>
      </c>
      <c r="H687" s="22"/>
      <c r="I687" s="22"/>
    </row>
    <row r="688" spans="1:9" x14ac:dyDescent="0.25">
      <c r="A688" s="20" t="str">
        <f t="shared" si="10"/>
        <v>DISTRIBUCION VOLUMEN X CRITERIO (Consumiciones)CalimochoDE 20 A 24 AÑOS</v>
      </c>
      <c r="B688" s="20" t="s">
        <v>120</v>
      </c>
      <c r="C688" s="20" t="s">
        <v>144</v>
      </c>
      <c r="D688" s="20" t="s">
        <v>41</v>
      </c>
      <c r="E688" s="22">
        <v>14.184638135230433</v>
      </c>
      <c r="F688" s="22">
        <v>13.028942195964266</v>
      </c>
      <c r="G688" s="22">
        <v>15.483658526680802</v>
      </c>
      <c r="H688" s="22"/>
      <c r="I688" s="22"/>
    </row>
    <row r="689" spans="1:9" x14ac:dyDescent="0.25">
      <c r="A689" s="20" t="str">
        <f t="shared" si="10"/>
        <v>DISTRIBUCION VOLUMEN X CRITERIO (Consumiciones)CalimochoDE 25 A 34 AÑOS</v>
      </c>
      <c r="B689" s="20" t="s">
        <v>120</v>
      </c>
      <c r="C689" s="20" t="s">
        <v>144</v>
      </c>
      <c r="D689" s="20" t="s">
        <v>42</v>
      </c>
      <c r="E689" s="22">
        <v>14.379492670461</v>
      </c>
      <c r="F689" s="22">
        <v>15.17893663653204</v>
      </c>
      <c r="G689" s="22">
        <v>5.9151878329251852</v>
      </c>
      <c r="H689" s="22"/>
      <c r="I689" s="22"/>
    </row>
    <row r="690" spans="1:9" x14ac:dyDescent="0.25">
      <c r="A690" s="20" t="str">
        <f t="shared" si="10"/>
        <v>DISTRIBUCION VOLUMEN X CRITERIO (Consumiciones)CalimochoDE 35 A 49 AÑOS</v>
      </c>
      <c r="B690" s="20" t="s">
        <v>120</v>
      </c>
      <c r="C690" s="20" t="s">
        <v>144</v>
      </c>
      <c r="D690" s="20" t="s">
        <v>43</v>
      </c>
      <c r="E690" s="22">
        <v>29.728591982187059</v>
      </c>
      <c r="F690" s="22">
        <v>34.172574835420107</v>
      </c>
      <c r="G690" s="22">
        <v>33.68503180721104</v>
      </c>
      <c r="H690" s="22"/>
      <c r="I690" s="22"/>
    </row>
    <row r="691" spans="1:9" x14ac:dyDescent="0.25">
      <c r="A691" s="20" t="str">
        <f t="shared" si="10"/>
        <v>DISTRIBUCION VOLUMEN X CRITERIO (Consumiciones)CalimochoDE 50 A 59 AÑOS</v>
      </c>
      <c r="B691" s="20" t="s">
        <v>120</v>
      </c>
      <c r="C691" s="20" t="s">
        <v>144</v>
      </c>
      <c r="D691" s="20" t="s">
        <v>44</v>
      </c>
      <c r="E691" s="22">
        <v>26.591273881808025</v>
      </c>
      <c r="F691" s="22">
        <v>30.325592774314821</v>
      </c>
      <c r="G691" s="22">
        <v>6.6890238196549658</v>
      </c>
      <c r="H691" s="22"/>
      <c r="I691" s="22"/>
    </row>
    <row r="692" spans="1:9" x14ac:dyDescent="0.25">
      <c r="A692" s="20" t="str">
        <f t="shared" si="10"/>
        <v>DISTRIBUCION VOLUMEN X CRITERIO (Consumiciones)CalimochoDE 60 A 75 AÑOS</v>
      </c>
      <c r="B692" s="20" t="s">
        <v>120</v>
      </c>
      <c r="C692" s="20" t="s">
        <v>144</v>
      </c>
      <c r="D692" s="20" t="s">
        <v>45</v>
      </c>
      <c r="E692" s="22">
        <v>13.887963925780799</v>
      </c>
      <c r="F692" s="22">
        <v>5.5851696010479852</v>
      </c>
      <c r="G692" s="22">
        <v>38.227094482336092</v>
      </c>
      <c r="H692" s="22"/>
      <c r="I692" s="22"/>
    </row>
    <row r="693" spans="1:9" x14ac:dyDescent="0.25">
      <c r="A693" s="20" t="str">
        <f t="shared" si="10"/>
        <v>DISTRIBUCION VOLUMEN X CRITERIO (Consumiciones)CalimochoALTA Y MEDIA ALTA</v>
      </c>
      <c r="B693" s="20" t="s">
        <v>120</v>
      </c>
      <c r="C693" s="20" t="s">
        <v>144</v>
      </c>
      <c r="D693" s="20" t="s">
        <v>18</v>
      </c>
      <c r="E693" s="22">
        <v>21.773625795116203</v>
      </c>
      <c r="F693" s="22">
        <v>14.131378425019047</v>
      </c>
      <c r="G693" s="22">
        <v>16.00683638752006</v>
      </c>
      <c r="H693" s="22"/>
      <c r="I693" s="22"/>
    </row>
    <row r="694" spans="1:9" x14ac:dyDescent="0.25">
      <c r="A694" s="20" t="str">
        <f t="shared" si="10"/>
        <v>DISTRIBUCION VOLUMEN X CRITERIO (Consumiciones)CalimochoMEDIA</v>
      </c>
      <c r="B694" s="20" t="s">
        <v>120</v>
      </c>
      <c r="C694" s="20" t="s">
        <v>144</v>
      </c>
      <c r="D694" s="20" t="s">
        <v>19</v>
      </c>
      <c r="E694" s="22">
        <v>28.267601896229205</v>
      </c>
      <c r="F694" s="22">
        <v>30.634787504417549</v>
      </c>
      <c r="G694" s="22">
        <v>16.800425861743239</v>
      </c>
      <c r="H694" s="22"/>
      <c r="I694" s="22"/>
    </row>
    <row r="695" spans="1:9" x14ac:dyDescent="0.25">
      <c r="A695" s="20" t="str">
        <f t="shared" si="10"/>
        <v>DISTRIBUCION VOLUMEN X CRITERIO (Consumiciones)CalimochoMEDIA BAJA</v>
      </c>
      <c r="B695" s="20" t="s">
        <v>120</v>
      </c>
      <c r="C695" s="20" t="s">
        <v>144</v>
      </c>
      <c r="D695" s="20" t="s">
        <v>20</v>
      </c>
      <c r="E695" s="22">
        <v>38.36671056276839</v>
      </c>
      <c r="F695" s="22">
        <v>31.865254896049144</v>
      </c>
      <c r="G695" s="22">
        <v>40.896569623627911</v>
      </c>
      <c r="H695" s="22"/>
      <c r="I695" s="22"/>
    </row>
    <row r="696" spans="1:9" x14ac:dyDescent="0.25">
      <c r="A696" s="20" t="str">
        <f t="shared" si="10"/>
        <v>DISTRIBUCION VOLUMEN X CRITERIO (Consumiciones)CalimochoBAJA</v>
      </c>
      <c r="B696" s="20" t="s">
        <v>120</v>
      </c>
      <c r="C696" s="20" t="s">
        <v>144</v>
      </c>
      <c r="D696" s="20" t="s">
        <v>21</v>
      </c>
      <c r="E696" s="22">
        <v>11.592048979570119</v>
      </c>
      <c r="F696" s="22">
        <v>23.368592040862772</v>
      </c>
      <c r="G696" s="22">
        <v>26.296192845452087</v>
      </c>
      <c r="H696" s="22"/>
      <c r="I696" s="22"/>
    </row>
    <row r="697" spans="1:9" x14ac:dyDescent="0.25">
      <c r="A697" s="20" t="str">
        <f t="shared" si="10"/>
        <v>DISTRIBUCION VOLUMEN X CRITERIO (Consumiciones)CalimochoHOMBRE</v>
      </c>
      <c r="B697" s="20" t="s">
        <v>120</v>
      </c>
      <c r="C697" s="20" t="s">
        <v>144</v>
      </c>
      <c r="D697" s="20" t="s">
        <v>22</v>
      </c>
      <c r="E697" s="22">
        <v>60.592386246330598</v>
      </c>
      <c r="F697" s="22">
        <v>55.768956032201523</v>
      </c>
      <c r="G697" s="22">
        <v>67.718373321138941</v>
      </c>
      <c r="H697" s="22"/>
      <c r="I697" s="22"/>
    </row>
    <row r="698" spans="1:9" x14ac:dyDescent="0.25">
      <c r="A698" s="20" t="str">
        <f t="shared" si="10"/>
        <v>DISTRIBUCION VOLUMEN X CRITERIO (Consumiciones)CalimochoMUJER</v>
      </c>
      <c r="B698" s="20" t="s">
        <v>120</v>
      </c>
      <c r="C698" s="20" t="s">
        <v>144</v>
      </c>
      <c r="D698" s="20" t="s">
        <v>23</v>
      </c>
      <c r="E698" s="22">
        <v>39.407609462470717</v>
      </c>
      <c r="F698" s="22">
        <v>44.231053325142852</v>
      </c>
      <c r="G698" s="22">
        <v>32.281619616477251</v>
      </c>
      <c r="H698" s="22"/>
      <c r="I698" s="22"/>
    </row>
    <row r="699" spans="1:9" x14ac:dyDescent="0.25">
      <c r="A699" s="20" t="str">
        <f t="shared" si="10"/>
        <v>DISTRIBUCION VOLUMEN X CRITERIO (Consumiciones)RebujitoT.ESPAÑA</v>
      </c>
      <c r="B699" s="20" t="s">
        <v>120</v>
      </c>
      <c r="C699" s="20" t="s">
        <v>178</v>
      </c>
      <c r="D699" s="20" t="s">
        <v>37</v>
      </c>
      <c r="E699" s="22" t="s">
        <v>213</v>
      </c>
      <c r="F699" s="22">
        <v>100</v>
      </c>
      <c r="G699" s="22">
        <v>100</v>
      </c>
      <c r="H699" s="22"/>
      <c r="I699" s="22"/>
    </row>
    <row r="700" spans="1:9" x14ac:dyDescent="0.25">
      <c r="A700" s="20" t="str">
        <f t="shared" si="10"/>
        <v>DISTRIBUCION VOLUMEN X CRITERIO (Consumiciones)RebujitoBCN AM</v>
      </c>
      <c r="B700" s="20" t="s">
        <v>120</v>
      </c>
      <c r="C700" s="20" t="s">
        <v>178</v>
      </c>
      <c r="D700" s="20" t="s">
        <v>2</v>
      </c>
      <c r="E700" s="22" t="s">
        <v>213</v>
      </c>
      <c r="F700" s="22">
        <v>28.264572577088515</v>
      </c>
      <c r="G700" s="22">
        <v>3.6797588879486614</v>
      </c>
      <c r="H700" s="22"/>
      <c r="I700" s="22"/>
    </row>
    <row r="701" spans="1:9" x14ac:dyDescent="0.25">
      <c r="A701" s="20" t="str">
        <f t="shared" si="10"/>
        <v>DISTRIBUCION VOLUMEN X CRITERIO (Consumiciones)RebujitoREST.CAT ARAGON</v>
      </c>
      <c r="B701" s="20" t="s">
        <v>120</v>
      </c>
      <c r="C701" s="20" t="s">
        <v>178</v>
      </c>
      <c r="D701" s="20" t="s">
        <v>3</v>
      </c>
      <c r="E701" s="22" t="s">
        <v>213</v>
      </c>
      <c r="F701" s="22">
        <v>0</v>
      </c>
      <c r="G701" s="22">
        <v>25.054854562880593</v>
      </c>
      <c r="H701" s="22"/>
      <c r="I701" s="22"/>
    </row>
    <row r="702" spans="1:9" x14ac:dyDescent="0.25">
      <c r="A702" s="20" t="str">
        <f t="shared" si="10"/>
        <v>DISTRIBUCION VOLUMEN X CRITERIO (Consumiciones)RebujitoLEVANTE</v>
      </c>
      <c r="B702" s="20" t="s">
        <v>120</v>
      </c>
      <c r="C702" s="20" t="s">
        <v>178</v>
      </c>
      <c r="D702" s="20" t="s">
        <v>4</v>
      </c>
      <c r="E702" s="22" t="s">
        <v>213</v>
      </c>
      <c r="F702" s="22">
        <v>5.5952267186015598</v>
      </c>
      <c r="G702" s="22">
        <v>0</v>
      </c>
      <c r="H702" s="22"/>
      <c r="I702" s="22"/>
    </row>
    <row r="703" spans="1:9" x14ac:dyDescent="0.25">
      <c r="A703" s="20" t="str">
        <f t="shared" si="10"/>
        <v>DISTRIBUCION VOLUMEN X CRITERIO (Consumiciones)RebujitoANDALUCIA</v>
      </c>
      <c r="B703" s="20" t="s">
        <v>120</v>
      </c>
      <c r="C703" s="20" t="s">
        <v>178</v>
      </c>
      <c r="D703" s="20" t="s">
        <v>5</v>
      </c>
      <c r="E703" s="22" t="s">
        <v>213</v>
      </c>
      <c r="F703" s="22">
        <v>75.722771103362675</v>
      </c>
      <c r="G703" s="22">
        <v>15.720238643020835</v>
      </c>
      <c r="H703" s="22"/>
      <c r="I703" s="22"/>
    </row>
    <row r="704" spans="1:9" x14ac:dyDescent="0.25">
      <c r="A704" s="20" t="str">
        <f t="shared" si="10"/>
        <v>DISTRIBUCION VOLUMEN X CRITERIO (Consumiciones)RebujitoMDD AM</v>
      </c>
      <c r="B704" s="20" t="s">
        <v>120</v>
      </c>
      <c r="C704" s="20" t="s">
        <v>178</v>
      </c>
      <c r="D704" s="20" t="s">
        <v>6</v>
      </c>
      <c r="E704" s="22" t="s">
        <v>213</v>
      </c>
      <c r="F704" s="22">
        <v>11.998197064710967</v>
      </c>
      <c r="G704" s="22">
        <v>1.9926868999975307</v>
      </c>
      <c r="H704" s="22"/>
      <c r="I704" s="22"/>
    </row>
    <row r="705" spans="1:9" x14ac:dyDescent="0.25">
      <c r="A705" s="20" t="str">
        <f t="shared" si="10"/>
        <v>DISTRIBUCION VOLUMEN X CRITERIO (Consumiciones)RebujitoRTO CENTRO</v>
      </c>
      <c r="B705" s="20" t="s">
        <v>120</v>
      </c>
      <c r="C705" s="20" t="s">
        <v>178</v>
      </c>
      <c r="D705" s="20" t="s">
        <v>7</v>
      </c>
      <c r="E705" s="22" t="s">
        <v>213</v>
      </c>
      <c r="F705" s="22">
        <v>3.4181511838917338</v>
      </c>
      <c r="G705" s="22">
        <v>30.12663320756241</v>
      </c>
      <c r="H705" s="22"/>
      <c r="I705" s="22"/>
    </row>
    <row r="706" spans="1:9" x14ac:dyDescent="0.25">
      <c r="A706" s="20" t="str">
        <f t="shared" si="10"/>
        <v>DISTRIBUCION VOLUMEN X CRITERIO (Consumiciones)RebujitoNORTE-CENTRO</v>
      </c>
      <c r="B706" s="20" t="s">
        <v>120</v>
      </c>
      <c r="C706" s="20" t="s">
        <v>178</v>
      </c>
      <c r="D706" s="20" t="s">
        <v>8</v>
      </c>
      <c r="E706" s="22" t="s">
        <v>213</v>
      </c>
      <c r="F706" s="22">
        <v>6.6837693407992296</v>
      </c>
      <c r="G706" s="22">
        <v>6.4166735874339809</v>
      </c>
      <c r="H706" s="22"/>
      <c r="I706" s="22"/>
    </row>
    <row r="707" spans="1:9" x14ac:dyDescent="0.25">
      <c r="A707" s="20" t="str">
        <f t="shared" si="10"/>
        <v>DISTRIBUCION VOLUMEN X CRITERIO (Consumiciones)RebujitoNOROESTE</v>
      </c>
      <c r="B707" s="20" t="s">
        <v>120</v>
      </c>
      <c r="C707" s="20" t="s">
        <v>178</v>
      </c>
      <c r="D707" s="20" t="s">
        <v>9</v>
      </c>
      <c r="E707" s="22" t="s">
        <v>213</v>
      </c>
      <c r="F707" s="22">
        <v>0</v>
      </c>
      <c r="G707" s="22">
        <v>17.00915673630081</v>
      </c>
      <c r="H707" s="22"/>
      <c r="I707" s="22"/>
    </row>
    <row r="708" spans="1:9" x14ac:dyDescent="0.25">
      <c r="A708" s="20" t="str">
        <f t="shared" ref="A708:A771" si="11">B708&amp;C708&amp;D708</f>
        <v>DISTRIBUCION VOLUMEN X CRITERIO (Consumiciones)Rebujito&lt;2MIL</v>
      </c>
      <c r="B708" s="20" t="s">
        <v>120</v>
      </c>
      <c r="C708" s="20" t="s">
        <v>178</v>
      </c>
      <c r="D708" s="20" t="s">
        <v>10</v>
      </c>
      <c r="E708" s="22" t="s">
        <v>213</v>
      </c>
      <c r="F708" s="22">
        <v>14.969146196690634</v>
      </c>
      <c r="G708" s="22">
        <v>23.801728994723003</v>
      </c>
      <c r="H708" s="22"/>
      <c r="I708" s="22"/>
    </row>
    <row r="709" spans="1:9" x14ac:dyDescent="0.25">
      <c r="A709" s="20" t="str">
        <f t="shared" si="11"/>
        <v>DISTRIBUCION VOLUMEN X CRITERIO (Consumiciones)Rebujito2-5MIL</v>
      </c>
      <c r="B709" s="20" t="s">
        <v>120</v>
      </c>
      <c r="C709" s="20" t="s">
        <v>178</v>
      </c>
      <c r="D709" s="20" t="s">
        <v>11</v>
      </c>
      <c r="E709" s="22" t="s">
        <v>213</v>
      </c>
      <c r="F709" s="22">
        <v>0</v>
      </c>
      <c r="G709" s="22">
        <v>2.3230804971280685</v>
      </c>
      <c r="H709" s="22"/>
      <c r="I709" s="22"/>
    </row>
    <row r="710" spans="1:9" x14ac:dyDescent="0.25">
      <c r="A710" s="20" t="str">
        <f t="shared" si="11"/>
        <v>DISTRIBUCION VOLUMEN X CRITERIO (Consumiciones)Rebujito5-10MIL</v>
      </c>
      <c r="B710" s="20" t="s">
        <v>120</v>
      </c>
      <c r="C710" s="20" t="s">
        <v>178</v>
      </c>
      <c r="D710" s="20" t="s">
        <v>12</v>
      </c>
      <c r="E710" s="22" t="s">
        <v>213</v>
      </c>
      <c r="F710" s="22">
        <v>24.502529373076264</v>
      </c>
      <c r="G710" s="22">
        <v>2.7683474217710131</v>
      </c>
      <c r="H710" s="22"/>
      <c r="I710" s="22"/>
    </row>
    <row r="711" spans="1:9" x14ac:dyDescent="0.25">
      <c r="A711" s="20" t="str">
        <f t="shared" si="11"/>
        <v>DISTRIBUCION VOLUMEN X CRITERIO (Consumiciones)Rebujito10-30MIL</v>
      </c>
      <c r="B711" s="20" t="s">
        <v>120</v>
      </c>
      <c r="C711" s="20" t="s">
        <v>178</v>
      </c>
      <c r="D711" s="20" t="s">
        <v>13</v>
      </c>
      <c r="E711" s="22" t="s">
        <v>213</v>
      </c>
      <c r="F711" s="22">
        <v>52.908536295570997</v>
      </c>
      <c r="G711" s="22">
        <v>14.951842682354735</v>
      </c>
      <c r="H711" s="22"/>
      <c r="I711" s="22"/>
    </row>
    <row r="712" spans="1:9" x14ac:dyDescent="0.25">
      <c r="A712" s="20" t="str">
        <f t="shared" si="11"/>
        <v>DISTRIBUCION VOLUMEN X CRITERIO (Consumiciones)Rebujito30-100MIL</v>
      </c>
      <c r="B712" s="20" t="s">
        <v>120</v>
      </c>
      <c r="C712" s="20" t="s">
        <v>178</v>
      </c>
      <c r="D712" s="20" t="s">
        <v>14</v>
      </c>
      <c r="E712" s="22" t="s">
        <v>213</v>
      </c>
      <c r="F712" s="22">
        <v>22.762252217768825</v>
      </c>
      <c r="G712" s="22">
        <v>1.9926868999975307</v>
      </c>
      <c r="H712" s="22"/>
      <c r="I712" s="22"/>
    </row>
    <row r="713" spans="1:9" x14ac:dyDescent="0.25">
      <c r="A713" s="20" t="str">
        <f t="shared" si="11"/>
        <v>DISTRIBUCION VOLUMEN X CRITERIO (Consumiciones)Rebujito100-200MIL</v>
      </c>
      <c r="B713" s="20" t="s">
        <v>120</v>
      </c>
      <c r="C713" s="20" t="s">
        <v>178</v>
      </c>
      <c r="D713" s="20" t="s">
        <v>15</v>
      </c>
      <c r="E713" s="22" t="s">
        <v>213</v>
      </c>
      <c r="F713" s="22">
        <v>2.7629477378732412</v>
      </c>
      <c r="G713" s="22">
        <v>30.576698187956069</v>
      </c>
      <c r="H713" s="22"/>
      <c r="I713" s="22"/>
    </row>
    <row r="714" spans="1:9" x14ac:dyDescent="0.25">
      <c r="A714" s="20" t="str">
        <f t="shared" si="11"/>
        <v>DISTRIBUCION VOLUMEN X CRITERIO (Consumiciones)Rebujito200-500MIL</v>
      </c>
      <c r="B714" s="20" t="s">
        <v>120</v>
      </c>
      <c r="C714" s="20" t="s">
        <v>178</v>
      </c>
      <c r="D714" s="20" t="s">
        <v>16</v>
      </c>
      <c r="E714" s="22" t="s">
        <v>213</v>
      </c>
      <c r="F714" s="22">
        <v>6.6837693407992296</v>
      </c>
      <c r="G714" s="22">
        <v>19.905837349248852</v>
      </c>
      <c r="H714" s="22"/>
      <c r="I714" s="22"/>
    </row>
    <row r="715" spans="1:9" x14ac:dyDescent="0.25">
      <c r="A715" s="20" t="str">
        <f t="shared" si="11"/>
        <v>DISTRIBUCION VOLUMEN X CRITERIO (Consumiciones)Rebujito&gt;500MIL</v>
      </c>
      <c r="B715" s="20" t="s">
        <v>120</v>
      </c>
      <c r="C715" s="20" t="s">
        <v>178</v>
      </c>
      <c r="D715" s="20" t="s">
        <v>17</v>
      </c>
      <c r="E715" s="22" t="s">
        <v>213</v>
      </c>
      <c r="F715" s="22">
        <v>14.882479587941386</v>
      </c>
      <c r="G715" s="22">
        <v>3.6797588879486614</v>
      </c>
      <c r="H715" s="22"/>
      <c r="I715" s="22"/>
    </row>
    <row r="716" spans="1:9" x14ac:dyDescent="0.25">
      <c r="A716" s="20" t="str">
        <f t="shared" si="11"/>
        <v>DISTRIBUCION VOLUMEN X CRITERIO (Consumiciones)RebujitoDE 15 A 19 AÑOS</v>
      </c>
      <c r="B716" s="20" t="s">
        <v>120</v>
      </c>
      <c r="C716" s="20" t="s">
        <v>178</v>
      </c>
      <c r="D716" s="20" t="s">
        <v>40</v>
      </c>
      <c r="E716" s="22" t="s">
        <v>213</v>
      </c>
      <c r="F716" s="22">
        <v>0</v>
      </c>
      <c r="G716" s="22">
        <v>0</v>
      </c>
      <c r="H716" s="22"/>
      <c r="I716" s="22"/>
    </row>
    <row r="717" spans="1:9" x14ac:dyDescent="0.25">
      <c r="A717" s="20" t="str">
        <f t="shared" si="11"/>
        <v>DISTRIBUCION VOLUMEN X CRITERIO (Consumiciones)RebujitoDE 20 A 24 AÑOS</v>
      </c>
      <c r="B717" s="20" t="s">
        <v>120</v>
      </c>
      <c r="C717" s="20" t="s">
        <v>178</v>
      </c>
      <c r="D717" s="20" t="s">
        <v>41</v>
      </c>
      <c r="E717" s="22" t="s">
        <v>213</v>
      </c>
      <c r="F717" s="22">
        <v>2.884281501158263</v>
      </c>
      <c r="G717" s="22">
        <v>16.360222571876843</v>
      </c>
      <c r="H717" s="22"/>
      <c r="I717" s="22"/>
    </row>
    <row r="718" spans="1:9" x14ac:dyDescent="0.25">
      <c r="A718" s="20" t="str">
        <f t="shared" si="11"/>
        <v>DISTRIBUCION VOLUMEN X CRITERIO (Consumiciones)RebujitoDE 25 A 34 AÑOS</v>
      </c>
      <c r="B718" s="20" t="s">
        <v>120</v>
      </c>
      <c r="C718" s="20" t="s">
        <v>178</v>
      </c>
      <c r="D718" s="20" t="s">
        <v>42</v>
      </c>
      <c r="E718" s="22" t="s">
        <v>213</v>
      </c>
      <c r="F718" s="22">
        <v>2.7421475473589911</v>
      </c>
      <c r="G718" s="22">
        <v>23.261398503767516</v>
      </c>
      <c r="H718" s="22"/>
      <c r="I718" s="22"/>
    </row>
    <row r="719" spans="1:9" x14ac:dyDescent="0.25">
      <c r="A719" s="20" t="str">
        <f t="shared" si="11"/>
        <v>DISTRIBUCION VOLUMEN X CRITERIO (Consumiciones)RebujitoDE 35 A 49 AÑOS</v>
      </c>
      <c r="B719" s="20" t="s">
        <v>120</v>
      </c>
      <c r="C719" s="20" t="s">
        <v>178</v>
      </c>
      <c r="D719" s="20" t="s">
        <v>43</v>
      </c>
      <c r="E719" s="22" t="s">
        <v>213</v>
      </c>
      <c r="F719" s="22">
        <v>36.736457160611998</v>
      </c>
      <c r="G719" s="22">
        <v>1.571434944413145</v>
      </c>
      <c r="H719" s="22"/>
      <c r="I719" s="22"/>
    </row>
    <row r="720" spans="1:9" x14ac:dyDescent="0.25">
      <c r="A720" s="20" t="str">
        <f t="shared" si="11"/>
        <v>DISTRIBUCION VOLUMEN X CRITERIO (Consumiciones)RebujitoDE 50 A 59 AÑOS</v>
      </c>
      <c r="B720" s="20" t="s">
        <v>120</v>
      </c>
      <c r="C720" s="20" t="s">
        <v>178</v>
      </c>
      <c r="D720" s="20" t="s">
        <v>44</v>
      </c>
      <c r="E720" s="22" t="s">
        <v>213</v>
      </c>
      <c r="F720" s="22">
        <v>62.727583530124811</v>
      </c>
      <c r="G720" s="22">
        <v>13.063169023094412</v>
      </c>
      <c r="H720" s="22"/>
      <c r="I720" s="22"/>
    </row>
    <row r="721" spans="1:9" x14ac:dyDescent="0.25">
      <c r="A721" s="20" t="str">
        <f t="shared" si="11"/>
        <v>DISTRIBUCION VOLUMEN X CRITERIO (Consumiciones)RebujitoDE 60 A 75 AÑOS</v>
      </c>
      <c r="B721" s="20" t="s">
        <v>120</v>
      </c>
      <c r="C721" s="20" t="s">
        <v>178</v>
      </c>
      <c r="D721" s="20" t="s">
        <v>45</v>
      </c>
      <c r="E721" s="22" t="s">
        <v>213</v>
      </c>
      <c r="F721" s="22">
        <v>57.637102037040918</v>
      </c>
      <c r="G721" s="22">
        <v>45.743784215712452</v>
      </c>
      <c r="H721" s="22"/>
      <c r="I721" s="22"/>
    </row>
    <row r="722" spans="1:9" x14ac:dyDescent="0.25">
      <c r="A722" s="20" t="str">
        <f t="shared" si="11"/>
        <v>DISTRIBUCION VOLUMEN X CRITERIO (Consumiciones)RebujitoALTA Y MEDIA ALTA</v>
      </c>
      <c r="B722" s="20" t="s">
        <v>120</v>
      </c>
      <c r="C722" s="20" t="s">
        <v>178</v>
      </c>
      <c r="D722" s="20" t="s">
        <v>18</v>
      </c>
      <c r="E722" s="22" t="s">
        <v>213</v>
      </c>
      <c r="F722" s="22">
        <v>20.422243560817634</v>
      </c>
      <c r="G722" s="22">
        <v>8.5691266814658853</v>
      </c>
      <c r="H722" s="22"/>
      <c r="I722" s="22"/>
    </row>
    <row r="723" spans="1:9" x14ac:dyDescent="0.25">
      <c r="A723" s="20" t="str">
        <f t="shared" si="11"/>
        <v>DISTRIBUCION VOLUMEN X CRITERIO (Consumiciones)RebujitoMEDIA</v>
      </c>
      <c r="B723" s="20" t="s">
        <v>120</v>
      </c>
      <c r="C723" s="20" t="s">
        <v>178</v>
      </c>
      <c r="D723" s="20" t="s">
        <v>19</v>
      </c>
      <c r="E723" s="22" t="s">
        <v>213</v>
      </c>
      <c r="F723" s="22">
        <v>44.404763060676842</v>
      </c>
      <c r="G723" s="22">
        <v>30.911307935239574</v>
      </c>
      <c r="H723" s="22"/>
      <c r="I723" s="22"/>
    </row>
    <row r="724" spans="1:9" x14ac:dyDescent="0.25">
      <c r="A724" s="20" t="str">
        <f t="shared" si="11"/>
        <v>DISTRIBUCION VOLUMEN X CRITERIO (Consumiciones)RebujitoMEDIA BAJA</v>
      </c>
      <c r="B724" s="20" t="s">
        <v>120</v>
      </c>
      <c r="C724" s="20" t="s">
        <v>178</v>
      </c>
      <c r="D724" s="20" t="s">
        <v>20</v>
      </c>
      <c r="E724" s="22" t="s">
        <v>213</v>
      </c>
      <c r="F724" s="22">
        <v>33.217774448093806</v>
      </c>
      <c r="G724" s="22">
        <v>58.948131280596328</v>
      </c>
      <c r="H724" s="22"/>
      <c r="I724" s="22"/>
    </row>
    <row r="725" spans="1:9" x14ac:dyDescent="0.25">
      <c r="A725" s="20" t="str">
        <f t="shared" si="11"/>
        <v>DISTRIBUCION VOLUMEN X CRITERIO (Consumiciones)RebujitoBAJA</v>
      </c>
      <c r="B725" s="20" t="s">
        <v>120</v>
      </c>
      <c r="C725" s="20" t="s">
        <v>178</v>
      </c>
      <c r="D725" s="20" t="s">
        <v>21</v>
      </c>
      <c r="E725" s="22" t="s">
        <v>213</v>
      </c>
      <c r="F725" s="22">
        <v>1.9552102427983515</v>
      </c>
      <c r="G725" s="22">
        <v>1.571434944413145</v>
      </c>
      <c r="H725" s="22"/>
      <c r="I725" s="22"/>
    </row>
    <row r="726" spans="1:9" x14ac:dyDescent="0.25">
      <c r="A726" s="20" t="str">
        <f t="shared" si="11"/>
        <v>DISTRIBUCION VOLUMEN X CRITERIO (Consumiciones)RebujitoHOMBRE</v>
      </c>
      <c r="B726" s="20" t="s">
        <v>120</v>
      </c>
      <c r="C726" s="20" t="s">
        <v>178</v>
      </c>
      <c r="D726" s="20" t="s">
        <v>22</v>
      </c>
      <c r="E726" s="22" t="s">
        <v>213</v>
      </c>
      <c r="F726" s="22">
        <v>60.018734582680267</v>
      </c>
      <c r="G726" s="22">
        <v>50.535246532695567</v>
      </c>
      <c r="H726" s="22"/>
      <c r="I726" s="22"/>
    </row>
    <row r="727" spans="1:9" x14ac:dyDescent="0.25">
      <c r="A727" s="20" t="str">
        <f t="shared" si="11"/>
        <v>DISTRIBUCION VOLUMEN X CRITERIO (Consumiciones)RebujitoMUJER</v>
      </c>
      <c r="B727" s="20" t="s">
        <v>120</v>
      </c>
      <c r="C727" s="20" t="s">
        <v>178</v>
      </c>
      <c r="D727" s="20" t="s">
        <v>23</v>
      </c>
      <c r="E727" s="22" t="s">
        <v>213</v>
      </c>
      <c r="F727" s="22">
        <v>39.981275638041318</v>
      </c>
      <c r="G727" s="22">
        <v>49.464753467304426</v>
      </c>
      <c r="H727" s="22"/>
      <c r="I727" s="22"/>
    </row>
    <row r="728" spans="1:9" x14ac:dyDescent="0.25">
      <c r="A728" s="20" t="str">
        <f t="shared" si="11"/>
        <v>DISTRIBUCION VOLUMEN X CRITERIO (Consumiciones)Espum/Lambrusc/MoscaT.ESPAÑA</v>
      </c>
      <c r="B728" s="20" t="s">
        <v>120</v>
      </c>
      <c r="C728" s="20" t="s">
        <v>179</v>
      </c>
      <c r="D728" s="20" t="s">
        <v>37</v>
      </c>
      <c r="E728" s="22" t="s">
        <v>213</v>
      </c>
      <c r="F728" s="22" t="s">
        <v>213</v>
      </c>
      <c r="G728" s="22">
        <v>100</v>
      </c>
      <c r="H728" s="22"/>
      <c r="I728" s="22"/>
    </row>
    <row r="729" spans="1:9" x14ac:dyDescent="0.25">
      <c r="A729" s="20" t="str">
        <f t="shared" si="11"/>
        <v>DISTRIBUCION VOLUMEN X CRITERIO (Consumiciones)Espum/Lambrusc/MoscaBCN AM</v>
      </c>
      <c r="B729" s="20" t="s">
        <v>120</v>
      </c>
      <c r="C729" s="20" t="s">
        <v>179</v>
      </c>
      <c r="D729" s="20" t="s">
        <v>2</v>
      </c>
      <c r="E729" s="22" t="s">
        <v>213</v>
      </c>
      <c r="F729" s="22" t="s">
        <v>213</v>
      </c>
      <c r="G729" s="22">
        <v>3.545243650246567</v>
      </c>
      <c r="H729" s="22"/>
      <c r="I729" s="22"/>
    </row>
    <row r="730" spans="1:9" x14ac:dyDescent="0.25">
      <c r="A730" s="20" t="str">
        <f t="shared" si="11"/>
        <v>DISTRIBUCION VOLUMEN X CRITERIO (Consumiciones)Espum/Lambrusc/MoscaREST.CAT ARAGON</v>
      </c>
      <c r="B730" s="20" t="s">
        <v>120</v>
      </c>
      <c r="C730" s="20" t="s">
        <v>179</v>
      </c>
      <c r="D730" s="20" t="s">
        <v>3</v>
      </c>
      <c r="E730" s="22" t="s">
        <v>213</v>
      </c>
      <c r="F730" s="22" t="s">
        <v>213</v>
      </c>
      <c r="G730" s="22">
        <v>19.926529331707233</v>
      </c>
      <c r="H730" s="22"/>
      <c r="I730" s="22"/>
    </row>
    <row r="731" spans="1:9" x14ac:dyDescent="0.25">
      <c r="A731" s="20" t="str">
        <f t="shared" si="11"/>
        <v>DISTRIBUCION VOLUMEN X CRITERIO (Consumiciones)Espum/Lambrusc/MoscaLEVANTE</v>
      </c>
      <c r="B731" s="20" t="s">
        <v>120</v>
      </c>
      <c r="C731" s="20" t="s">
        <v>179</v>
      </c>
      <c r="D731" s="20" t="s">
        <v>4</v>
      </c>
      <c r="E731" s="22" t="s">
        <v>213</v>
      </c>
      <c r="F731" s="22" t="s">
        <v>213</v>
      </c>
      <c r="G731" s="22">
        <v>8.8545588313272177</v>
      </c>
      <c r="H731" s="22"/>
      <c r="I731" s="22"/>
    </row>
    <row r="732" spans="1:9" x14ac:dyDescent="0.25">
      <c r="A732" s="20" t="str">
        <f t="shared" si="11"/>
        <v>DISTRIBUCION VOLUMEN X CRITERIO (Consumiciones)Espum/Lambrusc/MoscaANDALUCIA</v>
      </c>
      <c r="B732" s="20" t="s">
        <v>120</v>
      </c>
      <c r="C732" s="20" t="s">
        <v>179</v>
      </c>
      <c r="D732" s="20" t="s">
        <v>5</v>
      </c>
      <c r="E732" s="22" t="s">
        <v>213</v>
      </c>
      <c r="F732" s="22" t="s">
        <v>213</v>
      </c>
      <c r="G732" s="22">
        <v>13.87214769252523</v>
      </c>
      <c r="H732" s="22"/>
      <c r="I732" s="22"/>
    </row>
    <row r="733" spans="1:9" x14ac:dyDescent="0.25">
      <c r="A733" s="20" t="str">
        <f t="shared" si="11"/>
        <v>DISTRIBUCION VOLUMEN X CRITERIO (Consumiciones)Espum/Lambrusc/MoscaMDD AM</v>
      </c>
      <c r="B733" s="20" t="s">
        <v>120</v>
      </c>
      <c r="C733" s="20" t="s">
        <v>179</v>
      </c>
      <c r="D733" s="20" t="s">
        <v>6</v>
      </c>
      <c r="E733" s="22" t="s">
        <v>213</v>
      </c>
      <c r="F733" s="22" t="s">
        <v>213</v>
      </c>
      <c r="G733" s="22">
        <v>10.36180338300016</v>
      </c>
      <c r="H733" s="22"/>
      <c r="I733" s="22"/>
    </row>
    <row r="734" spans="1:9" x14ac:dyDescent="0.25">
      <c r="A734" s="20" t="str">
        <f t="shared" si="11"/>
        <v>DISTRIBUCION VOLUMEN X CRITERIO (Consumiciones)Espum/Lambrusc/MoscaRTO CENTRO</v>
      </c>
      <c r="B734" s="20" t="s">
        <v>120</v>
      </c>
      <c r="C734" s="20" t="s">
        <v>179</v>
      </c>
      <c r="D734" s="20" t="s">
        <v>7</v>
      </c>
      <c r="E734" s="22" t="s">
        <v>213</v>
      </c>
      <c r="F734" s="22" t="s">
        <v>213</v>
      </c>
      <c r="G734" s="22">
        <v>9.8280308252470086</v>
      </c>
      <c r="H734" s="22"/>
      <c r="I734" s="22"/>
    </row>
    <row r="735" spans="1:9" x14ac:dyDescent="0.25">
      <c r="A735" s="20" t="str">
        <f t="shared" si="11"/>
        <v>DISTRIBUCION VOLUMEN X CRITERIO (Consumiciones)Espum/Lambrusc/MoscaNORTE-CENTRO</v>
      </c>
      <c r="B735" s="20" t="s">
        <v>120</v>
      </c>
      <c r="C735" s="20" t="s">
        <v>179</v>
      </c>
      <c r="D735" s="20" t="s">
        <v>8</v>
      </c>
      <c r="E735" s="22" t="s">
        <v>213</v>
      </c>
      <c r="F735" s="22" t="s">
        <v>213</v>
      </c>
      <c r="G735" s="22">
        <v>21.349037594782335</v>
      </c>
      <c r="H735" s="22"/>
      <c r="I735" s="22"/>
    </row>
    <row r="736" spans="1:9" x14ac:dyDescent="0.25">
      <c r="A736" s="20" t="str">
        <f t="shared" si="11"/>
        <v>DISTRIBUCION VOLUMEN X CRITERIO (Consumiciones)Espum/Lambrusc/MoscaNOROESTE</v>
      </c>
      <c r="B736" s="20" t="s">
        <v>120</v>
      </c>
      <c r="C736" s="20" t="s">
        <v>179</v>
      </c>
      <c r="D736" s="20" t="s">
        <v>9</v>
      </c>
      <c r="E736" s="22" t="s">
        <v>213</v>
      </c>
      <c r="F736" s="22" t="s">
        <v>213</v>
      </c>
      <c r="G736" s="22">
        <v>12.262642063029148</v>
      </c>
      <c r="H736" s="22"/>
      <c r="I736" s="22"/>
    </row>
    <row r="737" spans="1:9" x14ac:dyDescent="0.25">
      <c r="A737" s="20" t="str">
        <f t="shared" si="11"/>
        <v>DISTRIBUCION VOLUMEN X CRITERIO (Consumiciones)Espum/Lambrusc/Mosca&lt;2MIL</v>
      </c>
      <c r="B737" s="20" t="s">
        <v>120</v>
      </c>
      <c r="C737" s="20" t="s">
        <v>179</v>
      </c>
      <c r="D737" s="20" t="s">
        <v>10</v>
      </c>
      <c r="E737" s="22" t="s">
        <v>213</v>
      </c>
      <c r="F737" s="22" t="s">
        <v>213</v>
      </c>
      <c r="G737" s="22">
        <v>9.3683961680541561</v>
      </c>
      <c r="H737" s="22"/>
      <c r="I737" s="22"/>
    </row>
    <row r="738" spans="1:9" x14ac:dyDescent="0.25">
      <c r="A738" s="20" t="str">
        <f t="shared" si="11"/>
        <v>DISTRIBUCION VOLUMEN X CRITERIO (Consumiciones)Espum/Lambrusc/Mosca2-5MIL</v>
      </c>
      <c r="B738" s="20" t="s">
        <v>120</v>
      </c>
      <c r="C738" s="20" t="s">
        <v>179</v>
      </c>
      <c r="D738" s="20" t="s">
        <v>11</v>
      </c>
      <c r="E738" s="22" t="s">
        <v>213</v>
      </c>
      <c r="F738" s="22" t="s">
        <v>213</v>
      </c>
      <c r="G738" s="22">
        <v>9.6717791682132326</v>
      </c>
      <c r="H738" s="22"/>
      <c r="I738" s="22"/>
    </row>
    <row r="739" spans="1:9" x14ac:dyDescent="0.25">
      <c r="A739" s="20" t="str">
        <f t="shared" si="11"/>
        <v>DISTRIBUCION VOLUMEN X CRITERIO (Consumiciones)Espum/Lambrusc/Mosca5-10MIL</v>
      </c>
      <c r="B739" s="20" t="s">
        <v>120</v>
      </c>
      <c r="C739" s="20" t="s">
        <v>179</v>
      </c>
      <c r="D739" s="20" t="s">
        <v>12</v>
      </c>
      <c r="E739" s="22" t="s">
        <v>213</v>
      </c>
      <c r="F739" s="22" t="s">
        <v>213</v>
      </c>
      <c r="G739" s="22">
        <v>8.6694880428442662</v>
      </c>
      <c r="H739" s="22"/>
      <c r="I739" s="22"/>
    </row>
    <row r="740" spans="1:9" x14ac:dyDescent="0.25">
      <c r="A740" s="20" t="str">
        <f t="shared" si="11"/>
        <v>DISTRIBUCION VOLUMEN X CRITERIO (Consumiciones)Espum/Lambrusc/Mosca10-30MIL</v>
      </c>
      <c r="B740" s="20" t="s">
        <v>120</v>
      </c>
      <c r="C740" s="20" t="s">
        <v>179</v>
      </c>
      <c r="D740" s="20" t="s">
        <v>13</v>
      </c>
      <c r="E740" s="22" t="s">
        <v>213</v>
      </c>
      <c r="F740" s="22" t="s">
        <v>213</v>
      </c>
      <c r="G740" s="22">
        <v>27.228555773547551</v>
      </c>
      <c r="H740" s="22"/>
      <c r="I740" s="22"/>
    </row>
    <row r="741" spans="1:9" x14ac:dyDescent="0.25">
      <c r="A741" s="20" t="str">
        <f t="shared" si="11"/>
        <v>DISTRIBUCION VOLUMEN X CRITERIO (Consumiciones)Espum/Lambrusc/Mosca30-100MIL</v>
      </c>
      <c r="B741" s="20" t="s">
        <v>120</v>
      </c>
      <c r="C741" s="20" t="s">
        <v>179</v>
      </c>
      <c r="D741" s="20" t="s">
        <v>14</v>
      </c>
      <c r="E741" s="22" t="s">
        <v>213</v>
      </c>
      <c r="F741" s="22" t="s">
        <v>213</v>
      </c>
      <c r="G741" s="22">
        <v>15.316394029375896</v>
      </c>
      <c r="H741" s="22"/>
      <c r="I741" s="22"/>
    </row>
    <row r="742" spans="1:9" x14ac:dyDescent="0.25">
      <c r="A742" s="20" t="str">
        <f t="shared" si="11"/>
        <v>DISTRIBUCION VOLUMEN X CRITERIO (Consumiciones)Espum/Lambrusc/Mosca100-200MIL</v>
      </c>
      <c r="B742" s="20" t="s">
        <v>120</v>
      </c>
      <c r="C742" s="20" t="s">
        <v>179</v>
      </c>
      <c r="D742" s="20" t="s">
        <v>15</v>
      </c>
      <c r="E742" s="22" t="s">
        <v>213</v>
      </c>
      <c r="F742" s="22" t="s">
        <v>213</v>
      </c>
      <c r="G742" s="22">
        <v>9.653560634179966</v>
      </c>
      <c r="H742" s="22"/>
      <c r="I742" s="22"/>
    </row>
    <row r="743" spans="1:9" x14ac:dyDescent="0.25">
      <c r="A743" s="20" t="str">
        <f t="shared" si="11"/>
        <v>DISTRIBUCION VOLUMEN X CRITERIO (Consumiciones)Espum/Lambrusc/Mosca200-500MIL</v>
      </c>
      <c r="B743" s="20" t="s">
        <v>120</v>
      </c>
      <c r="C743" s="20" t="s">
        <v>179</v>
      </c>
      <c r="D743" s="20" t="s">
        <v>16</v>
      </c>
      <c r="E743" s="22" t="s">
        <v>213</v>
      </c>
      <c r="F743" s="22" t="s">
        <v>213</v>
      </c>
      <c r="G743" s="22">
        <v>7.9087018576453341</v>
      </c>
      <c r="H743" s="22"/>
      <c r="I743" s="22"/>
    </row>
    <row r="744" spans="1:9" x14ac:dyDescent="0.25">
      <c r="A744" s="20" t="str">
        <f t="shared" si="11"/>
        <v>DISTRIBUCION VOLUMEN X CRITERIO (Consumiciones)Espum/Lambrusc/Mosca&gt;500MIL</v>
      </c>
      <c r="B744" s="20" t="s">
        <v>120</v>
      </c>
      <c r="C744" s="20" t="s">
        <v>179</v>
      </c>
      <c r="D744" s="20" t="s">
        <v>17</v>
      </c>
      <c r="E744" s="22" t="s">
        <v>213</v>
      </c>
      <c r="F744" s="22" t="s">
        <v>213</v>
      </c>
      <c r="G744" s="22">
        <v>12.183115488626122</v>
      </c>
      <c r="H744" s="22"/>
      <c r="I744" s="22"/>
    </row>
    <row r="745" spans="1:9" x14ac:dyDescent="0.25">
      <c r="A745" s="20" t="str">
        <f t="shared" si="11"/>
        <v>DISTRIBUCION VOLUMEN X CRITERIO (Consumiciones)Espum/Lambrusc/MoscaDE 15 A 19 AÑOS</v>
      </c>
      <c r="B745" s="20" t="s">
        <v>120</v>
      </c>
      <c r="C745" s="20" t="s">
        <v>179</v>
      </c>
      <c r="D745" s="20" t="s">
        <v>40</v>
      </c>
      <c r="E745" s="22" t="s">
        <v>213</v>
      </c>
      <c r="F745" s="22" t="s">
        <v>213</v>
      </c>
      <c r="G745" s="22">
        <v>3.9329718790321158</v>
      </c>
      <c r="H745" s="22"/>
      <c r="I745" s="22"/>
    </row>
    <row r="746" spans="1:9" x14ac:dyDescent="0.25">
      <c r="A746" s="20" t="str">
        <f t="shared" si="11"/>
        <v>DISTRIBUCION VOLUMEN X CRITERIO (Consumiciones)Espum/Lambrusc/MoscaDE 20 A 24 AÑOS</v>
      </c>
      <c r="B746" s="20" t="s">
        <v>120</v>
      </c>
      <c r="C746" s="20" t="s">
        <v>179</v>
      </c>
      <c r="D746" s="20" t="s">
        <v>41</v>
      </c>
      <c r="E746" s="22" t="s">
        <v>213</v>
      </c>
      <c r="F746" s="22" t="s">
        <v>213</v>
      </c>
      <c r="G746" s="22">
        <v>5.6118829206214533</v>
      </c>
      <c r="H746" s="22"/>
      <c r="I746" s="22"/>
    </row>
    <row r="747" spans="1:9" x14ac:dyDescent="0.25">
      <c r="A747" s="20" t="str">
        <f t="shared" si="11"/>
        <v>DISTRIBUCION VOLUMEN X CRITERIO (Consumiciones)Espum/Lambrusc/MoscaDE 25 A 34 AÑOS</v>
      </c>
      <c r="B747" s="20" t="s">
        <v>120</v>
      </c>
      <c r="C747" s="20" t="s">
        <v>179</v>
      </c>
      <c r="D747" s="20" t="s">
        <v>42</v>
      </c>
      <c r="E747" s="22" t="s">
        <v>213</v>
      </c>
      <c r="F747" s="22" t="s">
        <v>213</v>
      </c>
      <c r="G747" s="22">
        <v>11.625976545239233</v>
      </c>
      <c r="H747" s="22"/>
      <c r="I747" s="22"/>
    </row>
    <row r="748" spans="1:9" x14ac:dyDescent="0.25">
      <c r="A748" s="20" t="str">
        <f t="shared" si="11"/>
        <v>DISTRIBUCION VOLUMEN X CRITERIO (Consumiciones)Espum/Lambrusc/MoscaDE 35 A 49 AÑOS</v>
      </c>
      <c r="B748" s="20" t="s">
        <v>120</v>
      </c>
      <c r="C748" s="20" t="s">
        <v>179</v>
      </c>
      <c r="D748" s="20" t="s">
        <v>43</v>
      </c>
      <c r="E748" s="22" t="s">
        <v>213</v>
      </c>
      <c r="F748" s="22" t="s">
        <v>213</v>
      </c>
      <c r="G748" s="22">
        <v>16.307088127684395</v>
      </c>
      <c r="H748" s="22"/>
      <c r="I748" s="22"/>
    </row>
    <row r="749" spans="1:9" x14ac:dyDescent="0.25">
      <c r="A749" s="20" t="str">
        <f t="shared" si="11"/>
        <v>DISTRIBUCION VOLUMEN X CRITERIO (Consumiciones)Espum/Lambrusc/MoscaDE 50 A 59 AÑOS</v>
      </c>
      <c r="B749" s="20" t="s">
        <v>120</v>
      </c>
      <c r="C749" s="20" t="s">
        <v>179</v>
      </c>
      <c r="D749" s="20" t="s">
        <v>44</v>
      </c>
      <c r="E749" s="22" t="s">
        <v>213</v>
      </c>
      <c r="F749" s="22" t="s">
        <v>213</v>
      </c>
      <c r="G749" s="22">
        <v>24.64753786874525</v>
      </c>
      <c r="H749" s="22"/>
      <c r="I749" s="22"/>
    </row>
    <row r="750" spans="1:9" x14ac:dyDescent="0.25">
      <c r="A750" s="20" t="str">
        <f t="shared" si="11"/>
        <v>DISTRIBUCION VOLUMEN X CRITERIO (Consumiciones)Espum/Lambrusc/MoscaDE 60 A 75 AÑOS</v>
      </c>
      <c r="B750" s="20" t="s">
        <v>120</v>
      </c>
      <c r="C750" s="20" t="s">
        <v>179</v>
      </c>
      <c r="D750" s="20" t="s">
        <v>45</v>
      </c>
      <c r="E750" s="22" t="s">
        <v>213</v>
      </c>
      <c r="F750" s="22" t="s">
        <v>213</v>
      </c>
      <c r="G750" s="22">
        <v>37.874533821164071</v>
      </c>
      <c r="H750" s="22"/>
      <c r="I750" s="22"/>
    </row>
    <row r="751" spans="1:9" x14ac:dyDescent="0.25">
      <c r="A751" s="20" t="str">
        <f t="shared" si="11"/>
        <v>DISTRIBUCION VOLUMEN X CRITERIO (Consumiciones)Espum/Lambrusc/MoscaALTA Y MEDIA ALTA</v>
      </c>
      <c r="B751" s="20" t="s">
        <v>120</v>
      </c>
      <c r="C751" s="20" t="s">
        <v>179</v>
      </c>
      <c r="D751" s="20" t="s">
        <v>18</v>
      </c>
      <c r="E751" s="22" t="s">
        <v>213</v>
      </c>
      <c r="F751" s="22" t="s">
        <v>213</v>
      </c>
      <c r="G751" s="22">
        <v>38.357393463775033</v>
      </c>
      <c r="H751" s="22"/>
      <c r="I751" s="22"/>
    </row>
    <row r="752" spans="1:9" x14ac:dyDescent="0.25">
      <c r="A752" s="20" t="str">
        <f t="shared" si="11"/>
        <v>DISTRIBUCION VOLUMEN X CRITERIO (Consumiciones)Espum/Lambrusc/MoscaMEDIA</v>
      </c>
      <c r="B752" s="20" t="s">
        <v>120</v>
      </c>
      <c r="C752" s="20" t="s">
        <v>179</v>
      </c>
      <c r="D752" s="20" t="s">
        <v>19</v>
      </c>
      <c r="E752" s="22" t="s">
        <v>213</v>
      </c>
      <c r="F752" s="22" t="s">
        <v>213</v>
      </c>
      <c r="G752" s="22">
        <v>26.263057426162579</v>
      </c>
      <c r="H752" s="22"/>
      <c r="I752" s="22"/>
    </row>
    <row r="753" spans="1:9" x14ac:dyDescent="0.25">
      <c r="A753" s="20" t="str">
        <f t="shared" si="11"/>
        <v>DISTRIBUCION VOLUMEN X CRITERIO (Consumiciones)Espum/Lambrusc/MoscaMEDIA BAJA</v>
      </c>
      <c r="B753" s="20" t="s">
        <v>120</v>
      </c>
      <c r="C753" s="20" t="s">
        <v>179</v>
      </c>
      <c r="D753" s="20" t="s">
        <v>20</v>
      </c>
      <c r="E753" s="22" t="s">
        <v>213</v>
      </c>
      <c r="F753" s="22" t="s">
        <v>213</v>
      </c>
      <c r="G753" s="22">
        <v>17.491617618466869</v>
      </c>
      <c r="H753" s="22"/>
      <c r="I753" s="22"/>
    </row>
    <row r="754" spans="1:9" x14ac:dyDescent="0.25">
      <c r="A754" s="20" t="str">
        <f t="shared" si="11"/>
        <v>DISTRIBUCION VOLUMEN X CRITERIO (Consumiciones)Espum/Lambrusc/MoscaBAJA</v>
      </c>
      <c r="B754" s="20" t="s">
        <v>120</v>
      </c>
      <c r="C754" s="20" t="s">
        <v>179</v>
      </c>
      <c r="D754" s="20" t="s">
        <v>21</v>
      </c>
      <c r="E754" s="22" t="s">
        <v>213</v>
      </c>
      <c r="F754" s="22" t="s">
        <v>213</v>
      </c>
      <c r="G754" s="22">
        <v>17.887924863460416</v>
      </c>
      <c r="H754" s="22"/>
      <c r="I754" s="22"/>
    </row>
    <row r="755" spans="1:9" x14ac:dyDescent="0.25">
      <c r="A755" s="20" t="str">
        <f t="shared" si="11"/>
        <v>DISTRIBUCION VOLUMEN X CRITERIO (Consumiciones)Espum/Lambrusc/MoscaHOMBRE</v>
      </c>
      <c r="B755" s="20" t="s">
        <v>120</v>
      </c>
      <c r="C755" s="20" t="s">
        <v>179</v>
      </c>
      <c r="D755" s="20" t="s">
        <v>22</v>
      </c>
      <c r="E755" s="22" t="s">
        <v>213</v>
      </c>
      <c r="F755" s="22" t="s">
        <v>213</v>
      </c>
      <c r="G755" s="22">
        <v>41.330112059670896</v>
      </c>
      <c r="H755" s="22"/>
      <c r="I755" s="22"/>
    </row>
    <row r="756" spans="1:9" x14ac:dyDescent="0.25">
      <c r="A756" s="20" t="str">
        <f t="shared" si="11"/>
        <v>DISTRIBUCION VOLUMEN X CRITERIO (Consumiciones)Espum/Lambrusc/MoscaMUJER</v>
      </c>
      <c r="B756" s="20" t="s">
        <v>120</v>
      </c>
      <c r="C756" s="20" t="s">
        <v>179</v>
      </c>
      <c r="D756" s="20" t="s">
        <v>23</v>
      </c>
      <c r="E756" s="22" t="s">
        <v>213</v>
      </c>
      <c r="F756" s="22" t="s">
        <v>213</v>
      </c>
      <c r="G756" s="22">
        <v>58.669887940329112</v>
      </c>
      <c r="H756" s="22"/>
      <c r="I756" s="22"/>
    </row>
    <row r="757" spans="1:9" x14ac:dyDescent="0.25">
      <c r="A757" s="20" t="str">
        <f t="shared" si="11"/>
        <v>DISTRIBUCION VOLUMEN X CRITERIO (Consumiciones)SidraT.ESPAÑA</v>
      </c>
      <c r="B757" s="20" t="s">
        <v>120</v>
      </c>
      <c r="C757" s="20" t="s">
        <v>145</v>
      </c>
      <c r="D757" s="20" t="s">
        <v>37</v>
      </c>
      <c r="E757" s="22">
        <v>100</v>
      </c>
      <c r="F757" s="22">
        <v>100</v>
      </c>
      <c r="G757" s="22">
        <v>100</v>
      </c>
      <c r="H757" s="22"/>
      <c r="I757" s="22"/>
    </row>
    <row r="758" spans="1:9" x14ac:dyDescent="0.25">
      <c r="A758" s="20" t="str">
        <f t="shared" si="11"/>
        <v>DISTRIBUCION VOLUMEN X CRITERIO (Consumiciones)SidraBCN AM</v>
      </c>
      <c r="B758" s="20" t="s">
        <v>120</v>
      </c>
      <c r="C758" s="20" t="s">
        <v>145</v>
      </c>
      <c r="D758" s="20" t="s">
        <v>2</v>
      </c>
      <c r="E758" s="22">
        <v>1.5688538372708078</v>
      </c>
      <c r="F758" s="22">
        <v>1.1150298993365544</v>
      </c>
      <c r="G758" s="22">
        <v>1.4853247871184381</v>
      </c>
      <c r="H758" s="22"/>
      <c r="I758" s="22"/>
    </row>
    <row r="759" spans="1:9" x14ac:dyDescent="0.25">
      <c r="A759" s="20" t="str">
        <f t="shared" si="11"/>
        <v>DISTRIBUCION VOLUMEN X CRITERIO (Consumiciones)SidraREST.CAT ARAGON</v>
      </c>
      <c r="B759" s="20" t="s">
        <v>120</v>
      </c>
      <c r="C759" s="20" t="s">
        <v>145</v>
      </c>
      <c r="D759" s="20" t="s">
        <v>3</v>
      </c>
      <c r="E759" s="22">
        <v>5.5568207500772822</v>
      </c>
      <c r="F759" s="22">
        <v>3.5963127985676109</v>
      </c>
      <c r="G759" s="22">
        <v>3.1047143169057234</v>
      </c>
      <c r="H759" s="22"/>
      <c r="I759" s="22"/>
    </row>
    <row r="760" spans="1:9" x14ac:dyDescent="0.25">
      <c r="A760" s="20" t="str">
        <f t="shared" si="11"/>
        <v>DISTRIBUCION VOLUMEN X CRITERIO (Consumiciones)SidraLEVANTE</v>
      </c>
      <c r="B760" s="20" t="s">
        <v>120</v>
      </c>
      <c r="C760" s="20" t="s">
        <v>145</v>
      </c>
      <c r="D760" s="20" t="s">
        <v>4</v>
      </c>
      <c r="E760" s="22">
        <v>3.4119705279046384</v>
      </c>
      <c r="F760" s="22">
        <v>3.165131236335196</v>
      </c>
      <c r="G760" s="22">
        <v>3.7614435827560828</v>
      </c>
      <c r="H760" s="22"/>
      <c r="I760" s="22"/>
    </row>
    <row r="761" spans="1:9" x14ac:dyDescent="0.25">
      <c r="A761" s="20" t="str">
        <f t="shared" si="11"/>
        <v>DISTRIBUCION VOLUMEN X CRITERIO (Consumiciones)SidraANDALUCIA</v>
      </c>
      <c r="B761" s="20" t="s">
        <v>120</v>
      </c>
      <c r="C761" s="20" t="s">
        <v>145</v>
      </c>
      <c r="D761" s="20" t="s">
        <v>5</v>
      </c>
      <c r="E761" s="22">
        <v>7.3197164972710533</v>
      </c>
      <c r="F761" s="22">
        <v>7.7507740439000976</v>
      </c>
      <c r="G761" s="22">
        <v>7.8534877225840711</v>
      </c>
      <c r="H761" s="22"/>
      <c r="I761" s="22"/>
    </row>
    <row r="762" spans="1:9" x14ac:dyDescent="0.25">
      <c r="A762" s="20" t="str">
        <f t="shared" si="11"/>
        <v>DISTRIBUCION VOLUMEN X CRITERIO (Consumiciones)SidraMDD AM</v>
      </c>
      <c r="B762" s="20" t="s">
        <v>120</v>
      </c>
      <c r="C762" s="20" t="s">
        <v>145</v>
      </c>
      <c r="D762" s="20" t="s">
        <v>6</v>
      </c>
      <c r="E762" s="22">
        <v>7.4102667726670983</v>
      </c>
      <c r="F762" s="22">
        <v>6.563537424315105</v>
      </c>
      <c r="G762" s="22">
        <v>5.3185058082400607</v>
      </c>
      <c r="H762" s="22"/>
      <c r="I762" s="22"/>
    </row>
    <row r="763" spans="1:9" x14ac:dyDescent="0.25">
      <c r="A763" s="20" t="str">
        <f t="shared" si="11"/>
        <v>DISTRIBUCION VOLUMEN X CRITERIO (Consumiciones)SidraRTO CENTRO</v>
      </c>
      <c r="B763" s="20" t="s">
        <v>120</v>
      </c>
      <c r="C763" s="20" t="s">
        <v>145</v>
      </c>
      <c r="D763" s="20" t="s">
        <v>7</v>
      </c>
      <c r="E763" s="22">
        <v>4.3556359135292162</v>
      </c>
      <c r="F763" s="22">
        <v>5.1744217616840729</v>
      </c>
      <c r="G763" s="22">
        <v>6.589090812615825</v>
      </c>
      <c r="H763" s="22"/>
      <c r="I763" s="22"/>
    </row>
    <row r="764" spans="1:9" x14ac:dyDescent="0.25">
      <c r="A764" s="20" t="str">
        <f t="shared" si="11"/>
        <v>DISTRIBUCION VOLUMEN X CRITERIO (Consumiciones)SidraNORTE-CENTRO</v>
      </c>
      <c r="B764" s="20" t="s">
        <v>120</v>
      </c>
      <c r="C764" s="20" t="s">
        <v>145</v>
      </c>
      <c r="D764" s="20" t="s">
        <v>8</v>
      </c>
      <c r="E764" s="22">
        <v>9.2428047027100977</v>
      </c>
      <c r="F764" s="22">
        <v>8.5056155150574195</v>
      </c>
      <c r="G764" s="22">
        <v>8.6928923318180988</v>
      </c>
      <c r="H764" s="22"/>
      <c r="I764" s="22"/>
    </row>
    <row r="765" spans="1:9" x14ac:dyDescent="0.25">
      <c r="A765" s="20" t="str">
        <f t="shared" si="11"/>
        <v>DISTRIBUCION VOLUMEN X CRITERIO (Consumiciones)SidraNOROESTE</v>
      </c>
      <c r="B765" s="20" t="s">
        <v>120</v>
      </c>
      <c r="C765" s="20" t="s">
        <v>145</v>
      </c>
      <c r="D765" s="20" t="s">
        <v>9</v>
      </c>
      <c r="E765" s="22">
        <v>61.133927537090571</v>
      </c>
      <c r="F765" s="22">
        <v>64.129179404396211</v>
      </c>
      <c r="G765" s="22">
        <v>63.194533826038537</v>
      </c>
      <c r="H765" s="22"/>
      <c r="I765" s="22"/>
    </row>
    <row r="766" spans="1:9" x14ac:dyDescent="0.25">
      <c r="A766" s="20" t="str">
        <f t="shared" si="11"/>
        <v>DISTRIBUCION VOLUMEN X CRITERIO (Consumiciones)Sidra&lt;2MIL</v>
      </c>
      <c r="B766" s="20" t="s">
        <v>120</v>
      </c>
      <c r="C766" s="20" t="s">
        <v>145</v>
      </c>
      <c r="D766" s="20" t="s">
        <v>10</v>
      </c>
      <c r="E766" s="22">
        <v>2.6141117686377604</v>
      </c>
      <c r="F766" s="22">
        <v>2.7876436344533806</v>
      </c>
      <c r="G766" s="22">
        <v>2.8761742948852858</v>
      </c>
      <c r="H766" s="22"/>
      <c r="I766" s="22"/>
    </row>
    <row r="767" spans="1:9" x14ac:dyDescent="0.25">
      <c r="A767" s="20" t="str">
        <f t="shared" si="11"/>
        <v>DISTRIBUCION VOLUMEN X CRITERIO (Consumiciones)Sidra2-5MIL</v>
      </c>
      <c r="B767" s="20" t="s">
        <v>120</v>
      </c>
      <c r="C767" s="20" t="s">
        <v>145</v>
      </c>
      <c r="D767" s="20" t="s">
        <v>11</v>
      </c>
      <c r="E767" s="22">
        <v>2.9545198265066182</v>
      </c>
      <c r="F767" s="22">
        <v>3.3614796175562125</v>
      </c>
      <c r="G767" s="22">
        <v>1.5690200188080781</v>
      </c>
      <c r="H767" s="22"/>
      <c r="I767" s="22"/>
    </row>
    <row r="768" spans="1:9" x14ac:dyDescent="0.25">
      <c r="A768" s="20" t="str">
        <f t="shared" si="11"/>
        <v>DISTRIBUCION VOLUMEN X CRITERIO (Consumiciones)Sidra5-10MIL</v>
      </c>
      <c r="B768" s="20" t="s">
        <v>120</v>
      </c>
      <c r="C768" s="20" t="s">
        <v>145</v>
      </c>
      <c r="D768" s="20" t="s">
        <v>12</v>
      </c>
      <c r="E768" s="22">
        <v>2.8622357795421776</v>
      </c>
      <c r="F768" s="22">
        <v>3.4464397935168556</v>
      </c>
      <c r="G768" s="22">
        <v>1.7077796106233019</v>
      </c>
      <c r="H768" s="22"/>
      <c r="I768" s="22"/>
    </row>
    <row r="769" spans="1:9" x14ac:dyDescent="0.25">
      <c r="A769" s="20" t="str">
        <f t="shared" si="11"/>
        <v>DISTRIBUCION VOLUMEN X CRITERIO (Consumiciones)Sidra10-30MIL</v>
      </c>
      <c r="B769" s="20" t="s">
        <v>120</v>
      </c>
      <c r="C769" s="20" t="s">
        <v>145</v>
      </c>
      <c r="D769" s="20" t="s">
        <v>13</v>
      </c>
      <c r="E769" s="22">
        <v>12.250530496958509</v>
      </c>
      <c r="F769" s="22">
        <v>18.758067169657178</v>
      </c>
      <c r="G769" s="22">
        <v>11.484859425209923</v>
      </c>
      <c r="H769" s="22"/>
      <c r="I769" s="22"/>
    </row>
    <row r="770" spans="1:9" x14ac:dyDescent="0.25">
      <c r="A770" s="20" t="str">
        <f t="shared" si="11"/>
        <v>DISTRIBUCION VOLUMEN X CRITERIO (Consumiciones)Sidra30-100MIL</v>
      </c>
      <c r="B770" s="20" t="s">
        <v>120</v>
      </c>
      <c r="C770" s="20" t="s">
        <v>145</v>
      </c>
      <c r="D770" s="20" t="s">
        <v>14</v>
      </c>
      <c r="E770" s="22">
        <v>41.45278283348857</v>
      </c>
      <c r="F770" s="22">
        <v>42.326233825742882</v>
      </c>
      <c r="G770" s="22">
        <v>46.23194885177864</v>
      </c>
      <c r="H770" s="22"/>
      <c r="I770" s="22"/>
    </row>
    <row r="771" spans="1:9" x14ac:dyDescent="0.25">
      <c r="A771" s="20" t="str">
        <f t="shared" si="11"/>
        <v>DISTRIBUCION VOLUMEN X CRITERIO (Consumiciones)Sidra100-200MIL</v>
      </c>
      <c r="B771" s="20" t="s">
        <v>120</v>
      </c>
      <c r="C771" s="20" t="s">
        <v>145</v>
      </c>
      <c r="D771" s="20" t="s">
        <v>15</v>
      </c>
      <c r="E771" s="22">
        <v>7.421130258874431</v>
      </c>
      <c r="F771" s="22">
        <v>5.8238387789434878</v>
      </c>
      <c r="G771" s="22">
        <v>8.3587173076985124</v>
      </c>
      <c r="H771" s="22"/>
      <c r="I771" s="22"/>
    </row>
    <row r="772" spans="1:9" x14ac:dyDescent="0.25">
      <c r="A772" s="20" t="str">
        <f t="shared" ref="A772:A835" si="12">B772&amp;C772&amp;D772</f>
        <v>DISTRIBUCION VOLUMEN X CRITERIO (Consumiciones)Sidra200-500MIL</v>
      </c>
      <c r="B772" s="20" t="s">
        <v>120</v>
      </c>
      <c r="C772" s="20" t="s">
        <v>145</v>
      </c>
      <c r="D772" s="20" t="s">
        <v>16</v>
      </c>
      <c r="E772" s="22">
        <v>21.307923717588267</v>
      </c>
      <c r="F772" s="22">
        <v>15.098381486780859</v>
      </c>
      <c r="G772" s="22">
        <v>20.041025703537215</v>
      </c>
      <c r="H772" s="22"/>
      <c r="I772" s="22"/>
    </row>
    <row r="773" spans="1:9" x14ac:dyDescent="0.25">
      <c r="A773" s="20" t="str">
        <f t="shared" si="12"/>
        <v>DISTRIBUCION VOLUMEN X CRITERIO (Consumiciones)Sidra&gt;500MIL</v>
      </c>
      <c r="B773" s="20" t="s">
        <v>120</v>
      </c>
      <c r="C773" s="20" t="s">
        <v>145</v>
      </c>
      <c r="D773" s="20" t="s">
        <v>17</v>
      </c>
      <c r="E773" s="22">
        <v>9.1367631707705623</v>
      </c>
      <c r="F773" s="22">
        <v>8.3979093150054318</v>
      </c>
      <c r="G773" s="22">
        <v>7.7305002425403169</v>
      </c>
      <c r="H773" s="22"/>
      <c r="I773" s="22"/>
    </row>
    <row r="774" spans="1:9" x14ac:dyDescent="0.25">
      <c r="A774" s="20" t="str">
        <f t="shared" si="12"/>
        <v>DISTRIBUCION VOLUMEN X CRITERIO (Consumiciones)SidraDE 15 A 19 AÑOS</v>
      </c>
      <c r="B774" s="20" t="s">
        <v>120</v>
      </c>
      <c r="C774" s="20" t="s">
        <v>145</v>
      </c>
      <c r="D774" s="20" t="s">
        <v>40</v>
      </c>
      <c r="E774" s="22">
        <v>3.375106355212703</v>
      </c>
      <c r="F774" s="22">
        <v>0.3200199157403788</v>
      </c>
      <c r="G774" s="22">
        <v>0.47663062203255602</v>
      </c>
      <c r="H774" s="22"/>
      <c r="I774" s="22"/>
    </row>
    <row r="775" spans="1:9" x14ac:dyDescent="0.25">
      <c r="A775" s="20" t="str">
        <f t="shared" si="12"/>
        <v>DISTRIBUCION VOLUMEN X CRITERIO (Consumiciones)SidraDE 20 A 24 AÑOS</v>
      </c>
      <c r="B775" s="20" t="s">
        <v>120</v>
      </c>
      <c r="C775" s="20" t="s">
        <v>145</v>
      </c>
      <c r="D775" s="20" t="s">
        <v>41</v>
      </c>
      <c r="E775" s="22">
        <v>2.0829415903172568</v>
      </c>
      <c r="F775" s="22">
        <v>2.0308106317804717</v>
      </c>
      <c r="G775" s="22">
        <v>1.4997610449059902</v>
      </c>
      <c r="H775" s="22"/>
      <c r="I775" s="22"/>
    </row>
    <row r="776" spans="1:9" x14ac:dyDescent="0.25">
      <c r="A776" s="20" t="str">
        <f t="shared" si="12"/>
        <v>DISTRIBUCION VOLUMEN X CRITERIO (Consumiciones)SidraDE 25 A 34 AÑOS</v>
      </c>
      <c r="B776" s="20" t="s">
        <v>120</v>
      </c>
      <c r="C776" s="20" t="s">
        <v>145</v>
      </c>
      <c r="D776" s="20" t="s">
        <v>42</v>
      </c>
      <c r="E776" s="22">
        <v>7.1955277183002719</v>
      </c>
      <c r="F776" s="22">
        <v>4.2743179775275646</v>
      </c>
      <c r="G776" s="22">
        <v>4.4702421136752228</v>
      </c>
      <c r="H776" s="22"/>
      <c r="I776" s="22"/>
    </row>
    <row r="777" spans="1:9" x14ac:dyDescent="0.25">
      <c r="A777" s="20" t="str">
        <f t="shared" si="12"/>
        <v>DISTRIBUCION VOLUMEN X CRITERIO (Consumiciones)SidraDE 35 A 49 AÑOS</v>
      </c>
      <c r="B777" s="20" t="s">
        <v>120</v>
      </c>
      <c r="C777" s="20" t="s">
        <v>145</v>
      </c>
      <c r="D777" s="20" t="s">
        <v>43</v>
      </c>
      <c r="E777" s="22">
        <v>18.772832340221466</v>
      </c>
      <c r="F777" s="22">
        <v>18.415464642991132</v>
      </c>
      <c r="G777" s="22">
        <v>21.610862077557687</v>
      </c>
      <c r="H777" s="22"/>
      <c r="I777" s="22"/>
    </row>
    <row r="778" spans="1:9" x14ac:dyDescent="0.25">
      <c r="A778" s="20" t="str">
        <f t="shared" si="12"/>
        <v>DISTRIBUCION VOLUMEN X CRITERIO (Consumiciones)SidraDE 50 A 59 AÑOS</v>
      </c>
      <c r="B778" s="20" t="s">
        <v>120</v>
      </c>
      <c r="C778" s="20" t="s">
        <v>145</v>
      </c>
      <c r="D778" s="20" t="s">
        <v>44</v>
      </c>
      <c r="E778" s="22">
        <v>17.663850193242762</v>
      </c>
      <c r="F778" s="22">
        <v>25.30349541314169</v>
      </c>
      <c r="G778" s="22">
        <v>21.746387081438691</v>
      </c>
      <c r="H778" s="22"/>
      <c r="I778" s="22"/>
    </row>
    <row r="779" spans="1:9" x14ac:dyDescent="0.25">
      <c r="A779" s="20" t="str">
        <f t="shared" si="12"/>
        <v>DISTRIBUCION VOLUMEN X CRITERIO (Consumiciones)SidraDE 60 A 75 AÑOS</v>
      </c>
      <c r="B779" s="20" t="s">
        <v>120</v>
      </c>
      <c r="C779" s="20" t="s">
        <v>145</v>
      </c>
      <c r="D779" s="20" t="s">
        <v>45</v>
      </c>
      <c r="E779" s="22">
        <v>50.909738644421566</v>
      </c>
      <c r="F779" s="22">
        <v>49.65588623109921</v>
      </c>
      <c r="G779" s="22">
        <v>50.196129608669359</v>
      </c>
      <c r="H779" s="22"/>
      <c r="I779" s="22"/>
    </row>
    <row r="780" spans="1:9" x14ac:dyDescent="0.25">
      <c r="A780" s="20" t="str">
        <f t="shared" si="12"/>
        <v>DISTRIBUCION VOLUMEN X CRITERIO (Consumiciones)SidraALTA Y MEDIA ALTA</v>
      </c>
      <c r="B780" s="20" t="s">
        <v>120</v>
      </c>
      <c r="C780" s="20" t="s">
        <v>145</v>
      </c>
      <c r="D780" s="20" t="s">
        <v>18</v>
      </c>
      <c r="E780" s="22">
        <v>24.962836472520213</v>
      </c>
      <c r="F780" s="22">
        <v>38.365443970779189</v>
      </c>
      <c r="G780" s="22">
        <v>42.596568870156496</v>
      </c>
      <c r="H780" s="22"/>
      <c r="I780" s="22"/>
    </row>
    <row r="781" spans="1:9" x14ac:dyDescent="0.25">
      <c r="A781" s="20" t="str">
        <f t="shared" si="12"/>
        <v>DISTRIBUCION VOLUMEN X CRITERIO (Consumiciones)SidraMEDIA</v>
      </c>
      <c r="B781" s="20" t="s">
        <v>120</v>
      </c>
      <c r="C781" s="20" t="s">
        <v>145</v>
      </c>
      <c r="D781" s="20" t="s">
        <v>19</v>
      </c>
      <c r="E781" s="22">
        <v>47.922901487690709</v>
      </c>
      <c r="F781" s="22">
        <v>23.008458916896856</v>
      </c>
      <c r="G781" s="22">
        <v>28.344666819875179</v>
      </c>
      <c r="H781" s="22"/>
      <c r="I781" s="22"/>
    </row>
    <row r="782" spans="1:9" x14ac:dyDescent="0.25">
      <c r="A782" s="20" t="str">
        <f t="shared" si="12"/>
        <v>DISTRIBUCION VOLUMEN X CRITERIO (Consumiciones)SidraMEDIA BAJA</v>
      </c>
      <c r="B782" s="20" t="s">
        <v>120</v>
      </c>
      <c r="C782" s="20" t="s">
        <v>145</v>
      </c>
      <c r="D782" s="20" t="s">
        <v>20</v>
      </c>
      <c r="E782" s="22">
        <v>18.325879572610905</v>
      </c>
      <c r="F782" s="22">
        <v>21.505068423256855</v>
      </c>
      <c r="G782" s="22">
        <v>20.274222929865513</v>
      </c>
      <c r="H782" s="22"/>
      <c r="I782" s="22"/>
    </row>
    <row r="783" spans="1:9" x14ac:dyDescent="0.25">
      <c r="A783" s="20" t="str">
        <f t="shared" si="12"/>
        <v>DISTRIBUCION VOLUMEN X CRITERIO (Consumiciones)SidraBAJA</v>
      </c>
      <c r="B783" s="20" t="s">
        <v>120</v>
      </c>
      <c r="C783" s="20" t="s">
        <v>145</v>
      </c>
      <c r="D783" s="20" t="s">
        <v>21</v>
      </c>
      <c r="E783" s="22">
        <v>8.7883829725035998</v>
      </c>
      <c r="F783" s="22">
        <v>17.121023799003591</v>
      </c>
      <c r="G783" s="22">
        <v>8.7845664766618139</v>
      </c>
      <c r="H783" s="22"/>
      <c r="I783" s="22"/>
    </row>
    <row r="784" spans="1:9" x14ac:dyDescent="0.25">
      <c r="A784" s="20" t="str">
        <f t="shared" si="12"/>
        <v>DISTRIBUCION VOLUMEN X CRITERIO (Consumiciones)SidraHOMBRE</v>
      </c>
      <c r="B784" s="20" t="s">
        <v>120</v>
      </c>
      <c r="C784" s="20" t="s">
        <v>145</v>
      </c>
      <c r="D784" s="20" t="s">
        <v>22</v>
      </c>
      <c r="E784" s="22">
        <v>46.1428673756972</v>
      </c>
      <c r="F784" s="22">
        <v>37.154020034037394</v>
      </c>
      <c r="G784" s="22">
        <v>41.016059288111009</v>
      </c>
      <c r="H784" s="22"/>
      <c r="I784" s="22"/>
    </row>
    <row r="785" spans="1:9" x14ac:dyDescent="0.25">
      <c r="A785" s="20" t="str">
        <f t="shared" si="12"/>
        <v>DISTRIBUCION VOLUMEN X CRITERIO (Consumiciones)SidraMUJER</v>
      </c>
      <c r="B785" s="20" t="s">
        <v>120</v>
      </c>
      <c r="C785" s="20" t="s">
        <v>145</v>
      </c>
      <c r="D785" s="20" t="s">
        <v>23</v>
      </c>
      <c r="E785" s="22">
        <v>53.857127571048437</v>
      </c>
      <c r="F785" s="22">
        <v>62.845967209275202</v>
      </c>
      <c r="G785" s="22">
        <v>58.983940711888991</v>
      </c>
      <c r="H785" s="22"/>
      <c r="I785" s="22"/>
    </row>
    <row r="786" spans="1:9" x14ac:dyDescent="0.25">
      <c r="A786" s="20" t="str">
        <f t="shared" si="12"/>
        <v>DISTRIBUCION VOLUMEN X CRITERIO (Consumiciones)CervezaT.ESPAÑA</v>
      </c>
      <c r="B786" s="20" t="s">
        <v>120</v>
      </c>
      <c r="C786" s="20" t="s">
        <v>146</v>
      </c>
      <c r="D786" s="20" t="s">
        <v>37</v>
      </c>
      <c r="E786" s="22">
        <v>100</v>
      </c>
      <c r="F786" s="22">
        <v>100</v>
      </c>
      <c r="G786" s="22">
        <v>100</v>
      </c>
      <c r="H786" s="22"/>
      <c r="I786" s="22"/>
    </row>
    <row r="787" spans="1:9" x14ac:dyDescent="0.25">
      <c r="A787" s="20" t="str">
        <f t="shared" si="12"/>
        <v>DISTRIBUCION VOLUMEN X CRITERIO (Consumiciones)CervezaBCN AM</v>
      </c>
      <c r="B787" s="20" t="s">
        <v>120</v>
      </c>
      <c r="C787" s="20" t="s">
        <v>146</v>
      </c>
      <c r="D787" s="20" t="s">
        <v>2</v>
      </c>
      <c r="E787" s="22">
        <v>6.7447578423626506</v>
      </c>
      <c r="F787" s="22">
        <v>7.1344047996174664</v>
      </c>
      <c r="G787" s="22">
        <v>6.3062108008427362</v>
      </c>
      <c r="H787" s="22"/>
      <c r="I787" s="22"/>
    </row>
    <row r="788" spans="1:9" x14ac:dyDescent="0.25">
      <c r="A788" s="20" t="str">
        <f t="shared" si="12"/>
        <v>DISTRIBUCION VOLUMEN X CRITERIO (Consumiciones)CervezaREST.CAT ARAGON</v>
      </c>
      <c r="B788" s="20" t="s">
        <v>120</v>
      </c>
      <c r="C788" s="20" t="s">
        <v>146</v>
      </c>
      <c r="D788" s="20" t="s">
        <v>3</v>
      </c>
      <c r="E788" s="22">
        <v>11.804611190590711</v>
      </c>
      <c r="F788" s="22">
        <v>11.872604872015064</v>
      </c>
      <c r="G788" s="22">
        <v>10.955200441803999</v>
      </c>
      <c r="H788" s="22"/>
      <c r="I788" s="22"/>
    </row>
    <row r="789" spans="1:9" x14ac:dyDescent="0.25">
      <c r="A789" s="20" t="str">
        <f t="shared" si="12"/>
        <v>DISTRIBUCION VOLUMEN X CRITERIO (Consumiciones)CervezaLEVANTE</v>
      </c>
      <c r="B789" s="20" t="s">
        <v>120</v>
      </c>
      <c r="C789" s="20" t="s">
        <v>146</v>
      </c>
      <c r="D789" s="20" t="s">
        <v>4</v>
      </c>
      <c r="E789" s="22">
        <v>14.020162962682342</v>
      </c>
      <c r="F789" s="22">
        <v>13.87863697201173</v>
      </c>
      <c r="G789" s="22">
        <v>13.546541472647563</v>
      </c>
      <c r="H789" s="22"/>
      <c r="I789" s="22"/>
    </row>
    <row r="790" spans="1:9" x14ac:dyDescent="0.25">
      <c r="A790" s="20" t="str">
        <f t="shared" si="12"/>
        <v>DISTRIBUCION VOLUMEN X CRITERIO (Consumiciones)CervezaANDALUCIA</v>
      </c>
      <c r="B790" s="20" t="s">
        <v>120</v>
      </c>
      <c r="C790" s="20" t="s">
        <v>146</v>
      </c>
      <c r="D790" s="20" t="s">
        <v>5</v>
      </c>
      <c r="E790" s="22">
        <v>23.629681905871085</v>
      </c>
      <c r="F790" s="22">
        <v>24.446052188099809</v>
      </c>
      <c r="G790" s="22">
        <v>25.938304358192106</v>
      </c>
      <c r="H790" s="22"/>
      <c r="I790" s="22"/>
    </row>
    <row r="791" spans="1:9" x14ac:dyDescent="0.25">
      <c r="A791" s="20" t="str">
        <f t="shared" si="12"/>
        <v>DISTRIBUCION VOLUMEN X CRITERIO (Consumiciones)CervezaMDD AM</v>
      </c>
      <c r="B791" s="20" t="s">
        <v>120</v>
      </c>
      <c r="C791" s="20" t="s">
        <v>146</v>
      </c>
      <c r="D791" s="20" t="s">
        <v>6</v>
      </c>
      <c r="E791" s="22">
        <v>13.080277933140994</v>
      </c>
      <c r="F791" s="22">
        <v>12.897128745194248</v>
      </c>
      <c r="G791" s="22">
        <v>13.63566861780548</v>
      </c>
      <c r="H791" s="22"/>
      <c r="I791" s="22"/>
    </row>
    <row r="792" spans="1:9" x14ac:dyDescent="0.25">
      <c r="A792" s="20" t="str">
        <f t="shared" si="12"/>
        <v>DISTRIBUCION VOLUMEN X CRITERIO (Consumiciones)CervezaRTO CENTRO</v>
      </c>
      <c r="B792" s="20" t="s">
        <v>120</v>
      </c>
      <c r="C792" s="20" t="s">
        <v>146</v>
      </c>
      <c r="D792" s="20" t="s">
        <v>7</v>
      </c>
      <c r="E792" s="22">
        <v>13.166209641216915</v>
      </c>
      <c r="F792" s="22">
        <v>12.195830131262781</v>
      </c>
      <c r="G792" s="22">
        <v>11.583639871351346</v>
      </c>
      <c r="H792" s="22"/>
      <c r="I792" s="22"/>
    </row>
    <row r="793" spans="1:9" x14ac:dyDescent="0.25">
      <c r="A793" s="20" t="str">
        <f t="shared" si="12"/>
        <v>DISTRIBUCION VOLUMEN X CRITERIO (Consumiciones)CervezaNORTE-CENTRO</v>
      </c>
      <c r="B793" s="20" t="s">
        <v>120</v>
      </c>
      <c r="C793" s="20" t="s">
        <v>146</v>
      </c>
      <c r="D793" s="20" t="s">
        <v>8</v>
      </c>
      <c r="E793" s="22">
        <v>9.3023688665052227</v>
      </c>
      <c r="F793" s="22">
        <v>9.0937798310334728</v>
      </c>
      <c r="G793" s="22">
        <v>8.5965424457841291</v>
      </c>
      <c r="H793" s="22"/>
      <c r="I793" s="22"/>
    </row>
    <row r="794" spans="1:9" x14ac:dyDescent="0.25">
      <c r="A794" s="20" t="str">
        <f t="shared" si="12"/>
        <v>DISTRIBUCION VOLUMEN X CRITERIO (Consumiciones)CervezaNOROESTE</v>
      </c>
      <c r="B794" s="20" t="s">
        <v>120</v>
      </c>
      <c r="C794" s="20" t="s">
        <v>146</v>
      </c>
      <c r="D794" s="20" t="s">
        <v>9</v>
      </c>
      <c r="E794" s="22">
        <v>8.2519277208353667</v>
      </c>
      <c r="F794" s="22">
        <v>8.481558681396228</v>
      </c>
      <c r="G794" s="22">
        <v>9.4379041557797017</v>
      </c>
      <c r="H794" s="22"/>
      <c r="I794" s="22"/>
    </row>
    <row r="795" spans="1:9" x14ac:dyDescent="0.25">
      <c r="A795" s="20" t="str">
        <f t="shared" si="12"/>
        <v>DISTRIBUCION VOLUMEN X CRITERIO (Consumiciones)Cerveza&lt;2MIL</v>
      </c>
      <c r="B795" s="20" t="s">
        <v>120</v>
      </c>
      <c r="C795" s="20" t="s">
        <v>146</v>
      </c>
      <c r="D795" s="20" t="s">
        <v>10</v>
      </c>
      <c r="E795" s="22">
        <v>6.1542674811895601</v>
      </c>
      <c r="F795" s="22">
        <v>5.9929340157664699</v>
      </c>
      <c r="G795" s="22">
        <v>5.3919064231878986</v>
      </c>
      <c r="H795" s="22"/>
      <c r="I795" s="22"/>
    </row>
    <row r="796" spans="1:9" x14ac:dyDescent="0.25">
      <c r="A796" s="20" t="str">
        <f t="shared" si="12"/>
        <v>DISTRIBUCION VOLUMEN X CRITERIO (Consumiciones)Cerveza2-5MIL</v>
      </c>
      <c r="B796" s="20" t="s">
        <v>120</v>
      </c>
      <c r="C796" s="20" t="s">
        <v>146</v>
      </c>
      <c r="D796" s="20" t="s">
        <v>11</v>
      </c>
      <c r="E796" s="22">
        <v>6.8479920997368717</v>
      </c>
      <c r="F796" s="22">
        <v>4.8150138615923943</v>
      </c>
      <c r="G796" s="22">
        <v>4.7219767079763137</v>
      </c>
      <c r="H796" s="22"/>
      <c r="I796" s="22"/>
    </row>
    <row r="797" spans="1:9" x14ac:dyDescent="0.25">
      <c r="A797" s="20" t="str">
        <f t="shared" si="12"/>
        <v>DISTRIBUCION VOLUMEN X CRITERIO (Consumiciones)Cerveza5-10MIL</v>
      </c>
      <c r="B797" s="20" t="s">
        <v>120</v>
      </c>
      <c r="C797" s="20" t="s">
        <v>146</v>
      </c>
      <c r="D797" s="20" t="s">
        <v>12</v>
      </c>
      <c r="E797" s="22">
        <v>6.6152757556026929</v>
      </c>
      <c r="F797" s="22">
        <v>6.3067871952855237</v>
      </c>
      <c r="G797" s="22">
        <v>5.8536524248130366</v>
      </c>
      <c r="H797" s="22"/>
      <c r="I797" s="22"/>
    </row>
    <row r="798" spans="1:9" x14ac:dyDescent="0.25">
      <c r="A798" s="20" t="str">
        <f t="shared" si="12"/>
        <v>DISTRIBUCION VOLUMEN X CRITERIO (Consumiciones)Cerveza10-30MIL</v>
      </c>
      <c r="B798" s="20" t="s">
        <v>120</v>
      </c>
      <c r="C798" s="20" t="s">
        <v>146</v>
      </c>
      <c r="D798" s="20" t="s">
        <v>13</v>
      </c>
      <c r="E798" s="22">
        <v>16.931557044666633</v>
      </c>
      <c r="F798" s="22">
        <v>16.597343209278563</v>
      </c>
      <c r="G798" s="22">
        <v>17.741970406917055</v>
      </c>
      <c r="H798" s="22"/>
      <c r="I798" s="22"/>
    </row>
    <row r="799" spans="1:9" x14ac:dyDescent="0.25">
      <c r="A799" s="20" t="str">
        <f t="shared" si="12"/>
        <v>DISTRIBUCION VOLUMEN X CRITERIO (Consumiciones)Cerveza30-100MIL</v>
      </c>
      <c r="B799" s="20" t="s">
        <v>120</v>
      </c>
      <c r="C799" s="20" t="s">
        <v>146</v>
      </c>
      <c r="D799" s="20" t="s">
        <v>14</v>
      </c>
      <c r="E799" s="22">
        <v>20.093650997106465</v>
      </c>
      <c r="F799" s="22">
        <v>22.113686297692901</v>
      </c>
      <c r="G799" s="22">
        <v>21.577083363743853</v>
      </c>
      <c r="H799" s="22"/>
      <c r="I799" s="22"/>
    </row>
    <row r="800" spans="1:9" x14ac:dyDescent="0.25">
      <c r="A800" s="20" t="str">
        <f t="shared" si="12"/>
        <v>DISTRIBUCION VOLUMEN X CRITERIO (Consumiciones)Cerveza100-200MIL</v>
      </c>
      <c r="B800" s="20" t="s">
        <v>120</v>
      </c>
      <c r="C800" s="20" t="s">
        <v>146</v>
      </c>
      <c r="D800" s="20" t="s">
        <v>15</v>
      </c>
      <c r="E800" s="22">
        <v>12.312426757686721</v>
      </c>
      <c r="F800" s="22">
        <v>12.33919218704612</v>
      </c>
      <c r="G800" s="22">
        <v>11.257858077763343</v>
      </c>
      <c r="H800" s="22"/>
      <c r="I800" s="22"/>
    </row>
    <row r="801" spans="1:9" x14ac:dyDescent="0.25">
      <c r="A801" s="20" t="str">
        <f t="shared" si="12"/>
        <v>DISTRIBUCION VOLUMEN X CRITERIO (Consumiciones)Cerveza200-500MIL</v>
      </c>
      <c r="B801" s="20" t="s">
        <v>120</v>
      </c>
      <c r="C801" s="20" t="s">
        <v>146</v>
      </c>
      <c r="D801" s="20" t="s">
        <v>16</v>
      </c>
      <c r="E801" s="22">
        <v>13.285743962943075</v>
      </c>
      <c r="F801" s="22">
        <v>13.924490168764706</v>
      </c>
      <c r="G801" s="22">
        <v>13.99468910719586</v>
      </c>
      <c r="H801" s="22"/>
      <c r="I801" s="22"/>
    </row>
    <row r="802" spans="1:9" x14ac:dyDescent="0.25">
      <c r="A802" s="20" t="str">
        <f t="shared" si="12"/>
        <v>DISTRIBUCION VOLUMEN X CRITERIO (Consumiciones)Cerveza&gt;500MIL</v>
      </c>
      <c r="B802" s="20" t="s">
        <v>120</v>
      </c>
      <c r="C802" s="20" t="s">
        <v>146</v>
      </c>
      <c r="D802" s="20" t="s">
        <v>17</v>
      </c>
      <c r="E802" s="22">
        <v>17.75908241483749</v>
      </c>
      <c r="F802" s="22">
        <v>17.910554576320997</v>
      </c>
      <c r="G802" s="22">
        <v>19.460876260820061</v>
      </c>
      <c r="H802" s="22"/>
      <c r="I802" s="22"/>
    </row>
    <row r="803" spans="1:9" x14ac:dyDescent="0.25">
      <c r="A803" s="20" t="str">
        <f t="shared" si="12"/>
        <v>DISTRIBUCION VOLUMEN X CRITERIO (Consumiciones)CervezaDE 15 A 19 AÑOS</v>
      </c>
      <c r="B803" s="20" t="s">
        <v>120</v>
      </c>
      <c r="C803" s="20" t="s">
        <v>146</v>
      </c>
      <c r="D803" s="20" t="s">
        <v>40</v>
      </c>
      <c r="E803" s="22">
        <v>0.53932179414281511</v>
      </c>
      <c r="F803" s="22">
        <v>0.47095773977395294</v>
      </c>
      <c r="G803" s="22">
        <v>1.0252455953406221</v>
      </c>
      <c r="H803" s="22"/>
      <c r="I803" s="22"/>
    </row>
    <row r="804" spans="1:9" x14ac:dyDescent="0.25">
      <c r="A804" s="20" t="str">
        <f t="shared" si="12"/>
        <v>DISTRIBUCION VOLUMEN X CRITERIO (Consumiciones)CervezaDE 20 A 24 AÑOS</v>
      </c>
      <c r="B804" s="20" t="s">
        <v>120</v>
      </c>
      <c r="C804" s="20" t="s">
        <v>146</v>
      </c>
      <c r="D804" s="20" t="s">
        <v>41</v>
      </c>
      <c r="E804" s="22">
        <v>2.1904925536247135</v>
      </c>
      <c r="F804" s="22">
        <v>2.4637515031496129</v>
      </c>
      <c r="G804" s="22">
        <v>3.026546557286117</v>
      </c>
      <c r="H804" s="22"/>
      <c r="I804" s="22"/>
    </row>
    <row r="805" spans="1:9" x14ac:dyDescent="0.25">
      <c r="A805" s="20" t="str">
        <f t="shared" si="12"/>
        <v>DISTRIBUCION VOLUMEN X CRITERIO (Consumiciones)CervezaDE 25 A 34 AÑOS</v>
      </c>
      <c r="B805" s="20" t="s">
        <v>120</v>
      </c>
      <c r="C805" s="20" t="s">
        <v>146</v>
      </c>
      <c r="D805" s="20" t="s">
        <v>42</v>
      </c>
      <c r="E805" s="22">
        <v>8.4315325054775467</v>
      </c>
      <c r="F805" s="22">
        <v>7.4076222015566309</v>
      </c>
      <c r="G805" s="22">
        <v>7.1528274482899556</v>
      </c>
      <c r="H805" s="22"/>
      <c r="I805" s="22"/>
    </row>
    <row r="806" spans="1:9" x14ac:dyDescent="0.25">
      <c r="A806" s="20" t="str">
        <f t="shared" si="12"/>
        <v>DISTRIBUCION VOLUMEN X CRITERIO (Consumiciones)CervezaDE 35 A 49 AÑOS</v>
      </c>
      <c r="B806" s="20" t="s">
        <v>120</v>
      </c>
      <c r="C806" s="20" t="s">
        <v>146</v>
      </c>
      <c r="D806" s="20" t="s">
        <v>43</v>
      </c>
      <c r="E806" s="22">
        <v>27.473522176241428</v>
      </c>
      <c r="F806" s="22">
        <v>25.108333728277408</v>
      </c>
      <c r="G806" s="22">
        <v>22.39104519732777</v>
      </c>
      <c r="H806" s="22"/>
      <c r="I806" s="22"/>
    </row>
    <row r="807" spans="1:9" x14ac:dyDescent="0.25">
      <c r="A807" s="20" t="str">
        <f t="shared" si="12"/>
        <v>DISTRIBUCION VOLUMEN X CRITERIO (Consumiciones)CervezaDE 50 A 59 AÑOS</v>
      </c>
      <c r="B807" s="20" t="s">
        <v>120</v>
      </c>
      <c r="C807" s="20" t="s">
        <v>146</v>
      </c>
      <c r="D807" s="20" t="s">
        <v>44</v>
      </c>
      <c r="E807" s="22">
        <v>27.056503158195572</v>
      </c>
      <c r="F807" s="22">
        <v>28.14083910008382</v>
      </c>
      <c r="G807" s="22">
        <v>26.465580159691708</v>
      </c>
      <c r="H807" s="22"/>
      <c r="I807" s="22"/>
    </row>
    <row r="808" spans="1:9" x14ac:dyDescent="0.25">
      <c r="A808" s="20" t="str">
        <f t="shared" si="12"/>
        <v>DISTRIBUCION VOLUMEN X CRITERIO (Consumiciones)CervezaDE 60 A 75 AÑOS</v>
      </c>
      <c r="B808" s="20" t="s">
        <v>120</v>
      </c>
      <c r="C808" s="20" t="s">
        <v>146</v>
      </c>
      <c r="D808" s="20" t="s">
        <v>45</v>
      </c>
      <c r="E808" s="22">
        <v>34.308625681843743</v>
      </c>
      <c r="F808" s="22">
        <v>36.408492665869517</v>
      </c>
      <c r="G808" s="22">
        <v>39.938765381639833</v>
      </c>
      <c r="H808" s="22"/>
      <c r="I808" s="22"/>
    </row>
    <row r="809" spans="1:9" x14ac:dyDescent="0.25">
      <c r="A809" s="20" t="str">
        <f t="shared" si="12"/>
        <v>DISTRIBUCION VOLUMEN X CRITERIO (Consumiciones)CervezaALTA Y MEDIA ALTA</v>
      </c>
      <c r="B809" s="20" t="s">
        <v>120</v>
      </c>
      <c r="C809" s="20" t="s">
        <v>146</v>
      </c>
      <c r="D809" s="20" t="s">
        <v>18</v>
      </c>
      <c r="E809" s="22">
        <v>27.754829988353279</v>
      </c>
      <c r="F809" s="22">
        <v>28.190484893823538</v>
      </c>
      <c r="G809" s="22">
        <v>27.980127334919548</v>
      </c>
      <c r="H809" s="22"/>
      <c r="I809" s="22"/>
    </row>
    <row r="810" spans="1:9" x14ac:dyDescent="0.25">
      <c r="A810" s="20" t="str">
        <f t="shared" si="12"/>
        <v>DISTRIBUCION VOLUMEN X CRITERIO (Consumiciones)CervezaMEDIA</v>
      </c>
      <c r="B810" s="20" t="s">
        <v>120</v>
      </c>
      <c r="C810" s="20" t="s">
        <v>146</v>
      </c>
      <c r="D810" s="20" t="s">
        <v>19</v>
      </c>
      <c r="E810" s="22">
        <v>30.99401069474802</v>
      </c>
      <c r="F810" s="22">
        <v>30.961794281224826</v>
      </c>
      <c r="G810" s="22">
        <v>30.083744483532094</v>
      </c>
      <c r="H810" s="22"/>
      <c r="I810" s="22"/>
    </row>
    <row r="811" spans="1:9" x14ac:dyDescent="0.25">
      <c r="A811" s="20" t="str">
        <f t="shared" si="12"/>
        <v>DISTRIBUCION VOLUMEN X CRITERIO (Consumiciones)CervezaMEDIA BAJA</v>
      </c>
      <c r="B811" s="20" t="s">
        <v>120</v>
      </c>
      <c r="C811" s="20" t="s">
        <v>146</v>
      </c>
      <c r="D811" s="20" t="s">
        <v>20</v>
      </c>
      <c r="E811" s="22">
        <v>25.317583008794326</v>
      </c>
      <c r="F811" s="22">
        <v>24.734062796940311</v>
      </c>
      <c r="G811" s="22">
        <v>23.742111511718996</v>
      </c>
      <c r="H811" s="22"/>
      <c r="I811" s="22"/>
    </row>
    <row r="812" spans="1:9" x14ac:dyDescent="0.25">
      <c r="A812" s="20" t="str">
        <f t="shared" si="12"/>
        <v>DISTRIBUCION VOLUMEN X CRITERIO (Consumiciones)CervezaBAJA</v>
      </c>
      <c r="B812" s="20" t="s">
        <v>120</v>
      </c>
      <c r="C812" s="20" t="s">
        <v>146</v>
      </c>
      <c r="D812" s="20" t="s">
        <v>21</v>
      </c>
      <c r="E812" s="22">
        <v>15.93357398395071</v>
      </c>
      <c r="F812" s="22">
        <v>16.113661051506678</v>
      </c>
      <c r="G812" s="22">
        <v>18.194028834036427</v>
      </c>
      <c r="H812" s="22"/>
      <c r="I812" s="22"/>
    </row>
    <row r="813" spans="1:9" x14ac:dyDescent="0.25">
      <c r="A813" s="20" t="str">
        <f t="shared" si="12"/>
        <v>DISTRIBUCION VOLUMEN X CRITERIO (Consumiciones)CervezaHOMBRE</v>
      </c>
      <c r="B813" s="20" t="s">
        <v>120</v>
      </c>
      <c r="C813" s="20" t="s">
        <v>146</v>
      </c>
      <c r="D813" s="20" t="s">
        <v>22</v>
      </c>
      <c r="E813" s="22">
        <v>63.217564527899128</v>
      </c>
      <c r="F813" s="22">
        <v>62.763519351617461</v>
      </c>
      <c r="G813" s="22">
        <v>63.42806817794775</v>
      </c>
      <c r="H813" s="22"/>
      <c r="I813" s="22"/>
    </row>
    <row r="814" spans="1:9" x14ac:dyDescent="0.25">
      <c r="A814" s="20" t="str">
        <f t="shared" si="12"/>
        <v>DISTRIBUCION VOLUMEN X CRITERIO (Consumiciones)CervezaMUJER</v>
      </c>
      <c r="B814" s="20" t="s">
        <v>120</v>
      </c>
      <c r="C814" s="20" t="s">
        <v>146</v>
      </c>
      <c r="D814" s="20" t="s">
        <v>23</v>
      </c>
      <c r="E814" s="22">
        <v>36.782431598511437</v>
      </c>
      <c r="F814" s="22">
        <v>37.236484427751719</v>
      </c>
      <c r="G814" s="22">
        <v>36.571950068362845</v>
      </c>
      <c r="H814" s="22"/>
      <c r="I814" s="22"/>
    </row>
    <row r="815" spans="1:9" x14ac:dyDescent="0.25">
      <c r="A815" s="20" t="str">
        <f t="shared" si="12"/>
        <v>DISTRIBUCION VOLUMEN X CRITERIO (Consumiciones)Con alcoholT.ESPAÑA</v>
      </c>
      <c r="B815" s="20" t="s">
        <v>120</v>
      </c>
      <c r="C815" s="20" t="s">
        <v>147</v>
      </c>
      <c r="D815" s="20" t="s">
        <v>37</v>
      </c>
      <c r="E815" s="22">
        <v>100</v>
      </c>
      <c r="F815" s="22">
        <v>100</v>
      </c>
      <c r="G815" s="22">
        <v>100</v>
      </c>
      <c r="H815" s="22"/>
      <c r="I815" s="22"/>
    </row>
    <row r="816" spans="1:9" x14ac:dyDescent="0.25">
      <c r="A816" s="20" t="str">
        <f t="shared" si="12"/>
        <v>DISTRIBUCION VOLUMEN X CRITERIO (Consumiciones)Con alcoholBCN AM</v>
      </c>
      <c r="B816" s="20" t="s">
        <v>120</v>
      </c>
      <c r="C816" s="20" t="s">
        <v>147</v>
      </c>
      <c r="D816" s="20" t="s">
        <v>2</v>
      </c>
      <c r="E816" s="22">
        <v>7.0411994200513819</v>
      </c>
      <c r="F816" s="22">
        <v>7.3455709330649306</v>
      </c>
      <c r="G816" s="22">
        <v>6.3053009500842681</v>
      </c>
      <c r="H816" s="22"/>
      <c r="I816" s="22"/>
    </row>
    <row r="817" spans="1:9" x14ac:dyDescent="0.25">
      <c r="A817" s="20" t="str">
        <f t="shared" si="12"/>
        <v>DISTRIBUCION VOLUMEN X CRITERIO (Consumiciones)Con alcoholREST.CAT ARAGON</v>
      </c>
      <c r="B817" s="20" t="s">
        <v>120</v>
      </c>
      <c r="C817" s="20" t="s">
        <v>147</v>
      </c>
      <c r="D817" s="20" t="s">
        <v>3</v>
      </c>
      <c r="E817" s="22">
        <v>12.506486267444728</v>
      </c>
      <c r="F817" s="22">
        <v>12.749906557056098</v>
      </c>
      <c r="G817" s="22">
        <v>11.425653288480438</v>
      </c>
      <c r="H817" s="22"/>
      <c r="I817" s="22"/>
    </row>
    <row r="818" spans="1:9" x14ac:dyDescent="0.25">
      <c r="A818" s="20" t="str">
        <f t="shared" si="12"/>
        <v>DISTRIBUCION VOLUMEN X CRITERIO (Consumiciones)Con alcoholLEVANTE</v>
      </c>
      <c r="B818" s="20" t="s">
        <v>120</v>
      </c>
      <c r="C818" s="20" t="s">
        <v>147</v>
      </c>
      <c r="D818" s="20" t="s">
        <v>4</v>
      </c>
      <c r="E818" s="22">
        <v>13.858495870102738</v>
      </c>
      <c r="F818" s="22">
        <v>14.193196753522699</v>
      </c>
      <c r="G818" s="22">
        <v>13.363723870993891</v>
      </c>
      <c r="H818" s="22"/>
      <c r="I818" s="22"/>
    </row>
    <row r="819" spans="1:9" x14ac:dyDescent="0.25">
      <c r="A819" s="20" t="str">
        <f t="shared" si="12"/>
        <v>DISTRIBUCION VOLUMEN X CRITERIO (Consumiciones)Con alcoholANDALUCIA</v>
      </c>
      <c r="B819" s="20" t="s">
        <v>120</v>
      </c>
      <c r="C819" s="20" t="s">
        <v>147</v>
      </c>
      <c r="D819" s="20" t="s">
        <v>5</v>
      </c>
      <c r="E819" s="22">
        <v>22.991593288664777</v>
      </c>
      <c r="F819" s="22">
        <v>23.918594316328381</v>
      </c>
      <c r="G819" s="22">
        <v>25.979356860837814</v>
      </c>
      <c r="H819" s="22"/>
      <c r="I819" s="22"/>
    </row>
    <row r="820" spans="1:9" x14ac:dyDescent="0.25">
      <c r="A820" s="20" t="str">
        <f t="shared" si="12"/>
        <v>DISTRIBUCION VOLUMEN X CRITERIO (Consumiciones)Con alcoholMDD AM</v>
      </c>
      <c r="B820" s="20" t="s">
        <v>120</v>
      </c>
      <c r="C820" s="20" t="s">
        <v>147</v>
      </c>
      <c r="D820" s="20" t="s">
        <v>6</v>
      </c>
      <c r="E820" s="22">
        <v>12.418728691580833</v>
      </c>
      <c r="F820" s="22">
        <v>12.150725837009357</v>
      </c>
      <c r="G820" s="22">
        <v>13.234170609871015</v>
      </c>
      <c r="H820" s="22"/>
      <c r="I820" s="22"/>
    </row>
    <row r="821" spans="1:9" x14ac:dyDescent="0.25">
      <c r="A821" s="20" t="str">
        <f t="shared" si="12"/>
        <v>DISTRIBUCION VOLUMEN X CRITERIO (Consumiciones)Con alcoholRTO CENTRO</v>
      </c>
      <c r="B821" s="20" t="s">
        <v>120</v>
      </c>
      <c r="C821" s="20" t="s">
        <v>147</v>
      </c>
      <c r="D821" s="20" t="s">
        <v>7</v>
      </c>
      <c r="E821" s="22">
        <v>13.389927734472648</v>
      </c>
      <c r="F821" s="22">
        <v>12.053449149569543</v>
      </c>
      <c r="G821" s="22">
        <v>11.419681909220174</v>
      </c>
      <c r="H821" s="22"/>
      <c r="I821" s="22"/>
    </row>
    <row r="822" spans="1:9" x14ac:dyDescent="0.25">
      <c r="A822" s="20" t="str">
        <f t="shared" si="12"/>
        <v>DISTRIBUCION VOLUMEN X CRITERIO (Consumiciones)Con alcoholNORTE-CENTRO</v>
      </c>
      <c r="B822" s="20" t="s">
        <v>120</v>
      </c>
      <c r="C822" s="20" t="s">
        <v>147</v>
      </c>
      <c r="D822" s="20" t="s">
        <v>8</v>
      </c>
      <c r="E822" s="22">
        <v>9.3554145641482656</v>
      </c>
      <c r="F822" s="22">
        <v>9.096560738085012</v>
      </c>
      <c r="G822" s="22">
        <v>8.7622425096004797</v>
      </c>
      <c r="H822" s="22"/>
      <c r="I822" s="22"/>
    </row>
    <row r="823" spans="1:9" x14ac:dyDescent="0.25">
      <c r="A823" s="20" t="str">
        <f t="shared" si="12"/>
        <v>DISTRIBUCION VOLUMEN X CRITERIO (Consumiciones)Con alcoholNOROESTE</v>
      </c>
      <c r="B823" s="20" t="s">
        <v>120</v>
      </c>
      <c r="C823" s="20" t="s">
        <v>147</v>
      </c>
      <c r="D823" s="20" t="s">
        <v>9</v>
      </c>
      <c r="E823" s="22">
        <v>8.4381559177651813</v>
      </c>
      <c r="F823" s="22">
        <v>8.4919991448561341</v>
      </c>
      <c r="G823" s="22">
        <v>9.5098875637920948</v>
      </c>
      <c r="H823" s="22"/>
      <c r="I823" s="22"/>
    </row>
    <row r="824" spans="1:9" x14ac:dyDescent="0.25">
      <c r="A824" s="20" t="str">
        <f t="shared" si="12"/>
        <v>DISTRIBUCION VOLUMEN X CRITERIO (Consumiciones)Con alcohol&lt;2MIL</v>
      </c>
      <c r="B824" s="20" t="s">
        <v>120</v>
      </c>
      <c r="C824" s="20" t="s">
        <v>147</v>
      </c>
      <c r="D824" s="20" t="s">
        <v>10</v>
      </c>
      <c r="E824" s="22">
        <v>6.3601549336418444</v>
      </c>
      <c r="F824" s="22">
        <v>6.3019113117040133</v>
      </c>
      <c r="G824" s="22">
        <v>5.3725357083751302</v>
      </c>
      <c r="H824" s="22"/>
      <c r="I824" s="22"/>
    </row>
    <row r="825" spans="1:9" x14ac:dyDescent="0.25">
      <c r="A825" s="20" t="str">
        <f t="shared" si="12"/>
        <v>DISTRIBUCION VOLUMEN X CRITERIO (Consumiciones)Con alcohol2-5MIL</v>
      </c>
      <c r="B825" s="20" t="s">
        <v>120</v>
      </c>
      <c r="C825" s="20" t="s">
        <v>147</v>
      </c>
      <c r="D825" s="20" t="s">
        <v>11</v>
      </c>
      <c r="E825" s="22">
        <v>7.0099013157606205</v>
      </c>
      <c r="F825" s="22">
        <v>4.8211209046451566</v>
      </c>
      <c r="G825" s="22">
        <v>4.8813472080086733</v>
      </c>
      <c r="H825" s="22"/>
      <c r="I825" s="22"/>
    </row>
    <row r="826" spans="1:9" x14ac:dyDescent="0.25">
      <c r="A826" s="20" t="str">
        <f t="shared" si="12"/>
        <v>DISTRIBUCION VOLUMEN X CRITERIO (Consumiciones)Con alcohol5-10MIL</v>
      </c>
      <c r="B826" s="20" t="s">
        <v>120</v>
      </c>
      <c r="C826" s="20" t="s">
        <v>147</v>
      </c>
      <c r="D826" s="20" t="s">
        <v>12</v>
      </c>
      <c r="E826" s="22">
        <v>6.6408502404611518</v>
      </c>
      <c r="F826" s="22">
        <v>6.3909705072677587</v>
      </c>
      <c r="G826" s="22">
        <v>6.0484282910979843</v>
      </c>
      <c r="H826" s="22"/>
      <c r="I826" s="22"/>
    </row>
    <row r="827" spans="1:9" x14ac:dyDescent="0.25">
      <c r="A827" s="20" t="str">
        <f t="shared" si="12"/>
        <v>DISTRIBUCION VOLUMEN X CRITERIO (Consumiciones)Con alcohol10-30MIL</v>
      </c>
      <c r="B827" s="20" t="s">
        <v>120</v>
      </c>
      <c r="C827" s="20" t="s">
        <v>147</v>
      </c>
      <c r="D827" s="20" t="s">
        <v>13</v>
      </c>
      <c r="E827" s="22">
        <v>17.007542314233564</v>
      </c>
      <c r="F827" s="22">
        <v>16.618317972137863</v>
      </c>
      <c r="G827" s="22">
        <v>17.747493067728545</v>
      </c>
      <c r="H827" s="22"/>
      <c r="I827" s="22"/>
    </row>
    <row r="828" spans="1:9" x14ac:dyDescent="0.25">
      <c r="A828" s="20" t="str">
        <f t="shared" si="12"/>
        <v>DISTRIBUCION VOLUMEN X CRITERIO (Consumiciones)Con alcohol30-100MIL</v>
      </c>
      <c r="B828" s="20" t="s">
        <v>120</v>
      </c>
      <c r="C828" s="20" t="s">
        <v>147</v>
      </c>
      <c r="D828" s="20" t="s">
        <v>14</v>
      </c>
      <c r="E828" s="22">
        <v>19.81438881292096</v>
      </c>
      <c r="F828" s="22">
        <v>21.634179587671301</v>
      </c>
      <c r="G828" s="22">
        <v>21.189648708621686</v>
      </c>
      <c r="H828" s="22"/>
      <c r="I828" s="22"/>
    </row>
    <row r="829" spans="1:9" x14ac:dyDescent="0.25">
      <c r="A829" s="20" t="str">
        <f t="shared" si="12"/>
        <v>DISTRIBUCION VOLUMEN X CRITERIO (Consumiciones)Con alcohol100-200MIL</v>
      </c>
      <c r="B829" s="20" t="s">
        <v>120</v>
      </c>
      <c r="C829" s="20" t="s">
        <v>147</v>
      </c>
      <c r="D829" s="20" t="s">
        <v>15</v>
      </c>
      <c r="E829" s="22">
        <v>11.98908737032947</v>
      </c>
      <c r="F829" s="22">
        <v>12.055589581357179</v>
      </c>
      <c r="G829" s="22">
        <v>11.058204060402799</v>
      </c>
      <c r="H829" s="22"/>
      <c r="I829" s="22"/>
    </row>
    <row r="830" spans="1:9" x14ac:dyDescent="0.25">
      <c r="A830" s="20" t="str">
        <f t="shared" si="12"/>
        <v>DISTRIBUCION VOLUMEN X CRITERIO (Consumiciones)Con alcohol200-500MIL</v>
      </c>
      <c r="B830" s="20" t="s">
        <v>120</v>
      </c>
      <c r="C830" s="20" t="s">
        <v>147</v>
      </c>
      <c r="D830" s="20" t="s">
        <v>16</v>
      </c>
      <c r="E830" s="22">
        <v>13.061118269346311</v>
      </c>
      <c r="F830" s="22">
        <v>13.927413255390123</v>
      </c>
      <c r="G830" s="22">
        <v>13.87790420799854</v>
      </c>
      <c r="H830" s="22"/>
      <c r="I830" s="22"/>
    </row>
    <row r="831" spans="1:9" x14ac:dyDescent="0.25">
      <c r="A831" s="20" t="str">
        <f t="shared" si="12"/>
        <v>DISTRIBUCION VOLUMEN X CRITERIO (Consumiciones)Con alcohol&gt;500MIL</v>
      </c>
      <c r="B831" s="20" t="s">
        <v>120</v>
      </c>
      <c r="C831" s="20" t="s">
        <v>147</v>
      </c>
      <c r="D831" s="20" t="s">
        <v>17</v>
      </c>
      <c r="E831" s="22">
        <v>18.116954989075531</v>
      </c>
      <c r="F831" s="22">
        <v>18.250493879020979</v>
      </c>
      <c r="G831" s="22">
        <v>19.824459012628385</v>
      </c>
      <c r="H831" s="22"/>
      <c r="I831" s="22"/>
    </row>
    <row r="832" spans="1:9" x14ac:dyDescent="0.25">
      <c r="A832" s="20" t="str">
        <f t="shared" si="12"/>
        <v>DISTRIBUCION VOLUMEN X CRITERIO (Consumiciones)Con alcoholDE 15 A 19 AÑOS</v>
      </c>
      <c r="B832" s="20" t="s">
        <v>120</v>
      </c>
      <c r="C832" s="20" t="s">
        <v>147</v>
      </c>
      <c r="D832" s="20" t="s">
        <v>40</v>
      </c>
      <c r="E832" s="22">
        <v>0.55626940069344744</v>
      </c>
      <c r="F832" s="22">
        <v>0.49690824852449317</v>
      </c>
      <c r="G832" s="22">
        <v>1.1054043008791572</v>
      </c>
      <c r="H832" s="22"/>
      <c r="I832" s="22"/>
    </row>
    <row r="833" spans="1:9" x14ac:dyDescent="0.25">
      <c r="A833" s="20" t="str">
        <f t="shared" si="12"/>
        <v>DISTRIBUCION VOLUMEN X CRITERIO (Consumiciones)Con alcoholDE 20 A 24 AÑOS</v>
      </c>
      <c r="B833" s="20" t="s">
        <v>120</v>
      </c>
      <c r="C833" s="20" t="s">
        <v>147</v>
      </c>
      <c r="D833" s="20" t="s">
        <v>41</v>
      </c>
      <c r="E833" s="22">
        <v>2.3876725833939272</v>
      </c>
      <c r="F833" s="22">
        <v>2.6681761862152507</v>
      </c>
      <c r="G833" s="22">
        <v>3.2875354212895882</v>
      </c>
      <c r="H833" s="22"/>
      <c r="I833" s="22"/>
    </row>
    <row r="834" spans="1:9" x14ac:dyDescent="0.25">
      <c r="A834" s="20" t="str">
        <f t="shared" si="12"/>
        <v>DISTRIBUCION VOLUMEN X CRITERIO (Consumiciones)Con alcoholDE 25 A 34 AÑOS</v>
      </c>
      <c r="B834" s="20" t="s">
        <v>120</v>
      </c>
      <c r="C834" s="20" t="s">
        <v>147</v>
      </c>
      <c r="D834" s="20" t="s">
        <v>42</v>
      </c>
      <c r="E834" s="22">
        <v>9.0667730315121187</v>
      </c>
      <c r="F834" s="22">
        <v>7.9028728384178901</v>
      </c>
      <c r="G834" s="22">
        <v>7.5646567301294585</v>
      </c>
      <c r="H834" s="22"/>
      <c r="I834" s="22"/>
    </row>
    <row r="835" spans="1:9" x14ac:dyDescent="0.25">
      <c r="A835" s="20" t="str">
        <f t="shared" si="12"/>
        <v>DISTRIBUCION VOLUMEN X CRITERIO (Consumiciones)Con alcoholDE 35 A 49 AÑOS</v>
      </c>
      <c r="B835" s="20" t="s">
        <v>120</v>
      </c>
      <c r="C835" s="20" t="s">
        <v>147</v>
      </c>
      <c r="D835" s="20" t="s">
        <v>43</v>
      </c>
      <c r="E835" s="22">
        <v>28.194642404488729</v>
      </c>
      <c r="F835" s="22">
        <v>25.823698639550475</v>
      </c>
      <c r="G835" s="22">
        <v>22.704649772526928</v>
      </c>
      <c r="H835" s="22"/>
      <c r="I835" s="22"/>
    </row>
    <row r="836" spans="1:9" x14ac:dyDescent="0.25">
      <c r="A836" s="20" t="str">
        <f t="shared" ref="A836:A899" si="13">B836&amp;C836&amp;D836</f>
        <v>DISTRIBUCION VOLUMEN X CRITERIO (Consumiciones)Con alcoholDE 50 A 59 AÑOS</v>
      </c>
      <c r="B836" s="20" t="s">
        <v>120</v>
      </c>
      <c r="C836" s="20" t="s">
        <v>147</v>
      </c>
      <c r="D836" s="20" t="s">
        <v>44</v>
      </c>
      <c r="E836" s="22">
        <v>26.560155635334059</v>
      </c>
      <c r="F836" s="22">
        <v>27.898395636417078</v>
      </c>
      <c r="G836" s="22">
        <v>26.451507874587527</v>
      </c>
      <c r="H836" s="22"/>
      <c r="I836" s="22"/>
    </row>
    <row r="837" spans="1:9" x14ac:dyDescent="0.25">
      <c r="A837" s="20" t="str">
        <f t="shared" si="13"/>
        <v>DISTRIBUCION VOLUMEN X CRITERIO (Consumiciones)Con alcoholDE 60 A 75 AÑOS</v>
      </c>
      <c r="B837" s="20" t="s">
        <v>120</v>
      </c>
      <c r="C837" s="20" t="s">
        <v>147</v>
      </c>
      <c r="D837" s="20" t="s">
        <v>45</v>
      </c>
      <c r="E837" s="22">
        <v>33.234494136922955</v>
      </c>
      <c r="F837" s="22">
        <v>35.209952866345958</v>
      </c>
      <c r="G837" s="22">
        <v>38.886263463467522</v>
      </c>
      <c r="H837" s="22"/>
      <c r="I837" s="22"/>
    </row>
    <row r="838" spans="1:9" x14ac:dyDescent="0.25">
      <c r="A838" s="20" t="str">
        <f t="shared" si="13"/>
        <v>DISTRIBUCION VOLUMEN X CRITERIO (Consumiciones)Con alcoholALTA Y MEDIA ALTA</v>
      </c>
      <c r="B838" s="20" t="s">
        <v>120</v>
      </c>
      <c r="C838" s="20" t="s">
        <v>147</v>
      </c>
      <c r="D838" s="20" t="s">
        <v>18</v>
      </c>
      <c r="E838" s="22">
        <v>27.584705214713434</v>
      </c>
      <c r="F838" s="22">
        <v>27.910638923389818</v>
      </c>
      <c r="G838" s="22">
        <v>27.874641565257917</v>
      </c>
      <c r="H838" s="22"/>
      <c r="I838" s="22"/>
    </row>
    <row r="839" spans="1:9" x14ac:dyDescent="0.25">
      <c r="A839" s="20" t="str">
        <f t="shared" si="13"/>
        <v>DISTRIBUCION VOLUMEN X CRITERIO (Consumiciones)Con alcoholMEDIA</v>
      </c>
      <c r="B839" s="20" t="s">
        <v>120</v>
      </c>
      <c r="C839" s="20" t="s">
        <v>147</v>
      </c>
      <c r="D839" s="20" t="s">
        <v>19</v>
      </c>
      <c r="E839" s="22">
        <v>31.091995358305979</v>
      </c>
      <c r="F839" s="22">
        <v>31.310204466750623</v>
      </c>
      <c r="G839" s="22">
        <v>30.05492453027739</v>
      </c>
      <c r="H839" s="22"/>
      <c r="I839" s="22"/>
    </row>
    <row r="840" spans="1:9" x14ac:dyDescent="0.25">
      <c r="A840" s="20" t="str">
        <f t="shared" si="13"/>
        <v>DISTRIBUCION VOLUMEN X CRITERIO (Consumiciones)Con alcoholMEDIA BAJA</v>
      </c>
      <c r="B840" s="20" t="s">
        <v>120</v>
      </c>
      <c r="C840" s="20" t="s">
        <v>147</v>
      </c>
      <c r="D840" s="20" t="s">
        <v>20</v>
      </c>
      <c r="E840" s="22">
        <v>25.658367109580642</v>
      </c>
      <c r="F840" s="22">
        <v>24.970728212790043</v>
      </c>
      <c r="G840" s="22">
        <v>23.638116853947764</v>
      </c>
      <c r="H840" s="22"/>
      <c r="I840" s="22"/>
    </row>
    <row r="841" spans="1:9" x14ac:dyDescent="0.25">
      <c r="A841" s="20" t="str">
        <f t="shared" si="13"/>
        <v>DISTRIBUCION VOLUMEN X CRITERIO (Consumiciones)Con alcoholBAJA</v>
      </c>
      <c r="B841" s="20" t="s">
        <v>120</v>
      </c>
      <c r="C841" s="20" t="s">
        <v>147</v>
      </c>
      <c r="D841" s="20" t="s">
        <v>21</v>
      </c>
      <c r="E841" s="22">
        <v>15.664932755957587</v>
      </c>
      <c r="F841" s="22">
        <v>15.808426682323443</v>
      </c>
      <c r="G841" s="22">
        <v>18.432337315378668</v>
      </c>
      <c r="H841" s="22"/>
      <c r="I841" s="22"/>
    </row>
    <row r="842" spans="1:9" x14ac:dyDescent="0.25">
      <c r="A842" s="20" t="str">
        <f t="shared" si="13"/>
        <v>DISTRIBUCION VOLUMEN X CRITERIO (Consumiciones)Con alcoholHOMBRE</v>
      </c>
      <c r="B842" s="20" t="s">
        <v>120</v>
      </c>
      <c r="C842" s="20" t="s">
        <v>147</v>
      </c>
      <c r="D842" s="20" t="s">
        <v>22</v>
      </c>
      <c r="E842" s="22">
        <v>63.917201195332694</v>
      </c>
      <c r="F842" s="22">
        <v>63.330853953404954</v>
      </c>
      <c r="G842" s="22">
        <v>63.600457985875394</v>
      </c>
      <c r="H842" s="22"/>
      <c r="I842" s="22"/>
    </row>
    <row r="843" spans="1:9" x14ac:dyDescent="0.25">
      <c r="A843" s="20" t="str">
        <f t="shared" si="13"/>
        <v>DISTRIBUCION VOLUMEN X CRITERIO (Consumiciones)Con alcoholMUJER</v>
      </c>
      <c r="B843" s="20" t="s">
        <v>120</v>
      </c>
      <c r="C843" s="20" t="s">
        <v>147</v>
      </c>
      <c r="D843" s="20" t="s">
        <v>23</v>
      </c>
      <c r="E843" s="22">
        <v>36.082803190243673</v>
      </c>
      <c r="F843" s="22">
        <v>36.669146046595053</v>
      </c>
      <c r="G843" s="22">
        <v>36.399562278986352</v>
      </c>
      <c r="H843" s="22"/>
      <c r="I843" s="22"/>
    </row>
    <row r="844" spans="1:9" x14ac:dyDescent="0.25">
      <c r="A844" s="20" t="str">
        <f t="shared" si="13"/>
        <v>DISTRIBUCION VOLUMEN X CRITERIO (Consumiciones)Sin alcoholT.ESPAÑA</v>
      </c>
      <c r="B844" s="20" t="s">
        <v>120</v>
      </c>
      <c r="C844" s="20" t="s">
        <v>148</v>
      </c>
      <c r="D844" s="20" t="s">
        <v>37</v>
      </c>
      <c r="E844" s="22">
        <v>100</v>
      </c>
      <c r="F844" s="22">
        <v>100</v>
      </c>
      <c r="G844" s="22">
        <v>100</v>
      </c>
      <c r="H844" s="22"/>
      <c r="I844" s="22"/>
    </row>
    <row r="845" spans="1:9" x14ac:dyDescent="0.25">
      <c r="A845" s="20" t="str">
        <f t="shared" si="13"/>
        <v>DISTRIBUCION VOLUMEN X CRITERIO (Consumiciones)Sin alcoholBCN AM</v>
      </c>
      <c r="B845" s="20" t="s">
        <v>120</v>
      </c>
      <c r="C845" s="20" t="s">
        <v>148</v>
      </c>
      <c r="D845" s="20" t="s">
        <v>2</v>
      </c>
      <c r="E845" s="22">
        <v>4.4962687981850857</v>
      </c>
      <c r="F845" s="22">
        <v>5.6058213609526497</v>
      </c>
      <c r="G845" s="22">
        <v>6.3644375461190448</v>
      </c>
      <c r="H845" s="22"/>
      <c r="I845" s="22"/>
    </row>
    <row r="846" spans="1:9" x14ac:dyDescent="0.25">
      <c r="A846" s="20" t="str">
        <f t="shared" si="13"/>
        <v>DISTRIBUCION VOLUMEN X CRITERIO (Consumiciones)Sin alcoholREST.CAT ARAGON</v>
      </c>
      <c r="B846" s="20" t="s">
        <v>120</v>
      </c>
      <c r="C846" s="20" t="s">
        <v>148</v>
      </c>
      <c r="D846" s="20" t="s">
        <v>3</v>
      </c>
      <c r="E846" s="22">
        <v>6.4504435992208728</v>
      </c>
      <c r="F846" s="22">
        <v>5.2986452674769771</v>
      </c>
      <c r="G846" s="22">
        <v>6.687066234796486</v>
      </c>
      <c r="H846" s="22"/>
      <c r="I846" s="22"/>
    </row>
    <row r="847" spans="1:9" x14ac:dyDescent="0.25">
      <c r="A847" s="20" t="str">
        <f t="shared" si="13"/>
        <v>DISTRIBUCION VOLUMEN X CRITERIO (Consumiciones)Sin alcoholLEVANTE</v>
      </c>
      <c r="B847" s="20" t="s">
        <v>120</v>
      </c>
      <c r="C847" s="20" t="s">
        <v>148</v>
      </c>
      <c r="D847" s="20" t="s">
        <v>4</v>
      </c>
      <c r="E847" s="22">
        <v>15.326213673148374</v>
      </c>
      <c r="F847" s="22">
        <v>11.590866252787785</v>
      </c>
      <c r="G847" s="22">
        <v>15.23567717068001</v>
      </c>
      <c r="H847" s="22"/>
      <c r="I847" s="22"/>
    </row>
    <row r="848" spans="1:9" x14ac:dyDescent="0.25">
      <c r="A848" s="20" t="str">
        <f t="shared" si="13"/>
        <v>DISTRIBUCION VOLUMEN X CRITERIO (Consumiciones)Sin alcoholANDALUCIA</v>
      </c>
      <c r="B848" s="20" t="s">
        <v>120</v>
      </c>
      <c r="C848" s="20" t="s">
        <v>148</v>
      </c>
      <c r="D848" s="20" t="s">
        <v>5</v>
      </c>
      <c r="E848" s="22">
        <v>28.620915169957286</v>
      </c>
      <c r="F848" s="22">
        <v>28.666689303753245</v>
      </c>
      <c r="G848" s="22">
        <v>25.68249417953794</v>
      </c>
      <c r="H848" s="22"/>
      <c r="I848" s="22"/>
    </row>
    <row r="849" spans="1:9" x14ac:dyDescent="0.25">
      <c r="A849" s="20" t="str">
        <f t="shared" si="13"/>
        <v>DISTRIBUCION VOLUMEN X CRITERIO (Consumiciones)Sin alcoholMDD AM</v>
      </c>
      <c r="B849" s="20" t="s">
        <v>120</v>
      </c>
      <c r="C849" s="20" t="s">
        <v>148</v>
      </c>
      <c r="D849" s="20" t="s">
        <v>6</v>
      </c>
      <c r="E849" s="22">
        <v>18.097913792250768</v>
      </c>
      <c r="F849" s="22">
        <v>18.668659636632032</v>
      </c>
      <c r="G849" s="22">
        <v>17.261874942687758</v>
      </c>
      <c r="H849" s="22"/>
      <c r="I849" s="22"/>
    </row>
    <row r="850" spans="1:9" x14ac:dyDescent="0.25">
      <c r="A850" s="20" t="str">
        <f t="shared" si="13"/>
        <v>DISTRIBUCION VOLUMEN X CRITERIO (Consumiciones)Sin alcoholRTO CENTRO</v>
      </c>
      <c r="B850" s="20" t="s">
        <v>120</v>
      </c>
      <c r="C850" s="20" t="s">
        <v>148</v>
      </c>
      <c r="D850" s="20" t="s">
        <v>7</v>
      </c>
      <c r="E850" s="22">
        <v>11.489689211123945</v>
      </c>
      <c r="F850" s="22">
        <v>12.898278417196348</v>
      </c>
      <c r="G850" s="22">
        <v>13.048383533215866</v>
      </c>
      <c r="H850" s="22"/>
      <c r="I850" s="22"/>
    </row>
    <row r="851" spans="1:9" x14ac:dyDescent="0.25">
      <c r="A851" s="20" t="str">
        <f t="shared" si="13"/>
        <v>DISTRIBUCION VOLUMEN X CRITERIO (Consumiciones)Sin alcoholNORTE-CENTRO</v>
      </c>
      <c r="B851" s="20" t="s">
        <v>120</v>
      </c>
      <c r="C851" s="20" t="s">
        <v>148</v>
      </c>
      <c r="D851" s="20" t="s">
        <v>8</v>
      </c>
      <c r="E851" s="22">
        <v>8.9116511052016598</v>
      </c>
      <c r="F851" s="22">
        <v>9.1870514008930808</v>
      </c>
      <c r="G851" s="22">
        <v>7.0187479498372483</v>
      </c>
      <c r="H851" s="22"/>
      <c r="I851" s="22"/>
    </row>
    <row r="852" spans="1:9" x14ac:dyDescent="0.25">
      <c r="A852" s="20" t="str">
        <f t="shared" si="13"/>
        <v>DISTRIBUCION VOLUMEN X CRITERIO (Consumiciones)Sin alcoholNOROESTE</v>
      </c>
      <c r="B852" s="20" t="s">
        <v>120</v>
      </c>
      <c r="C852" s="20" t="s">
        <v>148</v>
      </c>
      <c r="D852" s="20" t="s">
        <v>9</v>
      </c>
      <c r="E852" s="22">
        <v>6.6068949208722971</v>
      </c>
      <c r="F852" s="22">
        <v>8.0840090768027473</v>
      </c>
      <c r="G852" s="22">
        <v>8.7013369061297787</v>
      </c>
      <c r="H852" s="22"/>
      <c r="I852" s="22"/>
    </row>
    <row r="853" spans="1:9" x14ac:dyDescent="0.25">
      <c r="A853" s="20" t="str">
        <f t="shared" si="13"/>
        <v>DISTRIBUCION VOLUMEN X CRITERIO (Consumiciones)Sin alcohol&lt;2MIL</v>
      </c>
      <c r="B853" s="20" t="s">
        <v>120</v>
      </c>
      <c r="C853" s="20" t="s">
        <v>148</v>
      </c>
      <c r="D853" s="20" t="s">
        <v>10</v>
      </c>
      <c r="E853" s="22">
        <v>4.6242805558308673</v>
      </c>
      <c r="F853" s="22">
        <v>3.702894453634332</v>
      </c>
      <c r="G853" s="22">
        <v>5.5295066500663745</v>
      </c>
      <c r="H853" s="22"/>
      <c r="I853" s="22"/>
    </row>
    <row r="854" spans="1:9" x14ac:dyDescent="0.25">
      <c r="A854" s="20" t="str">
        <f t="shared" si="13"/>
        <v>DISTRIBUCION VOLUMEN X CRITERIO (Consumiciones)Sin alcohol2-5MIL</v>
      </c>
      <c r="B854" s="20" t="s">
        <v>120</v>
      </c>
      <c r="C854" s="20" t="s">
        <v>148</v>
      </c>
      <c r="D854" s="20" t="s">
        <v>11</v>
      </c>
      <c r="E854" s="22">
        <v>5.632318373878185</v>
      </c>
      <c r="F854" s="22">
        <v>4.7590589104929917</v>
      </c>
      <c r="G854" s="22">
        <v>3.3046057194694223</v>
      </c>
      <c r="H854" s="22"/>
      <c r="I854" s="22"/>
    </row>
    <row r="855" spans="1:9" x14ac:dyDescent="0.25">
      <c r="A855" s="20" t="str">
        <f t="shared" si="13"/>
        <v>DISTRIBUCION VOLUMEN X CRITERIO (Consumiciones)Sin alcohol5-10MIL</v>
      </c>
      <c r="B855" s="20" t="s">
        <v>120</v>
      </c>
      <c r="C855" s="20" t="s">
        <v>148</v>
      </c>
      <c r="D855" s="20" t="s">
        <v>12</v>
      </c>
      <c r="E855" s="22">
        <v>6.4755172405231596</v>
      </c>
      <c r="F855" s="22">
        <v>5.7468971303349461</v>
      </c>
      <c r="G855" s="22">
        <v>4.1254044167198503</v>
      </c>
      <c r="H855" s="22"/>
      <c r="I855" s="22"/>
    </row>
    <row r="856" spans="1:9" x14ac:dyDescent="0.25">
      <c r="A856" s="20" t="str">
        <f t="shared" si="13"/>
        <v>DISTRIBUCION VOLUMEN X CRITERIO (Consumiciones)Sin alcohol10-30MIL</v>
      </c>
      <c r="B856" s="20" t="s">
        <v>120</v>
      </c>
      <c r="C856" s="20" t="s">
        <v>148</v>
      </c>
      <c r="D856" s="20" t="s">
        <v>13</v>
      </c>
      <c r="E856" s="22">
        <v>16.09884894972274</v>
      </c>
      <c r="F856" s="22">
        <v>16.291720228786495</v>
      </c>
      <c r="G856" s="22">
        <v>17.565277489720724</v>
      </c>
      <c r="H856" s="22"/>
      <c r="I856" s="22"/>
    </row>
    <row r="857" spans="1:9" x14ac:dyDescent="0.25">
      <c r="A857" s="20" t="str">
        <f t="shared" si="13"/>
        <v>DISTRIBUCION VOLUMEN X CRITERIO (Consumiciones)Sin alcohol30-100MIL</v>
      </c>
      <c r="B857" s="20" t="s">
        <v>120</v>
      </c>
      <c r="C857" s="20" t="s">
        <v>148</v>
      </c>
      <c r="D857" s="20" t="s">
        <v>14</v>
      </c>
      <c r="E857" s="22">
        <v>22.317241838392363</v>
      </c>
      <c r="F857" s="22">
        <v>25.88745498734562</v>
      </c>
      <c r="G857" s="22">
        <v>25.127533201097197</v>
      </c>
      <c r="H857" s="22"/>
      <c r="I857" s="22"/>
    </row>
    <row r="858" spans="1:9" x14ac:dyDescent="0.25">
      <c r="A858" s="20" t="str">
        <f t="shared" si="13"/>
        <v>DISTRIBUCION VOLUMEN X CRITERIO (Consumiciones)Sin alcohol100-200MIL</v>
      </c>
      <c r="B858" s="20" t="s">
        <v>120</v>
      </c>
      <c r="C858" s="20" t="s">
        <v>148</v>
      </c>
      <c r="D858" s="20" t="s">
        <v>15</v>
      </c>
      <c r="E858" s="22">
        <v>14.850476802142595</v>
      </c>
      <c r="F858" s="22">
        <v>14.596012974611256</v>
      </c>
      <c r="G858" s="22">
        <v>13.072274660573052</v>
      </c>
      <c r="H858" s="22"/>
      <c r="I858" s="22"/>
    </row>
    <row r="859" spans="1:9" x14ac:dyDescent="0.25">
      <c r="A859" s="20" t="str">
        <f t="shared" si="13"/>
        <v>DISTRIBUCION VOLUMEN X CRITERIO (Consumiciones)Sin alcohol200-500MIL</v>
      </c>
      <c r="B859" s="20" t="s">
        <v>120</v>
      </c>
      <c r="C859" s="20" t="s">
        <v>148</v>
      </c>
      <c r="D859" s="20" t="s">
        <v>16</v>
      </c>
      <c r="E859" s="22">
        <v>14.969969406742031</v>
      </c>
      <c r="F859" s="22">
        <v>13.513997892808776</v>
      </c>
      <c r="G859" s="22">
        <v>15.11464602420746</v>
      </c>
      <c r="H859" s="22"/>
      <c r="I859" s="22"/>
    </row>
    <row r="860" spans="1:9" x14ac:dyDescent="0.25">
      <c r="A860" s="20" t="str">
        <f t="shared" si="13"/>
        <v>DISTRIBUCION VOLUMEN X CRITERIO (Consumiciones)Sin alcohol&gt;500MIL</v>
      </c>
      <c r="B860" s="20" t="s">
        <v>120</v>
      </c>
      <c r="C860" s="20" t="s">
        <v>148</v>
      </c>
      <c r="D860" s="20" t="s">
        <v>17</v>
      </c>
      <c r="E860" s="22">
        <v>15.031338444802792</v>
      </c>
      <c r="F860" s="22">
        <v>15.501984138480445</v>
      </c>
      <c r="G860" s="22">
        <v>16.16076599311576</v>
      </c>
      <c r="H860" s="22"/>
      <c r="I860" s="22"/>
    </row>
    <row r="861" spans="1:9" x14ac:dyDescent="0.25">
      <c r="A861" s="20" t="str">
        <f t="shared" si="13"/>
        <v>DISTRIBUCION VOLUMEN X CRITERIO (Consumiciones)Sin alcoholDE 15 A 19 AÑOS</v>
      </c>
      <c r="B861" s="20" t="s">
        <v>120</v>
      </c>
      <c r="C861" s="20" t="s">
        <v>148</v>
      </c>
      <c r="D861" s="20" t="s">
        <v>40</v>
      </c>
      <c r="E861" s="22">
        <v>0.41570250249239993</v>
      </c>
      <c r="F861" s="22">
        <v>0.2815713312455207</v>
      </c>
      <c r="G861" s="22">
        <v>0.30304744192000471</v>
      </c>
      <c r="H861" s="22"/>
      <c r="I861" s="22"/>
    </row>
    <row r="862" spans="1:9" x14ac:dyDescent="0.25">
      <c r="A862" s="20" t="str">
        <f t="shared" si="13"/>
        <v>DISTRIBUCION VOLUMEN X CRITERIO (Consumiciones)Sin alcoholDE 20 A 24 AÑOS</v>
      </c>
      <c r="B862" s="20" t="s">
        <v>120</v>
      </c>
      <c r="C862" s="20" t="s">
        <v>148</v>
      </c>
      <c r="D862" s="20" t="s">
        <v>41</v>
      </c>
      <c r="E862" s="22">
        <v>0.68825117164776484</v>
      </c>
      <c r="F862" s="22">
        <v>0.89893571273498285</v>
      </c>
      <c r="G862" s="22">
        <v>0.62167212043294506</v>
      </c>
      <c r="H862" s="22"/>
      <c r="I862" s="22"/>
    </row>
    <row r="863" spans="1:9" x14ac:dyDescent="0.25">
      <c r="A863" s="20" t="str">
        <f t="shared" si="13"/>
        <v>DISTRIBUCION VOLUMEN X CRITERIO (Consumiciones)Sin alcoholDE 25 A 34 AÑOS</v>
      </c>
      <c r="B863" s="20" t="s">
        <v>120</v>
      </c>
      <c r="C863" s="20" t="s">
        <v>148</v>
      </c>
      <c r="D863" s="20" t="s">
        <v>42</v>
      </c>
      <c r="E863" s="22">
        <v>3.5805750963458469</v>
      </c>
      <c r="F863" s="22">
        <v>3.6857768023617581</v>
      </c>
      <c r="G863" s="22">
        <v>3.3732776325012876</v>
      </c>
      <c r="H863" s="22"/>
      <c r="I863" s="22"/>
    </row>
    <row r="864" spans="1:9" x14ac:dyDescent="0.25">
      <c r="A864" s="20" t="str">
        <f t="shared" si="13"/>
        <v>DISTRIBUCION VOLUMEN X CRITERIO (Consumiciones)Sin alcoholDE 35 A 49 AÑOS</v>
      </c>
      <c r="B864" s="20" t="s">
        <v>120</v>
      </c>
      <c r="C864" s="20" t="s">
        <v>148</v>
      </c>
      <c r="D864" s="20" t="s">
        <v>43</v>
      </c>
      <c r="E864" s="22">
        <v>22.072638705574573</v>
      </c>
      <c r="F864" s="22">
        <v>19.853002226343438</v>
      </c>
      <c r="G864" s="22">
        <v>19.639589850517364</v>
      </c>
      <c r="H864" s="22"/>
      <c r="I864" s="22"/>
    </row>
    <row r="865" spans="1:9" x14ac:dyDescent="0.25">
      <c r="A865" s="20" t="str">
        <f t="shared" si="13"/>
        <v>DISTRIBUCION VOLUMEN X CRITERIO (Consumiciones)Sin alcoholDE 50 A 59 AÑOS</v>
      </c>
      <c r="B865" s="20" t="s">
        <v>120</v>
      </c>
      <c r="C865" s="20" t="s">
        <v>148</v>
      </c>
      <c r="D865" s="20" t="s">
        <v>44</v>
      </c>
      <c r="E865" s="22">
        <v>31.045000225804024</v>
      </c>
      <c r="F865" s="22">
        <v>30.198680572915958</v>
      </c>
      <c r="G865" s="22">
        <v>26.605490528171156</v>
      </c>
      <c r="H865" s="22"/>
      <c r="I865" s="22"/>
    </row>
    <row r="866" spans="1:9" x14ac:dyDescent="0.25">
      <c r="A866" s="20" t="str">
        <f t="shared" si="13"/>
        <v>DISTRIBUCION VOLUMEN X CRITERIO (Consumiciones)Sin alcoholDE 60 A 75 AÑOS</v>
      </c>
      <c r="B866" s="20" t="s">
        <v>120</v>
      </c>
      <c r="C866" s="20" t="s">
        <v>148</v>
      </c>
      <c r="D866" s="20" t="s">
        <v>45</v>
      </c>
      <c r="E866" s="22">
        <v>42.197823383405911</v>
      </c>
      <c r="F866" s="22">
        <v>45.082041689550564</v>
      </c>
      <c r="G866" s="22">
        <v>49.45693535056013</v>
      </c>
      <c r="H866" s="22"/>
      <c r="I866" s="22"/>
    </row>
    <row r="867" spans="1:9" x14ac:dyDescent="0.25">
      <c r="A867" s="20" t="str">
        <f t="shared" si="13"/>
        <v>DISTRIBUCION VOLUMEN X CRITERIO (Consumiciones)Sin alcoholALTA Y MEDIA ALTA</v>
      </c>
      <c r="B867" s="20" t="s">
        <v>120</v>
      </c>
      <c r="C867" s="20" t="s">
        <v>148</v>
      </c>
      <c r="D867" s="20" t="s">
        <v>18</v>
      </c>
      <c r="E867" s="22">
        <v>29.192984466897499</v>
      </c>
      <c r="F867" s="22">
        <v>30.436162817018612</v>
      </c>
      <c r="G867" s="22">
        <v>29.031289253116093</v>
      </c>
      <c r="H867" s="22"/>
      <c r="I867" s="22"/>
    </row>
    <row r="868" spans="1:9" x14ac:dyDescent="0.25">
      <c r="A868" s="20" t="str">
        <f t="shared" si="13"/>
        <v>DISTRIBUCION VOLUMEN X CRITERIO (Consumiciones)Sin alcoholMEDIA</v>
      </c>
      <c r="B868" s="20" t="s">
        <v>120</v>
      </c>
      <c r="C868" s="20" t="s">
        <v>148</v>
      </c>
      <c r="D868" s="20" t="s">
        <v>19</v>
      </c>
      <c r="E868" s="22">
        <v>30.276357285179344</v>
      </c>
      <c r="F868" s="22">
        <v>28.206294337952126</v>
      </c>
      <c r="G868" s="22">
        <v>30.153802978821087</v>
      </c>
      <c r="H868" s="22"/>
      <c r="I868" s="22"/>
    </row>
    <row r="869" spans="1:9" x14ac:dyDescent="0.25">
      <c r="A869" s="20" t="str">
        <f t="shared" si="13"/>
        <v>DISTRIBUCION VOLUMEN X CRITERIO (Consumiciones)Sin alcoholMEDIA BAJA</v>
      </c>
      <c r="B869" s="20" t="s">
        <v>120</v>
      </c>
      <c r="C869" s="20" t="s">
        <v>148</v>
      </c>
      <c r="D869" s="20" t="s">
        <v>20</v>
      </c>
      <c r="E869" s="22">
        <v>22.427765023969787</v>
      </c>
      <c r="F869" s="22">
        <v>22.90201386017667</v>
      </c>
      <c r="G869" s="22">
        <v>24.733052654641504</v>
      </c>
      <c r="H869" s="22"/>
      <c r="I869" s="22"/>
    </row>
    <row r="870" spans="1:9" x14ac:dyDescent="0.25">
      <c r="A870" s="20" t="str">
        <f t="shared" si="13"/>
        <v>DISTRIBUCION VOLUMEN X CRITERIO (Consumiciones)Sin alcoholBAJA</v>
      </c>
      <c r="B870" s="20" t="s">
        <v>120</v>
      </c>
      <c r="C870" s="20" t="s">
        <v>148</v>
      </c>
      <c r="D870" s="20" t="s">
        <v>21</v>
      </c>
      <c r="E870" s="22">
        <v>18.102879803208939</v>
      </c>
      <c r="F870" s="22">
        <v>18.455548406566518</v>
      </c>
      <c r="G870" s="22">
        <v>16.081861267756025</v>
      </c>
      <c r="H870" s="22"/>
      <c r="I870" s="22"/>
    </row>
    <row r="871" spans="1:9" x14ac:dyDescent="0.25">
      <c r="A871" s="20" t="str">
        <f t="shared" si="13"/>
        <v>DISTRIBUCION VOLUMEN X CRITERIO (Consumiciones)Sin alcoholHOMBRE</v>
      </c>
      <c r="B871" s="20" t="s">
        <v>120</v>
      </c>
      <c r="C871" s="20" t="s">
        <v>148</v>
      </c>
      <c r="D871" s="20" t="s">
        <v>22</v>
      </c>
      <c r="E871" s="22">
        <v>58.24408146848176</v>
      </c>
      <c r="F871" s="22">
        <v>58.99206742752957</v>
      </c>
      <c r="G871" s="22">
        <v>62.084190068011559</v>
      </c>
      <c r="H871" s="22"/>
      <c r="I871" s="22"/>
    </row>
    <row r="872" spans="1:9" x14ac:dyDescent="0.25">
      <c r="A872" s="20" t="str">
        <f t="shared" si="13"/>
        <v>DISTRIBUCION VOLUMEN X CRITERIO (Consumiciones)Sin alcoholMUJER</v>
      </c>
      <c r="B872" s="20" t="s">
        <v>120</v>
      </c>
      <c r="C872" s="20" t="s">
        <v>148</v>
      </c>
      <c r="D872" s="20" t="s">
        <v>23</v>
      </c>
      <c r="E872" s="22">
        <v>41.755911821146036</v>
      </c>
      <c r="F872" s="22">
        <v>41.00795199418436</v>
      </c>
      <c r="G872" s="22">
        <v>37.915816086323154</v>
      </c>
      <c r="H872" s="22"/>
      <c r="I872" s="22"/>
    </row>
    <row r="873" spans="1:9" x14ac:dyDescent="0.25">
      <c r="A873" s="20" t="str">
        <f t="shared" si="13"/>
        <v>DISTRIBUCION VOLUMEN X CRITERIO (Consumiciones)Cerveza EnvasadaT.ESPAÑA</v>
      </c>
      <c r="B873" s="20" t="s">
        <v>120</v>
      </c>
      <c r="C873" s="20" t="s">
        <v>180</v>
      </c>
      <c r="D873" s="20" t="s">
        <v>37</v>
      </c>
      <c r="E873" s="22" t="s">
        <v>213</v>
      </c>
      <c r="F873" s="22" t="s">
        <v>213</v>
      </c>
      <c r="G873" s="22">
        <v>100</v>
      </c>
      <c r="H873" s="22"/>
      <c r="I873" s="22"/>
    </row>
    <row r="874" spans="1:9" x14ac:dyDescent="0.25">
      <c r="A874" s="20" t="str">
        <f t="shared" si="13"/>
        <v>DISTRIBUCION VOLUMEN X CRITERIO (Consumiciones)Cerveza EnvasadaBCN AM</v>
      </c>
      <c r="B874" s="20" t="s">
        <v>120</v>
      </c>
      <c r="C874" s="20" t="s">
        <v>180</v>
      </c>
      <c r="D874" s="20" t="s">
        <v>2</v>
      </c>
      <c r="E874" s="22" t="s">
        <v>213</v>
      </c>
      <c r="F874" s="22" t="s">
        <v>213</v>
      </c>
      <c r="G874" s="22">
        <v>8.1150917881449658</v>
      </c>
      <c r="H874" s="22"/>
      <c r="I874" s="22"/>
    </row>
    <row r="875" spans="1:9" x14ac:dyDescent="0.25">
      <c r="A875" s="20" t="str">
        <f t="shared" si="13"/>
        <v>DISTRIBUCION VOLUMEN X CRITERIO (Consumiciones)Cerveza EnvasadaREST.CAT ARAGON</v>
      </c>
      <c r="B875" s="20" t="s">
        <v>120</v>
      </c>
      <c r="C875" s="20" t="s">
        <v>180</v>
      </c>
      <c r="D875" s="20" t="s">
        <v>3</v>
      </c>
      <c r="E875" s="22" t="s">
        <v>213</v>
      </c>
      <c r="F875" s="22" t="s">
        <v>213</v>
      </c>
      <c r="G875" s="22">
        <v>10.338887523234346</v>
      </c>
      <c r="H875" s="22"/>
      <c r="I875" s="22"/>
    </row>
    <row r="876" spans="1:9" x14ac:dyDescent="0.25">
      <c r="A876" s="20" t="str">
        <f t="shared" si="13"/>
        <v>DISTRIBUCION VOLUMEN X CRITERIO (Consumiciones)Cerveza EnvasadaLEVANTE</v>
      </c>
      <c r="B876" s="20" t="s">
        <v>120</v>
      </c>
      <c r="C876" s="20" t="s">
        <v>180</v>
      </c>
      <c r="D876" s="20" t="s">
        <v>4</v>
      </c>
      <c r="E876" s="22" t="s">
        <v>213</v>
      </c>
      <c r="F876" s="22" t="s">
        <v>213</v>
      </c>
      <c r="G876" s="22">
        <v>16.047637325753094</v>
      </c>
      <c r="H876" s="22"/>
      <c r="I876" s="22"/>
    </row>
    <row r="877" spans="1:9" x14ac:dyDescent="0.25">
      <c r="A877" s="20" t="str">
        <f t="shared" si="13"/>
        <v>DISTRIBUCION VOLUMEN X CRITERIO (Consumiciones)Cerveza EnvasadaANDALUCIA</v>
      </c>
      <c r="B877" s="20" t="s">
        <v>120</v>
      </c>
      <c r="C877" s="20" t="s">
        <v>180</v>
      </c>
      <c r="D877" s="20" t="s">
        <v>5</v>
      </c>
      <c r="E877" s="22" t="s">
        <v>213</v>
      </c>
      <c r="F877" s="22" t="s">
        <v>213</v>
      </c>
      <c r="G877" s="22">
        <v>23.084198020795846</v>
      </c>
      <c r="H877" s="22"/>
      <c r="I877" s="22"/>
    </row>
    <row r="878" spans="1:9" x14ac:dyDescent="0.25">
      <c r="A878" s="20" t="str">
        <f t="shared" si="13"/>
        <v>DISTRIBUCION VOLUMEN X CRITERIO (Consumiciones)Cerveza EnvasadaMDD AM</v>
      </c>
      <c r="B878" s="20" t="s">
        <v>120</v>
      </c>
      <c r="C878" s="20" t="s">
        <v>180</v>
      </c>
      <c r="D878" s="20" t="s">
        <v>6</v>
      </c>
      <c r="E878" s="22" t="s">
        <v>213</v>
      </c>
      <c r="F878" s="22" t="s">
        <v>213</v>
      </c>
      <c r="G878" s="22">
        <v>13.164006111795207</v>
      </c>
      <c r="H878" s="22"/>
      <c r="I878" s="22"/>
    </row>
    <row r="879" spans="1:9" x14ac:dyDescent="0.25">
      <c r="A879" s="20" t="str">
        <f t="shared" si="13"/>
        <v>DISTRIBUCION VOLUMEN X CRITERIO (Consumiciones)Cerveza EnvasadaRTO CENTRO</v>
      </c>
      <c r="B879" s="20" t="s">
        <v>120</v>
      </c>
      <c r="C879" s="20" t="s">
        <v>180</v>
      </c>
      <c r="D879" s="20" t="s">
        <v>7</v>
      </c>
      <c r="E879" s="22" t="s">
        <v>213</v>
      </c>
      <c r="F879" s="22" t="s">
        <v>213</v>
      </c>
      <c r="G879" s="22">
        <v>13.21679705657403</v>
      </c>
      <c r="H879" s="22"/>
      <c r="I879" s="22"/>
    </row>
    <row r="880" spans="1:9" x14ac:dyDescent="0.25">
      <c r="A880" s="20" t="str">
        <f t="shared" si="13"/>
        <v>DISTRIBUCION VOLUMEN X CRITERIO (Consumiciones)Cerveza EnvasadaNORTE-CENTRO</v>
      </c>
      <c r="B880" s="20" t="s">
        <v>120</v>
      </c>
      <c r="C880" s="20" t="s">
        <v>180</v>
      </c>
      <c r="D880" s="20" t="s">
        <v>8</v>
      </c>
      <c r="E880" s="22" t="s">
        <v>213</v>
      </c>
      <c r="F880" s="22" t="s">
        <v>213</v>
      </c>
      <c r="G880" s="22">
        <v>6.0997883457259352</v>
      </c>
      <c r="H880" s="22"/>
      <c r="I880" s="22"/>
    </row>
    <row r="881" spans="1:9" x14ac:dyDescent="0.25">
      <c r="A881" s="20" t="str">
        <f t="shared" si="13"/>
        <v>DISTRIBUCION VOLUMEN X CRITERIO (Consumiciones)Cerveza EnvasadaNOROESTE</v>
      </c>
      <c r="B881" s="20" t="s">
        <v>120</v>
      </c>
      <c r="C881" s="20" t="s">
        <v>180</v>
      </c>
      <c r="D881" s="20" t="s">
        <v>9</v>
      </c>
      <c r="E881" s="22" t="s">
        <v>213</v>
      </c>
      <c r="F881" s="22" t="s">
        <v>213</v>
      </c>
      <c r="G881" s="22">
        <v>9.9335983907202916</v>
      </c>
      <c r="H881" s="22"/>
      <c r="I881" s="22"/>
    </row>
    <row r="882" spans="1:9" x14ac:dyDescent="0.25">
      <c r="A882" s="20" t="str">
        <f t="shared" si="13"/>
        <v>DISTRIBUCION VOLUMEN X CRITERIO (Consumiciones)Cerveza Envasada&lt;2MIL</v>
      </c>
      <c r="B882" s="20" t="s">
        <v>120</v>
      </c>
      <c r="C882" s="20" t="s">
        <v>180</v>
      </c>
      <c r="D882" s="20" t="s">
        <v>10</v>
      </c>
      <c r="E882" s="22" t="s">
        <v>213</v>
      </c>
      <c r="F882" s="22" t="s">
        <v>213</v>
      </c>
      <c r="G882" s="22">
        <v>6.2739619615463376</v>
      </c>
      <c r="H882" s="22"/>
      <c r="I882" s="22"/>
    </row>
    <row r="883" spans="1:9" x14ac:dyDescent="0.25">
      <c r="A883" s="20" t="str">
        <f t="shared" si="13"/>
        <v>DISTRIBUCION VOLUMEN X CRITERIO (Consumiciones)Cerveza Envasada2-5MIL</v>
      </c>
      <c r="B883" s="20" t="s">
        <v>120</v>
      </c>
      <c r="C883" s="20" t="s">
        <v>180</v>
      </c>
      <c r="D883" s="20" t="s">
        <v>11</v>
      </c>
      <c r="E883" s="22" t="s">
        <v>213</v>
      </c>
      <c r="F883" s="22" t="s">
        <v>213</v>
      </c>
      <c r="G883" s="22">
        <v>5.6453618854625853</v>
      </c>
      <c r="H883" s="22"/>
      <c r="I883" s="22"/>
    </row>
    <row r="884" spans="1:9" x14ac:dyDescent="0.25">
      <c r="A884" s="20" t="str">
        <f t="shared" si="13"/>
        <v>DISTRIBUCION VOLUMEN X CRITERIO (Consumiciones)Cerveza Envasada5-10MIL</v>
      </c>
      <c r="B884" s="20" t="s">
        <v>120</v>
      </c>
      <c r="C884" s="20" t="s">
        <v>180</v>
      </c>
      <c r="D884" s="20" t="s">
        <v>12</v>
      </c>
      <c r="E884" s="22" t="s">
        <v>213</v>
      </c>
      <c r="F884" s="22" t="s">
        <v>213</v>
      </c>
      <c r="G884" s="22">
        <v>5.8155294123014993</v>
      </c>
      <c r="H884" s="22"/>
      <c r="I884" s="22"/>
    </row>
    <row r="885" spans="1:9" x14ac:dyDescent="0.25">
      <c r="A885" s="20" t="str">
        <f t="shared" si="13"/>
        <v>DISTRIBUCION VOLUMEN X CRITERIO (Consumiciones)Cerveza Envasada10-30MIL</v>
      </c>
      <c r="B885" s="20" t="s">
        <v>120</v>
      </c>
      <c r="C885" s="20" t="s">
        <v>180</v>
      </c>
      <c r="D885" s="20" t="s">
        <v>13</v>
      </c>
      <c r="E885" s="22" t="s">
        <v>213</v>
      </c>
      <c r="F885" s="22" t="s">
        <v>213</v>
      </c>
      <c r="G885" s="22">
        <v>17.917278597138818</v>
      </c>
      <c r="H885" s="22"/>
      <c r="I885" s="22"/>
    </row>
    <row r="886" spans="1:9" x14ac:dyDescent="0.25">
      <c r="A886" s="20" t="str">
        <f t="shared" si="13"/>
        <v>DISTRIBUCION VOLUMEN X CRITERIO (Consumiciones)Cerveza Envasada30-100MIL</v>
      </c>
      <c r="B886" s="20" t="s">
        <v>120</v>
      </c>
      <c r="C886" s="20" t="s">
        <v>180</v>
      </c>
      <c r="D886" s="20" t="s">
        <v>14</v>
      </c>
      <c r="E886" s="22" t="s">
        <v>213</v>
      </c>
      <c r="F886" s="22" t="s">
        <v>213</v>
      </c>
      <c r="G886" s="22">
        <v>21.979523546894452</v>
      </c>
      <c r="H886" s="22"/>
      <c r="I886" s="22"/>
    </row>
    <row r="887" spans="1:9" x14ac:dyDescent="0.25">
      <c r="A887" s="20" t="str">
        <f t="shared" si="13"/>
        <v>DISTRIBUCION VOLUMEN X CRITERIO (Consumiciones)Cerveza Envasada100-200MIL</v>
      </c>
      <c r="B887" s="20" t="s">
        <v>120</v>
      </c>
      <c r="C887" s="20" t="s">
        <v>180</v>
      </c>
      <c r="D887" s="20" t="s">
        <v>15</v>
      </c>
      <c r="E887" s="22" t="s">
        <v>213</v>
      </c>
      <c r="F887" s="22" t="s">
        <v>213</v>
      </c>
      <c r="G887" s="22">
        <v>10.285124714044295</v>
      </c>
      <c r="H887" s="22"/>
      <c r="I887" s="22"/>
    </row>
    <row r="888" spans="1:9" x14ac:dyDescent="0.25">
      <c r="A888" s="20" t="str">
        <f t="shared" si="13"/>
        <v>DISTRIBUCION VOLUMEN X CRITERIO (Consumiciones)Cerveza Envasada200-500MIL</v>
      </c>
      <c r="B888" s="20" t="s">
        <v>120</v>
      </c>
      <c r="C888" s="20" t="s">
        <v>180</v>
      </c>
      <c r="D888" s="20" t="s">
        <v>16</v>
      </c>
      <c r="E888" s="22" t="s">
        <v>213</v>
      </c>
      <c r="F888" s="22" t="s">
        <v>213</v>
      </c>
      <c r="G888" s="22">
        <v>14.614148726053438</v>
      </c>
      <c r="H888" s="22"/>
      <c r="I888" s="22"/>
    </row>
    <row r="889" spans="1:9" x14ac:dyDescent="0.25">
      <c r="A889" s="20" t="str">
        <f t="shared" si="13"/>
        <v>DISTRIBUCION VOLUMEN X CRITERIO (Consumiciones)Cerveza Envasada&gt;500MIL</v>
      </c>
      <c r="B889" s="20" t="s">
        <v>120</v>
      </c>
      <c r="C889" s="20" t="s">
        <v>180</v>
      </c>
      <c r="D889" s="20" t="s">
        <v>17</v>
      </c>
      <c r="E889" s="22" t="s">
        <v>213</v>
      </c>
      <c r="F889" s="22" t="s">
        <v>213</v>
      </c>
      <c r="G889" s="22">
        <v>17.469068875186714</v>
      </c>
      <c r="H889" s="22"/>
      <c r="I889" s="22"/>
    </row>
    <row r="890" spans="1:9" x14ac:dyDescent="0.25">
      <c r="A890" s="20" t="str">
        <f t="shared" si="13"/>
        <v>DISTRIBUCION VOLUMEN X CRITERIO (Consumiciones)Cerveza EnvasadaDE 15 A 19 AÑOS</v>
      </c>
      <c r="B890" s="20" t="s">
        <v>120</v>
      </c>
      <c r="C890" s="20" t="s">
        <v>180</v>
      </c>
      <c r="D890" s="20" t="s">
        <v>40</v>
      </c>
      <c r="E890" s="22" t="s">
        <v>213</v>
      </c>
      <c r="F890" s="22" t="s">
        <v>213</v>
      </c>
      <c r="G890" s="22">
        <v>1.3886904412230208</v>
      </c>
      <c r="H890" s="22"/>
      <c r="I890" s="22"/>
    </row>
    <row r="891" spans="1:9" x14ac:dyDescent="0.25">
      <c r="A891" s="20" t="str">
        <f t="shared" si="13"/>
        <v>DISTRIBUCION VOLUMEN X CRITERIO (Consumiciones)Cerveza EnvasadaDE 20 A 24 AÑOS</v>
      </c>
      <c r="B891" s="20" t="s">
        <v>120</v>
      </c>
      <c r="C891" s="20" t="s">
        <v>180</v>
      </c>
      <c r="D891" s="20" t="s">
        <v>41</v>
      </c>
      <c r="E891" s="22" t="s">
        <v>213</v>
      </c>
      <c r="F891" s="22" t="s">
        <v>213</v>
      </c>
      <c r="G891" s="22">
        <v>3.2683332468313169</v>
      </c>
      <c r="H891" s="22"/>
      <c r="I891" s="22"/>
    </row>
    <row r="892" spans="1:9" x14ac:dyDescent="0.25">
      <c r="A892" s="20" t="str">
        <f t="shared" si="13"/>
        <v>DISTRIBUCION VOLUMEN X CRITERIO (Consumiciones)Cerveza EnvasadaDE 25 A 34 AÑOS</v>
      </c>
      <c r="B892" s="20" t="s">
        <v>120</v>
      </c>
      <c r="C892" s="20" t="s">
        <v>180</v>
      </c>
      <c r="D892" s="20" t="s">
        <v>42</v>
      </c>
      <c r="E892" s="22" t="s">
        <v>213</v>
      </c>
      <c r="F892" s="22" t="s">
        <v>213</v>
      </c>
      <c r="G892" s="22">
        <v>7.0338344556732295</v>
      </c>
      <c r="H892" s="22"/>
      <c r="I892" s="22"/>
    </row>
    <row r="893" spans="1:9" x14ac:dyDescent="0.25">
      <c r="A893" s="20" t="str">
        <f t="shared" si="13"/>
        <v>DISTRIBUCION VOLUMEN X CRITERIO (Consumiciones)Cerveza EnvasadaDE 35 A 49 AÑOS</v>
      </c>
      <c r="B893" s="20" t="s">
        <v>120</v>
      </c>
      <c r="C893" s="20" t="s">
        <v>180</v>
      </c>
      <c r="D893" s="20" t="s">
        <v>43</v>
      </c>
      <c r="E893" s="22" t="s">
        <v>213</v>
      </c>
      <c r="F893" s="22" t="s">
        <v>213</v>
      </c>
      <c r="G893" s="22">
        <v>22.433756090549931</v>
      </c>
      <c r="H893" s="22"/>
      <c r="I893" s="22"/>
    </row>
    <row r="894" spans="1:9" x14ac:dyDescent="0.25">
      <c r="A894" s="20" t="str">
        <f t="shared" si="13"/>
        <v>DISTRIBUCION VOLUMEN X CRITERIO (Consumiciones)Cerveza EnvasadaDE 50 A 59 AÑOS</v>
      </c>
      <c r="B894" s="20" t="s">
        <v>120</v>
      </c>
      <c r="C894" s="20" t="s">
        <v>180</v>
      </c>
      <c r="D894" s="20" t="s">
        <v>44</v>
      </c>
      <c r="E894" s="22" t="s">
        <v>213</v>
      </c>
      <c r="F894" s="22" t="s">
        <v>213</v>
      </c>
      <c r="G894" s="22">
        <v>28.044938462845863</v>
      </c>
      <c r="H894" s="22"/>
      <c r="I894" s="22"/>
    </row>
    <row r="895" spans="1:9" x14ac:dyDescent="0.25">
      <c r="A895" s="20" t="str">
        <f t="shared" si="13"/>
        <v>DISTRIBUCION VOLUMEN X CRITERIO (Consumiciones)Cerveza EnvasadaDE 60 A 75 AÑOS</v>
      </c>
      <c r="B895" s="20" t="s">
        <v>120</v>
      </c>
      <c r="C895" s="20" t="s">
        <v>180</v>
      </c>
      <c r="D895" s="20" t="s">
        <v>45</v>
      </c>
      <c r="E895" s="22" t="s">
        <v>213</v>
      </c>
      <c r="F895" s="22" t="s">
        <v>213</v>
      </c>
      <c r="G895" s="22">
        <v>37.830449584248498</v>
      </c>
      <c r="H895" s="22"/>
      <c r="I895" s="22"/>
    </row>
    <row r="896" spans="1:9" x14ac:dyDescent="0.25">
      <c r="A896" s="20" t="str">
        <f t="shared" si="13"/>
        <v>DISTRIBUCION VOLUMEN X CRITERIO (Consumiciones)Cerveza EnvasadaALTA Y MEDIA ALTA</v>
      </c>
      <c r="B896" s="20" t="s">
        <v>120</v>
      </c>
      <c r="C896" s="20" t="s">
        <v>180</v>
      </c>
      <c r="D896" s="20" t="s">
        <v>18</v>
      </c>
      <c r="E896" s="22" t="s">
        <v>213</v>
      </c>
      <c r="F896" s="22" t="s">
        <v>213</v>
      </c>
      <c r="G896" s="22">
        <v>27.673645193063944</v>
      </c>
      <c r="H896" s="22"/>
      <c r="I896" s="22"/>
    </row>
    <row r="897" spans="1:9" x14ac:dyDescent="0.25">
      <c r="A897" s="20" t="str">
        <f t="shared" si="13"/>
        <v>DISTRIBUCION VOLUMEN X CRITERIO (Consumiciones)Cerveza EnvasadaMEDIA</v>
      </c>
      <c r="B897" s="20" t="s">
        <v>120</v>
      </c>
      <c r="C897" s="20" t="s">
        <v>180</v>
      </c>
      <c r="D897" s="20" t="s">
        <v>19</v>
      </c>
      <c r="E897" s="22" t="s">
        <v>213</v>
      </c>
      <c r="F897" s="22" t="s">
        <v>213</v>
      </c>
      <c r="G897" s="22">
        <v>28.385786825191587</v>
      </c>
      <c r="H897" s="22"/>
      <c r="I897" s="22"/>
    </row>
    <row r="898" spans="1:9" x14ac:dyDescent="0.25">
      <c r="A898" s="20" t="str">
        <f t="shared" si="13"/>
        <v>DISTRIBUCION VOLUMEN X CRITERIO (Consumiciones)Cerveza EnvasadaMEDIA BAJA</v>
      </c>
      <c r="B898" s="20" t="s">
        <v>120</v>
      </c>
      <c r="C898" s="20" t="s">
        <v>180</v>
      </c>
      <c r="D898" s="20" t="s">
        <v>20</v>
      </c>
      <c r="E898" s="22" t="s">
        <v>213</v>
      </c>
      <c r="F898" s="22" t="s">
        <v>213</v>
      </c>
      <c r="G898" s="22">
        <v>23.779183736556302</v>
      </c>
      <c r="H898" s="22"/>
      <c r="I898" s="22"/>
    </row>
    <row r="899" spans="1:9" x14ac:dyDescent="0.25">
      <c r="A899" s="20" t="str">
        <f t="shared" si="13"/>
        <v>DISTRIBUCION VOLUMEN X CRITERIO (Consumiciones)Cerveza EnvasadaBAJA</v>
      </c>
      <c r="B899" s="20" t="s">
        <v>120</v>
      </c>
      <c r="C899" s="20" t="s">
        <v>180</v>
      </c>
      <c r="D899" s="20" t="s">
        <v>21</v>
      </c>
      <c r="E899" s="22" t="s">
        <v>213</v>
      </c>
      <c r="F899" s="22" t="s">
        <v>213</v>
      </c>
      <c r="G899" s="22">
        <v>20.161384245188156</v>
      </c>
      <c r="H899" s="22"/>
      <c r="I899" s="22"/>
    </row>
    <row r="900" spans="1:9" x14ac:dyDescent="0.25">
      <c r="A900" s="20" t="str">
        <f t="shared" ref="A900:A963" si="14">B900&amp;C900&amp;D900</f>
        <v>DISTRIBUCION VOLUMEN X CRITERIO (Consumiciones)Cerveza EnvasadaHOMBRE</v>
      </c>
      <c r="B900" s="20" t="s">
        <v>120</v>
      </c>
      <c r="C900" s="20" t="s">
        <v>180</v>
      </c>
      <c r="D900" s="20" t="s">
        <v>22</v>
      </c>
      <c r="E900" s="22" t="s">
        <v>213</v>
      </c>
      <c r="F900" s="22" t="s">
        <v>213</v>
      </c>
      <c r="G900" s="22">
        <v>62.836691987993134</v>
      </c>
      <c r="H900" s="22"/>
      <c r="I900" s="22"/>
    </row>
    <row r="901" spans="1:9" x14ac:dyDescent="0.25">
      <c r="A901" s="20" t="str">
        <f t="shared" si="14"/>
        <v>DISTRIBUCION VOLUMEN X CRITERIO (Consumiciones)Cerveza EnvasadaMUJER</v>
      </c>
      <c r="B901" s="20" t="s">
        <v>120</v>
      </c>
      <c r="C901" s="20" t="s">
        <v>180</v>
      </c>
      <c r="D901" s="20" t="s">
        <v>23</v>
      </c>
      <c r="E901" s="22" t="s">
        <v>213</v>
      </c>
      <c r="F901" s="22" t="s">
        <v>213</v>
      </c>
      <c r="G901" s="22">
        <v>37.163308012006866</v>
      </c>
      <c r="H901" s="22"/>
      <c r="I901" s="22"/>
    </row>
    <row r="902" spans="1:9" x14ac:dyDescent="0.25">
      <c r="A902" s="20" t="str">
        <f t="shared" si="14"/>
        <v>DISTRIBUCION VOLUMEN X CRITERIO (Consumiciones)Cerveza SurtidorT.ESPAÑA</v>
      </c>
      <c r="B902" s="20" t="s">
        <v>120</v>
      </c>
      <c r="C902" s="20" t="s">
        <v>181</v>
      </c>
      <c r="D902" s="20" t="s">
        <v>37</v>
      </c>
      <c r="E902" s="22" t="s">
        <v>213</v>
      </c>
      <c r="F902" s="22" t="s">
        <v>213</v>
      </c>
      <c r="G902" s="22">
        <v>100</v>
      </c>
      <c r="H902" s="22"/>
      <c r="I902" s="22"/>
    </row>
    <row r="903" spans="1:9" x14ac:dyDescent="0.25">
      <c r="A903" s="20" t="str">
        <f t="shared" si="14"/>
        <v>DISTRIBUCION VOLUMEN X CRITERIO (Consumiciones)Cerveza SurtidorBCN AM</v>
      </c>
      <c r="B903" s="20" t="s">
        <v>120</v>
      </c>
      <c r="C903" s="20" t="s">
        <v>181</v>
      </c>
      <c r="D903" s="20" t="s">
        <v>2</v>
      </c>
      <c r="E903" s="22" t="s">
        <v>213</v>
      </c>
      <c r="F903" s="22" t="s">
        <v>213</v>
      </c>
      <c r="G903" s="22">
        <v>4.2400554421502363</v>
      </c>
      <c r="H903" s="22"/>
      <c r="I903" s="22"/>
    </row>
    <row r="904" spans="1:9" x14ac:dyDescent="0.25">
      <c r="A904" s="20" t="str">
        <f t="shared" si="14"/>
        <v>DISTRIBUCION VOLUMEN X CRITERIO (Consumiciones)Cerveza SurtidorREST.CAT ARAGON</v>
      </c>
      <c r="B904" s="20" t="s">
        <v>120</v>
      </c>
      <c r="C904" s="20" t="s">
        <v>181</v>
      </c>
      <c r="D904" s="20" t="s">
        <v>3</v>
      </c>
      <c r="E904" s="22" t="s">
        <v>213</v>
      </c>
      <c r="F904" s="22" t="s">
        <v>213</v>
      </c>
      <c r="G904" s="22">
        <v>11.65916680162819</v>
      </c>
      <c r="H904" s="22"/>
      <c r="I904" s="22"/>
    </row>
    <row r="905" spans="1:9" x14ac:dyDescent="0.25">
      <c r="A905" s="20" t="str">
        <f t="shared" si="14"/>
        <v>DISTRIBUCION VOLUMEN X CRITERIO (Consumiciones)Cerveza SurtidorLEVANTE</v>
      </c>
      <c r="B905" s="20" t="s">
        <v>120</v>
      </c>
      <c r="C905" s="20" t="s">
        <v>181</v>
      </c>
      <c r="D905" s="20" t="s">
        <v>4</v>
      </c>
      <c r="E905" s="22" t="s">
        <v>213</v>
      </c>
      <c r="F905" s="22" t="s">
        <v>213</v>
      </c>
      <c r="G905" s="22">
        <v>10.689707019923187</v>
      </c>
      <c r="H905" s="22"/>
      <c r="I905" s="22"/>
    </row>
    <row r="906" spans="1:9" x14ac:dyDescent="0.25">
      <c r="A906" s="20" t="str">
        <f t="shared" si="14"/>
        <v>DISTRIBUCION VOLUMEN X CRITERIO (Consumiciones)Cerveza SurtidorANDALUCIA</v>
      </c>
      <c r="B906" s="20" t="s">
        <v>120</v>
      </c>
      <c r="C906" s="20" t="s">
        <v>181</v>
      </c>
      <c r="D906" s="20" t="s">
        <v>5</v>
      </c>
      <c r="E906" s="22" t="s">
        <v>213</v>
      </c>
      <c r="F906" s="22" t="s">
        <v>213</v>
      </c>
      <c r="G906" s="22">
        <v>29.19834679408946</v>
      </c>
      <c r="H906" s="22"/>
      <c r="I906" s="22"/>
    </row>
    <row r="907" spans="1:9" x14ac:dyDescent="0.25">
      <c r="A907" s="20" t="str">
        <f t="shared" si="14"/>
        <v>DISTRIBUCION VOLUMEN X CRITERIO (Consumiciones)Cerveza SurtidorMDD AM</v>
      </c>
      <c r="B907" s="20" t="s">
        <v>120</v>
      </c>
      <c r="C907" s="20" t="s">
        <v>181</v>
      </c>
      <c r="D907" s="20" t="s">
        <v>6</v>
      </c>
      <c r="E907" s="22" t="s">
        <v>213</v>
      </c>
      <c r="F907" s="22" t="s">
        <v>213</v>
      </c>
      <c r="G907" s="22">
        <v>14.174412676333256</v>
      </c>
      <c r="H907" s="22"/>
      <c r="I907" s="22"/>
    </row>
    <row r="908" spans="1:9" x14ac:dyDescent="0.25">
      <c r="A908" s="20" t="str">
        <f t="shared" si="14"/>
        <v>DISTRIBUCION VOLUMEN X CRITERIO (Consumiciones)Cerveza SurtidorRTO CENTRO</v>
      </c>
      <c r="B908" s="20" t="s">
        <v>120</v>
      </c>
      <c r="C908" s="20" t="s">
        <v>181</v>
      </c>
      <c r="D908" s="20" t="s">
        <v>7</v>
      </c>
      <c r="E908" s="22" t="s">
        <v>213</v>
      </c>
      <c r="F908" s="22" t="s">
        <v>213</v>
      </c>
      <c r="G908" s="22">
        <v>9.7181873106114161</v>
      </c>
      <c r="H908" s="22"/>
      <c r="I908" s="22"/>
    </row>
    <row r="909" spans="1:9" x14ac:dyDescent="0.25">
      <c r="A909" s="20" t="str">
        <f t="shared" si="14"/>
        <v>DISTRIBUCION VOLUMEN X CRITERIO (Consumiciones)Cerveza SurtidorNORTE-CENTRO</v>
      </c>
      <c r="B909" s="20" t="s">
        <v>120</v>
      </c>
      <c r="C909" s="20" t="s">
        <v>181</v>
      </c>
      <c r="D909" s="20" t="s">
        <v>8</v>
      </c>
      <c r="E909" s="22" t="s">
        <v>213</v>
      </c>
      <c r="F909" s="22" t="s">
        <v>213</v>
      </c>
      <c r="G909" s="22">
        <v>11.448414448574578</v>
      </c>
      <c r="H909" s="22"/>
      <c r="I909" s="22"/>
    </row>
    <row r="910" spans="1:9" x14ac:dyDescent="0.25">
      <c r="A910" s="20" t="str">
        <f t="shared" si="14"/>
        <v>DISTRIBUCION VOLUMEN X CRITERIO (Consumiciones)Cerveza SurtidorNOROESTE</v>
      </c>
      <c r="B910" s="20" t="s">
        <v>120</v>
      </c>
      <c r="C910" s="20" t="s">
        <v>181</v>
      </c>
      <c r="D910" s="20" t="s">
        <v>9</v>
      </c>
      <c r="E910" s="22" t="s">
        <v>213</v>
      </c>
      <c r="F910" s="22" t="s">
        <v>213</v>
      </c>
      <c r="G910" s="22">
        <v>8.8717055979086474</v>
      </c>
      <c r="H910" s="22"/>
      <c r="I910" s="22"/>
    </row>
    <row r="911" spans="1:9" x14ac:dyDescent="0.25">
      <c r="A911" s="20" t="str">
        <f t="shared" si="14"/>
        <v>DISTRIBUCION VOLUMEN X CRITERIO (Consumiciones)Cerveza Surtidor&lt;2MIL</v>
      </c>
      <c r="B911" s="20" t="s">
        <v>120</v>
      </c>
      <c r="C911" s="20" t="s">
        <v>181</v>
      </c>
      <c r="D911" s="20" t="s">
        <v>10</v>
      </c>
      <c r="E911" s="22" t="s">
        <v>213</v>
      </c>
      <c r="F911" s="22" t="s">
        <v>213</v>
      </c>
      <c r="G911" s="22">
        <v>4.3843949995224767</v>
      </c>
      <c r="H911" s="22"/>
      <c r="I911" s="22"/>
    </row>
    <row r="912" spans="1:9" x14ac:dyDescent="0.25">
      <c r="A912" s="20" t="str">
        <f t="shared" si="14"/>
        <v>DISTRIBUCION VOLUMEN X CRITERIO (Consumiciones)Cerveza Surtidor2-5MIL</v>
      </c>
      <c r="B912" s="20" t="s">
        <v>120</v>
      </c>
      <c r="C912" s="20" t="s">
        <v>181</v>
      </c>
      <c r="D912" s="20" t="s">
        <v>11</v>
      </c>
      <c r="E912" s="22" t="s">
        <v>213</v>
      </c>
      <c r="F912" s="22" t="s">
        <v>213</v>
      </c>
      <c r="G912" s="22">
        <v>3.6672561542780242</v>
      </c>
      <c r="H912" s="22"/>
      <c r="I912" s="22"/>
    </row>
    <row r="913" spans="1:9" x14ac:dyDescent="0.25">
      <c r="A913" s="20" t="str">
        <f t="shared" si="14"/>
        <v>DISTRIBUCION VOLUMEN X CRITERIO (Consumiciones)Cerveza Surtidor5-10MIL</v>
      </c>
      <c r="B913" s="20" t="s">
        <v>120</v>
      </c>
      <c r="C913" s="20" t="s">
        <v>181</v>
      </c>
      <c r="D913" s="20" t="s">
        <v>12</v>
      </c>
      <c r="E913" s="22" t="s">
        <v>213</v>
      </c>
      <c r="F913" s="22" t="s">
        <v>213</v>
      </c>
      <c r="G913" s="22">
        <v>5.8971961922739817</v>
      </c>
      <c r="H913" s="22"/>
      <c r="I913" s="22"/>
    </row>
    <row r="914" spans="1:9" x14ac:dyDescent="0.25">
      <c r="A914" s="20" t="str">
        <f t="shared" si="14"/>
        <v>DISTRIBUCION VOLUMEN X CRITERIO (Consumiciones)Cerveza Surtidor10-30MIL</v>
      </c>
      <c r="B914" s="20" t="s">
        <v>120</v>
      </c>
      <c r="C914" s="20" t="s">
        <v>181</v>
      </c>
      <c r="D914" s="20" t="s">
        <v>13</v>
      </c>
      <c r="E914" s="22" t="s">
        <v>213</v>
      </c>
      <c r="F914" s="22" t="s">
        <v>213</v>
      </c>
      <c r="G914" s="22">
        <v>17.541723305989677</v>
      </c>
      <c r="H914" s="22"/>
      <c r="I914" s="22"/>
    </row>
    <row r="915" spans="1:9" x14ac:dyDescent="0.25">
      <c r="A915" s="20" t="str">
        <f t="shared" si="14"/>
        <v>DISTRIBUCION VOLUMEN X CRITERIO (Consumiciones)Cerveza Surtidor30-100MIL</v>
      </c>
      <c r="B915" s="20" t="s">
        <v>120</v>
      </c>
      <c r="C915" s="20" t="s">
        <v>181</v>
      </c>
      <c r="D915" s="20" t="s">
        <v>14</v>
      </c>
      <c r="E915" s="22" t="s">
        <v>213</v>
      </c>
      <c r="F915" s="22" t="s">
        <v>213</v>
      </c>
      <c r="G915" s="22">
        <v>21.117398023485784</v>
      </c>
      <c r="H915" s="22"/>
      <c r="I915" s="22"/>
    </row>
    <row r="916" spans="1:9" x14ac:dyDescent="0.25">
      <c r="A916" s="20" t="str">
        <f t="shared" si="14"/>
        <v>DISTRIBUCION VOLUMEN X CRITERIO (Consumiciones)Cerveza Surtidor100-200MIL</v>
      </c>
      <c r="B916" s="20" t="s">
        <v>120</v>
      </c>
      <c r="C916" s="20" t="s">
        <v>181</v>
      </c>
      <c r="D916" s="20" t="s">
        <v>15</v>
      </c>
      <c r="E916" s="22" t="s">
        <v>213</v>
      </c>
      <c r="F916" s="22" t="s">
        <v>213</v>
      </c>
      <c r="G916" s="22">
        <v>12.36893629168992</v>
      </c>
      <c r="H916" s="22"/>
      <c r="I916" s="22"/>
    </row>
    <row r="917" spans="1:9" x14ac:dyDescent="0.25">
      <c r="A917" s="20" t="str">
        <f t="shared" si="14"/>
        <v>DISTRIBUCION VOLUMEN X CRITERIO (Consumiciones)Cerveza Surtidor200-500MIL</v>
      </c>
      <c r="B917" s="20" t="s">
        <v>120</v>
      </c>
      <c r="C917" s="20" t="s">
        <v>181</v>
      </c>
      <c r="D917" s="20" t="s">
        <v>16</v>
      </c>
      <c r="E917" s="22" t="s">
        <v>213</v>
      </c>
      <c r="F917" s="22" t="s">
        <v>213</v>
      </c>
      <c r="G917" s="22">
        <v>13.287119380817813</v>
      </c>
      <c r="H917" s="22"/>
      <c r="I917" s="22"/>
    </row>
    <row r="918" spans="1:9" x14ac:dyDescent="0.25">
      <c r="A918" s="20" t="str">
        <f t="shared" si="14"/>
        <v>DISTRIBUCION VOLUMEN X CRITERIO (Consumiciones)Cerveza Surtidor&gt;500MIL</v>
      </c>
      <c r="B918" s="20" t="s">
        <v>120</v>
      </c>
      <c r="C918" s="20" t="s">
        <v>181</v>
      </c>
      <c r="D918" s="20" t="s">
        <v>17</v>
      </c>
      <c r="E918" s="22" t="s">
        <v>213</v>
      </c>
      <c r="F918" s="22" t="s">
        <v>213</v>
      </c>
      <c r="G918" s="22">
        <v>21.735975651942336</v>
      </c>
      <c r="H918" s="22"/>
      <c r="I918" s="22"/>
    </row>
    <row r="919" spans="1:9" x14ac:dyDescent="0.25">
      <c r="A919" s="20" t="str">
        <f t="shared" si="14"/>
        <v>DISTRIBUCION VOLUMEN X CRITERIO (Consumiciones)Cerveza SurtidorDE 15 A 19 AÑOS</v>
      </c>
      <c r="B919" s="20" t="s">
        <v>120</v>
      </c>
      <c r="C919" s="20" t="s">
        <v>181</v>
      </c>
      <c r="D919" s="20" t="s">
        <v>40</v>
      </c>
      <c r="E919" s="22" t="s">
        <v>213</v>
      </c>
      <c r="F919" s="22" t="s">
        <v>213</v>
      </c>
      <c r="G919" s="22">
        <v>0.61010782111906581</v>
      </c>
      <c r="H919" s="22"/>
      <c r="I919" s="22"/>
    </row>
    <row r="920" spans="1:9" x14ac:dyDescent="0.25">
      <c r="A920" s="20" t="str">
        <f t="shared" si="14"/>
        <v>DISTRIBUCION VOLUMEN X CRITERIO (Consumiciones)Cerveza SurtidorDE 20 A 24 AÑOS</v>
      </c>
      <c r="B920" s="20" t="s">
        <v>120</v>
      </c>
      <c r="C920" s="20" t="s">
        <v>181</v>
      </c>
      <c r="D920" s="20" t="s">
        <v>41</v>
      </c>
      <c r="E920" s="22" t="s">
        <v>213</v>
      </c>
      <c r="F920" s="22" t="s">
        <v>213</v>
      </c>
      <c r="G920" s="22">
        <v>2.7503694775275709</v>
      </c>
      <c r="H920" s="22"/>
      <c r="I920" s="22"/>
    </row>
    <row r="921" spans="1:9" x14ac:dyDescent="0.25">
      <c r="A921" s="20" t="str">
        <f t="shared" si="14"/>
        <v>DISTRIBUCION VOLUMEN X CRITERIO (Consumiciones)Cerveza SurtidorDE 25 A 34 AÑOS</v>
      </c>
      <c r="B921" s="20" t="s">
        <v>120</v>
      </c>
      <c r="C921" s="20" t="s">
        <v>181</v>
      </c>
      <c r="D921" s="20" t="s">
        <v>42</v>
      </c>
      <c r="E921" s="22" t="s">
        <v>213</v>
      </c>
      <c r="F921" s="22" t="s">
        <v>213</v>
      </c>
      <c r="G921" s="22">
        <v>7.2887483001688462</v>
      </c>
      <c r="H921" s="22"/>
      <c r="I921" s="22"/>
    </row>
    <row r="922" spans="1:9" x14ac:dyDescent="0.25">
      <c r="A922" s="20" t="str">
        <f t="shared" si="14"/>
        <v>DISTRIBUCION VOLUMEN X CRITERIO (Consumiciones)Cerveza SurtidorDE 35 A 49 AÑOS</v>
      </c>
      <c r="B922" s="20" t="s">
        <v>120</v>
      </c>
      <c r="C922" s="20" t="s">
        <v>181</v>
      </c>
      <c r="D922" s="20" t="s">
        <v>43</v>
      </c>
      <c r="E922" s="22" t="s">
        <v>213</v>
      </c>
      <c r="F922" s="22" t="s">
        <v>213</v>
      </c>
      <c r="G922" s="22">
        <v>22.342253649400842</v>
      </c>
      <c r="H922" s="22"/>
      <c r="I922" s="22"/>
    </row>
    <row r="923" spans="1:9" x14ac:dyDescent="0.25">
      <c r="A923" s="20" t="str">
        <f t="shared" si="14"/>
        <v>DISTRIBUCION VOLUMEN X CRITERIO (Consumiciones)Cerveza SurtidorDE 50 A 59 AÑOS</v>
      </c>
      <c r="B923" s="20" t="s">
        <v>120</v>
      </c>
      <c r="C923" s="20" t="s">
        <v>181</v>
      </c>
      <c r="D923" s="20" t="s">
        <v>44</v>
      </c>
      <c r="E923" s="22" t="s">
        <v>213</v>
      </c>
      <c r="F923" s="22" t="s">
        <v>213</v>
      </c>
      <c r="G923" s="22">
        <v>24.661580995089661</v>
      </c>
      <c r="H923" s="22"/>
      <c r="I923" s="22"/>
    </row>
    <row r="924" spans="1:9" x14ac:dyDescent="0.25">
      <c r="A924" s="20" t="str">
        <f t="shared" si="14"/>
        <v>DISTRIBUCION VOLUMEN X CRITERIO (Consumiciones)Cerveza SurtidorDE 60 A 75 AÑOS</v>
      </c>
      <c r="B924" s="20" t="s">
        <v>120</v>
      </c>
      <c r="C924" s="20" t="s">
        <v>181</v>
      </c>
      <c r="D924" s="20" t="s">
        <v>45</v>
      </c>
      <c r="E924" s="22" t="s">
        <v>213</v>
      </c>
      <c r="F924" s="22" t="s">
        <v>213</v>
      </c>
      <c r="G924" s="22">
        <v>42.346938974937814</v>
      </c>
      <c r="H924" s="22"/>
      <c r="I924" s="22"/>
    </row>
    <row r="925" spans="1:9" x14ac:dyDescent="0.25">
      <c r="A925" s="20" t="str">
        <f t="shared" si="14"/>
        <v>DISTRIBUCION VOLUMEN X CRITERIO (Consumiciones)Cerveza SurtidorALTA Y MEDIA ALTA</v>
      </c>
      <c r="B925" s="20" t="s">
        <v>120</v>
      </c>
      <c r="C925" s="20" t="s">
        <v>181</v>
      </c>
      <c r="D925" s="20" t="s">
        <v>18</v>
      </c>
      <c r="E925" s="22" t="s">
        <v>213</v>
      </c>
      <c r="F925" s="22" t="s">
        <v>213</v>
      </c>
      <c r="G925" s="22">
        <v>28.3301934963877</v>
      </c>
      <c r="H925" s="22"/>
      <c r="I925" s="22"/>
    </row>
    <row r="926" spans="1:9" x14ac:dyDescent="0.25">
      <c r="A926" s="20" t="str">
        <f t="shared" si="14"/>
        <v>DISTRIBUCION VOLUMEN X CRITERIO (Consumiciones)Cerveza SurtidorMEDIA</v>
      </c>
      <c r="B926" s="20" t="s">
        <v>120</v>
      </c>
      <c r="C926" s="20" t="s">
        <v>181</v>
      </c>
      <c r="D926" s="20" t="s">
        <v>19</v>
      </c>
      <c r="E926" s="22" t="s">
        <v>213</v>
      </c>
      <c r="F926" s="22" t="s">
        <v>213</v>
      </c>
      <c r="G926" s="22">
        <v>32.023196791359823</v>
      </c>
      <c r="H926" s="22"/>
      <c r="I926" s="22"/>
    </row>
    <row r="927" spans="1:9" x14ac:dyDescent="0.25">
      <c r="A927" s="20" t="str">
        <f t="shared" si="14"/>
        <v>DISTRIBUCION VOLUMEN X CRITERIO (Consumiciones)Cerveza SurtidorMEDIA BAJA</v>
      </c>
      <c r="B927" s="20" t="s">
        <v>120</v>
      </c>
      <c r="C927" s="20" t="s">
        <v>181</v>
      </c>
      <c r="D927" s="20" t="s">
        <v>20</v>
      </c>
      <c r="E927" s="22" t="s">
        <v>213</v>
      </c>
      <c r="F927" s="22" t="s">
        <v>213</v>
      </c>
      <c r="G927" s="22">
        <v>23.699760274458971</v>
      </c>
      <c r="H927" s="22"/>
      <c r="I927" s="22"/>
    </row>
    <row r="928" spans="1:9" x14ac:dyDescent="0.25">
      <c r="A928" s="20" t="str">
        <f t="shared" si="14"/>
        <v>DISTRIBUCION VOLUMEN X CRITERIO (Consumiciones)Cerveza SurtidorBAJA</v>
      </c>
      <c r="B928" s="20" t="s">
        <v>120</v>
      </c>
      <c r="C928" s="20" t="s">
        <v>181</v>
      </c>
      <c r="D928" s="20" t="s">
        <v>21</v>
      </c>
      <c r="E928" s="22" t="s">
        <v>213</v>
      </c>
      <c r="F928" s="22" t="s">
        <v>213</v>
      </c>
      <c r="G928" s="22">
        <v>15.946849437793508</v>
      </c>
      <c r="H928" s="22"/>
      <c r="I928" s="22"/>
    </row>
    <row r="929" spans="1:9" x14ac:dyDescent="0.25">
      <c r="A929" s="20" t="str">
        <f t="shared" si="14"/>
        <v>DISTRIBUCION VOLUMEN X CRITERIO (Consumiciones)Cerveza SurtidorHOMBRE</v>
      </c>
      <c r="B929" s="20" t="s">
        <v>120</v>
      </c>
      <c r="C929" s="20" t="s">
        <v>181</v>
      </c>
      <c r="D929" s="20" t="s">
        <v>22</v>
      </c>
      <c r="E929" s="22" t="s">
        <v>213</v>
      </c>
      <c r="F929" s="22" t="s">
        <v>213</v>
      </c>
      <c r="G929" s="22">
        <v>64.103513902947839</v>
      </c>
      <c r="H929" s="22"/>
      <c r="I929" s="22"/>
    </row>
    <row r="930" spans="1:9" x14ac:dyDescent="0.25">
      <c r="A930" s="20" t="str">
        <f t="shared" si="14"/>
        <v>DISTRIBUCION VOLUMEN X CRITERIO (Consumiciones)Cerveza SurtidorMUJER</v>
      </c>
      <c r="B930" s="20" t="s">
        <v>120</v>
      </c>
      <c r="C930" s="20" t="s">
        <v>181</v>
      </c>
      <c r="D930" s="20" t="s">
        <v>23</v>
      </c>
      <c r="E930" s="22" t="s">
        <v>213</v>
      </c>
      <c r="F930" s="22" t="s">
        <v>213</v>
      </c>
      <c r="G930" s="22">
        <v>35.896486097052168</v>
      </c>
      <c r="H930" s="22"/>
      <c r="I930" s="22"/>
    </row>
    <row r="931" spans="1:9" x14ac:dyDescent="0.25">
      <c r="A931" s="20" t="str">
        <f t="shared" si="14"/>
        <v>DISTRIBUCION VOLUMEN X CRITERIO (Consumiciones)Otras CervezasT.ESPAÑA</v>
      </c>
      <c r="B931" s="20" t="s">
        <v>120</v>
      </c>
      <c r="C931" s="20" t="s">
        <v>149</v>
      </c>
      <c r="D931" s="20" t="s">
        <v>37</v>
      </c>
      <c r="E931" s="22">
        <v>100</v>
      </c>
      <c r="F931" s="22">
        <v>100</v>
      </c>
      <c r="G931" s="22">
        <v>100</v>
      </c>
      <c r="H931" s="22"/>
      <c r="I931" s="22"/>
    </row>
    <row r="932" spans="1:9" x14ac:dyDescent="0.25">
      <c r="A932" s="20" t="str">
        <f t="shared" si="14"/>
        <v>DISTRIBUCION VOLUMEN X CRITERIO (Consumiciones)Otras CervezasBCN AM</v>
      </c>
      <c r="B932" s="20" t="s">
        <v>120</v>
      </c>
      <c r="C932" s="20" t="s">
        <v>149</v>
      </c>
      <c r="D932" s="20" t="s">
        <v>2</v>
      </c>
      <c r="E932" s="22">
        <v>5.0087222920975272</v>
      </c>
      <c r="F932" s="22">
        <v>2.4049131144308489</v>
      </c>
      <c r="G932" s="22">
        <v>0</v>
      </c>
      <c r="H932" s="22"/>
      <c r="I932" s="22"/>
    </row>
    <row r="933" spans="1:9" x14ac:dyDescent="0.25">
      <c r="A933" s="20" t="str">
        <f t="shared" si="14"/>
        <v>DISTRIBUCION VOLUMEN X CRITERIO (Consumiciones)Otras CervezasREST.CAT ARAGON</v>
      </c>
      <c r="B933" s="20" t="s">
        <v>120</v>
      </c>
      <c r="C933" s="20" t="s">
        <v>149</v>
      </c>
      <c r="D933" s="20" t="s">
        <v>3</v>
      </c>
      <c r="E933" s="22">
        <v>10.417708542619595</v>
      </c>
      <c r="F933" s="22">
        <v>8.2536107926441602</v>
      </c>
      <c r="G933" s="22">
        <v>8.6646356923641683</v>
      </c>
      <c r="H933" s="22"/>
      <c r="I933" s="22"/>
    </row>
    <row r="934" spans="1:9" x14ac:dyDescent="0.25">
      <c r="A934" s="20" t="str">
        <f t="shared" si="14"/>
        <v>DISTRIBUCION VOLUMEN X CRITERIO (Consumiciones)Otras CervezasLEVANTE</v>
      </c>
      <c r="B934" s="20" t="s">
        <v>120</v>
      </c>
      <c r="C934" s="20" t="s">
        <v>149</v>
      </c>
      <c r="D934" s="20" t="s">
        <v>4</v>
      </c>
      <c r="E934" s="22">
        <v>7.8363602819712277</v>
      </c>
      <c r="F934" s="22">
        <v>7.6061551943916266</v>
      </c>
      <c r="G934" s="22">
        <v>10.578057699995489</v>
      </c>
      <c r="H934" s="22"/>
      <c r="I934" s="22"/>
    </row>
    <row r="935" spans="1:9" x14ac:dyDescent="0.25">
      <c r="A935" s="20" t="str">
        <f t="shared" si="14"/>
        <v>DISTRIBUCION VOLUMEN X CRITERIO (Consumiciones)Otras CervezasANDALUCIA</v>
      </c>
      <c r="B935" s="20" t="s">
        <v>120</v>
      </c>
      <c r="C935" s="20" t="s">
        <v>149</v>
      </c>
      <c r="D935" s="20" t="s">
        <v>5</v>
      </c>
      <c r="E935" s="22">
        <v>13.843757447394125</v>
      </c>
      <c r="F935" s="22">
        <v>7.3771965314535173</v>
      </c>
      <c r="G935" s="22">
        <v>11.004282312168581</v>
      </c>
      <c r="H935" s="22"/>
      <c r="I935" s="22"/>
    </row>
    <row r="936" spans="1:9" x14ac:dyDescent="0.25">
      <c r="A936" s="20" t="str">
        <f t="shared" si="14"/>
        <v>DISTRIBUCION VOLUMEN X CRITERIO (Consumiciones)Otras CervezasMDD AM</v>
      </c>
      <c r="B936" s="20" t="s">
        <v>120</v>
      </c>
      <c r="C936" s="20" t="s">
        <v>149</v>
      </c>
      <c r="D936" s="20" t="s">
        <v>6</v>
      </c>
      <c r="E936" s="22">
        <v>16.972676544898231</v>
      </c>
      <c r="F936" s="22">
        <v>3.1702483899737821</v>
      </c>
      <c r="G936" s="22">
        <v>17.651930307041628</v>
      </c>
      <c r="H936" s="22"/>
      <c r="I936" s="22"/>
    </row>
    <row r="937" spans="1:9" x14ac:dyDescent="0.25">
      <c r="A937" s="20" t="str">
        <f t="shared" si="14"/>
        <v>DISTRIBUCION VOLUMEN X CRITERIO (Consumiciones)Otras CervezasRTO CENTRO</v>
      </c>
      <c r="B937" s="20" t="s">
        <v>120</v>
      </c>
      <c r="C937" s="20" t="s">
        <v>149</v>
      </c>
      <c r="D937" s="20" t="s">
        <v>7</v>
      </c>
      <c r="E937" s="22">
        <v>10.037579071246117</v>
      </c>
      <c r="F937" s="22">
        <v>38.939648618154912</v>
      </c>
      <c r="G937" s="22">
        <v>15.251712224889054</v>
      </c>
      <c r="H937" s="22"/>
      <c r="I937" s="22"/>
    </row>
    <row r="938" spans="1:9" x14ac:dyDescent="0.25">
      <c r="A938" s="20" t="str">
        <f t="shared" si="14"/>
        <v>DISTRIBUCION VOLUMEN X CRITERIO (Consumiciones)Otras CervezasNORTE-CENTRO</v>
      </c>
      <c r="B938" s="20" t="s">
        <v>120</v>
      </c>
      <c r="C938" s="20" t="s">
        <v>149</v>
      </c>
      <c r="D938" s="20" t="s">
        <v>8</v>
      </c>
      <c r="E938" s="22">
        <v>7.9534635867081676</v>
      </c>
      <c r="F938" s="22">
        <v>0.89321246622025319</v>
      </c>
      <c r="G938" s="22">
        <v>17.209100652224301</v>
      </c>
      <c r="H938" s="22"/>
      <c r="I938" s="22"/>
    </row>
    <row r="939" spans="1:9" x14ac:dyDescent="0.25">
      <c r="A939" s="20" t="str">
        <f t="shared" si="14"/>
        <v>DISTRIBUCION VOLUMEN X CRITERIO (Consumiciones)Otras CervezasNOROESTE</v>
      </c>
      <c r="B939" s="20" t="s">
        <v>120</v>
      </c>
      <c r="C939" s="20" t="s">
        <v>149</v>
      </c>
      <c r="D939" s="20" t="s">
        <v>9</v>
      </c>
      <c r="E939" s="22">
        <v>27.929720934603907</v>
      </c>
      <c r="F939" s="22">
        <v>31.355034081281026</v>
      </c>
      <c r="G939" s="22">
        <v>19.640281111316785</v>
      </c>
      <c r="H939" s="22"/>
      <c r="I939" s="22"/>
    </row>
    <row r="940" spans="1:9" x14ac:dyDescent="0.25">
      <c r="A940" s="20" t="str">
        <f t="shared" si="14"/>
        <v>DISTRIBUCION VOLUMEN X CRITERIO (Consumiciones)Otras Cervezas&lt;2MIL</v>
      </c>
      <c r="B940" s="20" t="s">
        <v>120</v>
      </c>
      <c r="C940" s="20" t="s">
        <v>149</v>
      </c>
      <c r="D940" s="20" t="s">
        <v>10</v>
      </c>
      <c r="E940" s="22">
        <v>2.1213559016447685</v>
      </c>
      <c r="F940" s="22">
        <v>2.9063823626652696</v>
      </c>
      <c r="G940" s="22">
        <v>10.306310538407812</v>
      </c>
      <c r="H940" s="22"/>
      <c r="I940" s="22"/>
    </row>
    <row r="941" spans="1:9" x14ac:dyDescent="0.25">
      <c r="A941" s="20" t="str">
        <f t="shared" si="14"/>
        <v>DISTRIBUCION VOLUMEN X CRITERIO (Consumiciones)Otras Cervezas2-5MIL</v>
      </c>
      <c r="B941" s="20" t="s">
        <v>120</v>
      </c>
      <c r="C941" s="20" t="s">
        <v>149</v>
      </c>
      <c r="D941" s="20" t="s">
        <v>11</v>
      </c>
      <c r="E941" s="22">
        <v>4.7924005171997939</v>
      </c>
      <c r="F941" s="22">
        <v>5.5211180448010353</v>
      </c>
      <c r="G941" s="22">
        <v>0.34588638262062571</v>
      </c>
      <c r="H941" s="22"/>
      <c r="I941" s="22"/>
    </row>
    <row r="942" spans="1:9" x14ac:dyDescent="0.25">
      <c r="A942" s="20" t="str">
        <f t="shared" si="14"/>
        <v>DISTRIBUCION VOLUMEN X CRITERIO (Consumiciones)Otras Cervezas5-10MIL</v>
      </c>
      <c r="B942" s="20" t="s">
        <v>120</v>
      </c>
      <c r="C942" s="20" t="s">
        <v>149</v>
      </c>
      <c r="D942" s="20" t="s">
        <v>12</v>
      </c>
      <c r="E942" s="22">
        <v>1.6223978774956713</v>
      </c>
      <c r="F942" s="22">
        <v>0.86924317942288631</v>
      </c>
      <c r="G942" s="22">
        <v>0</v>
      </c>
      <c r="H942" s="22"/>
      <c r="I942" s="22"/>
    </row>
    <row r="943" spans="1:9" x14ac:dyDescent="0.25">
      <c r="A943" s="20" t="str">
        <f t="shared" si="14"/>
        <v>DISTRIBUCION VOLUMEN X CRITERIO (Consumiciones)Otras Cervezas10-30MIL</v>
      </c>
      <c r="B943" s="20" t="s">
        <v>120</v>
      </c>
      <c r="C943" s="20" t="s">
        <v>149</v>
      </c>
      <c r="D943" s="20" t="s">
        <v>13</v>
      </c>
      <c r="E943" s="22">
        <v>39.384987899557942</v>
      </c>
      <c r="F943" s="22">
        <v>27.1637390111866</v>
      </c>
      <c r="G943" s="22">
        <v>33.719234005882932</v>
      </c>
      <c r="H943" s="22"/>
      <c r="I943" s="22"/>
    </row>
    <row r="944" spans="1:9" x14ac:dyDescent="0.25">
      <c r="A944" s="20" t="str">
        <f t="shared" si="14"/>
        <v>DISTRIBUCION VOLUMEN X CRITERIO (Consumiciones)Otras Cervezas30-100MIL</v>
      </c>
      <c r="B944" s="20" t="s">
        <v>120</v>
      </c>
      <c r="C944" s="20" t="s">
        <v>149</v>
      </c>
      <c r="D944" s="20" t="s">
        <v>14</v>
      </c>
      <c r="E944" s="22">
        <v>12.315631981370066</v>
      </c>
      <c r="F944" s="22">
        <v>11.126638994887946</v>
      </c>
      <c r="G944" s="22">
        <v>18.97300727821963</v>
      </c>
      <c r="H944" s="22"/>
      <c r="I944" s="22"/>
    </row>
    <row r="945" spans="1:9" x14ac:dyDescent="0.25">
      <c r="A945" s="20" t="str">
        <f t="shared" si="14"/>
        <v>DISTRIBUCION VOLUMEN X CRITERIO (Consumiciones)Otras Cervezas100-200MIL</v>
      </c>
      <c r="B945" s="20" t="s">
        <v>120</v>
      </c>
      <c r="C945" s="20" t="s">
        <v>149</v>
      </c>
      <c r="D945" s="20" t="s">
        <v>15</v>
      </c>
      <c r="E945" s="22">
        <v>6.5657170644763907</v>
      </c>
      <c r="F945" s="22">
        <v>4.0591997900688979</v>
      </c>
      <c r="G945" s="22">
        <v>11.833857798614664</v>
      </c>
      <c r="H945" s="22"/>
      <c r="I945" s="22"/>
    </row>
    <row r="946" spans="1:9" x14ac:dyDescent="0.25">
      <c r="A946" s="20" t="str">
        <f t="shared" si="14"/>
        <v>DISTRIBUCION VOLUMEN X CRITERIO (Consumiciones)Otras Cervezas200-500MIL</v>
      </c>
      <c r="B946" s="20" t="s">
        <v>120</v>
      </c>
      <c r="C946" s="20" t="s">
        <v>149</v>
      </c>
      <c r="D946" s="20" t="s">
        <v>16</v>
      </c>
      <c r="E946" s="22">
        <v>16.345840320197791</v>
      </c>
      <c r="F946" s="22">
        <v>41.800293468663561</v>
      </c>
      <c r="G946" s="22">
        <v>6.9280624442933867</v>
      </c>
      <c r="H946" s="22"/>
      <c r="I946" s="22"/>
    </row>
    <row r="947" spans="1:9" x14ac:dyDescent="0.25">
      <c r="A947" s="20" t="str">
        <f t="shared" si="14"/>
        <v>DISTRIBUCION VOLUMEN X CRITERIO (Consumiciones)Otras Cervezas&gt;500MIL</v>
      </c>
      <c r="B947" s="20" t="s">
        <v>120</v>
      </c>
      <c r="C947" s="20" t="s">
        <v>149</v>
      </c>
      <c r="D947" s="20" t="s">
        <v>17</v>
      </c>
      <c r="E947" s="22">
        <v>16.851650546330042</v>
      </c>
      <c r="F947" s="22">
        <v>6.5533912579753277</v>
      </c>
      <c r="G947" s="22">
        <v>17.893640618656448</v>
      </c>
      <c r="H947" s="22"/>
      <c r="I947" s="22"/>
    </row>
    <row r="948" spans="1:9" x14ac:dyDescent="0.25">
      <c r="A948" s="20" t="str">
        <f t="shared" si="14"/>
        <v>DISTRIBUCION VOLUMEN X CRITERIO (Consumiciones)Otras CervezasDE 15 A 19 AÑOS</v>
      </c>
      <c r="B948" s="20" t="s">
        <v>120</v>
      </c>
      <c r="C948" s="20" t="s">
        <v>149</v>
      </c>
      <c r="D948" s="20" t="s">
        <v>40</v>
      </c>
      <c r="E948" s="22">
        <v>0</v>
      </c>
      <c r="F948" s="22">
        <v>0</v>
      </c>
      <c r="G948" s="22">
        <v>0</v>
      </c>
      <c r="H948" s="22"/>
      <c r="I948" s="22"/>
    </row>
    <row r="949" spans="1:9" x14ac:dyDescent="0.25">
      <c r="A949" s="20" t="str">
        <f t="shared" si="14"/>
        <v>DISTRIBUCION VOLUMEN X CRITERIO (Consumiciones)Otras CervezasDE 20 A 24 AÑOS</v>
      </c>
      <c r="B949" s="20" t="s">
        <v>120</v>
      </c>
      <c r="C949" s="20" t="s">
        <v>149</v>
      </c>
      <c r="D949" s="20" t="s">
        <v>41</v>
      </c>
      <c r="E949" s="22">
        <v>1.6291447190812967</v>
      </c>
      <c r="F949" s="22">
        <v>3.9877844667710987</v>
      </c>
      <c r="G949" s="22">
        <v>6.4449233679226348</v>
      </c>
      <c r="H949" s="22"/>
      <c r="I949" s="22"/>
    </row>
    <row r="950" spans="1:9" x14ac:dyDescent="0.25">
      <c r="A950" s="20" t="str">
        <f t="shared" si="14"/>
        <v>DISTRIBUCION VOLUMEN X CRITERIO (Consumiciones)Otras CervezasDE 25 A 34 AÑOS</v>
      </c>
      <c r="B950" s="20" t="s">
        <v>120</v>
      </c>
      <c r="C950" s="20" t="s">
        <v>149</v>
      </c>
      <c r="D950" s="20" t="s">
        <v>42</v>
      </c>
      <c r="E950" s="22">
        <v>7.6319108820543757</v>
      </c>
      <c r="F950" s="22">
        <v>6.1357140640271268</v>
      </c>
      <c r="G950" s="22">
        <v>10.625321795615648</v>
      </c>
      <c r="H950" s="22"/>
      <c r="I950" s="22"/>
    </row>
    <row r="951" spans="1:9" x14ac:dyDescent="0.25">
      <c r="A951" s="20" t="str">
        <f t="shared" si="14"/>
        <v>DISTRIBUCION VOLUMEN X CRITERIO (Consumiciones)Otras CervezasDE 35 A 49 AÑOS</v>
      </c>
      <c r="B951" s="20" t="s">
        <v>120</v>
      </c>
      <c r="C951" s="20" t="s">
        <v>149</v>
      </c>
      <c r="D951" s="20" t="s">
        <v>43</v>
      </c>
      <c r="E951" s="22">
        <v>17.110540846843936</v>
      </c>
      <c r="F951" s="22">
        <v>14.610988850569607</v>
      </c>
      <c r="G951" s="22">
        <v>9.0294255355223481</v>
      </c>
      <c r="H951" s="22"/>
      <c r="I951" s="22"/>
    </row>
    <row r="952" spans="1:9" x14ac:dyDescent="0.25">
      <c r="A952" s="20" t="str">
        <f t="shared" si="14"/>
        <v>DISTRIBUCION VOLUMEN X CRITERIO (Consumiciones)Otras CervezasDE 50 A 59 AÑOS</v>
      </c>
      <c r="B952" s="20" t="s">
        <v>120</v>
      </c>
      <c r="C952" s="20" t="s">
        <v>149</v>
      </c>
      <c r="D952" s="20" t="s">
        <v>44</v>
      </c>
      <c r="E952" s="22">
        <v>9.9798647637141151</v>
      </c>
      <c r="F952" s="22">
        <v>11.838833416065563</v>
      </c>
      <c r="G952" s="22">
        <v>24.988084812491348</v>
      </c>
      <c r="H952" s="22"/>
      <c r="I952" s="22"/>
    </row>
    <row r="953" spans="1:9" x14ac:dyDescent="0.25">
      <c r="A953" s="20" t="str">
        <f t="shared" si="14"/>
        <v>DISTRIBUCION VOLUMEN X CRITERIO (Consumiciones)Otras CervezasDE 60 A 75 AÑOS</v>
      </c>
      <c r="B953" s="20" t="s">
        <v>120</v>
      </c>
      <c r="C953" s="20" t="s">
        <v>149</v>
      </c>
      <c r="D953" s="20" t="s">
        <v>45</v>
      </c>
      <c r="E953" s="22">
        <v>63.648517042514833</v>
      </c>
      <c r="F953" s="22">
        <v>63.426693140980731</v>
      </c>
      <c r="G953" s="22">
        <v>48.912241377433006</v>
      </c>
      <c r="H953" s="22"/>
      <c r="I953" s="22"/>
    </row>
    <row r="954" spans="1:9" x14ac:dyDescent="0.25">
      <c r="A954" s="20" t="str">
        <f t="shared" si="14"/>
        <v>DISTRIBUCION VOLUMEN X CRITERIO (Consumiciones)Otras CervezasALTA Y MEDIA ALTA</v>
      </c>
      <c r="B954" s="20" t="s">
        <v>120</v>
      </c>
      <c r="C954" s="20" t="s">
        <v>149</v>
      </c>
      <c r="D954" s="20" t="s">
        <v>18</v>
      </c>
      <c r="E954" s="22">
        <v>15.555773699436241</v>
      </c>
      <c r="F954" s="22">
        <v>18.675063600983712</v>
      </c>
      <c r="G954" s="22">
        <v>16.596891784898201</v>
      </c>
      <c r="H954" s="22"/>
      <c r="I954" s="22"/>
    </row>
    <row r="955" spans="1:9" x14ac:dyDescent="0.25">
      <c r="A955" s="20" t="str">
        <f t="shared" si="14"/>
        <v>DISTRIBUCION VOLUMEN X CRITERIO (Consumiciones)Otras CervezasMEDIA</v>
      </c>
      <c r="B955" s="20" t="s">
        <v>120</v>
      </c>
      <c r="C955" s="20" t="s">
        <v>149</v>
      </c>
      <c r="D955" s="20" t="s">
        <v>19</v>
      </c>
      <c r="E955" s="22">
        <v>28.136651800249439</v>
      </c>
      <c r="F955" s="22">
        <v>39.911067574732662</v>
      </c>
      <c r="G955" s="22">
        <v>54.41562693952342</v>
      </c>
      <c r="H955" s="22"/>
      <c r="I955" s="22"/>
    </row>
    <row r="956" spans="1:9" x14ac:dyDescent="0.25">
      <c r="A956" s="20" t="str">
        <f t="shared" si="14"/>
        <v>DISTRIBUCION VOLUMEN X CRITERIO (Consumiciones)Otras CervezasMEDIA BAJA</v>
      </c>
      <c r="B956" s="20" t="s">
        <v>120</v>
      </c>
      <c r="C956" s="20" t="s">
        <v>149</v>
      </c>
      <c r="D956" s="20" t="s">
        <v>20</v>
      </c>
      <c r="E956" s="22">
        <v>50.56331669592479</v>
      </c>
      <c r="F956" s="22">
        <v>27.964268596585679</v>
      </c>
      <c r="G956" s="22">
        <v>18.251912885357545</v>
      </c>
      <c r="H956" s="22"/>
      <c r="I956" s="22"/>
    </row>
    <row r="957" spans="1:9" x14ac:dyDescent="0.25">
      <c r="A957" s="20" t="str">
        <f t="shared" si="14"/>
        <v>DISTRIBUCION VOLUMEN X CRITERIO (Consumiciones)Otras CervezasBAJA</v>
      </c>
      <c r="B957" s="20" t="s">
        <v>120</v>
      </c>
      <c r="C957" s="20" t="s">
        <v>149</v>
      </c>
      <c r="D957" s="20" t="s">
        <v>21</v>
      </c>
      <c r="E957" s="22">
        <v>5.7442399126619961</v>
      </c>
      <c r="F957" s="22">
        <v>13.449608590746415</v>
      </c>
      <c r="G957" s="22">
        <v>10.735568390220836</v>
      </c>
      <c r="H957" s="22"/>
      <c r="I957" s="22"/>
    </row>
    <row r="958" spans="1:9" x14ac:dyDescent="0.25">
      <c r="A958" s="20" t="str">
        <f t="shared" si="14"/>
        <v>DISTRIBUCION VOLUMEN X CRITERIO (Consumiciones)Otras CervezasHOMBRE</v>
      </c>
      <c r="B958" s="20" t="s">
        <v>120</v>
      </c>
      <c r="C958" s="20" t="s">
        <v>149</v>
      </c>
      <c r="D958" s="20" t="s">
        <v>22</v>
      </c>
      <c r="E958" s="22">
        <v>29.363936199238445</v>
      </c>
      <c r="F958" s="22">
        <v>25.989000175252329</v>
      </c>
      <c r="G958" s="22">
        <v>34.771363728987041</v>
      </c>
      <c r="H958" s="22"/>
      <c r="I958" s="22"/>
    </row>
    <row r="959" spans="1:9" x14ac:dyDescent="0.25">
      <c r="A959" s="20" t="str">
        <f t="shared" si="14"/>
        <v>DISTRIBUCION VOLUMEN X CRITERIO (Consumiciones)Otras CervezasMUJER</v>
      </c>
      <c r="B959" s="20" t="s">
        <v>120</v>
      </c>
      <c r="C959" s="20" t="s">
        <v>149</v>
      </c>
      <c r="D959" s="20" t="s">
        <v>23</v>
      </c>
      <c r="E959" s="22">
        <v>70.636051813004428</v>
      </c>
      <c r="F959" s="22">
        <v>74.011011440092773</v>
      </c>
      <c r="G959" s="22">
        <v>65.228644048550493</v>
      </c>
      <c r="H959" s="22"/>
      <c r="I959" s="22"/>
    </row>
    <row r="960" spans="1:9" x14ac:dyDescent="0.25">
      <c r="A960" s="20" t="str">
        <f t="shared" si="14"/>
        <v>DISTRIBUCION VOLUMEN X CRITERIO (Consumiciones)EspirituosasT.ESPAÑA</v>
      </c>
      <c r="B960" s="20" t="s">
        <v>120</v>
      </c>
      <c r="C960" s="20" t="s">
        <v>150</v>
      </c>
      <c r="D960" s="20" t="s">
        <v>37</v>
      </c>
      <c r="E960" s="22">
        <v>100</v>
      </c>
      <c r="F960" s="22">
        <v>100</v>
      </c>
      <c r="G960" s="22">
        <v>100</v>
      </c>
      <c r="H960" s="22"/>
      <c r="I960" s="22"/>
    </row>
    <row r="961" spans="1:9" x14ac:dyDescent="0.25">
      <c r="A961" s="20" t="str">
        <f t="shared" si="14"/>
        <v>DISTRIBUCION VOLUMEN X CRITERIO (Consumiciones)EspirituosasBCN AM</v>
      </c>
      <c r="B961" s="20" t="s">
        <v>120</v>
      </c>
      <c r="C961" s="20" t="s">
        <v>150</v>
      </c>
      <c r="D961" s="20" t="s">
        <v>2</v>
      </c>
      <c r="E961" s="22">
        <v>8.7169749450623204</v>
      </c>
      <c r="F961" s="22">
        <v>6.8080434150247813</v>
      </c>
      <c r="G961" s="22">
        <v>5.0888693418561415</v>
      </c>
      <c r="H961" s="22"/>
      <c r="I961" s="22"/>
    </row>
    <row r="962" spans="1:9" x14ac:dyDescent="0.25">
      <c r="A962" s="20" t="str">
        <f t="shared" si="14"/>
        <v>DISTRIBUCION VOLUMEN X CRITERIO (Consumiciones)EspirituosasREST.CAT ARAGON</v>
      </c>
      <c r="B962" s="20" t="s">
        <v>120</v>
      </c>
      <c r="C962" s="20" t="s">
        <v>150</v>
      </c>
      <c r="D962" s="20" t="s">
        <v>3</v>
      </c>
      <c r="E962" s="22">
        <v>14.278721868931408</v>
      </c>
      <c r="F962" s="22">
        <v>16.187105151202676</v>
      </c>
      <c r="G962" s="22">
        <v>13.33439513417661</v>
      </c>
      <c r="H962" s="22"/>
      <c r="I962" s="22"/>
    </row>
    <row r="963" spans="1:9" x14ac:dyDescent="0.25">
      <c r="A963" s="20" t="str">
        <f t="shared" si="14"/>
        <v>DISTRIBUCION VOLUMEN X CRITERIO (Consumiciones)EspirituosasLEVANTE</v>
      </c>
      <c r="B963" s="20" t="s">
        <v>120</v>
      </c>
      <c r="C963" s="20" t="s">
        <v>150</v>
      </c>
      <c r="D963" s="20" t="s">
        <v>4</v>
      </c>
      <c r="E963" s="22">
        <v>10.736219199799221</v>
      </c>
      <c r="F963" s="22">
        <v>10.792572269112217</v>
      </c>
      <c r="G963" s="22">
        <v>13.293512574352281</v>
      </c>
      <c r="H963" s="22"/>
      <c r="I963" s="22"/>
    </row>
    <row r="964" spans="1:9" x14ac:dyDescent="0.25">
      <c r="A964" s="20" t="str">
        <f t="shared" ref="A964:A1027" si="15">B964&amp;C964&amp;D964</f>
        <v>DISTRIBUCION VOLUMEN X CRITERIO (Consumiciones)EspirituosasANDALUCIA</v>
      </c>
      <c r="B964" s="20" t="s">
        <v>120</v>
      </c>
      <c r="C964" s="20" t="s">
        <v>150</v>
      </c>
      <c r="D964" s="20" t="s">
        <v>5</v>
      </c>
      <c r="E964" s="22">
        <v>22.570656392503246</v>
      </c>
      <c r="F964" s="22">
        <v>19.922852065308078</v>
      </c>
      <c r="G964" s="22">
        <v>21.442290236644425</v>
      </c>
      <c r="H964" s="22"/>
      <c r="I964" s="22"/>
    </row>
    <row r="965" spans="1:9" x14ac:dyDescent="0.25">
      <c r="A965" s="20" t="str">
        <f t="shared" si="15"/>
        <v>DISTRIBUCION VOLUMEN X CRITERIO (Consumiciones)EspirituosasMDD AM</v>
      </c>
      <c r="B965" s="20" t="s">
        <v>120</v>
      </c>
      <c r="C965" s="20" t="s">
        <v>150</v>
      </c>
      <c r="D965" s="20" t="s">
        <v>6</v>
      </c>
      <c r="E965" s="22">
        <v>9.742886846808327</v>
      </c>
      <c r="F965" s="22">
        <v>9.941572640381322</v>
      </c>
      <c r="G965" s="22">
        <v>11.54704060129556</v>
      </c>
      <c r="H965" s="22"/>
      <c r="I965" s="22"/>
    </row>
    <row r="966" spans="1:9" x14ac:dyDescent="0.25">
      <c r="A966" s="20" t="str">
        <f t="shared" si="15"/>
        <v>DISTRIBUCION VOLUMEN X CRITERIO (Consumiciones)EspirituosasRTO CENTRO</v>
      </c>
      <c r="B966" s="20" t="s">
        <v>120</v>
      </c>
      <c r="C966" s="20" t="s">
        <v>150</v>
      </c>
      <c r="D966" s="20" t="s">
        <v>7</v>
      </c>
      <c r="E966" s="22">
        <v>11.102406324161018</v>
      </c>
      <c r="F966" s="22">
        <v>13.166793028291716</v>
      </c>
      <c r="G966" s="22">
        <v>14.195697963811311</v>
      </c>
      <c r="H966" s="22"/>
      <c r="I966" s="22"/>
    </row>
    <row r="967" spans="1:9" x14ac:dyDescent="0.25">
      <c r="A967" s="20" t="str">
        <f t="shared" si="15"/>
        <v>DISTRIBUCION VOLUMEN X CRITERIO (Consumiciones)EspirituosasNORTE-CENTRO</v>
      </c>
      <c r="B967" s="20" t="s">
        <v>120</v>
      </c>
      <c r="C967" s="20" t="s">
        <v>150</v>
      </c>
      <c r="D967" s="20" t="s">
        <v>8</v>
      </c>
      <c r="E967" s="22">
        <v>12.154092397686247</v>
      </c>
      <c r="F967" s="22">
        <v>11.908407131123148</v>
      </c>
      <c r="G967" s="22">
        <v>10.401825458337308</v>
      </c>
      <c r="H967" s="22"/>
      <c r="I967" s="22"/>
    </row>
    <row r="968" spans="1:9" x14ac:dyDescent="0.25">
      <c r="A968" s="20" t="str">
        <f t="shared" si="15"/>
        <v>DISTRIBUCION VOLUMEN X CRITERIO (Consumiciones)EspirituosasNOROESTE</v>
      </c>
      <c r="B968" s="20" t="s">
        <v>120</v>
      </c>
      <c r="C968" s="20" t="s">
        <v>150</v>
      </c>
      <c r="D968" s="20" t="s">
        <v>9</v>
      </c>
      <c r="E968" s="22">
        <v>10.6980495829392</v>
      </c>
      <c r="F968" s="22">
        <v>11.272670386900915</v>
      </c>
      <c r="G968" s="22">
        <v>10.696378371600927</v>
      </c>
      <c r="H968" s="22"/>
      <c r="I968" s="22"/>
    </row>
    <row r="969" spans="1:9" x14ac:dyDescent="0.25">
      <c r="A969" s="20" t="str">
        <f t="shared" si="15"/>
        <v>DISTRIBUCION VOLUMEN X CRITERIO (Consumiciones)Espirituosas&lt;2MIL</v>
      </c>
      <c r="B969" s="20" t="s">
        <v>120</v>
      </c>
      <c r="C969" s="20" t="s">
        <v>150</v>
      </c>
      <c r="D969" s="20" t="s">
        <v>10</v>
      </c>
      <c r="E969" s="22">
        <v>10.030672692858673</v>
      </c>
      <c r="F969" s="22">
        <v>10.037740106638184</v>
      </c>
      <c r="G969" s="22">
        <v>11.159839916579246</v>
      </c>
      <c r="H969" s="22"/>
      <c r="I969" s="22"/>
    </row>
    <row r="970" spans="1:9" x14ac:dyDescent="0.25">
      <c r="A970" s="20" t="str">
        <f t="shared" si="15"/>
        <v>DISTRIBUCION VOLUMEN X CRITERIO (Consumiciones)Espirituosas2-5MIL</v>
      </c>
      <c r="B970" s="20" t="s">
        <v>120</v>
      </c>
      <c r="C970" s="20" t="s">
        <v>150</v>
      </c>
      <c r="D970" s="20" t="s">
        <v>11</v>
      </c>
      <c r="E970" s="22">
        <v>6.8762793147602865</v>
      </c>
      <c r="F970" s="22">
        <v>6.1694053181598214</v>
      </c>
      <c r="G970" s="22">
        <v>5.309804601212293</v>
      </c>
      <c r="H970" s="22"/>
      <c r="I970" s="22"/>
    </row>
    <row r="971" spans="1:9" x14ac:dyDescent="0.25">
      <c r="A971" s="20" t="str">
        <f t="shared" si="15"/>
        <v>DISTRIBUCION VOLUMEN X CRITERIO (Consumiciones)Espirituosas5-10MIL</v>
      </c>
      <c r="B971" s="20" t="s">
        <v>120</v>
      </c>
      <c r="C971" s="20" t="s">
        <v>150</v>
      </c>
      <c r="D971" s="20" t="s">
        <v>12</v>
      </c>
      <c r="E971" s="22">
        <v>7.4712135677848224</v>
      </c>
      <c r="F971" s="22">
        <v>7.8562696015918112</v>
      </c>
      <c r="G971" s="22">
        <v>6.143247261304186</v>
      </c>
      <c r="H971" s="22"/>
      <c r="I971" s="22"/>
    </row>
    <row r="972" spans="1:9" x14ac:dyDescent="0.25">
      <c r="A972" s="20" t="str">
        <f t="shared" si="15"/>
        <v>DISTRIBUCION VOLUMEN X CRITERIO (Consumiciones)Espirituosas10-30MIL</v>
      </c>
      <c r="B972" s="20" t="s">
        <v>120</v>
      </c>
      <c r="C972" s="20" t="s">
        <v>150</v>
      </c>
      <c r="D972" s="20" t="s">
        <v>13</v>
      </c>
      <c r="E972" s="22">
        <v>21.764856728965441</v>
      </c>
      <c r="F972" s="22">
        <v>21.663065737958547</v>
      </c>
      <c r="G972" s="22">
        <v>21.226481635767133</v>
      </c>
      <c r="H972" s="22"/>
      <c r="I972" s="22"/>
    </row>
    <row r="973" spans="1:9" x14ac:dyDescent="0.25">
      <c r="A973" s="20" t="str">
        <f t="shared" si="15"/>
        <v>DISTRIBUCION VOLUMEN X CRITERIO (Consumiciones)Espirituosas30-100MIL</v>
      </c>
      <c r="B973" s="20" t="s">
        <v>120</v>
      </c>
      <c r="C973" s="20" t="s">
        <v>150</v>
      </c>
      <c r="D973" s="20" t="s">
        <v>14</v>
      </c>
      <c r="E973" s="22">
        <v>14.781037946835426</v>
      </c>
      <c r="F973" s="22">
        <v>16.324295346813262</v>
      </c>
      <c r="G973" s="22">
        <v>16.765214048883827</v>
      </c>
      <c r="H973" s="22"/>
      <c r="I973" s="22"/>
    </row>
    <row r="974" spans="1:9" x14ac:dyDescent="0.25">
      <c r="A974" s="20" t="str">
        <f t="shared" si="15"/>
        <v>DISTRIBUCION VOLUMEN X CRITERIO (Consumiciones)Espirituosas100-200MIL</v>
      </c>
      <c r="B974" s="20" t="s">
        <v>120</v>
      </c>
      <c r="C974" s="20" t="s">
        <v>150</v>
      </c>
      <c r="D974" s="20" t="s">
        <v>15</v>
      </c>
      <c r="E974" s="22">
        <v>11.189630180553229</v>
      </c>
      <c r="F974" s="22">
        <v>11.848325188087202</v>
      </c>
      <c r="G974" s="22">
        <v>11.242055252694886</v>
      </c>
      <c r="H974" s="22"/>
      <c r="I974" s="22"/>
    </row>
    <row r="975" spans="1:9" x14ac:dyDescent="0.25">
      <c r="A975" s="20" t="str">
        <f t="shared" si="15"/>
        <v>DISTRIBUCION VOLUMEN X CRITERIO (Consumiciones)Espirituosas200-500MIL</v>
      </c>
      <c r="B975" s="20" t="s">
        <v>120</v>
      </c>
      <c r="C975" s="20" t="s">
        <v>150</v>
      </c>
      <c r="D975" s="20" t="s">
        <v>16</v>
      </c>
      <c r="E975" s="22">
        <v>11.650047074324023</v>
      </c>
      <c r="F975" s="22">
        <v>11.299557970706928</v>
      </c>
      <c r="G975" s="22">
        <v>12.778450413013095</v>
      </c>
      <c r="H975" s="22"/>
      <c r="I975" s="22"/>
    </row>
    <row r="976" spans="1:9" x14ac:dyDescent="0.25">
      <c r="A976" s="20" t="str">
        <f t="shared" si="15"/>
        <v>DISTRIBUCION VOLUMEN X CRITERIO (Consumiciones)Espirituosas&gt;500MIL</v>
      </c>
      <c r="B976" s="20" t="s">
        <v>120</v>
      </c>
      <c r="C976" s="20" t="s">
        <v>150</v>
      </c>
      <c r="D976" s="20" t="s">
        <v>17</v>
      </c>
      <c r="E976" s="22">
        <v>16.236272067246688</v>
      </c>
      <c r="F976" s="22">
        <v>14.801351991185637</v>
      </c>
      <c r="G976" s="22">
        <v>15.374916552619897</v>
      </c>
      <c r="H976" s="22"/>
      <c r="I976" s="22"/>
    </row>
    <row r="977" spans="1:9" x14ac:dyDescent="0.25">
      <c r="A977" s="20" t="str">
        <f t="shared" si="15"/>
        <v>DISTRIBUCION VOLUMEN X CRITERIO (Consumiciones)EspirituosasDE 15 A 19 AÑOS</v>
      </c>
      <c r="B977" s="20" t="s">
        <v>120</v>
      </c>
      <c r="C977" s="20" t="s">
        <v>150</v>
      </c>
      <c r="D977" s="20" t="s">
        <v>40</v>
      </c>
      <c r="E977" s="22">
        <v>1.326859739374191</v>
      </c>
      <c r="F977" s="22">
        <v>2.4512909383713399</v>
      </c>
      <c r="G977" s="22">
        <v>1.4367133616985848</v>
      </c>
      <c r="H977" s="22"/>
      <c r="I977" s="22"/>
    </row>
    <row r="978" spans="1:9" x14ac:dyDescent="0.25">
      <c r="A978" s="20" t="str">
        <f t="shared" si="15"/>
        <v>DISTRIBUCION VOLUMEN X CRITERIO (Consumiciones)EspirituosasDE 20 A 24 AÑOS</v>
      </c>
      <c r="B978" s="20" t="s">
        <v>120</v>
      </c>
      <c r="C978" s="20" t="s">
        <v>150</v>
      </c>
      <c r="D978" s="20" t="s">
        <v>41</v>
      </c>
      <c r="E978" s="22">
        <v>5.7771654598436273</v>
      </c>
      <c r="F978" s="22">
        <v>4.9662947335100505</v>
      </c>
      <c r="G978" s="22">
        <v>3.9582741314816046</v>
      </c>
      <c r="H978" s="22"/>
      <c r="I978" s="22"/>
    </row>
    <row r="979" spans="1:9" x14ac:dyDescent="0.25">
      <c r="A979" s="20" t="str">
        <f t="shared" si="15"/>
        <v>DISTRIBUCION VOLUMEN X CRITERIO (Consumiciones)EspirituosasDE 25 A 34 AÑOS</v>
      </c>
      <c r="B979" s="20" t="s">
        <v>120</v>
      </c>
      <c r="C979" s="20" t="s">
        <v>150</v>
      </c>
      <c r="D979" s="20" t="s">
        <v>42</v>
      </c>
      <c r="E979" s="22">
        <v>12.227453318497361</v>
      </c>
      <c r="F979" s="22">
        <v>12.213818669937474</v>
      </c>
      <c r="G979" s="22">
        <v>11.970442562787044</v>
      </c>
      <c r="H979" s="22"/>
      <c r="I979" s="22"/>
    </row>
    <row r="980" spans="1:9" x14ac:dyDescent="0.25">
      <c r="A980" s="20" t="str">
        <f t="shared" si="15"/>
        <v>DISTRIBUCION VOLUMEN X CRITERIO (Consumiciones)EspirituosasDE 35 A 49 AÑOS</v>
      </c>
      <c r="B980" s="20" t="s">
        <v>120</v>
      </c>
      <c r="C980" s="20" t="s">
        <v>150</v>
      </c>
      <c r="D980" s="20" t="s">
        <v>43</v>
      </c>
      <c r="E980" s="22">
        <v>24.28676371687304</v>
      </c>
      <c r="F980" s="22">
        <v>23.462451346171591</v>
      </c>
      <c r="G980" s="22">
        <v>19.612760586985456</v>
      </c>
      <c r="H980" s="22"/>
      <c r="I980" s="22"/>
    </row>
    <row r="981" spans="1:9" x14ac:dyDescent="0.25">
      <c r="A981" s="20" t="str">
        <f t="shared" si="15"/>
        <v>DISTRIBUCION VOLUMEN X CRITERIO (Consumiciones)EspirituosasDE 50 A 59 AÑOS</v>
      </c>
      <c r="B981" s="20" t="s">
        <v>120</v>
      </c>
      <c r="C981" s="20" t="s">
        <v>150</v>
      </c>
      <c r="D981" s="20" t="s">
        <v>44</v>
      </c>
      <c r="E981" s="22">
        <v>31.146376118495439</v>
      </c>
      <c r="F981" s="22">
        <v>28.179145561969431</v>
      </c>
      <c r="G981" s="22">
        <v>23.692607687664022</v>
      </c>
      <c r="H981" s="22"/>
      <c r="I981" s="22"/>
    </row>
    <row r="982" spans="1:9" x14ac:dyDescent="0.25">
      <c r="A982" s="20" t="str">
        <f t="shared" si="15"/>
        <v>DISTRIBUCION VOLUMEN X CRITERIO (Consumiciones)EspirituosasDE 60 A 75 AÑOS</v>
      </c>
      <c r="B982" s="20" t="s">
        <v>120</v>
      </c>
      <c r="C982" s="20" t="s">
        <v>150</v>
      </c>
      <c r="D982" s="20" t="s">
        <v>45</v>
      </c>
      <c r="E982" s="22">
        <v>25.235392404314517</v>
      </c>
      <c r="F982" s="22">
        <v>28.727002771876332</v>
      </c>
      <c r="G982" s="22">
        <v>39.329211351457857</v>
      </c>
      <c r="H982" s="22"/>
      <c r="I982" s="22"/>
    </row>
    <row r="983" spans="1:9" x14ac:dyDescent="0.25">
      <c r="A983" s="20" t="str">
        <f t="shared" si="15"/>
        <v>DISTRIBUCION VOLUMEN X CRITERIO (Consumiciones)EspirituosasALTA Y MEDIA ALTA</v>
      </c>
      <c r="B983" s="20" t="s">
        <v>120</v>
      </c>
      <c r="C983" s="20" t="s">
        <v>150</v>
      </c>
      <c r="D983" s="20" t="s">
        <v>18</v>
      </c>
      <c r="E983" s="22">
        <v>25.121260692494786</v>
      </c>
      <c r="F983" s="22">
        <v>23.797775962112375</v>
      </c>
      <c r="G983" s="22">
        <v>23.707164686763104</v>
      </c>
      <c r="H983" s="22"/>
      <c r="I983" s="22"/>
    </row>
    <row r="984" spans="1:9" x14ac:dyDescent="0.25">
      <c r="A984" s="20" t="str">
        <f t="shared" si="15"/>
        <v>DISTRIBUCION VOLUMEN X CRITERIO (Consumiciones)EspirituosasMEDIA</v>
      </c>
      <c r="B984" s="20" t="s">
        <v>120</v>
      </c>
      <c r="C984" s="20" t="s">
        <v>150</v>
      </c>
      <c r="D984" s="20" t="s">
        <v>19</v>
      </c>
      <c r="E984" s="22">
        <v>36.862532518770713</v>
      </c>
      <c r="F984" s="22">
        <v>36.811864159425376</v>
      </c>
      <c r="G984" s="22">
        <v>30.678345507735255</v>
      </c>
      <c r="H984" s="22"/>
      <c r="I984" s="22"/>
    </row>
    <row r="985" spans="1:9" x14ac:dyDescent="0.25">
      <c r="A985" s="20" t="str">
        <f t="shared" si="15"/>
        <v>DISTRIBUCION VOLUMEN X CRITERIO (Consumiciones)EspirituosasMEDIA BAJA</v>
      </c>
      <c r="B985" s="20" t="s">
        <v>120</v>
      </c>
      <c r="C985" s="20" t="s">
        <v>150</v>
      </c>
      <c r="D985" s="20" t="s">
        <v>20</v>
      </c>
      <c r="E985" s="22">
        <v>20.269852986171855</v>
      </c>
      <c r="F985" s="22">
        <v>22.060691278034174</v>
      </c>
      <c r="G985" s="22">
        <v>23.190485618972605</v>
      </c>
      <c r="H985" s="22"/>
      <c r="I985" s="22"/>
    </row>
    <row r="986" spans="1:9" x14ac:dyDescent="0.25">
      <c r="A986" s="20" t="str">
        <f t="shared" si="15"/>
        <v>DISTRIBUCION VOLUMEN X CRITERIO (Consumiciones)EspirituosasBAJA</v>
      </c>
      <c r="B986" s="20" t="s">
        <v>120</v>
      </c>
      <c r="C986" s="20" t="s">
        <v>150</v>
      </c>
      <c r="D986" s="20" t="s">
        <v>21</v>
      </c>
      <c r="E986" s="22">
        <v>17.746361360453633</v>
      </c>
      <c r="F986" s="22">
        <v>17.329673962876363</v>
      </c>
      <c r="G986" s="22">
        <v>22.424009027566321</v>
      </c>
      <c r="H986" s="22"/>
      <c r="I986" s="22"/>
    </row>
    <row r="987" spans="1:9" x14ac:dyDescent="0.25">
      <c r="A987" s="20" t="str">
        <f t="shared" si="15"/>
        <v>DISTRIBUCION VOLUMEN X CRITERIO (Consumiciones)EspirituosasHOMBRE</v>
      </c>
      <c r="B987" s="20" t="s">
        <v>120</v>
      </c>
      <c r="C987" s="20" t="s">
        <v>150</v>
      </c>
      <c r="D987" s="20" t="s">
        <v>22</v>
      </c>
      <c r="E987" s="22">
        <v>57.507677620578399</v>
      </c>
      <c r="F987" s="22">
        <v>62.220444511034131</v>
      </c>
      <c r="G987" s="22">
        <v>65.96963798239122</v>
      </c>
      <c r="H987" s="22"/>
      <c r="I987" s="22"/>
    </row>
    <row r="988" spans="1:9" x14ac:dyDescent="0.25">
      <c r="A988" s="20" t="str">
        <f t="shared" si="15"/>
        <v>DISTRIBUCION VOLUMEN X CRITERIO (Consumiciones)EspirituosasMUJER</v>
      </c>
      <c r="B988" s="20" t="s">
        <v>120</v>
      </c>
      <c r="C988" s="20" t="s">
        <v>150</v>
      </c>
      <c r="D988" s="20" t="s">
        <v>23</v>
      </c>
      <c r="E988" s="22">
        <v>42.492329937312583</v>
      </c>
      <c r="F988" s="22">
        <v>37.779563532638285</v>
      </c>
      <c r="G988" s="22">
        <v>34.03037169968335</v>
      </c>
      <c r="H988" s="22"/>
      <c r="I988" s="22"/>
    </row>
    <row r="989" spans="1:9" x14ac:dyDescent="0.25">
      <c r="A989" s="20" t="str">
        <f t="shared" si="15"/>
        <v>DISTRIBUCION VOLUMEN X CRITERIO (Consumiciones)WhiskyT.ESPAÑA</v>
      </c>
      <c r="B989" s="20" t="s">
        <v>120</v>
      </c>
      <c r="C989" s="20" t="s">
        <v>151</v>
      </c>
      <c r="D989" s="20" t="s">
        <v>37</v>
      </c>
      <c r="E989" s="22">
        <v>100</v>
      </c>
      <c r="F989" s="22">
        <v>100</v>
      </c>
      <c r="G989" s="22">
        <v>100</v>
      </c>
      <c r="H989" s="22"/>
      <c r="I989" s="22"/>
    </row>
    <row r="990" spans="1:9" x14ac:dyDescent="0.25">
      <c r="A990" s="20" t="str">
        <f t="shared" si="15"/>
        <v>DISTRIBUCION VOLUMEN X CRITERIO (Consumiciones)WhiskyBCN AM</v>
      </c>
      <c r="B990" s="20" t="s">
        <v>120</v>
      </c>
      <c r="C990" s="20" t="s">
        <v>151</v>
      </c>
      <c r="D990" s="20" t="s">
        <v>2</v>
      </c>
      <c r="E990" s="22">
        <v>6.9528520266228533</v>
      </c>
      <c r="F990" s="22">
        <v>11.628340754008455</v>
      </c>
      <c r="G990" s="22">
        <v>5.2277691045231309</v>
      </c>
      <c r="H990" s="22"/>
      <c r="I990" s="22"/>
    </row>
    <row r="991" spans="1:9" x14ac:dyDescent="0.25">
      <c r="A991" s="20" t="str">
        <f t="shared" si="15"/>
        <v>DISTRIBUCION VOLUMEN X CRITERIO (Consumiciones)WhiskyREST.CAT ARAGON</v>
      </c>
      <c r="B991" s="20" t="s">
        <v>120</v>
      </c>
      <c r="C991" s="20" t="s">
        <v>151</v>
      </c>
      <c r="D991" s="20" t="s">
        <v>3</v>
      </c>
      <c r="E991" s="22">
        <v>10.17703865538433</v>
      </c>
      <c r="F991" s="22">
        <v>16.954503658067864</v>
      </c>
      <c r="G991" s="22">
        <v>19.912179065214978</v>
      </c>
      <c r="H991" s="22"/>
      <c r="I991" s="22"/>
    </row>
    <row r="992" spans="1:9" x14ac:dyDescent="0.25">
      <c r="A992" s="20" t="str">
        <f t="shared" si="15"/>
        <v>DISTRIBUCION VOLUMEN X CRITERIO (Consumiciones)WhiskyLEVANTE</v>
      </c>
      <c r="B992" s="20" t="s">
        <v>120</v>
      </c>
      <c r="C992" s="20" t="s">
        <v>151</v>
      </c>
      <c r="D992" s="20" t="s">
        <v>4</v>
      </c>
      <c r="E992" s="22">
        <v>7.9359272949298507</v>
      </c>
      <c r="F992" s="22">
        <v>7.8654143895354816</v>
      </c>
      <c r="G992" s="22">
        <v>8.7691312968675028</v>
      </c>
      <c r="H992" s="22"/>
      <c r="I992" s="22"/>
    </row>
    <row r="993" spans="1:9" x14ac:dyDescent="0.25">
      <c r="A993" s="20" t="str">
        <f t="shared" si="15"/>
        <v>DISTRIBUCION VOLUMEN X CRITERIO (Consumiciones)WhiskyANDALUCIA</v>
      </c>
      <c r="B993" s="20" t="s">
        <v>120</v>
      </c>
      <c r="C993" s="20" t="s">
        <v>151</v>
      </c>
      <c r="D993" s="20" t="s">
        <v>5</v>
      </c>
      <c r="E993" s="22">
        <v>33.430249802745642</v>
      </c>
      <c r="F993" s="22">
        <v>22.022764263545554</v>
      </c>
      <c r="G993" s="22">
        <v>24.547910063632251</v>
      </c>
      <c r="H993" s="22"/>
      <c r="I993" s="22"/>
    </row>
    <row r="994" spans="1:9" x14ac:dyDescent="0.25">
      <c r="A994" s="20" t="str">
        <f t="shared" si="15"/>
        <v>DISTRIBUCION VOLUMEN X CRITERIO (Consumiciones)WhiskyMDD AM</v>
      </c>
      <c r="B994" s="20" t="s">
        <v>120</v>
      </c>
      <c r="C994" s="20" t="s">
        <v>151</v>
      </c>
      <c r="D994" s="20" t="s">
        <v>6</v>
      </c>
      <c r="E994" s="22">
        <v>10.856373058726803</v>
      </c>
      <c r="F994" s="22">
        <v>7.2402719421385697</v>
      </c>
      <c r="G994" s="22">
        <v>6.8586835999782121</v>
      </c>
      <c r="H994" s="22"/>
      <c r="I994" s="22"/>
    </row>
    <row r="995" spans="1:9" x14ac:dyDescent="0.25">
      <c r="A995" s="20" t="str">
        <f t="shared" si="15"/>
        <v>DISTRIBUCION VOLUMEN X CRITERIO (Consumiciones)WhiskyRTO CENTRO</v>
      </c>
      <c r="B995" s="20" t="s">
        <v>120</v>
      </c>
      <c r="C995" s="20" t="s">
        <v>151</v>
      </c>
      <c r="D995" s="20" t="s">
        <v>7</v>
      </c>
      <c r="E995" s="22">
        <v>18.000970959269949</v>
      </c>
      <c r="F995" s="22">
        <v>22.579992283046767</v>
      </c>
      <c r="G995" s="22">
        <v>22.294906250375064</v>
      </c>
      <c r="H995" s="22"/>
      <c r="I995" s="22"/>
    </row>
    <row r="996" spans="1:9" x14ac:dyDescent="0.25">
      <c r="A996" s="20" t="str">
        <f t="shared" si="15"/>
        <v>DISTRIBUCION VOLUMEN X CRITERIO (Consumiciones)WhiskyNORTE-CENTRO</v>
      </c>
      <c r="B996" s="20" t="s">
        <v>120</v>
      </c>
      <c r="C996" s="20" t="s">
        <v>151</v>
      </c>
      <c r="D996" s="20" t="s">
        <v>8</v>
      </c>
      <c r="E996" s="22">
        <v>4.3318819299546121</v>
      </c>
      <c r="F996" s="22">
        <v>2.6262515255203982</v>
      </c>
      <c r="G996" s="22">
        <v>2.2213763362633654</v>
      </c>
      <c r="H996" s="22"/>
      <c r="I996" s="22"/>
    </row>
    <row r="997" spans="1:9" x14ac:dyDescent="0.25">
      <c r="A997" s="20" t="str">
        <f t="shared" si="15"/>
        <v>DISTRIBUCION VOLUMEN X CRITERIO (Consumiciones)WhiskyNOROESTE</v>
      </c>
      <c r="B997" s="20" t="s">
        <v>120</v>
      </c>
      <c r="C997" s="20" t="s">
        <v>151</v>
      </c>
      <c r="D997" s="20" t="s">
        <v>9</v>
      </c>
      <c r="E997" s="22">
        <v>8.3147104909583796</v>
      </c>
      <c r="F997" s="22">
        <v>9.0824671720734607</v>
      </c>
      <c r="G997" s="22">
        <v>10.168052899980399</v>
      </c>
      <c r="H997" s="22"/>
      <c r="I997" s="22"/>
    </row>
    <row r="998" spans="1:9" x14ac:dyDescent="0.25">
      <c r="A998" s="20" t="str">
        <f t="shared" si="15"/>
        <v>DISTRIBUCION VOLUMEN X CRITERIO (Consumiciones)Whisky&lt;2MIL</v>
      </c>
      <c r="B998" s="20" t="s">
        <v>120</v>
      </c>
      <c r="C998" s="20" t="s">
        <v>151</v>
      </c>
      <c r="D998" s="20" t="s">
        <v>10</v>
      </c>
      <c r="E998" s="22">
        <v>11.157351348303322</v>
      </c>
      <c r="F998" s="22">
        <v>8.4946915071224645</v>
      </c>
      <c r="G998" s="22">
        <v>14.28326552192015</v>
      </c>
      <c r="H998" s="22"/>
      <c r="I998" s="22"/>
    </row>
    <row r="999" spans="1:9" x14ac:dyDescent="0.25">
      <c r="A999" s="20" t="str">
        <f t="shared" si="15"/>
        <v>DISTRIBUCION VOLUMEN X CRITERIO (Consumiciones)Whisky2-5MIL</v>
      </c>
      <c r="B999" s="20" t="s">
        <v>120</v>
      </c>
      <c r="C999" s="20" t="s">
        <v>151</v>
      </c>
      <c r="D999" s="20" t="s">
        <v>11</v>
      </c>
      <c r="E999" s="22">
        <v>4.0152765678062297</v>
      </c>
      <c r="F999" s="22">
        <v>4.1148725748389152</v>
      </c>
      <c r="G999" s="22">
        <v>4.7192589029599752</v>
      </c>
      <c r="H999" s="22"/>
      <c r="I999" s="22"/>
    </row>
    <row r="1000" spans="1:9" x14ac:dyDescent="0.25">
      <c r="A1000" s="20" t="str">
        <f t="shared" si="15"/>
        <v>DISTRIBUCION VOLUMEN X CRITERIO (Consumiciones)Whisky5-10MIL</v>
      </c>
      <c r="B1000" s="20" t="s">
        <v>120</v>
      </c>
      <c r="C1000" s="20" t="s">
        <v>151</v>
      </c>
      <c r="D1000" s="20" t="s">
        <v>12</v>
      </c>
      <c r="E1000" s="22">
        <v>6.539397223808602</v>
      </c>
      <c r="F1000" s="22">
        <v>5.0802826979696034</v>
      </c>
      <c r="G1000" s="22">
        <v>1.4083690393429293</v>
      </c>
      <c r="H1000" s="22"/>
      <c r="I1000" s="22"/>
    </row>
    <row r="1001" spans="1:9" x14ac:dyDescent="0.25">
      <c r="A1001" s="20" t="str">
        <f t="shared" si="15"/>
        <v>DISTRIBUCION VOLUMEN X CRITERIO (Consumiciones)Whisky10-30MIL</v>
      </c>
      <c r="B1001" s="20" t="s">
        <v>120</v>
      </c>
      <c r="C1001" s="20" t="s">
        <v>151</v>
      </c>
      <c r="D1001" s="20" t="s">
        <v>13</v>
      </c>
      <c r="E1001" s="22">
        <v>20.254549063907394</v>
      </c>
      <c r="F1001" s="22">
        <v>26.63104281037814</v>
      </c>
      <c r="G1001" s="22">
        <v>26.649196033917093</v>
      </c>
      <c r="H1001" s="22"/>
      <c r="I1001" s="22"/>
    </row>
    <row r="1002" spans="1:9" x14ac:dyDescent="0.25">
      <c r="A1002" s="20" t="str">
        <f t="shared" si="15"/>
        <v>DISTRIBUCION VOLUMEN X CRITERIO (Consumiciones)Whisky30-100MIL</v>
      </c>
      <c r="B1002" s="20" t="s">
        <v>120</v>
      </c>
      <c r="C1002" s="20" t="s">
        <v>151</v>
      </c>
      <c r="D1002" s="20" t="s">
        <v>14</v>
      </c>
      <c r="E1002" s="22">
        <v>16.988706848143551</v>
      </c>
      <c r="F1002" s="22">
        <v>21.44197184247685</v>
      </c>
      <c r="G1002" s="22">
        <v>21.509017056101442</v>
      </c>
      <c r="H1002" s="22"/>
      <c r="I1002" s="22"/>
    </row>
    <row r="1003" spans="1:9" x14ac:dyDescent="0.25">
      <c r="A1003" s="20" t="str">
        <f t="shared" si="15"/>
        <v>DISTRIBUCION VOLUMEN X CRITERIO (Consumiciones)Whisky100-200MIL</v>
      </c>
      <c r="B1003" s="20" t="s">
        <v>120</v>
      </c>
      <c r="C1003" s="20" t="s">
        <v>151</v>
      </c>
      <c r="D1003" s="20" t="s">
        <v>15</v>
      </c>
      <c r="E1003" s="22">
        <v>6.5985406844168022</v>
      </c>
      <c r="F1003" s="22">
        <v>8.9450853823615599</v>
      </c>
      <c r="G1003" s="22">
        <v>5.7837211370652231</v>
      </c>
      <c r="H1003" s="22"/>
      <c r="I1003" s="22"/>
    </row>
    <row r="1004" spans="1:9" x14ac:dyDescent="0.25">
      <c r="A1004" s="20" t="str">
        <f t="shared" si="15"/>
        <v>DISTRIBUCION VOLUMEN X CRITERIO (Consumiciones)Whisky200-500MIL</v>
      </c>
      <c r="B1004" s="20" t="s">
        <v>120</v>
      </c>
      <c r="C1004" s="20" t="s">
        <v>151</v>
      </c>
      <c r="D1004" s="20" t="s">
        <v>16</v>
      </c>
      <c r="E1004" s="22">
        <v>9.0389269009735838</v>
      </c>
      <c r="F1004" s="22">
        <v>9.4959560844733168</v>
      </c>
      <c r="G1004" s="22">
        <v>9.4113593887955904</v>
      </c>
      <c r="H1004" s="22"/>
      <c r="I1004" s="22"/>
    </row>
    <row r="1005" spans="1:9" x14ac:dyDescent="0.25">
      <c r="A1005" s="20" t="str">
        <f t="shared" si="15"/>
        <v>DISTRIBUCION VOLUMEN X CRITERIO (Consumiciones)Whisky&gt;500MIL</v>
      </c>
      <c r="B1005" s="20" t="s">
        <v>120</v>
      </c>
      <c r="C1005" s="20" t="s">
        <v>151</v>
      </c>
      <c r="D1005" s="20" t="s">
        <v>17</v>
      </c>
      <c r="E1005" s="22">
        <v>25.407256384774357</v>
      </c>
      <c r="F1005" s="22">
        <v>15.796103649684753</v>
      </c>
      <c r="G1005" s="22">
        <v>16.235821844476593</v>
      </c>
      <c r="H1005" s="22"/>
      <c r="I1005" s="22"/>
    </row>
    <row r="1006" spans="1:9" x14ac:dyDescent="0.25">
      <c r="A1006" s="20" t="str">
        <f t="shared" si="15"/>
        <v>DISTRIBUCION VOLUMEN X CRITERIO (Consumiciones)WhiskyDE 15 A 19 AÑOS</v>
      </c>
      <c r="B1006" s="20" t="s">
        <v>120</v>
      </c>
      <c r="C1006" s="20" t="s">
        <v>151</v>
      </c>
      <c r="D1006" s="20" t="s">
        <v>40</v>
      </c>
      <c r="E1006" s="22">
        <v>1.3436979662989508</v>
      </c>
      <c r="F1006" s="22">
        <v>2.1165544365183293</v>
      </c>
      <c r="G1006" s="22">
        <v>0</v>
      </c>
      <c r="H1006" s="22"/>
      <c r="I1006" s="22"/>
    </row>
    <row r="1007" spans="1:9" x14ac:dyDescent="0.25">
      <c r="A1007" s="20" t="str">
        <f t="shared" si="15"/>
        <v>DISTRIBUCION VOLUMEN X CRITERIO (Consumiciones)WhiskyDE 20 A 24 AÑOS</v>
      </c>
      <c r="B1007" s="20" t="s">
        <v>120</v>
      </c>
      <c r="C1007" s="20" t="s">
        <v>151</v>
      </c>
      <c r="D1007" s="20" t="s">
        <v>41</v>
      </c>
      <c r="E1007" s="22">
        <v>3.5282868776242782</v>
      </c>
      <c r="F1007" s="22">
        <v>1.4477926781757302</v>
      </c>
      <c r="G1007" s="22">
        <v>1.8470213294360622</v>
      </c>
      <c r="H1007" s="22"/>
      <c r="I1007" s="22"/>
    </row>
    <row r="1008" spans="1:9" x14ac:dyDescent="0.25">
      <c r="A1008" s="20" t="str">
        <f t="shared" si="15"/>
        <v>DISTRIBUCION VOLUMEN X CRITERIO (Consumiciones)WhiskyDE 25 A 34 AÑOS</v>
      </c>
      <c r="B1008" s="20" t="s">
        <v>120</v>
      </c>
      <c r="C1008" s="20" t="s">
        <v>151</v>
      </c>
      <c r="D1008" s="20" t="s">
        <v>42</v>
      </c>
      <c r="E1008" s="22">
        <v>7.3389102857459561</v>
      </c>
      <c r="F1008" s="22">
        <v>7.6985240484888129</v>
      </c>
      <c r="G1008" s="22">
        <v>4.363589810346542</v>
      </c>
      <c r="H1008" s="22"/>
      <c r="I1008" s="22"/>
    </row>
    <row r="1009" spans="1:9" x14ac:dyDescent="0.25">
      <c r="A1009" s="20" t="str">
        <f t="shared" si="15"/>
        <v>DISTRIBUCION VOLUMEN X CRITERIO (Consumiciones)WhiskyDE 35 A 49 AÑOS</v>
      </c>
      <c r="B1009" s="20" t="s">
        <v>120</v>
      </c>
      <c r="C1009" s="20" t="s">
        <v>151</v>
      </c>
      <c r="D1009" s="20" t="s">
        <v>43</v>
      </c>
      <c r="E1009" s="22">
        <v>26.278325412457303</v>
      </c>
      <c r="F1009" s="22">
        <v>25.132189313105087</v>
      </c>
      <c r="G1009" s="22">
        <v>14.389717284724538</v>
      </c>
      <c r="H1009" s="22"/>
      <c r="I1009" s="22"/>
    </row>
    <row r="1010" spans="1:9" x14ac:dyDescent="0.25">
      <c r="A1010" s="20" t="str">
        <f t="shared" si="15"/>
        <v>DISTRIBUCION VOLUMEN X CRITERIO (Consumiciones)WhiskyDE 50 A 59 AÑOS</v>
      </c>
      <c r="B1010" s="20" t="s">
        <v>120</v>
      </c>
      <c r="C1010" s="20" t="s">
        <v>151</v>
      </c>
      <c r="D1010" s="20" t="s">
        <v>44</v>
      </c>
      <c r="E1010" s="22">
        <v>41.394683131176706</v>
      </c>
      <c r="F1010" s="22">
        <v>25.933029046357483</v>
      </c>
      <c r="G1010" s="22">
        <v>17.965617597792612</v>
      </c>
      <c r="H1010" s="22"/>
      <c r="I1010" s="22"/>
    </row>
    <row r="1011" spans="1:9" x14ac:dyDescent="0.25">
      <c r="A1011" s="20" t="str">
        <f t="shared" si="15"/>
        <v>DISTRIBUCION VOLUMEN X CRITERIO (Consumiciones)WhiskyDE 60 A 75 AÑOS</v>
      </c>
      <c r="B1011" s="20" t="s">
        <v>120</v>
      </c>
      <c r="C1011" s="20" t="s">
        <v>151</v>
      </c>
      <c r="D1011" s="20" t="s">
        <v>45</v>
      </c>
      <c r="E1011" s="22">
        <v>20.116104904501412</v>
      </c>
      <c r="F1011" s="22">
        <v>37.671914594060937</v>
      </c>
      <c r="G1011" s="22">
        <v>61.434062902279237</v>
      </c>
      <c r="H1011" s="22"/>
      <c r="I1011" s="22"/>
    </row>
    <row r="1012" spans="1:9" x14ac:dyDescent="0.25">
      <c r="A1012" s="20" t="str">
        <f t="shared" si="15"/>
        <v>DISTRIBUCION VOLUMEN X CRITERIO (Consumiciones)WhiskyALTA Y MEDIA ALTA</v>
      </c>
      <c r="B1012" s="20" t="s">
        <v>120</v>
      </c>
      <c r="C1012" s="20" t="s">
        <v>151</v>
      </c>
      <c r="D1012" s="20" t="s">
        <v>18</v>
      </c>
      <c r="E1012" s="22">
        <v>25.943240606595825</v>
      </c>
      <c r="F1012" s="22">
        <v>28.905684011348637</v>
      </c>
      <c r="G1012" s="22">
        <v>21.363900324146865</v>
      </c>
      <c r="H1012" s="22"/>
      <c r="I1012" s="22"/>
    </row>
    <row r="1013" spans="1:9" x14ac:dyDescent="0.25">
      <c r="A1013" s="20" t="str">
        <f t="shared" si="15"/>
        <v>DISTRIBUCION VOLUMEN X CRITERIO (Consumiciones)WhiskyMEDIA</v>
      </c>
      <c r="B1013" s="20" t="s">
        <v>120</v>
      </c>
      <c r="C1013" s="20" t="s">
        <v>151</v>
      </c>
      <c r="D1013" s="20" t="s">
        <v>19</v>
      </c>
      <c r="E1013" s="22">
        <v>36.953381158645243</v>
      </c>
      <c r="F1013" s="22">
        <v>35.2477695871954</v>
      </c>
      <c r="G1013" s="22">
        <v>30.9777368683283</v>
      </c>
      <c r="H1013" s="22"/>
      <c r="I1013" s="22"/>
    </row>
    <row r="1014" spans="1:9" x14ac:dyDescent="0.25">
      <c r="A1014" s="20" t="str">
        <f t="shared" si="15"/>
        <v>DISTRIBUCION VOLUMEN X CRITERIO (Consumiciones)WhiskyMEDIA BAJA</v>
      </c>
      <c r="B1014" s="20" t="s">
        <v>120</v>
      </c>
      <c r="C1014" s="20" t="s">
        <v>151</v>
      </c>
      <c r="D1014" s="20" t="s">
        <v>20</v>
      </c>
      <c r="E1014" s="22">
        <v>21.343837842770931</v>
      </c>
      <c r="F1014" s="22">
        <v>24.77830413403397</v>
      </c>
      <c r="G1014" s="22">
        <v>31.0901865637078</v>
      </c>
      <c r="H1014" s="22"/>
      <c r="I1014" s="22"/>
    </row>
    <row r="1015" spans="1:9" x14ac:dyDescent="0.25">
      <c r="A1015" s="20" t="str">
        <f t="shared" si="15"/>
        <v>DISTRIBUCION VOLUMEN X CRITERIO (Consumiciones)WhiskyBAJA</v>
      </c>
      <c r="B1015" s="20" t="s">
        <v>120</v>
      </c>
      <c r="C1015" s="20" t="s">
        <v>151</v>
      </c>
      <c r="D1015" s="20" t="s">
        <v>21</v>
      </c>
      <c r="E1015" s="22">
        <v>15.759544409695073</v>
      </c>
      <c r="F1015" s="22">
        <v>11.068251623572859</v>
      </c>
      <c r="G1015" s="22">
        <v>16.568163934052901</v>
      </c>
      <c r="H1015" s="22"/>
      <c r="I1015" s="22"/>
    </row>
    <row r="1016" spans="1:9" x14ac:dyDescent="0.25">
      <c r="A1016" s="20" t="str">
        <f t="shared" si="15"/>
        <v>DISTRIBUCION VOLUMEN X CRITERIO (Consumiciones)WhiskyHOMBRE</v>
      </c>
      <c r="B1016" s="20" t="s">
        <v>120</v>
      </c>
      <c r="C1016" s="20" t="s">
        <v>151</v>
      </c>
      <c r="D1016" s="20" t="s">
        <v>22</v>
      </c>
      <c r="E1016" s="22">
        <v>67.998756198242262</v>
      </c>
      <c r="F1016" s="22">
        <v>78.416450882640561</v>
      </c>
      <c r="G1016" s="22">
        <v>76.84407190994915</v>
      </c>
      <c r="H1016" s="22"/>
      <c r="I1016" s="22"/>
    </row>
    <row r="1017" spans="1:9" x14ac:dyDescent="0.25">
      <c r="A1017" s="20" t="str">
        <f t="shared" si="15"/>
        <v>DISTRIBUCION VOLUMEN X CRITERIO (Consumiciones)WhiskyMUJER</v>
      </c>
      <c r="B1017" s="20" t="s">
        <v>120</v>
      </c>
      <c r="C1017" s="20" t="s">
        <v>151</v>
      </c>
      <c r="D1017" s="20" t="s">
        <v>23</v>
      </c>
      <c r="E1017" s="22">
        <v>32.001253846025435</v>
      </c>
      <c r="F1017" s="22">
        <v>21.583558473510305</v>
      </c>
      <c r="G1017" s="22">
        <v>23.155921935168784</v>
      </c>
      <c r="H1017" s="22"/>
      <c r="I1017" s="22"/>
    </row>
    <row r="1018" spans="1:9" x14ac:dyDescent="0.25">
      <c r="A1018" s="20" t="str">
        <f t="shared" si="15"/>
        <v>DISTRIBUCION VOLUMEN X CRITERIO (Consumiciones)BrandyT.ESPAÑA</v>
      </c>
      <c r="B1018" s="20" t="s">
        <v>120</v>
      </c>
      <c r="C1018" s="20" t="s">
        <v>152</v>
      </c>
      <c r="D1018" s="20" t="s">
        <v>37</v>
      </c>
      <c r="E1018" s="22">
        <v>100</v>
      </c>
      <c r="F1018" s="22">
        <v>100</v>
      </c>
      <c r="G1018" s="22">
        <v>100</v>
      </c>
      <c r="H1018" s="22"/>
      <c r="I1018" s="22"/>
    </row>
    <row r="1019" spans="1:9" x14ac:dyDescent="0.25">
      <c r="A1019" s="20" t="str">
        <f t="shared" si="15"/>
        <v>DISTRIBUCION VOLUMEN X CRITERIO (Consumiciones)BrandyBCN AM</v>
      </c>
      <c r="B1019" s="20" t="s">
        <v>120</v>
      </c>
      <c r="C1019" s="20" t="s">
        <v>152</v>
      </c>
      <c r="D1019" s="20" t="s">
        <v>2</v>
      </c>
      <c r="E1019" s="22">
        <v>7.0127295999733681</v>
      </c>
      <c r="F1019" s="22">
        <v>6.806292038233412</v>
      </c>
      <c r="G1019" s="22">
        <v>3.5535639918113122</v>
      </c>
      <c r="H1019" s="22"/>
      <c r="I1019" s="22"/>
    </row>
    <row r="1020" spans="1:9" x14ac:dyDescent="0.25">
      <c r="A1020" s="20" t="str">
        <f t="shared" si="15"/>
        <v>DISTRIBUCION VOLUMEN X CRITERIO (Consumiciones)BrandyREST.CAT ARAGON</v>
      </c>
      <c r="B1020" s="20" t="s">
        <v>120</v>
      </c>
      <c r="C1020" s="20" t="s">
        <v>152</v>
      </c>
      <c r="D1020" s="20" t="s">
        <v>3</v>
      </c>
      <c r="E1020" s="22">
        <v>17.101736437577276</v>
      </c>
      <c r="F1020" s="22">
        <v>18.347818211765972</v>
      </c>
      <c r="G1020" s="22">
        <v>5.540546519661441</v>
      </c>
      <c r="H1020" s="22"/>
      <c r="I1020" s="22"/>
    </row>
    <row r="1021" spans="1:9" x14ac:dyDescent="0.25">
      <c r="A1021" s="20" t="str">
        <f t="shared" si="15"/>
        <v>DISTRIBUCION VOLUMEN X CRITERIO (Consumiciones)BrandyLEVANTE</v>
      </c>
      <c r="B1021" s="20" t="s">
        <v>120</v>
      </c>
      <c r="C1021" s="20" t="s">
        <v>152</v>
      </c>
      <c r="D1021" s="20" t="s">
        <v>4</v>
      </c>
      <c r="E1021" s="22">
        <v>28.45023613269646</v>
      </c>
      <c r="F1021" s="22">
        <v>18.446775343454437</v>
      </c>
      <c r="G1021" s="22">
        <v>65.042030637508702</v>
      </c>
      <c r="H1021" s="22"/>
      <c r="I1021" s="22"/>
    </row>
    <row r="1022" spans="1:9" x14ac:dyDescent="0.25">
      <c r="A1022" s="20" t="str">
        <f t="shared" si="15"/>
        <v>DISTRIBUCION VOLUMEN X CRITERIO (Consumiciones)BrandyANDALUCIA</v>
      </c>
      <c r="B1022" s="20" t="s">
        <v>120</v>
      </c>
      <c r="C1022" s="20" t="s">
        <v>152</v>
      </c>
      <c r="D1022" s="20" t="s">
        <v>5</v>
      </c>
      <c r="E1022" s="22">
        <v>13.016001897580121</v>
      </c>
      <c r="F1022" s="22">
        <v>35.770948404476606</v>
      </c>
      <c r="G1022" s="22">
        <v>11.670202002203323</v>
      </c>
      <c r="H1022" s="22"/>
      <c r="I1022" s="22"/>
    </row>
    <row r="1023" spans="1:9" x14ac:dyDescent="0.25">
      <c r="A1023" s="20" t="str">
        <f t="shared" si="15"/>
        <v>DISTRIBUCION VOLUMEN X CRITERIO (Consumiciones)BrandyMDD AM</v>
      </c>
      <c r="B1023" s="20" t="s">
        <v>120</v>
      </c>
      <c r="C1023" s="20" t="s">
        <v>152</v>
      </c>
      <c r="D1023" s="20" t="s">
        <v>6</v>
      </c>
      <c r="E1023" s="22">
        <v>1.2044332068687897</v>
      </c>
      <c r="F1023" s="22">
        <v>3.9827063743693887</v>
      </c>
      <c r="G1023" s="22">
        <v>0.11023592834020343</v>
      </c>
      <c r="H1023" s="22"/>
      <c r="I1023" s="22"/>
    </row>
    <row r="1024" spans="1:9" x14ac:dyDescent="0.25">
      <c r="A1024" s="20" t="str">
        <f t="shared" si="15"/>
        <v>DISTRIBUCION VOLUMEN X CRITERIO (Consumiciones)BrandyRTO CENTRO</v>
      </c>
      <c r="B1024" s="20" t="s">
        <v>120</v>
      </c>
      <c r="C1024" s="20" t="s">
        <v>152</v>
      </c>
      <c r="D1024" s="20" t="s">
        <v>7</v>
      </c>
      <c r="E1024" s="22">
        <v>3.0178139005576954</v>
      </c>
      <c r="F1024" s="22">
        <v>2.0772676352689849</v>
      </c>
      <c r="G1024" s="22">
        <v>0.62671160769362022</v>
      </c>
      <c r="H1024" s="22"/>
      <c r="I1024" s="22"/>
    </row>
    <row r="1025" spans="1:9" x14ac:dyDescent="0.25">
      <c r="A1025" s="20" t="str">
        <f t="shared" si="15"/>
        <v>DISTRIBUCION VOLUMEN X CRITERIO (Consumiciones)BrandyNORTE-CENTRO</v>
      </c>
      <c r="B1025" s="20" t="s">
        <v>120</v>
      </c>
      <c r="C1025" s="20" t="s">
        <v>152</v>
      </c>
      <c r="D1025" s="20" t="s">
        <v>8</v>
      </c>
      <c r="E1025" s="22">
        <v>24.141151614742277</v>
      </c>
      <c r="F1025" s="22">
        <v>12.341669115470255</v>
      </c>
      <c r="G1025" s="22">
        <v>11.908678331982726</v>
      </c>
      <c r="H1025" s="22"/>
      <c r="I1025" s="22"/>
    </row>
    <row r="1026" spans="1:9" x14ac:dyDescent="0.25">
      <c r="A1026" s="20" t="str">
        <f t="shared" si="15"/>
        <v>DISTRIBUCION VOLUMEN X CRITERIO (Consumiciones)BrandyNOROESTE</v>
      </c>
      <c r="B1026" s="20" t="s">
        <v>120</v>
      </c>
      <c r="C1026" s="20" t="s">
        <v>152</v>
      </c>
      <c r="D1026" s="20" t="s">
        <v>9</v>
      </c>
      <c r="E1026" s="22">
        <v>6.0559017507820299</v>
      </c>
      <c r="F1026" s="22">
        <v>2.2265312115223712</v>
      </c>
      <c r="G1026" s="22">
        <v>1.5480308947179313</v>
      </c>
      <c r="H1026" s="22"/>
      <c r="I1026" s="22"/>
    </row>
    <row r="1027" spans="1:9" x14ac:dyDescent="0.25">
      <c r="A1027" s="20" t="str">
        <f t="shared" si="15"/>
        <v>DISTRIBUCION VOLUMEN X CRITERIO (Consumiciones)Brandy&lt;2MIL</v>
      </c>
      <c r="B1027" s="20" t="s">
        <v>120</v>
      </c>
      <c r="C1027" s="20" t="s">
        <v>152</v>
      </c>
      <c r="D1027" s="20" t="s">
        <v>10</v>
      </c>
      <c r="E1027" s="22">
        <v>14.262010113083729</v>
      </c>
      <c r="F1027" s="22">
        <v>1.965268535569993</v>
      </c>
      <c r="G1027" s="22">
        <v>55.498983300510751</v>
      </c>
      <c r="H1027" s="22"/>
      <c r="I1027" s="22"/>
    </row>
    <row r="1028" spans="1:9" x14ac:dyDescent="0.25">
      <c r="A1028" s="20" t="str">
        <f t="shared" ref="A1028:A1091" si="16">B1028&amp;C1028&amp;D1028</f>
        <v>DISTRIBUCION VOLUMEN X CRITERIO (Consumiciones)Brandy2-5MIL</v>
      </c>
      <c r="B1028" s="20" t="s">
        <v>120</v>
      </c>
      <c r="C1028" s="20" t="s">
        <v>152</v>
      </c>
      <c r="D1028" s="20" t="s">
        <v>11</v>
      </c>
      <c r="E1028" s="22">
        <v>6.5577584516607859</v>
      </c>
      <c r="F1028" s="22">
        <v>7.9115864252556749</v>
      </c>
      <c r="G1028" s="22">
        <v>3.2395742033960229</v>
      </c>
      <c r="H1028" s="22"/>
      <c r="I1028" s="22"/>
    </row>
    <row r="1029" spans="1:9" x14ac:dyDescent="0.25">
      <c r="A1029" s="20" t="str">
        <f t="shared" si="16"/>
        <v>DISTRIBUCION VOLUMEN X CRITERIO (Consumiciones)Brandy5-10MIL</v>
      </c>
      <c r="B1029" s="20" t="s">
        <v>120</v>
      </c>
      <c r="C1029" s="20" t="s">
        <v>152</v>
      </c>
      <c r="D1029" s="20" t="s">
        <v>12</v>
      </c>
      <c r="E1029" s="22">
        <v>7.6636057008672518</v>
      </c>
      <c r="F1029" s="22">
        <v>9.9787108782316771</v>
      </c>
      <c r="G1029" s="22">
        <v>1.1625875591654373</v>
      </c>
      <c r="H1029" s="22"/>
      <c r="I1029" s="22"/>
    </row>
    <row r="1030" spans="1:9" x14ac:dyDescent="0.25">
      <c r="A1030" s="20" t="str">
        <f t="shared" si="16"/>
        <v>DISTRIBUCION VOLUMEN X CRITERIO (Consumiciones)Brandy10-30MIL</v>
      </c>
      <c r="B1030" s="20" t="s">
        <v>120</v>
      </c>
      <c r="C1030" s="20" t="s">
        <v>152</v>
      </c>
      <c r="D1030" s="20" t="s">
        <v>13</v>
      </c>
      <c r="E1030" s="22">
        <v>12.400743610537836</v>
      </c>
      <c r="F1030" s="22">
        <v>18.542832005675585</v>
      </c>
      <c r="G1030" s="22">
        <v>9.830037043980882</v>
      </c>
      <c r="H1030" s="22"/>
      <c r="I1030" s="22"/>
    </row>
    <row r="1031" spans="1:9" x14ac:dyDescent="0.25">
      <c r="A1031" s="20" t="str">
        <f t="shared" si="16"/>
        <v>DISTRIBUCION VOLUMEN X CRITERIO (Consumiciones)Brandy30-100MIL</v>
      </c>
      <c r="B1031" s="20" t="s">
        <v>120</v>
      </c>
      <c r="C1031" s="20" t="s">
        <v>152</v>
      </c>
      <c r="D1031" s="20" t="s">
        <v>14</v>
      </c>
      <c r="E1031" s="22">
        <v>41.151335686378374</v>
      </c>
      <c r="F1031" s="22">
        <v>30.626760281470773</v>
      </c>
      <c r="G1031" s="22">
        <v>17.472253168244269</v>
      </c>
      <c r="H1031" s="22"/>
      <c r="I1031" s="22"/>
    </row>
    <row r="1032" spans="1:9" x14ac:dyDescent="0.25">
      <c r="A1032" s="20" t="str">
        <f t="shared" si="16"/>
        <v>DISTRIBUCION VOLUMEN X CRITERIO (Consumiciones)Brandy100-200MIL</v>
      </c>
      <c r="B1032" s="20" t="s">
        <v>120</v>
      </c>
      <c r="C1032" s="20" t="s">
        <v>152</v>
      </c>
      <c r="D1032" s="20" t="s">
        <v>15</v>
      </c>
      <c r="E1032" s="22">
        <v>4.3645488363736149</v>
      </c>
      <c r="F1032" s="22">
        <v>12.767516585671986</v>
      </c>
      <c r="G1032" s="22">
        <v>1.5109807160229465</v>
      </c>
      <c r="H1032" s="22"/>
      <c r="I1032" s="22"/>
    </row>
    <row r="1033" spans="1:9" x14ac:dyDescent="0.25">
      <c r="A1033" s="20" t="str">
        <f t="shared" si="16"/>
        <v>DISTRIBUCION VOLUMEN X CRITERIO (Consumiciones)Brandy200-500MIL</v>
      </c>
      <c r="B1033" s="20" t="s">
        <v>120</v>
      </c>
      <c r="C1033" s="20" t="s">
        <v>152</v>
      </c>
      <c r="D1033" s="20" t="s">
        <v>16</v>
      </c>
      <c r="E1033" s="22">
        <v>5.0984537365707405</v>
      </c>
      <c r="F1033" s="22">
        <v>7.1257277850578911</v>
      </c>
      <c r="G1033" s="22">
        <v>5.5085847450142476</v>
      </c>
      <c r="H1033" s="22"/>
      <c r="I1033" s="22"/>
    </row>
    <row r="1034" spans="1:9" x14ac:dyDescent="0.25">
      <c r="A1034" s="20" t="str">
        <f t="shared" si="16"/>
        <v>DISTRIBUCION VOLUMEN X CRITERIO (Consumiciones)Brandy&gt;500MIL</v>
      </c>
      <c r="B1034" s="20" t="s">
        <v>120</v>
      </c>
      <c r="C1034" s="20" t="s">
        <v>152</v>
      </c>
      <c r="D1034" s="20" t="s">
        <v>17</v>
      </c>
      <c r="E1034" s="22">
        <v>8.5015520648545486</v>
      </c>
      <c r="F1034" s="22">
        <v>11.081603396190658</v>
      </c>
      <c r="G1034" s="22">
        <v>5.7770033955404321</v>
      </c>
      <c r="H1034" s="22"/>
      <c r="I1034" s="22"/>
    </row>
    <row r="1035" spans="1:9" x14ac:dyDescent="0.25">
      <c r="A1035" s="20" t="str">
        <f t="shared" si="16"/>
        <v>DISTRIBUCION VOLUMEN X CRITERIO (Consumiciones)BrandyDE 15 A 19 AÑOS</v>
      </c>
      <c r="B1035" s="20" t="s">
        <v>120</v>
      </c>
      <c r="C1035" s="20" t="s">
        <v>152</v>
      </c>
      <c r="D1035" s="20" t="s">
        <v>40</v>
      </c>
      <c r="E1035" s="22">
        <v>0</v>
      </c>
      <c r="F1035" s="22">
        <v>0</v>
      </c>
      <c r="G1035" s="22">
        <v>0</v>
      </c>
      <c r="H1035" s="22"/>
      <c r="I1035" s="22"/>
    </row>
    <row r="1036" spans="1:9" x14ac:dyDescent="0.25">
      <c r="A1036" s="20" t="str">
        <f t="shared" si="16"/>
        <v>DISTRIBUCION VOLUMEN X CRITERIO (Consumiciones)BrandyDE 20 A 24 AÑOS</v>
      </c>
      <c r="B1036" s="20" t="s">
        <v>120</v>
      </c>
      <c r="C1036" s="20" t="s">
        <v>152</v>
      </c>
      <c r="D1036" s="20" t="s">
        <v>41</v>
      </c>
      <c r="E1036" s="22">
        <v>2.1727682810376865</v>
      </c>
      <c r="F1036" s="22">
        <v>0</v>
      </c>
      <c r="G1036" s="22">
        <v>0.22664367278235811</v>
      </c>
      <c r="H1036" s="22"/>
      <c r="I1036" s="22"/>
    </row>
    <row r="1037" spans="1:9" x14ac:dyDescent="0.25">
      <c r="A1037" s="20" t="str">
        <f t="shared" si="16"/>
        <v>DISTRIBUCION VOLUMEN X CRITERIO (Consumiciones)BrandyDE 25 A 34 AÑOS</v>
      </c>
      <c r="B1037" s="20" t="s">
        <v>120</v>
      </c>
      <c r="C1037" s="20" t="s">
        <v>152</v>
      </c>
      <c r="D1037" s="20" t="s">
        <v>42</v>
      </c>
      <c r="E1037" s="22">
        <v>0.32984627691696106</v>
      </c>
      <c r="F1037" s="22">
        <v>5.4816340993679251</v>
      </c>
      <c r="G1037" s="22">
        <v>1.6399363622387257</v>
      </c>
      <c r="H1037" s="22"/>
      <c r="I1037" s="22"/>
    </row>
    <row r="1038" spans="1:9" x14ac:dyDescent="0.25">
      <c r="A1038" s="20" t="str">
        <f t="shared" si="16"/>
        <v>DISTRIBUCION VOLUMEN X CRITERIO (Consumiciones)BrandyDE 35 A 49 AÑOS</v>
      </c>
      <c r="B1038" s="20" t="s">
        <v>120</v>
      </c>
      <c r="C1038" s="20" t="s">
        <v>152</v>
      </c>
      <c r="D1038" s="20" t="s">
        <v>43</v>
      </c>
      <c r="E1038" s="22">
        <v>13.489414112346434</v>
      </c>
      <c r="F1038" s="22">
        <v>12.184954104558924</v>
      </c>
      <c r="G1038" s="22">
        <v>2.7770607253058919</v>
      </c>
      <c r="H1038" s="22"/>
      <c r="I1038" s="22"/>
    </row>
    <row r="1039" spans="1:9" x14ac:dyDescent="0.25">
      <c r="A1039" s="20" t="str">
        <f t="shared" si="16"/>
        <v>DISTRIBUCION VOLUMEN X CRITERIO (Consumiciones)BrandyDE 50 A 59 AÑOS</v>
      </c>
      <c r="B1039" s="20" t="s">
        <v>120</v>
      </c>
      <c r="C1039" s="20" t="s">
        <v>152</v>
      </c>
      <c r="D1039" s="20" t="s">
        <v>44</v>
      </c>
      <c r="E1039" s="22">
        <v>36.371193793796785</v>
      </c>
      <c r="F1039" s="22">
        <v>33.394655500374867</v>
      </c>
      <c r="G1039" s="22">
        <v>12.036225869634869</v>
      </c>
      <c r="H1039" s="22"/>
      <c r="I1039" s="22"/>
    </row>
    <row r="1040" spans="1:9" x14ac:dyDescent="0.25">
      <c r="A1040" s="20" t="str">
        <f t="shared" si="16"/>
        <v>DISTRIBUCION VOLUMEN X CRITERIO (Consumiciones)BrandyDE 60 A 75 AÑOS</v>
      </c>
      <c r="B1040" s="20" t="s">
        <v>120</v>
      </c>
      <c r="C1040" s="20" t="s">
        <v>152</v>
      </c>
      <c r="D1040" s="20" t="s">
        <v>45</v>
      </c>
      <c r="E1040" s="22">
        <v>47.636785736229015</v>
      </c>
      <c r="F1040" s="22">
        <v>48.938764083041022</v>
      </c>
      <c r="G1040" s="22">
        <v>83.320137157590224</v>
      </c>
      <c r="H1040" s="22"/>
      <c r="I1040" s="22"/>
    </row>
    <row r="1041" spans="1:9" x14ac:dyDescent="0.25">
      <c r="A1041" s="20" t="str">
        <f t="shared" si="16"/>
        <v>DISTRIBUCION VOLUMEN X CRITERIO (Consumiciones)BrandyALTA Y MEDIA ALTA</v>
      </c>
      <c r="B1041" s="20" t="s">
        <v>120</v>
      </c>
      <c r="C1041" s="20" t="s">
        <v>152</v>
      </c>
      <c r="D1041" s="20" t="s">
        <v>18</v>
      </c>
      <c r="E1041" s="22">
        <v>48.619226510897995</v>
      </c>
      <c r="F1041" s="22">
        <v>44.953778753342398</v>
      </c>
      <c r="G1041" s="22">
        <v>13.396509701900714</v>
      </c>
      <c r="H1041" s="22"/>
      <c r="I1041" s="22"/>
    </row>
    <row r="1042" spans="1:9" x14ac:dyDescent="0.25">
      <c r="A1042" s="20" t="str">
        <f t="shared" si="16"/>
        <v>DISTRIBUCION VOLUMEN X CRITERIO (Consumiciones)BrandyMEDIA</v>
      </c>
      <c r="B1042" s="20" t="s">
        <v>120</v>
      </c>
      <c r="C1042" s="20" t="s">
        <v>152</v>
      </c>
      <c r="D1042" s="20" t="s">
        <v>19</v>
      </c>
      <c r="E1042" s="22">
        <v>36.28580513624415</v>
      </c>
      <c r="F1042" s="22">
        <v>25.536563699895343</v>
      </c>
      <c r="G1042" s="22">
        <v>13.182244437936742</v>
      </c>
      <c r="H1042" s="22"/>
      <c r="I1042" s="22"/>
    </row>
    <row r="1043" spans="1:9" x14ac:dyDescent="0.25">
      <c r="A1043" s="20" t="str">
        <f t="shared" si="16"/>
        <v>DISTRIBUCION VOLUMEN X CRITERIO (Consumiciones)BrandyMEDIA BAJA</v>
      </c>
      <c r="B1043" s="20" t="s">
        <v>120</v>
      </c>
      <c r="C1043" s="20" t="s">
        <v>152</v>
      </c>
      <c r="D1043" s="20" t="s">
        <v>20</v>
      </c>
      <c r="E1043" s="22">
        <v>13.515787342758731</v>
      </c>
      <c r="F1043" s="22">
        <v>19.90773514228675</v>
      </c>
      <c r="G1043" s="22">
        <v>66.392482328917552</v>
      </c>
      <c r="H1043" s="22"/>
      <c r="I1043" s="22"/>
    </row>
    <row r="1044" spans="1:9" x14ac:dyDescent="0.25">
      <c r="A1044" s="20" t="str">
        <f t="shared" si="16"/>
        <v>DISTRIBUCION VOLUMEN X CRITERIO (Consumiciones)BrandyBAJA</v>
      </c>
      <c r="B1044" s="20" t="s">
        <v>120</v>
      </c>
      <c r="C1044" s="20" t="s">
        <v>152</v>
      </c>
      <c r="D1044" s="20" t="s">
        <v>21</v>
      </c>
      <c r="E1044" s="22">
        <v>1.5791882312825092</v>
      </c>
      <c r="F1044" s="22">
        <v>9.6019297708808011</v>
      </c>
      <c r="G1044" s="22">
        <v>7.0287721393178719</v>
      </c>
      <c r="H1044" s="22"/>
      <c r="I1044" s="22"/>
    </row>
    <row r="1045" spans="1:9" x14ac:dyDescent="0.25">
      <c r="A1045" s="20" t="str">
        <f t="shared" si="16"/>
        <v>DISTRIBUCION VOLUMEN X CRITERIO (Consumiciones)BrandyHOMBRE</v>
      </c>
      <c r="B1045" s="20" t="s">
        <v>120</v>
      </c>
      <c r="C1045" s="20" t="s">
        <v>152</v>
      </c>
      <c r="D1045" s="20" t="s">
        <v>22</v>
      </c>
      <c r="E1045" s="22">
        <v>87.440097836019419</v>
      </c>
      <c r="F1045" s="22">
        <v>80.131316908270037</v>
      </c>
      <c r="G1045" s="22">
        <v>93.655196065215435</v>
      </c>
      <c r="H1045" s="22"/>
      <c r="I1045" s="22"/>
    </row>
    <row r="1046" spans="1:9" x14ac:dyDescent="0.25">
      <c r="A1046" s="20" t="str">
        <f t="shared" si="16"/>
        <v>DISTRIBUCION VOLUMEN X CRITERIO (Consumiciones)BrandyMUJER</v>
      </c>
      <c r="B1046" s="20" t="s">
        <v>120</v>
      </c>
      <c r="C1046" s="20" t="s">
        <v>152</v>
      </c>
      <c r="D1046" s="20" t="s">
        <v>23</v>
      </c>
      <c r="E1046" s="22">
        <v>12.559911955415679</v>
      </c>
      <c r="F1046" s="22">
        <v>19.868689405791653</v>
      </c>
      <c r="G1046" s="22">
        <v>6.3448177077011785</v>
      </c>
      <c r="H1046" s="22"/>
      <c r="I1046" s="22"/>
    </row>
    <row r="1047" spans="1:9" x14ac:dyDescent="0.25">
      <c r="A1047" s="20" t="str">
        <f t="shared" si="16"/>
        <v>DISTRIBUCION VOLUMEN X CRITERIO (Consumiciones)GinebraT.ESPAÑA</v>
      </c>
      <c r="B1047" s="20" t="s">
        <v>120</v>
      </c>
      <c r="C1047" s="20" t="s">
        <v>153</v>
      </c>
      <c r="D1047" s="20" t="s">
        <v>37</v>
      </c>
      <c r="E1047" s="22">
        <v>100</v>
      </c>
      <c r="F1047" s="22">
        <v>100</v>
      </c>
      <c r="G1047" s="22">
        <v>100</v>
      </c>
      <c r="H1047" s="22"/>
      <c r="I1047" s="22"/>
    </row>
    <row r="1048" spans="1:9" x14ac:dyDescent="0.25">
      <c r="A1048" s="20" t="str">
        <f t="shared" si="16"/>
        <v>DISTRIBUCION VOLUMEN X CRITERIO (Consumiciones)GinebraBCN AM</v>
      </c>
      <c r="B1048" s="20" t="s">
        <v>120</v>
      </c>
      <c r="C1048" s="20" t="s">
        <v>153</v>
      </c>
      <c r="D1048" s="20" t="s">
        <v>2</v>
      </c>
      <c r="E1048" s="22">
        <v>4.3825663288083136</v>
      </c>
      <c r="F1048" s="22">
        <v>4.0979761447525824</v>
      </c>
      <c r="G1048" s="22">
        <v>2.3348219255553904</v>
      </c>
      <c r="H1048" s="22"/>
      <c r="I1048" s="22"/>
    </row>
    <row r="1049" spans="1:9" x14ac:dyDescent="0.25">
      <c r="A1049" s="20" t="str">
        <f t="shared" si="16"/>
        <v>DISTRIBUCION VOLUMEN X CRITERIO (Consumiciones)GinebraREST.CAT ARAGON</v>
      </c>
      <c r="B1049" s="20" t="s">
        <v>120</v>
      </c>
      <c r="C1049" s="20" t="s">
        <v>153</v>
      </c>
      <c r="D1049" s="20" t="s">
        <v>3</v>
      </c>
      <c r="E1049" s="22">
        <v>7.8042226622010382</v>
      </c>
      <c r="F1049" s="22">
        <v>7.9502681261982069</v>
      </c>
      <c r="G1049" s="22">
        <v>5.7239073237883975</v>
      </c>
      <c r="H1049" s="22"/>
      <c r="I1049" s="22"/>
    </row>
    <row r="1050" spans="1:9" x14ac:dyDescent="0.25">
      <c r="A1050" s="20" t="str">
        <f t="shared" si="16"/>
        <v>DISTRIBUCION VOLUMEN X CRITERIO (Consumiciones)GinebraLEVANTE</v>
      </c>
      <c r="B1050" s="20" t="s">
        <v>120</v>
      </c>
      <c r="C1050" s="20" t="s">
        <v>153</v>
      </c>
      <c r="D1050" s="20" t="s">
        <v>4</v>
      </c>
      <c r="E1050" s="22">
        <v>12.436991385713055</v>
      </c>
      <c r="F1050" s="22">
        <v>11.957116928253988</v>
      </c>
      <c r="G1050" s="22">
        <v>12.45330678097524</v>
      </c>
      <c r="H1050" s="22"/>
      <c r="I1050" s="22"/>
    </row>
    <row r="1051" spans="1:9" x14ac:dyDescent="0.25">
      <c r="A1051" s="20" t="str">
        <f t="shared" si="16"/>
        <v>DISTRIBUCION VOLUMEN X CRITERIO (Consumiciones)GinebraANDALUCIA</v>
      </c>
      <c r="B1051" s="20" t="s">
        <v>120</v>
      </c>
      <c r="C1051" s="20" t="s">
        <v>153</v>
      </c>
      <c r="D1051" s="20" t="s">
        <v>5</v>
      </c>
      <c r="E1051" s="22">
        <v>34.875373108930788</v>
      </c>
      <c r="F1051" s="22">
        <v>32.25878399523576</v>
      </c>
      <c r="G1051" s="22">
        <v>36.828383146803539</v>
      </c>
      <c r="H1051" s="22"/>
      <c r="I1051" s="22"/>
    </row>
    <row r="1052" spans="1:9" x14ac:dyDescent="0.25">
      <c r="A1052" s="20" t="str">
        <f t="shared" si="16"/>
        <v>DISTRIBUCION VOLUMEN X CRITERIO (Consumiciones)GinebraMDD AM</v>
      </c>
      <c r="B1052" s="20" t="s">
        <v>120</v>
      </c>
      <c r="C1052" s="20" t="s">
        <v>153</v>
      </c>
      <c r="D1052" s="20" t="s">
        <v>6</v>
      </c>
      <c r="E1052" s="22">
        <v>6.589765354270809</v>
      </c>
      <c r="F1052" s="22">
        <v>9.4185121668446765</v>
      </c>
      <c r="G1052" s="22">
        <v>12.674739561009464</v>
      </c>
      <c r="H1052" s="22"/>
      <c r="I1052" s="22"/>
    </row>
    <row r="1053" spans="1:9" x14ac:dyDescent="0.25">
      <c r="A1053" s="20" t="str">
        <f t="shared" si="16"/>
        <v>DISTRIBUCION VOLUMEN X CRITERIO (Consumiciones)GinebraRTO CENTRO</v>
      </c>
      <c r="B1053" s="20" t="s">
        <v>120</v>
      </c>
      <c r="C1053" s="20" t="s">
        <v>153</v>
      </c>
      <c r="D1053" s="20" t="s">
        <v>7</v>
      </c>
      <c r="E1053" s="22">
        <v>13.330686120047485</v>
      </c>
      <c r="F1053" s="22">
        <v>13.27059544773962</v>
      </c>
      <c r="G1053" s="22">
        <v>13.455606580319785</v>
      </c>
      <c r="H1053" s="22"/>
      <c r="I1053" s="22"/>
    </row>
    <row r="1054" spans="1:9" x14ac:dyDescent="0.25">
      <c r="A1054" s="20" t="str">
        <f t="shared" si="16"/>
        <v>DISTRIBUCION VOLUMEN X CRITERIO (Consumiciones)GinebraNORTE-CENTRO</v>
      </c>
      <c r="B1054" s="20" t="s">
        <v>120</v>
      </c>
      <c r="C1054" s="20" t="s">
        <v>153</v>
      </c>
      <c r="D1054" s="20" t="s">
        <v>8</v>
      </c>
      <c r="E1054" s="22">
        <v>10.88867190237008</v>
      </c>
      <c r="F1054" s="22">
        <v>10.136458365921564</v>
      </c>
      <c r="G1054" s="22">
        <v>7.2912366745266102</v>
      </c>
      <c r="H1054" s="22"/>
      <c r="I1054" s="22"/>
    </row>
    <row r="1055" spans="1:9" x14ac:dyDescent="0.25">
      <c r="A1055" s="20" t="str">
        <f t="shared" si="16"/>
        <v>DISTRIBUCION VOLUMEN X CRITERIO (Consumiciones)GinebraNOROESTE</v>
      </c>
      <c r="B1055" s="20" t="s">
        <v>120</v>
      </c>
      <c r="C1055" s="20" t="s">
        <v>153</v>
      </c>
      <c r="D1055" s="20" t="s">
        <v>9</v>
      </c>
      <c r="E1055" s="22">
        <v>9.6917324466136421</v>
      </c>
      <c r="F1055" s="22">
        <v>10.910290047908394</v>
      </c>
      <c r="G1055" s="22">
        <v>9.2379941281223683</v>
      </c>
      <c r="H1055" s="22"/>
      <c r="I1055" s="22"/>
    </row>
    <row r="1056" spans="1:9" x14ac:dyDescent="0.25">
      <c r="A1056" s="20" t="str">
        <f t="shared" si="16"/>
        <v>DISTRIBUCION VOLUMEN X CRITERIO (Consumiciones)Ginebra&lt;2MIL</v>
      </c>
      <c r="B1056" s="20" t="s">
        <v>120</v>
      </c>
      <c r="C1056" s="20" t="s">
        <v>153</v>
      </c>
      <c r="D1056" s="20" t="s">
        <v>10</v>
      </c>
      <c r="E1056" s="22">
        <v>10.572156414470721</v>
      </c>
      <c r="F1056" s="22">
        <v>11.338250500376896</v>
      </c>
      <c r="G1056" s="22">
        <v>10.684237821517108</v>
      </c>
      <c r="H1056" s="22"/>
      <c r="I1056" s="22"/>
    </row>
    <row r="1057" spans="1:9" x14ac:dyDescent="0.25">
      <c r="A1057" s="20" t="str">
        <f t="shared" si="16"/>
        <v>DISTRIBUCION VOLUMEN X CRITERIO (Consumiciones)Ginebra2-5MIL</v>
      </c>
      <c r="B1057" s="20" t="s">
        <v>120</v>
      </c>
      <c r="C1057" s="20" t="s">
        <v>153</v>
      </c>
      <c r="D1057" s="20" t="s">
        <v>11</v>
      </c>
      <c r="E1057" s="22">
        <v>12.605097103413481</v>
      </c>
      <c r="F1057" s="22">
        <v>12.259272118105761</v>
      </c>
      <c r="G1057" s="22">
        <v>6.1721470987191491</v>
      </c>
      <c r="H1057" s="22"/>
      <c r="I1057" s="22"/>
    </row>
    <row r="1058" spans="1:9" x14ac:dyDescent="0.25">
      <c r="A1058" s="20" t="str">
        <f t="shared" si="16"/>
        <v>DISTRIBUCION VOLUMEN X CRITERIO (Consumiciones)Ginebra5-10MIL</v>
      </c>
      <c r="B1058" s="20" t="s">
        <v>120</v>
      </c>
      <c r="C1058" s="20" t="s">
        <v>153</v>
      </c>
      <c r="D1058" s="20" t="s">
        <v>12</v>
      </c>
      <c r="E1058" s="22">
        <v>8.933184723704203</v>
      </c>
      <c r="F1058" s="22">
        <v>8.9023054175626211</v>
      </c>
      <c r="G1058" s="22">
        <v>8.6454030583568766</v>
      </c>
      <c r="H1058" s="22"/>
      <c r="I1058" s="22"/>
    </row>
    <row r="1059" spans="1:9" x14ac:dyDescent="0.25">
      <c r="A1059" s="20" t="str">
        <f t="shared" si="16"/>
        <v>DISTRIBUCION VOLUMEN X CRITERIO (Consumiciones)Ginebra10-30MIL</v>
      </c>
      <c r="B1059" s="20" t="s">
        <v>120</v>
      </c>
      <c r="C1059" s="20" t="s">
        <v>153</v>
      </c>
      <c r="D1059" s="20" t="s">
        <v>13</v>
      </c>
      <c r="E1059" s="22">
        <v>20.174510879466045</v>
      </c>
      <c r="F1059" s="22">
        <v>18.151759947898231</v>
      </c>
      <c r="G1059" s="22">
        <v>26.858429100122532</v>
      </c>
      <c r="H1059" s="22"/>
      <c r="I1059" s="22"/>
    </row>
    <row r="1060" spans="1:9" x14ac:dyDescent="0.25">
      <c r="A1060" s="20" t="str">
        <f t="shared" si="16"/>
        <v>DISTRIBUCION VOLUMEN X CRITERIO (Consumiciones)Ginebra30-100MIL</v>
      </c>
      <c r="B1060" s="20" t="s">
        <v>120</v>
      </c>
      <c r="C1060" s="20" t="s">
        <v>153</v>
      </c>
      <c r="D1060" s="20" t="s">
        <v>14</v>
      </c>
      <c r="E1060" s="22">
        <v>16.019879123717015</v>
      </c>
      <c r="F1060" s="22">
        <v>15.44991630068491</v>
      </c>
      <c r="G1060" s="22">
        <v>14.414893266269754</v>
      </c>
      <c r="H1060" s="22"/>
      <c r="I1060" s="22"/>
    </row>
    <row r="1061" spans="1:9" x14ac:dyDescent="0.25">
      <c r="A1061" s="20" t="str">
        <f t="shared" si="16"/>
        <v>DISTRIBUCION VOLUMEN X CRITERIO (Consumiciones)Ginebra100-200MIL</v>
      </c>
      <c r="B1061" s="20" t="s">
        <v>120</v>
      </c>
      <c r="C1061" s="20" t="s">
        <v>153</v>
      </c>
      <c r="D1061" s="20" t="s">
        <v>15</v>
      </c>
      <c r="E1061" s="22">
        <v>11.820738550485567</v>
      </c>
      <c r="F1061" s="22">
        <v>12.036630003781678</v>
      </c>
      <c r="G1061" s="22">
        <v>10.522421782967056</v>
      </c>
      <c r="H1061" s="22"/>
      <c r="I1061" s="22"/>
    </row>
    <row r="1062" spans="1:9" x14ac:dyDescent="0.25">
      <c r="A1062" s="20" t="str">
        <f t="shared" si="16"/>
        <v>DISTRIBUCION VOLUMEN X CRITERIO (Consumiciones)Ginebra200-500MIL</v>
      </c>
      <c r="B1062" s="20" t="s">
        <v>120</v>
      </c>
      <c r="C1062" s="20" t="s">
        <v>153</v>
      </c>
      <c r="D1062" s="20" t="s">
        <v>16</v>
      </c>
      <c r="E1062" s="22">
        <v>7.8479036833433771</v>
      </c>
      <c r="F1062" s="22">
        <v>8.3107300514424445</v>
      </c>
      <c r="G1062" s="22">
        <v>9.3748358740769682</v>
      </c>
      <c r="H1062" s="22"/>
      <c r="I1062" s="22"/>
    </row>
    <row r="1063" spans="1:9" x14ac:dyDescent="0.25">
      <c r="A1063" s="20" t="str">
        <f t="shared" si="16"/>
        <v>DISTRIBUCION VOLUMEN X CRITERIO (Consumiciones)Ginebra&gt;500MIL</v>
      </c>
      <c r="B1063" s="20" t="s">
        <v>120</v>
      </c>
      <c r="C1063" s="20" t="s">
        <v>153</v>
      </c>
      <c r="D1063" s="20" t="s">
        <v>17</v>
      </c>
      <c r="E1063" s="22">
        <v>12.026541532954701</v>
      </c>
      <c r="F1063" s="22">
        <v>13.551138717284431</v>
      </c>
      <c r="G1063" s="22">
        <v>13.327637816319381</v>
      </c>
      <c r="H1063" s="22"/>
      <c r="I1063" s="22"/>
    </row>
    <row r="1064" spans="1:9" x14ac:dyDescent="0.25">
      <c r="A1064" s="20" t="str">
        <f t="shared" si="16"/>
        <v>DISTRIBUCION VOLUMEN X CRITERIO (Consumiciones)GinebraDE 15 A 19 AÑOS</v>
      </c>
      <c r="B1064" s="20" t="s">
        <v>120</v>
      </c>
      <c r="C1064" s="20" t="s">
        <v>153</v>
      </c>
      <c r="D1064" s="20" t="s">
        <v>40</v>
      </c>
      <c r="E1064" s="22">
        <v>0.8009034090795345</v>
      </c>
      <c r="F1064" s="22">
        <v>1.3191280067069509</v>
      </c>
      <c r="G1064" s="22">
        <v>1.1675445908556503</v>
      </c>
      <c r="H1064" s="22"/>
      <c r="I1064" s="22"/>
    </row>
    <row r="1065" spans="1:9" x14ac:dyDescent="0.25">
      <c r="A1065" s="20" t="str">
        <f t="shared" si="16"/>
        <v>DISTRIBUCION VOLUMEN X CRITERIO (Consumiciones)GinebraDE 20 A 24 AÑOS</v>
      </c>
      <c r="B1065" s="20" t="s">
        <v>120</v>
      </c>
      <c r="C1065" s="20" t="s">
        <v>153</v>
      </c>
      <c r="D1065" s="20" t="s">
        <v>41</v>
      </c>
      <c r="E1065" s="22">
        <v>7.1733057201027375</v>
      </c>
      <c r="F1065" s="22">
        <v>7.5172012359393356</v>
      </c>
      <c r="G1065" s="22">
        <v>5.5391883248236757</v>
      </c>
      <c r="H1065" s="22"/>
      <c r="I1065" s="22"/>
    </row>
    <row r="1066" spans="1:9" x14ac:dyDescent="0.25">
      <c r="A1066" s="20" t="str">
        <f t="shared" si="16"/>
        <v>DISTRIBUCION VOLUMEN X CRITERIO (Consumiciones)GinebraDE 25 A 34 AÑOS</v>
      </c>
      <c r="B1066" s="20" t="s">
        <v>120</v>
      </c>
      <c r="C1066" s="20" t="s">
        <v>153</v>
      </c>
      <c r="D1066" s="20" t="s">
        <v>42</v>
      </c>
      <c r="E1066" s="22">
        <v>17.711049029166055</v>
      </c>
      <c r="F1066" s="22">
        <v>17.163388583611116</v>
      </c>
      <c r="G1066" s="22">
        <v>17.377577092152173</v>
      </c>
      <c r="H1066" s="22"/>
      <c r="I1066" s="22"/>
    </row>
    <row r="1067" spans="1:9" x14ac:dyDescent="0.25">
      <c r="A1067" s="20" t="str">
        <f t="shared" si="16"/>
        <v>DISTRIBUCION VOLUMEN X CRITERIO (Consumiciones)GinebraDE 35 A 49 AÑOS</v>
      </c>
      <c r="B1067" s="20" t="s">
        <v>120</v>
      </c>
      <c r="C1067" s="20" t="s">
        <v>153</v>
      </c>
      <c r="D1067" s="20" t="s">
        <v>43</v>
      </c>
      <c r="E1067" s="22">
        <v>25.837297480175931</v>
      </c>
      <c r="F1067" s="22">
        <v>23.391349301031486</v>
      </c>
      <c r="G1067" s="22">
        <v>21.435126768244693</v>
      </c>
      <c r="H1067" s="22"/>
      <c r="I1067" s="22"/>
    </row>
    <row r="1068" spans="1:9" x14ac:dyDescent="0.25">
      <c r="A1068" s="20" t="str">
        <f t="shared" si="16"/>
        <v>DISTRIBUCION VOLUMEN X CRITERIO (Consumiciones)GinebraDE 50 A 59 AÑOS</v>
      </c>
      <c r="B1068" s="20" t="s">
        <v>120</v>
      </c>
      <c r="C1068" s="20" t="s">
        <v>153</v>
      </c>
      <c r="D1068" s="20" t="s">
        <v>44</v>
      </c>
      <c r="E1068" s="22">
        <v>24.185677621872241</v>
      </c>
      <c r="F1068" s="22">
        <v>24.193180281507288</v>
      </c>
      <c r="G1068" s="22">
        <v>19.742045444407424</v>
      </c>
      <c r="H1068" s="22"/>
      <c r="I1068" s="22"/>
    </row>
    <row r="1069" spans="1:9" x14ac:dyDescent="0.25">
      <c r="A1069" s="20" t="str">
        <f t="shared" si="16"/>
        <v>DISTRIBUCION VOLUMEN X CRITERIO (Consumiciones)GinebraDE 60 A 75 AÑOS</v>
      </c>
      <c r="B1069" s="20" t="s">
        <v>120</v>
      </c>
      <c r="C1069" s="20" t="s">
        <v>153</v>
      </c>
      <c r="D1069" s="20" t="s">
        <v>45</v>
      </c>
      <c r="E1069" s="22">
        <v>24.291779692063763</v>
      </c>
      <c r="F1069" s="22">
        <v>26.415751470253596</v>
      </c>
      <c r="G1069" s="22">
        <v>34.738529222269079</v>
      </c>
      <c r="H1069" s="22"/>
      <c r="I1069" s="22"/>
    </row>
    <row r="1070" spans="1:9" x14ac:dyDescent="0.25">
      <c r="A1070" s="20" t="str">
        <f t="shared" si="16"/>
        <v>DISTRIBUCION VOLUMEN X CRITERIO (Consumiciones)GinebraALTA Y MEDIA ALTA</v>
      </c>
      <c r="B1070" s="20" t="s">
        <v>120</v>
      </c>
      <c r="C1070" s="20" t="s">
        <v>153</v>
      </c>
      <c r="D1070" s="20" t="s">
        <v>18</v>
      </c>
      <c r="E1070" s="22">
        <v>26.223045569838181</v>
      </c>
      <c r="F1070" s="22">
        <v>26.466768972057057</v>
      </c>
      <c r="G1070" s="22">
        <v>26.874545926360653</v>
      </c>
      <c r="H1070" s="22"/>
      <c r="I1070" s="22"/>
    </row>
    <row r="1071" spans="1:9" x14ac:dyDescent="0.25">
      <c r="A1071" s="20" t="str">
        <f t="shared" si="16"/>
        <v>DISTRIBUCION VOLUMEN X CRITERIO (Consumiciones)GinebraMEDIA</v>
      </c>
      <c r="B1071" s="20" t="s">
        <v>120</v>
      </c>
      <c r="C1071" s="20" t="s">
        <v>153</v>
      </c>
      <c r="D1071" s="20" t="s">
        <v>19</v>
      </c>
      <c r="E1071" s="22">
        <v>33.621460845333203</v>
      </c>
      <c r="F1071" s="22">
        <v>35.026826886459872</v>
      </c>
      <c r="G1071" s="22">
        <v>25.126326050182872</v>
      </c>
      <c r="H1071" s="22"/>
      <c r="I1071" s="22"/>
    </row>
    <row r="1072" spans="1:9" x14ac:dyDescent="0.25">
      <c r="A1072" s="20" t="str">
        <f t="shared" si="16"/>
        <v>DISTRIBUCION VOLUMEN X CRITERIO (Consumiciones)GinebraMEDIA BAJA</v>
      </c>
      <c r="B1072" s="20" t="s">
        <v>120</v>
      </c>
      <c r="C1072" s="20" t="s">
        <v>153</v>
      </c>
      <c r="D1072" s="20" t="s">
        <v>20</v>
      </c>
      <c r="E1072" s="22">
        <v>22.142427014788225</v>
      </c>
      <c r="F1072" s="22">
        <v>16.721710757545296</v>
      </c>
      <c r="G1072" s="22">
        <v>18.150478791924598</v>
      </c>
      <c r="H1072" s="22"/>
      <c r="I1072" s="22"/>
    </row>
    <row r="1073" spans="1:9" x14ac:dyDescent="0.25">
      <c r="A1073" s="20" t="str">
        <f t="shared" si="16"/>
        <v>DISTRIBUCION VOLUMEN X CRITERIO (Consumiciones)GinebraBAJA</v>
      </c>
      <c r="B1073" s="20" t="s">
        <v>120</v>
      </c>
      <c r="C1073" s="20" t="s">
        <v>153</v>
      </c>
      <c r="D1073" s="20" t="s">
        <v>21</v>
      </c>
      <c r="E1073" s="22">
        <v>18.013074577743787</v>
      </c>
      <c r="F1073" s="22">
        <v>21.784698479166071</v>
      </c>
      <c r="G1073" s="22">
        <v>29.848653110431101</v>
      </c>
      <c r="H1073" s="22"/>
      <c r="I1073" s="22"/>
    </row>
    <row r="1074" spans="1:9" x14ac:dyDescent="0.25">
      <c r="A1074" s="20" t="str">
        <f t="shared" si="16"/>
        <v>DISTRIBUCION VOLUMEN X CRITERIO (Consumiciones)GinebraHOMBRE</v>
      </c>
      <c r="B1074" s="20" t="s">
        <v>120</v>
      </c>
      <c r="C1074" s="20" t="s">
        <v>153</v>
      </c>
      <c r="D1074" s="20" t="s">
        <v>22</v>
      </c>
      <c r="E1074" s="22">
        <v>64.271308999257286</v>
      </c>
      <c r="F1074" s="22">
        <v>67.875298975257863</v>
      </c>
      <c r="G1074" s="22">
        <v>65.877614523529587</v>
      </c>
      <c r="H1074" s="22"/>
      <c r="I1074" s="22"/>
    </row>
    <row r="1075" spans="1:9" x14ac:dyDescent="0.25">
      <c r="A1075" s="20" t="str">
        <f t="shared" si="16"/>
        <v>DISTRIBUCION VOLUMEN X CRITERIO (Consumiciones)GinebraMUJER</v>
      </c>
      <c r="B1075" s="20" t="s">
        <v>120</v>
      </c>
      <c r="C1075" s="20" t="s">
        <v>153</v>
      </c>
      <c r="D1075" s="20" t="s">
        <v>23</v>
      </c>
      <c r="E1075" s="22">
        <v>35.728711020001235</v>
      </c>
      <c r="F1075" s="22">
        <v>32.124705100924757</v>
      </c>
      <c r="G1075" s="22">
        <v>34.122385476470399</v>
      </c>
      <c r="H1075" s="22"/>
      <c r="I1075" s="22"/>
    </row>
    <row r="1076" spans="1:9" x14ac:dyDescent="0.25">
      <c r="A1076" s="20" t="str">
        <f t="shared" si="16"/>
        <v>DISTRIBUCION VOLUMEN X CRITERIO (Consumiciones)RonT.ESPAÑA</v>
      </c>
      <c r="B1076" s="20" t="s">
        <v>120</v>
      </c>
      <c r="C1076" s="20" t="s">
        <v>154</v>
      </c>
      <c r="D1076" s="20" t="s">
        <v>37</v>
      </c>
      <c r="E1076" s="22">
        <v>100</v>
      </c>
      <c r="F1076" s="22">
        <v>100</v>
      </c>
      <c r="G1076" s="22">
        <v>100</v>
      </c>
      <c r="H1076" s="22"/>
      <c r="I1076" s="22"/>
    </row>
    <row r="1077" spans="1:9" x14ac:dyDescent="0.25">
      <c r="A1077" s="20" t="str">
        <f t="shared" si="16"/>
        <v>DISTRIBUCION VOLUMEN X CRITERIO (Consumiciones)RonBCN AM</v>
      </c>
      <c r="B1077" s="20" t="s">
        <v>120</v>
      </c>
      <c r="C1077" s="20" t="s">
        <v>154</v>
      </c>
      <c r="D1077" s="20" t="s">
        <v>2</v>
      </c>
      <c r="E1077" s="22">
        <v>4.3508107675335985</v>
      </c>
      <c r="F1077" s="22">
        <v>3.3467603631817986</v>
      </c>
      <c r="G1077" s="22">
        <v>2.2137290919591002</v>
      </c>
      <c r="H1077" s="22"/>
      <c r="I1077" s="22"/>
    </row>
    <row r="1078" spans="1:9" x14ac:dyDescent="0.25">
      <c r="A1078" s="20" t="str">
        <f t="shared" si="16"/>
        <v>DISTRIBUCION VOLUMEN X CRITERIO (Consumiciones)RonREST.CAT ARAGON</v>
      </c>
      <c r="B1078" s="20" t="s">
        <v>120</v>
      </c>
      <c r="C1078" s="20" t="s">
        <v>154</v>
      </c>
      <c r="D1078" s="20" t="s">
        <v>3</v>
      </c>
      <c r="E1078" s="22">
        <v>17.39505615227165</v>
      </c>
      <c r="F1078" s="22">
        <v>22.815094800750945</v>
      </c>
      <c r="G1078" s="22">
        <v>12.457939931828086</v>
      </c>
      <c r="H1078" s="22"/>
      <c r="I1078" s="22"/>
    </row>
    <row r="1079" spans="1:9" x14ac:dyDescent="0.25">
      <c r="A1079" s="20" t="str">
        <f t="shared" si="16"/>
        <v>DISTRIBUCION VOLUMEN X CRITERIO (Consumiciones)RonLEVANTE</v>
      </c>
      <c r="B1079" s="20" t="s">
        <v>120</v>
      </c>
      <c r="C1079" s="20" t="s">
        <v>154</v>
      </c>
      <c r="D1079" s="20" t="s">
        <v>4</v>
      </c>
      <c r="E1079" s="22">
        <v>5.3377441178420044</v>
      </c>
      <c r="F1079" s="22">
        <v>6.471408120581355</v>
      </c>
      <c r="G1079" s="22">
        <v>10.127174183780721</v>
      </c>
      <c r="H1079" s="22"/>
      <c r="I1079" s="22"/>
    </row>
    <row r="1080" spans="1:9" x14ac:dyDescent="0.25">
      <c r="A1080" s="20" t="str">
        <f t="shared" si="16"/>
        <v>DISTRIBUCION VOLUMEN X CRITERIO (Consumiciones)RonANDALUCIA</v>
      </c>
      <c r="B1080" s="20" t="s">
        <v>120</v>
      </c>
      <c r="C1080" s="20" t="s">
        <v>154</v>
      </c>
      <c r="D1080" s="20" t="s">
        <v>5</v>
      </c>
      <c r="E1080" s="22">
        <v>30.589342913749345</v>
      </c>
      <c r="F1080" s="22">
        <v>23.960947269140913</v>
      </c>
      <c r="G1080" s="22">
        <v>24.969433811589056</v>
      </c>
      <c r="H1080" s="22"/>
      <c r="I1080" s="22"/>
    </row>
    <row r="1081" spans="1:9" x14ac:dyDescent="0.25">
      <c r="A1081" s="20" t="str">
        <f t="shared" si="16"/>
        <v>DISTRIBUCION VOLUMEN X CRITERIO (Consumiciones)RonMDD AM</v>
      </c>
      <c r="B1081" s="20" t="s">
        <v>120</v>
      </c>
      <c r="C1081" s="20" t="s">
        <v>154</v>
      </c>
      <c r="D1081" s="20" t="s">
        <v>6</v>
      </c>
      <c r="E1081" s="22">
        <v>10.079460566753051</v>
      </c>
      <c r="F1081" s="22">
        <v>13.296316058361763</v>
      </c>
      <c r="G1081" s="22">
        <v>15.317566297462243</v>
      </c>
      <c r="H1081" s="22"/>
      <c r="I1081" s="22"/>
    </row>
    <row r="1082" spans="1:9" x14ac:dyDescent="0.25">
      <c r="A1082" s="20" t="str">
        <f t="shared" si="16"/>
        <v>DISTRIBUCION VOLUMEN X CRITERIO (Consumiciones)RonRTO CENTRO</v>
      </c>
      <c r="B1082" s="20" t="s">
        <v>120</v>
      </c>
      <c r="C1082" s="20" t="s">
        <v>154</v>
      </c>
      <c r="D1082" s="20" t="s">
        <v>7</v>
      </c>
      <c r="E1082" s="22">
        <v>14.294449479361834</v>
      </c>
      <c r="F1082" s="22">
        <v>13.537967567907517</v>
      </c>
      <c r="G1082" s="22">
        <v>19.239144409805455</v>
      </c>
      <c r="H1082" s="22"/>
      <c r="I1082" s="22"/>
    </row>
    <row r="1083" spans="1:9" x14ac:dyDescent="0.25">
      <c r="A1083" s="20" t="str">
        <f t="shared" si="16"/>
        <v>DISTRIBUCION VOLUMEN X CRITERIO (Consumiciones)RonNORTE-CENTRO</v>
      </c>
      <c r="B1083" s="20" t="s">
        <v>120</v>
      </c>
      <c r="C1083" s="20" t="s">
        <v>154</v>
      </c>
      <c r="D1083" s="20" t="s">
        <v>8</v>
      </c>
      <c r="E1083" s="22">
        <v>8.8014608843794093</v>
      </c>
      <c r="F1083" s="22">
        <v>8.0956332565177931</v>
      </c>
      <c r="G1083" s="22">
        <v>9.3035865148095471</v>
      </c>
      <c r="H1083" s="22"/>
      <c r="I1083" s="22"/>
    </row>
    <row r="1084" spans="1:9" x14ac:dyDescent="0.25">
      <c r="A1084" s="20" t="str">
        <f t="shared" si="16"/>
        <v>DISTRIBUCION VOLUMEN X CRITERIO (Consumiciones)RonNOROESTE</v>
      </c>
      <c r="B1084" s="20" t="s">
        <v>120</v>
      </c>
      <c r="C1084" s="20" t="s">
        <v>154</v>
      </c>
      <c r="D1084" s="20" t="s">
        <v>9</v>
      </c>
      <c r="E1084" s="22">
        <v>9.1516788915627529</v>
      </c>
      <c r="F1084" s="22">
        <v>8.4758821165742635</v>
      </c>
      <c r="G1084" s="22">
        <v>6.3714092101248827</v>
      </c>
      <c r="H1084" s="22"/>
      <c r="I1084" s="22"/>
    </row>
    <row r="1085" spans="1:9" x14ac:dyDescent="0.25">
      <c r="A1085" s="20" t="str">
        <f t="shared" si="16"/>
        <v>DISTRIBUCION VOLUMEN X CRITERIO (Consumiciones)Ron&lt;2MIL</v>
      </c>
      <c r="B1085" s="20" t="s">
        <v>120</v>
      </c>
      <c r="C1085" s="20" t="s">
        <v>154</v>
      </c>
      <c r="D1085" s="20" t="s">
        <v>10</v>
      </c>
      <c r="E1085" s="22">
        <v>13.50966135386267</v>
      </c>
      <c r="F1085" s="22">
        <v>9.4555075229008683</v>
      </c>
      <c r="G1085" s="22">
        <v>9.8113073044427992</v>
      </c>
      <c r="H1085" s="22"/>
      <c r="I1085" s="22"/>
    </row>
    <row r="1086" spans="1:9" x14ac:dyDescent="0.25">
      <c r="A1086" s="20" t="str">
        <f t="shared" si="16"/>
        <v>DISTRIBUCION VOLUMEN X CRITERIO (Consumiciones)Ron2-5MIL</v>
      </c>
      <c r="B1086" s="20" t="s">
        <v>120</v>
      </c>
      <c r="C1086" s="20" t="s">
        <v>154</v>
      </c>
      <c r="D1086" s="20" t="s">
        <v>11</v>
      </c>
      <c r="E1086" s="22">
        <v>10.239105711171327</v>
      </c>
      <c r="F1086" s="22">
        <v>4.0864303184080057</v>
      </c>
      <c r="G1086" s="22">
        <v>4.9889018024864544</v>
      </c>
      <c r="H1086" s="22"/>
      <c r="I1086" s="22"/>
    </row>
    <row r="1087" spans="1:9" x14ac:dyDescent="0.25">
      <c r="A1087" s="20" t="str">
        <f t="shared" si="16"/>
        <v>DISTRIBUCION VOLUMEN X CRITERIO (Consumiciones)Ron5-10MIL</v>
      </c>
      <c r="B1087" s="20" t="s">
        <v>120</v>
      </c>
      <c r="C1087" s="20" t="s">
        <v>154</v>
      </c>
      <c r="D1087" s="20" t="s">
        <v>12</v>
      </c>
      <c r="E1087" s="22">
        <v>7.7448018214952992</v>
      </c>
      <c r="F1087" s="22">
        <v>9.4246268004699285</v>
      </c>
      <c r="G1087" s="22">
        <v>8.7178240319363312</v>
      </c>
      <c r="H1087" s="22"/>
      <c r="I1087" s="22"/>
    </row>
    <row r="1088" spans="1:9" x14ac:dyDescent="0.25">
      <c r="A1088" s="20" t="str">
        <f t="shared" si="16"/>
        <v>DISTRIBUCION VOLUMEN X CRITERIO (Consumiciones)Ron10-30MIL</v>
      </c>
      <c r="B1088" s="20" t="s">
        <v>120</v>
      </c>
      <c r="C1088" s="20" t="s">
        <v>154</v>
      </c>
      <c r="D1088" s="20" t="s">
        <v>13</v>
      </c>
      <c r="E1088" s="22">
        <v>24.884282942086344</v>
      </c>
      <c r="F1088" s="22">
        <v>27.498279959503169</v>
      </c>
      <c r="G1088" s="22">
        <v>19.593807243976613</v>
      </c>
      <c r="H1088" s="22"/>
      <c r="I1088" s="22"/>
    </row>
    <row r="1089" spans="1:9" x14ac:dyDescent="0.25">
      <c r="A1089" s="20" t="str">
        <f t="shared" si="16"/>
        <v>DISTRIBUCION VOLUMEN X CRITERIO (Consumiciones)Ron30-100MIL</v>
      </c>
      <c r="B1089" s="20" t="s">
        <v>120</v>
      </c>
      <c r="C1089" s="20" t="s">
        <v>154</v>
      </c>
      <c r="D1089" s="20" t="s">
        <v>14</v>
      </c>
      <c r="E1089" s="22">
        <v>9.8633386336685245</v>
      </c>
      <c r="F1089" s="22">
        <v>9.7791581444141418</v>
      </c>
      <c r="G1089" s="22">
        <v>15.185826386086582</v>
      </c>
      <c r="H1089" s="22"/>
      <c r="I1089" s="22"/>
    </row>
    <row r="1090" spans="1:9" x14ac:dyDescent="0.25">
      <c r="A1090" s="20" t="str">
        <f t="shared" si="16"/>
        <v>DISTRIBUCION VOLUMEN X CRITERIO (Consumiciones)Ron100-200MIL</v>
      </c>
      <c r="B1090" s="20" t="s">
        <v>120</v>
      </c>
      <c r="C1090" s="20" t="s">
        <v>154</v>
      </c>
      <c r="D1090" s="20" t="s">
        <v>15</v>
      </c>
      <c r="E1090" s="22">
        <v>15.605388294943637</v>
      </c>
      <c r="F1090" s="22">
        <v>13.612268142819984</v>
      </c>
      <c r="G1090" s="22">
        <v>12.431517268506791</v>
      </c>
      <c r="H1090" s="22"/>
      <c r="I1090" s="22"/>
    </row>
    <row r="1091" spans="1:9" x14ac:dyDescent="0.25">
      <c r="A1091" s="20" t="str">
        <f t="shared" si="16"/>
        <v>DISTRIBUCION VOLUMEN X CRITERIO (Consumiciones)Ron200-500MIL</v>
      </c>
      <c r="B1091" s="20" t="s">
        <v>120</v>
      </c>
      <c r="C1091" s="20" t="s">
        <v>154</v>
      </c>
      <c r="D1091" s="20" t="s">
        <v>16</v>
      </c>
      <c r="E1091" s="22">
        <v>7.0560592478161555</v>
      </c>
      <c r="F1091" s="22">
        <v>10.002637030556318</v>
      </c>
      <c r="G1091" s="22">
        <v>13.216992144487458</v>
      </c>
      <c r="H1091" s="22"/>
      <c r="I1091" s="22"/>
    </row>
    <row r="1092" spans="1:9" x14ac:dyDescent="0.25">
      <c r="A1092" s="20" t="str">
        <f t="shared" ref="A1092:A1155" si="17">B1092&amp;C1092&amp;D1092</f>
        <v>DISTRIBUCION VOLUMEN X CRITERIO (Consumiciones)Ron&gt;500MIL</v>
      </c>
      <c r="B1092" s="20" t="s">
        <v>120</v>
      </c>
      <c r="C1092" s="20" t="s">
        <v>154</v>
      </c>
      <c r="D1092" s="20" t="s">
        <v>17</v>
      </c>
      <c r="E1092" s="22">
        <v>11.097364619967278</v>
      </c>
      <c r="F1092" s="22">
        <v>16.141108798706203</v>
      </c>
      <c r="G1092" s="22">
        <v>16.053806845111936</v>
      </c>
      <c r="H1092" s="22"/>
      <c r="I1092" s="22"/>
    </row>
    <row r="1093" spans="1:9" x14ac:dyDescent="0.25">
      <c r="A1093" s="20" t="str">
        <f t="shared" si="17"/>
        <v>DISTRIBUCION VOLUMEN X CRITERIO (Consumiciones)RonDE 15 A 19 AÑOS</v>
      </c>
      <c r="B1093" s="20" t="s">
        <v>120</v>
      </c>
      <c r="C1093" s="20" t="s">
        <v>154</v>
      </c>
      <c r="D1093" s="20" t="s">
        <v>40</v>
      </c>
      <c r="E1093" s="22">
        <v>1.587640593961293</v>
      </c>
      <c r="F1093" s="22">
        <v>2.5802906146987885</v>
      </c>
      <c r="G1093" s="22">
        <v>3.0033008173755635</v>
      </c>
      <c r="H1093" s="22"/>
      <c r="I1093" s="22"/>
    </row>
    <row r="1094" spans="1:9" x14ac:dyDescent="0.25">
      <c r="A1094" s="20" t="str">
        <f t="shared" si="17"/>
        <v>DISTRIBUCION VOLUMEN X CRITERIO (Consumiciones)RonDE 20 A 24 AÑOS</v>
      </c>
      <c r="B1094" s="20" t="s">
        <v>120</v>
      </c>
      <c r="C1094" s="20" t="s">
        <v>154</v>
      </c>
      <c r="D1094" s="20" t="s">
        <v>41</v>
      </c>
      <c r="E1094" s="22">
        <v>9.8969617463674755</v>
      </c>
      <c r="F1094" s="22">
        <v>6.743503103038635</v>
      </c>
      <c r="G1094" s="22">
        <v>6.3792082875593685</v>
      </c>
      <c r="H1094" s="22"/>
      <c r="I1094" s="22"/>
    </row>
    <row r="1095" spans="1:9" x14ac:dyDescent="0.25">
      <c r="A1095" s="20" t="str">
        <f t="shared" si="17"/>
        <v>DISTRIBUCION VOLUMEN X CRITERIO (Consumiciones)RonDE 25 A 34 AÑOS</v>
      </c>
      <c r="B1095" s="20" t="s">
        <v>120</v>
      </c>
      <c r="C1095" s="20" t="s">
        <v>154</v>
      </c>
      <c r="D1095" s="20" t="s">
        <v>42</v>
      </c>
      <c r="E1095" s="22">
        <v>18.777945705580052</v>
      </c>
      <c r="F1095" s="22">
        <v>16.936057084049228</v>
      </c>
      <c r="G1095" s="22">
        <v>18.084817300882726</v>
      </c>
      <c r="H1095" s="22"/>
      <c r="I1095" s="22"/>
    </row>
    <row r="1096" spans="1:9" x14ac:dyDescent="0.25">
      <c r="A1096" s="20" t="str">
        <f t="shared" si="17"/>
        <v>DISTRIBUCION VOLUMEN X CRITERIO (Consumiciones)RonDE 35 A 49 AÑOS</v>
      </c>
      <c r="B1096" s="20" t="s">
        <v>120</v>
      </c>
      <c r="C1096" s="20" t="s">
        <v>154</v>
      </c>
      <c r="D1096" s="20" t="s">
        <v>43</v>
      </c>
      <c r="E1096" s="22">
        <v>28.510591592220251</v>
      </c>
      <c r="F1096" s="22">
        <v>25.98729329412085</v>
      </c>
      <c r="G1096" s="22">
        <v>25.649438682830024</v>
      </c>
      <c r="H1096" s="22"/>
      <c r="I1096" s="22"/>
    </row>
    <row r="1097" spans="1:9" x14ac:dyDescent="0.25">
      <c r="A1097" s="20" t="str">
        <f t="shared" si="17"/>
        <v>DISTRIBUCION VOLUMEN X CRITERIO (Consumiciones)RonDE 50 A 59 AÑOS</v>
      </c>
      <c r="B1097" s="20" t="s">
        <v>120</v>
      </c>
      <c r="C1097" s="20" t="s">
        <v>154</v>
      </c>
      <c r="D1097" s="20" t="s">
        <v>44</v>
      </c>
      <c r="E1097" s="22">
        <v>28.23292282532584</v>
      </c>
      <c r="F1097" s="22">
        <v>30.712123633545492</v>
      </c>
      <c r="G1097" s="22">
        <v>20.302318209997161</v>
      </c>
      <c r="H1097" s="22"/>
      <c r="I1097" s="22"/>
    </row>
    <row r="1098" spans="1:9" x14ac:dyDescent="0.25">
      <c r="A1098" s="20" t="str">
        <f t="shared" si="17"/>
        <v>DISTRIBUCION VOLUMEN X CRITERIO (Consumiciones)RonDE 60 A 75 AÑOS</v>
      </c>
      <c r="B1098" s="20" t="s">
        <v>120</v>
      </c>
      <c r="C1098" s="20" t="s">
        <v>154</v>
      </c>
      <c r="D1098" s="20" t="s">
        <v>45</v>
      </c>
      <c r="E1098" s="22">
        <v>12.993940161556317</v>
      </c>
      <c r="F1098" s="22">
        <v>17.040744211817437</v>
      </c>
      <c r="G1098" s="22">
        <v>26.580898031093625</v>
      </c>
      <c r="H1098" s="22"/>
      <c r="I1098" s="22"/>
    </row>
    <row r="1099" spans="1:9" x14ac:dyDescent="0.25">
      <c r="A1099" s="20" t="str">
        <f t="shared" si="17"/>
        <v>DISTRIBUCION VOLUMEN X CRITERIO (Consumiciones)RonALTA Y MEDIA ALTA</v>
      </c>
      <c r="B1099" s="20" t="s">
        <v>120</v>
      </c>
      <c r="C1099" s="20" t="s">
        <v>154</v>
      </c>
      <c r="D1099" s="20" t="s">
        <v>18</v>
      </c>
      <c r="E1099" s="22">
        <v>16.780586138759404</v>
      </c>
      <c r="F1099" s="22">
        <v>16.527303416337766</v>
      </c>
      <c r="G1099" s="22">
        <v>21.841057517559591</v>
      </c>
      <c r="H1099" s="22"/>
      <c r="I1099" s="22"/>
    </row>
    <row r="1100" spans="1:9" x14ac:dyDescent="0.25">
      <c r="A1100" s="20" t="str">
        <f t="shared" si="17"/>
        <v>DISTRIBUCION VOLUMEN X CRITERIO (Consumiciones)RonMEDIA</v>
      </c>
      <c r="B1100" s="20" t="s">
        <v>120</v>
      </c>
      <c r="C1100" s="20" t="s">
        <v>154</v>
      </c>
      <c r="D1100" s="20" t="s">
        <v>19</v>
      </c>
      <c r="E1100" s="22">
        <v>40.460011891300908</v>
      </c>
      <c r="F1100" s="22">
        <v>47.206899029194609</v>
      </c>
      <c r="G1100" s="22">
        <v>36.034415232557201</v>
      </c>
      <c r="H1100" s="22"/>
      <c r="I1100" s="22"/>
    </row>
    <row r="1101" spans="1:9" x14ac:dyDescent="0.25">
      <c r="A1101" s="20" t="str">
        <f t="shared" si="17"/>
        <v>DISTRIBUCION VOLUMEN X CRITERIO (Consumiciones)RonMEDIA BAJA</v>
      </c>
      <c r="B1101" s="20" t="s">
        <v>120</v>
      </c>
      <c r="C1101" s="20" t="s">
        <v>154</v>
      </c>
      <c r="D1101" s="20" t="s">
        <v>20</v>
      </c>
      <c r="E1101" s="22">
        <v>22.49806241357971</v>
      </c>
      <c r="F1101" s="22">
        <v>22.808212648551891</v>
      </c>
      <c r="G1101" s="22">
        <v>25.340798043356589</v>
      </c>
      <c r="H1101" s="22"/>
      <c r="I1101" s="22"/>
    </row>
    <row r="1102" spans="1:9" x14ac:dyDescent="0.25">
      <c r="A1102" s="20" t="str">
        <f t="shared" si="17"/>
        <v>DISTRIBUCION VOLUMEN X CRITERIO (Consumiciones)RonBAJA</v>
      </c>
      <c r="B1102" s="20" t="s">
        <v>120</v>
      </c>
      <c r="C1102" s="20" t="s">
        <v>154</v>
      </c>
      <c r="D1102" s="20" t="s">
        <v>21</v>
      </c>
      <c r="E1102" s="22">
        <v>20.261341196991999</v>
      </c>
      <c r="F1102" s="22">
        <v>13.457598837397908</v>
      </c>
      <c r="G1102" s="22">
        <v>16.783712233561577</v>
      </c>
      <c r="H1102" s="22"/>
      <c r="I1102" s="22"/>
    </row>
    <row r="1103" spans="1:9" x14ac:dyDescent="0.25">
      <c r="A1103" s="20" t="str">
        <f t="shared" si="17"/>
        <v>DISTRIBUCION VOLUMEN X CRITERIO (Consumiciones)RonHOMBRE</v>
      </c>
      <c r="B1103" s="20" t="s">
        <v>120</v>
      </c>
      <c r="C1103" s="20" t="s">
        <v>154</v>
      </c>
      <c r="D1103" s="20" t="s">
        <v>22</v>
      </c>
      <c r="E1103" s="22">
        <v>56.105265903794653</v>
      </c>
      <c r="F1103" s="22">
        <v>59.113294992567546</v>
      </c>
      <c r="G1103" s="22">
        <v>67.068204587028674</v>
      </c>
      <c r="H1103" s="22"/>
      <c r="I1103" s="22"/>
    </row>
    <row r="1104" spans="1:9" x14ac:dyDescent="0.25">
      <c r="A1104" s="20" t="str">
        <f t="shared" si="17"/>
        <v>DISTRIBUCION VOLUMEN X CRITERIO (Consumiciones)RonMUJER</v>
      </c>
      <c r="B1104" s="20" t="s">
        <v>120</v>
      </c>
      <c r="C1104" s="20" t="s">
        <v>154</v>
      </c>
      <c r="D1104" s="20" t="s">
        <v>23</v>
      </c>
      <c r="E1104" s="22">
        <v>43.894739018101419</v>
      </c>
      <c r="F1104" s="22">
        <v>40.886720929126362</v>
      </c>
      <c r="G1104" s="22">
        <v>32.931761467041262</v>
      </c>
      <c r="H1104" s="22"/>
      <c r="I1104" s="22"/>
    </row>
    <row r="1105" spans="1:9" x14ac:dyDescent="0.25">
      <c r="A1105" s="20" t="str">
        <f t="shared" si="17"/>
        <v>DISTRIBUCION VOLUMEN X CRITERIO (Consumiciones)AnisT.ESPAÑA</v>
      </c>
      <c r="B1105" s="20" t="s">
        <v>120</v>
      </c>
      <c r="C1105" s="20" t="s">
        <v>155</v>
      </c>
      <c r="D1105" s="20" t="s">
        <v>37</v>
      </c>
      <c r="E1105" s="22">
        <v>100</v>
      </c>
      <c r="F1105" s="22">
        <v>100</v>
      </c>
      <c r="G1105" s="22">
        <v>100</v>
      </c>
      <c r="H1105" s="22"/>
      <c r="I1105" s="22"/>
    </row>
    <row r="1106" spans="1:9" x14ac:dyDescent="0.25">
      <c r="A1106" s="20" t="str">
        <f t="shared" si="17"/>
        <v>DISTRIBUCION VOLUMEN X CRITERIO (Consumiciones)AnisBCN AM</v>
      </c>
      <c r="B1106" s="20" t="s">
        <v>120</v>
      </c>
      <c r="C1106" s="20" t="s">
        <v>155</v>
      </c>
      <c r="D1106" s="20" t="s">
        <v>2</v>
      </c>
      <c r="E1106" s="22">
        <v>20.894823148806356</v>
      </c>
      <c r="F1106" s="22">
        <v>7.0549594529706745</v>
      </c>
      <c r="G1106" s="22">
        <v>3.0470475127245278</v>
      </c>
      <c r="H1106" s="22"/>
      <c r="I1106" s="22"/>
    </row>
    <row r="1107" spans="1:9" x14ac:dyDescent="0.25">
      <c r="A1107" s="20" t="str">
        <f t="shared" si="17"/>
        <v>DISTRIBUCION VOLUMEN X CRITERIO (Consumiciones)AnisREST.CAT ARAGON</v>
      </c>
      <c r="B1107" s="20" t="s">
        <v>120</v>
      </c>
      <c r="C1107" s="20" t="s">
        <v>155</v>
      </c>
      <c r="D1107" s="20" t="s">
        <v>3</v>
      </c>
      <c r="E1107" s="22">
        <v>11.889205215349296</v>
      </c>
      <c r="F1107" s="22">
        <v>6.2721350391295196</v>
      </c>
      <c r="G1107" s="22">
        <v>7.2948512987838745</v>
      </c>
      <c r="H1107" s="22"/>
      <c r="I1107" s="22"/>
    </row>
    <row r="1108" spans="1:9" x14ac:dyDescent="0.25">
      <c r="A1108" s="20" t="str">
        <f t="shared" si="17"/>
        <v>DISTRIBUCION VOLUMEN X CRITERIO (Consumiciones)AnisLEVANTE</v>
      </c>
      <c r="B1108" s="20" t="s">
        <v>120</v>
      </c>
      <c r="C1108" s="20" t="s">
        <v>155</v>
      </c>
      <c r="D1108" s="20" t="s">
        <v>4</v>
      </c>
      <c r="E1108" s="22">
        <v>14.159866167035172</v>
      </c>
      <c r="F1108" s="22">
        <v>15.458079276846245</v>
      </c>
      <c r="G1108" s="22">
        <v>25.135280753585189</v>
      </c>
      <c r="H1108" s="22"/>
      <c r="I1108" s="22"/>
    </row>
    <row r="1109" spans="1:9" x14ac:dyDescent="0.25">
      <c r="A1109" s="20" t="str">
        <f t="shared" si="17"/>
        <v>DISTRIBUCION VOLUMEN X CRITERIO (Consumiciones)AnisANDALUCIA</v>
      </c>
      <c r="B1109" s="20" t="s">
        <v>120</v>
      </c>
      <c r="C1109" s="20" t="s">
        <v>155</v>
      </c>
      <c r="D1109" s="20" t="s">
        <v>5</v>
      </c>
      <c r="E1109" s="22">
        <v>23.895659669744937</v>
      </c>
      <c r="F1109" s="22">
        <v>35.899477294090715</v>
      </c>
      <c r="G1109" s="22">
        <v>42.982094559657909</v>
      </c>
      <c r="H1109" s="22"/>
      <c r="I1109" s="22"/>
    </row>
    <row r="1110" spans="1:9" x14ac:dyDescent="0.25">
      <c r="A1110" s="20" t="str">
        <f t="shared" si="17"/>
        <v>DISTRIBUCION VOLUMEN X CRITERIO (Consumiciones)AnisMDD AM</v>
      </c>
      <c r="B1110" s="20" t="s">
        <v>120</v>
      </c>
      <c r="C1110" s="20" t="s">
        <v>155</v>
      </c>
      <c r="D1110" s="20" t="s">
        <v>6</v>
      </c>
      <c r="E1110" s="22">
        <v>7.6001731830344061</v>
      </c>
      <c r="F1110" s="22">
        <v>7.1965535044971469</v>
      </c>
      <c r="G1110" s="22">
        <v>5.6293148322326321</v>
      </c>
      <c r="H1110" s="22"/>
      <c r="I1110" s="22"/>
    </row>
    <row r="1111" spans="1:9" x14ac:dyDescent="0.25">
      <c r="A1111" s="20" t="str">
        <f t="shared" si="17"/>
        <v>DISTRIBUCION VOLUMEN X CRITERIO (Consumiciones)AnisRTO CENTRO</v>
      </c>
      <c r="B1111" s="20" t="s">
        <v>120</v>
      </c>
      <c r="C1111" s="20" t="s">
        <v>155</v>
      </c>
      <c r="D1111" s="20" t="s">
        <v>7</v>
      </c>
      <c r="E1111" s="22">
        <v>19.823909254641801</v>
      </c>
      <c r="F1111" s="22">
        <v>21.822963090366866</v>
      </c>
      <c r="G1111" s="22">
        <v>15.1247280350363</v>
      </c>
      <c r="H1111" s="22"/>
      <c r="I1111" s="22"/>
    </row>
    <row r="1112" spans="1:9" x14ac:dyDescent="0.25">
      <c r="A1112" s="20" t="str">
        <f t="shared" si="17"/>
        <v>DISTRIBUCION VOLUMEN X CRITERIO (Consumiciones)AnisNORTE-CENTRO</v>
      </c>
      <c r="B1112" s="20" t="s">
        <v>120</v>
      </c>
      <c r="C1112" s="20" t="s">
        <v>155</v>
      </c>
      <c r="D1112" s="20" t="s">
        <v>8</v>
      </c>
      <c r="E1112" s="22">
        <v>0.16695787357553182</v>
      </c>
      <c r="F1112" s="22">
        <v>2.8347912870692848</v>
      </c>
      <c r="G1112" s="22">
        <v>0.15868672967399544</v>
      </c>
      <c r="H1112" s="22"/>
      <c r="I1112" s="22"/>
    </row>
    <row r="1113" spans="1:9" x14ac:dyDescent="0.25">
      <c r="A1113" s="20" t="str">
        <f t="shared" si="17"/>
        <v>DISTRIBUCION VOLUMEN X CRITERIO (Consumiciones)AnisNOROESTE</v>
      </c>
      <c r="B1113" s="20" t="s">
        <v>120</v>
      </c>
      <c r="C1113" s="20" t="s">
        <v>155</v>
      </c>
      <c r="D1113" s="20" t="s">
        <v>9</v>
      </c>
      <c r="E1113" s="22">
        <v>1.5694038743750922</v>
      </c>
      <c r="F1113" s="22">
        <v>3.461038879553354</v>
      </c>
      <c r="G1113" s="22">
        <v>0.62799103525847788</v>
      </c>
      <c r="H1113" s="22"/>
      <c r="I1113" s="22"/>
    </row>
    <row r="1114" spans="1:9" x14ac:dyDescent="0.25">
      <c r="A1114" s="20" t="str">
        <f t="shared" si="17"/>
        <v>DISTRIBUCION VOLUMEN X CRITERIO (Consumiciones)Anis&lt;2MIL</v>
      </c>
      <c r="B1114" s="20" t="s">
        <v>120</v>
      </c>
      <c r="C1114" s="20" t="s">
        <v>155</v>
      </c>
      <c r="D1114" s="20" t="s">
        <v>10</v>
      </c>
      <c r="E1114" s="22">
        <v>1.9759869141694506</v>
      </c>
      <c r="F1114" s="22">
        <v>5.2228208938145553</v>
      </c>
      <c r="G1114" s="22">
        <v>2.6009855769857464</v>
      </c>
      <c r="H1114" s="22"/>
      <c r="I1114" s="22"/>
    </row>
    <row r="1115" spans="1:9" x14ac:dyDescent="0.25">
      <c r="A1115" s="20" t="str">
        <f t="shared" si="17"/>
        <v>DISTRIBUCION VOLUMEN X CRITERIO (Consumiciones)Anis2-5MIL</v>
      </c>
      <c r="B1115" s="20" t="s">
        <v>120</v>
      </c>
      <c r="C1115" s="20" t="s">
        <v>155</v>
      </c>
      <c r="D1115" s="20" t="s">
        <v>11</v>
      </c>
      <c r="E1115" s="22">
        <v>2.2223627952755067</v>
      </c>
      <c r="F1115" s="22">
        <v>1.8969587293860695</v>
      </c>
      <c r="G1115" s="22">
        <v>4.4683159187889663</v>
      </c>
      <c r="H1115" s="22"/>
      <c r="I1115" s="22"/>
    </row>
    <row r="1116" spans="1:9" x14ac:dyDescent="0.25">
      <c r="A1116" s="20" t="str">
        <f t="shared" si="17"/>
        <v>DISTRIBUCION VOLUMEN X CRITERIO (Consumiciones)Anis5-10MIL</v>
      </c>
      <c r="B1116" s="20" t="s">
        <v>120</v>
      </c>
      <c r="C1116" s="20" t="s">
        <v>155</v>
      </c>
      <c r="D1116" s="20" t="s">
        <v>12</v>
      </c>
      <c r="E1116" s="22">
        <v>19.379673741070487</v>
      </c>
      <c r="F1116" s="22">
        <v>9.8113586228195722</v>
      </c>
      <c r="G1116" s="22">
        <v>10.26183371661649</v>
      </c>
      <c r="H1116" s="22"/>
      <c r="I1116" s="22"/>
    </row>
    <row r="1117" spans="1:9" x14ac:dyDescent="0.25">
      <c r="A1117" s="20" t="str">
        <f t="shared" si="17"/>
        <v>DISTRIBUCION VOLUMEN X CRITERIO (Consumiciones)Anis10-30MIL</v>
      </c>
      <c r="B1117" s="20" t="s">
        <v>120</v>
      </c>
      <c r="C1117" s="20" t="s">
        <v>155</v>
      </c>
      <c r="D1117" s="20" t="s">
        <v>13</v>
      </c>
      <c r="E1117" s="22">
        <v>21.203106530951729</v>
      </c>
      <c r="F1117" s="22">
        <v>24.584890092157146</v>
      </c>
      <c r="G1117" s="22">
        <v>20.623951571625092</v>
      </c>
      <c r="H1117" s="22"/>
      <c r="I1117" s="22"/>
    </row>
    <row r="1118" spans="1:9" x14ac:dyDescent="0.25">
      <c r="A1118" s="20" t="str">
        <f t="shared" si="17"/>
        <v>DISTRIBUCION VOLUMEN X CRITERIO (Consumiciones)Anis30-100MIL</v>
      </c>
      <c r="B1118" s="20" t="s">
        <v>120</v>
      </c>
      <c r="C1118" s="20" t="s">
        <v>155</v>
      </c>
      <c r="D1118" s="20" t="s">
        <v>14</v>
      </c>
      <c r="E1118" s="22">
        <v>12.278713302574541</v>
      </c>
      <c r="F1118" s="22">
        <v>22.185694031424539</v>
      </c>
      <c r="G1118" s="22">
        <v>21.403305900513619</v>
      </c>
      <c r="H1118" s="22"/>
      <c r="I1118" s="22"/>
    </row>
    <row r="1119" spans="1:9" x14ac:dyDescent="0.25">
      <c r="A1119" s="20" t="str">
        <f t="shared" si="17"/>
        <v>DISTRIBUCION VOLUMEN X CRITERIO (Consumiciones)Anis100-200MIL</v>
      </c>
      <c r="B1119" s="20" t="s">
        <v>120</v>
      </c>
      <c r="C1119" s="20" t="s">
        <v>155</v>
      </c>
      <c r="D1119" s="20" t="s">
        <v>15</v>
      </c>
      <c r="E1119" s="22">
        <v>2.5562784311550244</v>
      </c>
      <c r="F1119" s="22">
        <v>4.0265883516461995</v>
      </c>
      <c r="G1119" s="22">
        <v>9.0472919951416362</v>
      </c>
      <c r="H1119" s="22"/>
      <c r="I1119" s="22"/>
    </row>
    <row r="1120" spans="1:9" x14ac:dyDescent="0.25">
      <c r="A1120" s="20" t="str">
        <f t="shared" si="17"/>
        <v>DISTRIBUCION VOLUMEN X CRITERIO (Consumiciones)Anis200-500MIL</v>
      </c>
      <c r="B1120" s="20" t="s">
        <v>120</v>
      </c>
      <c r="C1120" s="20" t="s">
        <v>155</v>
      </c>
      <c r="D1120" s="20" t="s">
        <v>16</v>
      </c>
      <c r="E1120" s="22">
        <v>15.600977342498329</v>
      </c>
      <c r="F1120" s="22">
        <v>10.73447286368039</v>
      </c>
      <c r="G1120" s="22">
        <v>7.9866988819564151</v>
      </c>
      <c r="H1120" s="22"/>
      <c r="I1120" s="22"/>
    </row>
    <row r="1121" spans="1:9" x14ac:dyDescent="0.25">
      <c r="A1121" s="20" t="str">
        <f t="shared" si="17"/>
        <v>DISTRIBUCION VOLUMEN X CRITERIO (Consumiciones)Anis&gt;500MIL</v>
      </c>
      <c r="B1121" s="20" t="s">
        <v>120</v>
      </c>
      <c r="C1121" s="20" t="s">
        <v>155</v>
      </c>
      <c r="D1121" s="20" t="s">
        <v>17</v>
      </c>
      <c r="E1121" s="22">
        <v>24.782899477229588</v>
      </c>
      <c r="F1121" s="22">
        <v>21.537212700843874</v>
      </c>
      <c r="G1121" s="22">
        <v>23.607619045412033</v>
      </c>
      <c r="H1121" s="22"/>
      <c r="I1121" s="22"/>
    </row>
    <row r="1122" spans="1:9" x14ac:dyDescent="0.25">
      <c r="A1122" s="20" t="str">
        <f t="shared" si="17"/>
        <v>DISTRIBUCION VOLUMEN X CRITERIO (Consumiciones)AnisDE 15 A 19 AÑOS</v>
      </c>
      <c r="B1122" s="20" t="s">
        <v>120</v>
      </c>
      <c r="C1122" s="20" t="s">
        <v>155</v>
      </c>
      <c r="D1122" s="20" t="s">
        <v>40</v>
      </c>
      <c r="E1122" s="22">
        <v>0</v>
      </c>
      <c r="F1122" s="22">
        <v>2.2608914883883826</v>
      </c>
      <c r="G1122" s="22">
        <v>7.2296637121178984</v>
      </c>
      <c r="H1122" s="22"/>
      <c r="I1122" s="22"/>
    </row>
    <row r="1123" spans="1:9" x14ac:dyDescent="0.25">
      <c r="A1123" s="20" t="str">
        <f t="shared" si="17"/>
        <v>DISTRIBUCION VOLUMEN X CRITERIO (Consumiciones)AnisDE 20 A 24 AÑOS</v>
      </c>
      <c r="B1123" s="20" t="s">
        <v>120</v>
      </c>
      <c r="C1123" s="20" t="s">
        <v>155</v>
      </c>
      <c r="D1123" s="20" t="s">
        <v>41</v>
      </c>
      <c r="E1123" s="22">
        <v>20.735157752730927</v>
      </c>
      <c r="F1123" s="22">
        <v>10.303473622629749</v>
      </c>
      <c r="G1123" s="22">
        <v>6.7354094834266132</v>
      </c>
      <c r="H1123" s="22"/>
      <c r="I1123" s="22"/>
    </row>
    <row r="1124" spans="1:9" x14ac:dyDescent="0.25">
      <c r="A1124" s="20" t="str">
        <f t="shared" si="17"/>
        <v>DISTRIBUCION VOLUMEN X CRITERIO (Consumiciones)AnisDE 25 A 34 AÑOS</v>
      </c>
      <c r="B1124" s="20" t="s">
        <v>120</v>
      </c>
      <c r="C1124" s="20" t="s">
        <v>155</v>
      </c>
      <c r="D1124" s="20" t="s">
        <v>42</v>
      </c>
      <c r="E1124" s="22">
        <v>6.0012414937307481</v>
      </c>
      <c r="F1124" s="22">
        <v>11.920111367401661</v>
      </c>
      <c r="G1124" s="22">
        <v>16.68103242259771</v>
      </c>
      <c r="H1124" s="22"/>
      <c r="I1124" s="22"/>
    </row>
    <row r="1125" spans="1:9" x14ac:dyDescent="0.25">
      <c r="A1125" s="20" t="str">
        <f t="shared" si="17"/>
        <v>DISTRIBUCION VOLUMEN X CRITERIO (Consumiciones)AnisDE 35 A 49 AÑOS</v>
      </c>
      <c r="B1125" s="20" t="s">
        <v>120</v>
      </c>
      <c r="C1125" s="20" t="s">
        <v>155</v>
      </c>
      <c r="D1125" s="20" t="s">
        <v>43</v>
      </c>
      <c r="E1125" s="22">
        <v>20.937345570161987</v>
      </c>
      <c r="F1125" s="22">
        <v>20.775314776150001</v>
      </c>
      <c r="G1125" s="22">
        <v>14.810565232340853</v>
      </c>
      <c r="H1125" s="22"/>
      <c r="I1125" s="22"/>
    </row>
    <row r="1126" spans="1:9" x14ac:dyDescent="0.25">
      <c r="A1126" s="20" t="str">
        <f t="shared" si="17"/>
        <v>DISTRIBUCION VOLUMEN X CRITERIO (Consumiciones)AnisDE 50 A 59 AÑOS</v>
      </c>
      <c r="B1126" s="20" t="s">
        <v>120</v>
      </c>
      <c r="C1126" s="20" t="s">
        <v>155</v>
      </c>
      <c r="D1126" s="20" t="s">
        <v>44</v>
      </c>
      <c r="E1126" s="22">
        <v>27.669917075436608</v>
      </c>
      <c r="F1126" s="22">
        <v>36.755261873344466</v>
      </c>
      <c r="G1126" s="22">
        <v>35.425328436346661</v>
      </c>
      <c r="H1126" s="22"/>
      <c r="I1126" s="22"/>
    </row>
    <row r="1127" spans="1:9" x14ac:dyDescent="0.25">
      <c r="A1127" s="20" t="str">
        <f t="shared" si="17"/>
        <v>DISTRIBUCION VOLUMEN X CRITERIO (Consumiciones)AnisDE 60 A 75 AÑOS</v>
      </c>
      <c r="B1127" s="20" t="s">
        <v>120</v>
      </c>
      <c r="C1127" s="20" t="s">
        <v>155</v>
      </c>
      <c r="D1127" s="20" t="s">
        <v>45</v>
      </c>
      <c r="E1127" s="22">
        <v>24.656337366129438</v>
      </c>
      <c r="F1127" s="22">
        <v>17.984940239536375</v>
      </c>
      <c r="G1127" s="22">
        <v>19.117997816459173</v>
      </c>
      <c r="H1127" s="22"/>
      <c r="I1127" s="22"/>
    </row>
    <row r="1128" spans="1:9" x14ac:dyDescent="0.25">
      <c r="A1128" s="20" t="str">
        <f t="shared" si="17"/>
        <v>DISTRIBUCION VOLUMEN X CRITERIO (Consumiciones)AnisALTA Y MEDIA ALTA</v>
      </c>
      <c r="B1128" s="20" t="s">
        <v>120</v>
      </c>
      <c r="C1128" s="20" t="s">
        <v>155</v>
      </c>
      <c r="D1128" s="20" t="s">
        <v>18</v>
      </c>
      <c r="E1128" s="22">
        <v>11.244331896984582</v>
      </c>
      <c r="F1128" s="22">
        <v>15.472484908761459</v>
      </c>
      <c r="G1128" s="22">
        <v>8.0806160493437353</v>
      </c>
      <c r="H1128" s="22"/>
      <c r="I1128" s="22"/>
    </row>
    <row r="1129" spans="1:9" x14ac:dyDescent="0.25">
      <c r="A1129" s="20" t="str">
        <f t="shared" si="17"/>
        <v>DISTRIBUCION VOLUMEN X CRITERIO (Consumiciones)AnisMEDIA</v>
      </c>
      <c r="B1129" s="20" t="s">
        <v>120</v>
      </c>
      <c r="C1129" s="20" t="s">
        <v>155</v>
      </c>
      <c r="D1129" s="20" t="s">
        <v>19</v>
      </c>
      <c r="E1129" s="22">
        <v>53.283780033882564</v>
      </c>
      <c r="F1129" s="22">
        <v>22.595708151591527</v>
      </c>
      <c r="G1129" s="22">
        <v>22.021382942021457</v>
      </c>
      <c r="H1129" s="22"/>
      <c r="I1129" s="22"/>
    </row>
    <row r="1130" spans="1:9" x14ac:dyDescent="0.25">
      <c r="A1130" s="20" t="str">
        <f t="shared" si="17"/>
        <v>DISTRIBUCION VOLUMEN X CRITERIO (Consumiciones)AnisMEDIA BAJA</v>
      </c>
      <c r="B1130" s="20" t="s">
        <v>120</v>
      </c>
      <c r="C1130" s="20" t="s">
        <v>155</v>
      </c>
      <c r="D1130" s="20" t="s">
        <v>20</v>
      </c>
      <c r="E1130" s="22">
        <v>14.448949643894892</v>
      </c>
      <c r="F1130" s="22">
        <v>41.432678947442</v>
      </c>
      <c r="G1130" s="22">
        <v>36.056724555506925</v>
      </c>
      <c r="H1130" s="22"/>
      <c r="I1130" s="22"/>
    </row>
    <row r="1131" spans="1:9" x14ac:dyDescent="0.25">
      <c r="A1131" s="20" t="str">
        <f t="shared" si="17"/>
        <v>DISTRIBUCION VOLUMEN X CRITERIO (Consumiciones)AnisBAJA</v>
      </c>
      <c r="B1131" s="20" t="s">
        <v>120</v>
      </c>
      <c r="C1131" s="20" t="s">
        <v>155</v>
      </c>
      <c r="D1131" s="20" t="s">
        <v>21</v>
      </c>
      <c r="E1131" s="22">
        <v>21.022937683427674</v>
      </c>
      <c r="F1131" s="22">
        <v>20.499118176031946</v>
      </c>
      <c r="G1131" s="22">
        <v>33.841290936683407</v>
      </c>
      <c r="H1131" s="22"/>
      <c r="I1131" s="22"/>
    </row>
    <row r="1132" spans="1:9" x14ac:dyDescent="0.25">
      <c r="A1132" s="20" t="str">
        <f t="shared" si="17"/>
        <v>DISTRIBUCION VOLUMEN X CRITERIO (Consumiciones)AnisHOMBRE</v>
      </c>
      <c r="B1132" s="20" t="s">
        <v>120</v>
      </c>
      <c r="C1132" s="20" t="s">
        <v>155</v>
      </c>
      <c r="D1132" s="20" t="s">
        <v>22</v>
      </c>
      <c r="E1132" s="22">
        <v>72.029732647299753</v>
      </c>
      <c r="F1132" s="22">
        <v>67.399345823697232</v>
      </c>
      <c r="G1132" s="22">
        <v>60.183807906341215</v>
      </c>
      <c r="H1132" s="22"/>
      <c r="I1132" s="22"/>
    </row>
    <row r="1133" spans="1:9" x14ac:dyDescent="0.25">
      <c r="A1133" s="20" t="str">
        <f t="shared" si="17"/>
        <v>DISTRIBUCION VOLUMEN X CRITERIO (Consumiciones)AnisMUJER</v>
      </c>
      <c r="B1133" s="20" t="s">
        <v>120</v>
      </c>
      <c r="C1133" s="20" t="s">
        <v>155</v>
      </c>
      <c r="D1133" s="20" t="s">
        <v>23</v>
      </c>
      <c r="E1133" s="22">
        <v>27.970261789122951</v>
      </c>
      <c r="F1133" s="22">
        <v>32.600646217243536</v>
      </c>
      <c r="G1133" s="22">
        <v>39.816221060769813</v>
      </c>
      <c r="H1133" s="22"/>
      <c r="I1133" s="22"/>
    </row>
    <row r="1134" spans="1:9" x14ac:dyDescent="0.25">
      <c r="A1134" s="20" t="str">
        <f t="shared" si="17"/>
        <v>DISTRIBUCION VOLUMEN X CRITERIO (Consumiciones)Otras EspirituosasT.ESPAÑA</v>
      </c>
      <c r="B1134" s="20" t="s">
        <v>120</v>
      </c>
      <c r="C1134" s="20" t="s">
        <v>156</v>
      </c>
      <c r="D1134" s="20" t="s">
        <v>37</v>
      </c>
      <c r="E1134" s="22">
        <v>100</v>
      </c>
      <c r="F1134" s="22">
        <v>100</v>
      </c>
      <c r="G1134" s="22">
        <v>100</v>
      </c>
      <c r="H1134" s="22"/>
      <c r="I1134" s="22"/>
    </row>
    <row r="1135" spans="1:9" x14ac:dyDescent="0.25">
      <c r="A1135" s="20" t="str">
        <f t="shared" si="17"/>
        <v>DISTRIBUCION VOLUMEN X CRITERIO (Consumiciones)Otras EspirituosasBCN AM</v>
      </c>
      <c r="B1135" s="20" t="s">
        <v>120</v>
      </c>
      <c r="C1135" s="20" t="s">
        <v>156</v>
      </c>
      <c r="D1135" s="20" t="s">
        <v>2</v>
      </c>
      <c r="E1135" s="22">
        <v>12.973286649136842</v>
      </c>
      <c r="F1135" s="22">
        <v>7.9230821403432632</v>
      </c>
      <c r="G1135" s="22">
        <v>7.5554395435181538</v>
      </c>
      <c r="H1135" s="22"/>
      <c r="I1135" s="22"/>
    </row>
    <row r="1136" spans="1:9" x14ac:dyDescent="0.25">
      <c r="A1136" s="20" t="str">
        <f t="shared" si="17"/>
        <v>DISTRIBUCION VOLUMEN X CRITERIO (Consumiciones)Otras EspirituosasREST.CAT ARAGON</v>
      </c>
      <c r="B1136" s="20" t="s">
        <v>120</v>
      </c>
      <c r="C1136" s="20" t="s">
        <v>156</v>
      </c>
      <c r="D1136" s="20" t="s">
        <v>3</v>
      </c>
      <c r="E1136" s="22">
        <v>18.046737494946825</v>
      </c>
      <c r="F1136" s="22">
        <v>19.024017669041097</v>
      </c>
      <c r="G1136" s="22">
        <v>16.2940888794434</v>
      </c>
      <c r="H1136" s="22"/>
      <c r="I1136" s="22"/>
    </row>
    <row r="1137" spans="1:9" x14ac:dyDescent="0.25">
      <c r="A1137" s="20" t="str">
        <f t="shared" si="17"/>
        <v>DISTRIBUCION VOLUMEN X CRITERIO (Consumiciones)Otras EspirituosasLEVANTE</v>
      </c>
      <c r="B1137" s="20" t="s">
        <v>120</v>
      </c>
      <c r="C1137" s="20" t="s">
        <v>156</v>
      </c>
      <c r="D1137" s="20" t="s">
        <v>4</v>
      </c>
      <c r="E1137" s="22">
        <v>11.519717986728685</v>
      </c>
      <c r="F1137" s="22">
        <v>12.055099043699675</v>
      </c>
      <c r="G1137" s="22">
        <v>12.440510689845189</v>
      </c>
      <c r="H1137" s="22"/>
      <c r="I1137" s="22"/>
    </row>
    <row r="1138" spans="1:9" x14ac:dyDescent="0.25">
      <c r="A1138" s="20" t="str">
        <f t="shared" si="17"/>
        <v>DISTRIBUCION VOLUMEN X CRITERIO (Consumiciones)Otras EspirituosasANDALUCIA</v>
      </c>
      <c r="B1138" s="20" t="s">
        <v>120</v>
      </c>
      <c r="C1138" s="20" t="s">
        <v>156</v>
      </c>
      <c r="D1138" s="20" t="s">
        <v>5</v>
      </c>
      <c r="E1138" s="22">
        <v>9.9057508896277984</v>
      </c>
      <c r="F1138" s="22">
        <v>9.7081254505361372</v>
      </c>
      <c r="G1138" s="22">
        <v>10.348234214774557</v>
      </c>
      <c r="H1138" s="22"/>
      <c r="I1138" s="22"/>
    </row>
    <row r="1139" spans="1:9" x14ac:dyDescent="0.25">
      <c r="A1139" s="20" t="str">
        <f t="shared" si="17"/>
        <v>DISTRIBUCION VOLUMEN X CRITERIO (Consumiciones)Otras EspirituosasMDD AM</v>
      </c>
      <c r="B1139" s="20" t="s">
        <v>120</v>
      </c>
      <c r="C1139" s="20" t="s">
        <v>156</v>
      </c>
      <c r="D1139" s="20" t="s">
        <v>6</v>
      </c>
      <c r="E1139" s="22">
        <v>11.597614004610566</v>
      </c>
      <c r="F1139" s="22">
        <v>10.346089845952383</v>
      </c>
      <c r="G1139" s="22">
        <v>12.575105219225954</v>
      </c>
      <c r="H1139" s="22"/>
      <c r="I1139" s="22"/>
    </row>
    <row r="1140" spans="1:9" x14ac:dyDescent="0.25">
      <c r="A1140" s="20" t="str">
        <f t="shared" si="17"/>
        <v>DISTRIBUCION VOLUMEN X CRITERIO (Consumiciones)Otras EspirituosasRTO CENTRO</v>
      </c>
      <c r="B1140" s="20" t="s">
        <v>120</v>
      </c>
      <c r="C1140" s="20" t="s">
        <v>156</v>
      </c>
      <c r="D1140" s="20" t="s">
        <v>7</v>
      </c>
      <c r="E1140" s="22">
        <v>6.8094478590896959</v>
      </c>
      <c r="F1140" s="22">
        <v>10.019544267575437</v>
      </c>
      <c r="G1140" s="22">
        <v>11.204417546104564</v>
      </c>
      <c r="H1140" s="22"/>
      <c r="I1140" s="22"/>
    </row>
    <row r="1141" spans="1:9" x14ac:dyDescent="0.25">
      <c r="A1141" s="20" t="str">
        <f t="shared" si="17"/>
        <v>DISTRIBUCION VOLUMEN X CRITERIO (Consumiciones)Otras EspirituosasNORTE-CENTRO</v>
      </c>
      <c r="B1141" s="20" t="s">
        <v>120</v>
      </c>
      <c r="C1141" s="20" t="s">
        <v>156</v>
      </c>
      <c r="D1141" s="20" t="s">
        <v>8</v>
      </c>
      <c r="E1141" s="22">
        <v>16.130377125538757</v>
      </c>
      <c r="F1141" s="22">
        <v>17.403516012752966</v>
      </c>
      <c r="G1141" s="22">
        <v>15.739397962940622</v>
      </c>
      <c r="H1141" s="22"/>
      <c r="I1141" s="22"/>
    </row>
    <row r="1142" spans="1:9" x14ac:dyDescent="0.25">
      <c r="A1142" s="20" t="str">
        <f t="shared" si="17"/>
        <v>DISTRIBUCION VOLUMEN X CRITERIO (Consumiciones)Otras EspirituosasNOROESTE</v>
      </c>
      <c r="B1142" s="20" t="s">
        <v>120</v>
      </c>
      <c r="C1142" s="20" t="s">
        <v>156</v>
      </c>
      <c r="D1142" s="20" t="s">
        <v>9</v>
      </c>
      <c r="E1142" s="22">
        <v>13.017071463789923</v>
      </c>
      <c r="F1142" s="22">
        <v>13.520524340281048</v>
      </c>
      <c r="G1142" s="22">
        <v>13.842820439457663</v>
      </c>
      <c r="H1142" s="22"/>
      <c r="I1142" s="22"/>
    </row>
    <row r="1143" spans="1:9" x14ac:dyDescent="0.25">
      <c r="A1143" s="20" t="str">
        <f t="shared" si="17"/>
        <v>DISTRIBUCION VOLUMEN X CRITERIO (Consumiciones)Otras Espirituosas&lt;2MIL</v>
      </c>
      <c r="B1143" s="20" t="s">
        <v>120</v>
      </c>
      <c r="C1143" s="20" t="s">
        <v>156</v>
      </c>
      <c r="D1143" s="20" t="s">
        <v>10</v>
      </c>
      <c r="E1143" s="22">
        <v>8.2165224009521474</v>
      </c>
      <c r="F1143" s="22">
        <v>10.287388173418357</v>
      </c>
      <c r="G1143" s="22">
        <v>8.113720836829863</v>
      </c>
      <c r="H1143" s="22"/>
      <c r="I1143" s="22"/>
    </row>
    <row r="1144" spans="1:9" x14ac:dyDescent="0.25">
      <c r="A1144" s="20" t="str">
        <f t="shared" si="17"/>
        <v>DISTRIBUCION VOLUMEN X CRITERIO (Consumiciones)Otras Espirituosas2-5MIL</v>
      </c>
      <c r="B1144" s="20" t="s">
        <v>120</v>
      </c>
      <c r="C1144" s="20" t="s">
        <v>156</v>
      </c>
      <c r="D1144" s="20" t="s">
        <v>11</v>
      </c>
      <c r="E1144" s="22">
        <v>3.3612143294262404</v>
      </c>
      <c r="F1144" s="22">
        <v>3.8615185583532345</v>
      </c>
      <c r="G1144" s="22">
        <v>5.2787949892612058</v>
      </c>
      <c r="H1144" s="22"/>
      <c r="I1144" s="22"/>
    </row>
    <row r="1145" spans="1:9" x14ac:dyDescent="0.25">
      <c r="A1145" s="20" t="str">
        <f t="shared" si="17"/>
        <v>DISTRIBUCION VOLUMEN X CRITERIO (Consumiciones)Otras Espirituosas5-10MIL</v>
      </c>
      <c r="B1145" s="20" t="s">
        <v>120</v>
      </c>
      <c r="C1145" s="20" t="s">
        <v>156</v>
      </c>
      <c r="D1145" s="20" t="s">
        <v>12</v>
      </c>
      <c r="E1145" s="22">
        <v>6.4168318060007303</v>
      </c>
      <c r="F1145" s="22">
        <v>7.545401344646101</v>
      </c>
      <c r="G1145" s="22">
        <v>5.9077687948978292</v>
      </c>
      <c r="H1145" s="22"/>
      <c r="I1145" s="22"/>
    </row>
    <row r="1146" spans="1:9" x14ac:dyDescent="0.25">
      <c r="A1146" s="20" t="str">
        <f t="shared" si="17"/>
        <v>DISTRIBUCION VOLUMEN X CRITERIO (Consumiciones)Otras Espirituosas10-30MIL</v>
      </c>
      <c r="B1146" s="20" t="s">
        <v>120</v>
      </c>
      <c r="C1146" s="20" t="s">
        <v>156</v>
      </c>
      <c r="D1146" s="20" t="s">
        <v>13</v>
      </c>
      <c r="E1146" s="22">
        <v>22.479615801899257</v>
      </c>
      <c r="F1146" s="22">
        <v>20.369854848886419</v>
      </c>
      <c r="G1146" s="22">
        <v>17.214128511851257</v>
      </c>
      <c r="H1146" s="22"/>
      <c r="I1146" s="22"/>
    </row>
    <row r="1147" spans="1:9" x14ac:dyDescent="0.25">
      <c r="A1147" s="20" t="str">
        <f t="shared" si="17"/>
        <v>DISTRIBUCION VOLUMEN X CRITERIO (Consumiciones)Otras Espirituosas30-100MIL</v>
      </c>
      <c r="B1147" s="20" t="s">
        <v>120</v>
      </c>
      <c r="C1147" s="20" t="s">
        <v>156</v>
      </c>
      <c r="D1147" s="20" t="s">
        <v>14</v>
      </c>
      <c r="E1147" s="22">
        <v>13.994407251630895</v>
      </c>
      <c r="F1147" s="22">
        <v>16.638690356978657</v>
      </c>
      <c r="G1147" s="22">
        <v>16.58837712515184</v>
      </c>
      <c r="H1147" s="22"/>
      <c r="I1147" s="22"/>
    </row>
    <row r="1148" spans="1:9" x14ac:dyDescent="0.25">
      <c r="A1148" s="20" t="str">
        <f t="shared" si="17"/>
        <v>DISTRIBUCION VOLUMEN X CRITERIO (Consumiciones)Otras Espirituosas100-200MIL</v>
      </c>
      <c r="B1148" s="20" t="s">
        <v>120</v>
      </c>
      <c r="C1148" s="20" t="s">
        <v>156</v>
      </c>
      <c r="D1148" s="20" t="s">
        <v>15</v>
      </c>
      <c r="E1148" s="22">
        <v>11.181867541919127</v>
      </c>
      <c r="F1148" s="22">
        <v>12.29817564494269</v>
      </c>
      <c r="G1148" s="22">
        <v>14.035619214001846</v>
      </c>
      <c r="H1148" s="22"/>
      <c r="I1148" s="22"/>
    </row>
    <row r="1149" spans="1:9" x14ac:dyDescent="0.25">
      <c r="A1149" s="20" t="str">
        <f t="shared" si="17"/>
        <v>DISTRIBUCION VOLUMEN X CRITERIO (Consumiciones)Otras Espirituosas200-500MIL</v>
      </c>
      <c r="B1149" s="20" t="s">
        <v>120</v>
      </c>
      <c r="C1149" s="20" t="s">
        <v>156</v>
      </c>
      <c r="D1149" s="20" t="s">
        <v>16</v>
      </c>
      <c r="E1149" s="22">
        <v>16.409087706657662</v>
      </c>
      <c r="F1149" s="22">
        <v>14.231495651148352</v>
      </c>
      <c r="G1149" s="22">
        <v>16.49526148312891</v>
      </c>
      <c r="H1149" s="22"/>
      <c r="I1149" s="22"/>
    </row>
    <row r="1150" spans="1:9" x14ac:dyDescent="0.25">
      <c r="A1150" s="20" t="str">
        <f t="shared" si="17"/>
        <v>DISTRIBUCION VOLUMEN X CRITERIO (Consumiciones)Otras Espirituosas&gt;500MIL</v>
      </c>
      <c r="B1150" s="20" t="s">
        <v>120</v>
      </c>
      <c r="C1150" s="20" t="s">
        <v>156</v>
      </c>
      <c r="D1150" s="20" t="s">
        <v>17</v>
      </c>
      <c r="E1150" s="22">
        <v>17.94045397199006</v>
      </c>
      <c r="F1150" s="22">
        <v>14.767471855154005</v>
      </c>
      <c r="G1150" s="22">
        <v>16.366331274924967</v>
      </c>
      <c r="H1150" s="22"/>
      <c r="I1150" s="22"/>
    </row>
    <row r="1151" spans="1:9" x14ac:dyDescent="0.25">
      <c r="A1151" s="20" t="str">
        <f t="shared" si="17"/>
        <v>DISTRIBUCION VOLUMEN X CRITERIO (Consumiciones)Otras EspirituosasDE 15 A 19 AÑOS</v>
      </c>
      <c r="B1151" s="20" t="s">
        <v>120</v>
      </c>
      <c r="C1151" s="20" t="s">
        <v>156</v>
      </c>
      <c r="D1151" s="20" t="s">
        <v>40</v>
      </c>
      <c r="E1151" s="22">
        <v>1.6383565813584589</v>
      </c>
      <c r="F1151" s="22">
        <v>3.2806284788092213</v>
      </c>
      <c r="G1151" s="22">
        <v>1.5704163209163533</v>
      </c>
      <c r="H1151" s="22"/>
      <c r="I1151" s="22"/>
    </row>
    <row r="1152" spans="1:9" x14ac:dyDescent="0.25">
      <c r="A1152" s="20" t="str">
        <f t="shared" si="17"/>
        <v>DISTRIBUCION VOLUMEN X CRITERIO (Consumiciones)Otras EspirituosasDE 20 A 24 AÑOS</v>
      </c>
      <c r="B1152" s="20" t="s">
        <v>120</v>
      </c>
      <c r="C1152" s="20" t="s">
        <v>156</v>
      </c>
      <c r="D1152" s="20" t="s">
        <v>41</v>
      </c>
      <c r="E1152" s="22">
        <v>3.8676311872832589</v>
      </c>
      <c r="F1152" s="22">
        <v>4.0555523546126082</v>
      </c>
      <c r="G1152" s="22">
        <v>3.3129499539383649</v>
      </c>
      <c r="H1152" s="22"/>
      <c r="I1152" s="22"/>
    </row>
    <row r="1153" spans="1:9" x14ac:dyDescent="0.25">
      <c r="A1153" s="20" t="str">
        <f t="shared" si="17"/>
        <v>DISTRIBUCION VOLUMEN X CRITERIO (Consumiciones)Otras EspirituosasDE 25 A 34 AÑOS</v>
      </c>
      <c r="B1153" s="20" t="s">
        <v>120</v>
      </c>
      <c r="C1153" s="20" t="s">
        <v>156</v>
      </c>
      <c r="D1153" s="20" t="s">
        <v>42</v>
      </c>
      <c r="E1153" s="22">
        <v>8.9104746339209608</v>
      </c>
      <c r="F1153" s="22">
        <v>9.4554310576637679</v>
      </c>
      <c r="G1153" s="22">
        <v>10.498939723817513</v>
      </c>
      <c r="H1153" s="22"/>
      <c r="I1153" s="22"/>
    </row>
    <row r="1154" spans="1:9" x14ac:dyDescent="0.25">
      <c r="A1154" s="20" t="str">
        <f t="shared" si="17"/>
        <v>DISTRIBUCION VOLUMEN X CRITERIO (Consumiciones)Otras EspirituosasDE 35 A 49 AÑOS</v>
      </c>
      <c r="B1154" s="20" t="s">
        <v>120</v>
      </c>
      <c r="C1154" s="20" t="s">
        <v>156</v>
      </c>
      <c r="D1154" s="20" t="s">
        <v>43</v>
      </c>
      <c r="E1154" s="22">
        <v>21.940926479569026</v>
      </c>
      <c r="F1154" s="22">
        <v>22.568327304253099</v>
      </c>
      <c r="G1154" s="22">
        <v>20.146407092086921</v>
      </c>
      <c r="H1154" s="22"/>
      <c r="I1154" s="22"/>
    </row>
    <row r="1155" spans="1:9" x14ac:dyDescent="0.25">
      <c r="A1155" s="20" t="str">
        <f t="shared" si="17"/>
        <v>DISTRIBUCION VOLUMEN X CRITERIO (Consumiciones)Otras EspirituosasDE 50 A 59 AÑOS</v>
      </c>
      <c r="B1155" s="20" t="s">
        <v>120</v>
      </c>
      <c r="C1155" s="20" t="s">
        <v>156</v>
      </c>
      <c r="D1155" s="20" t="s">
        <v>44</v>
      </c>
      <c r="E1155" s="22">
        <v>33.108204293474095</v>
      </c>
      <c r="F1155" s="22">
        <v>30.188686670599214</v>
      </c>
      <c r="G1155" s="22">
        <v>29.233070983087543</v>
      </c>
      <c r="H1155" s="22"/>
      <c r="I1155" s="22"/>
    </row>
    <row r="1156" spans="1:9" x14ac:dyDescent="0.25">
      <c r="A1156" s="20" t="str">
        <f t="shared" ref="A1156:A1219" si="18">B1156&amp;C1156&amp;D1156</f>
        <v>DISTRIBUCION VOLUMEN X CRITERIO (Consumiciones)Otras EspirituosasDE 60 A 75 AÑOS</v>
      </c>
      <c r="B1156" s="20" t="s">
        <v>120</v>
      </c>
      <c r="C1156" s="20" t="s">
        <v>156</v>
      </c>
      <c r="D1156" s="20" t="s">
        <v>45</v>
      </c>
      <c r="E1156" s="22">
        <v>30.53441000840753</v>
      </c>
      <c r="F1156" s="22">
        <v>30.451363496136434</v>
      </c>
      <c r="G1156" s="22">
        <v>35.238221501272584</v>
      </c>
      <c r="H1156" s="22"/>
      <c r="I1156" s="22"/>
    </row>
    <row r="1157" spans="1:9" x14ac:dyDescent="0.25">
      <c r="A1157" s="20" t="str">
        <f t="shared" si="18"/>
        <v>DISTRIBUCION VOLUMEN X CRITERIO (Consumiciones)Otras EspirituosasALTA Y MEDIA ALTA</v>
      </c>
      <c r="B1157" s="20" t="s">
        <v>120</v>
      </c>
      <c r="C1157" s="20" t="s">
        <v>156</v>
      </c>
      <c r="D1157" s="20" t="s">
        <v>18</v>
      </c>
      <c r="E1157" s="22">
        <v>26.511986333983202</v>
      </c>
      <c r="F1157" s="22">
        <v>22.329939384115757</v>
      </c>
      <c r="G1157" s="22">
        <v>24.494855168436619</v>
      </c>
      <c r="H1157" s="22"/>
      <c r="I1157" s="22"/>
    </row>
    <row r="1158" spans="1:9" x14ac:dyDescent="0.25">
      <c r="A1158" s="20" t="str">
        <f t="shared" si="18"/>
        <v>DISTRIBUCION VOLUMEN X CRITERIO (Consumiciones)Otras EspirituosasMEDIA</v>
      </c>
      <c r="B1158" s="20" t="s">
        <v>120</v>
      </c>
      <c r="C1158" s="20" t="s">
        <v>156</v>
      </c>
      <c r="D1158" s="20" t="s">
        <v>19</v>
      </c>
      <c r="E1158" s="22">
        <v>36.956101776581022</v>
      </c>
      <c r="F1158" s="22">
        <v>35.850159959352055</v>
      </c>
      <c r="G1158" s="22">
        <v>33.820747427249714</v>
      </c>
      <c r="H1158" s="22"/>
      <c r="I1158" s="22"/>
    </row>
    <row r="1159" spans="1:9" x14ac:dyDescent="0.25">
      <c r="A1159" s="20" t="str">
        <f t="shared" si="18"/>
        <v>DISTRIBUCION VOLUMEN X CRITERIO (Consumiciones)Otras EspirituosasMEDIA BAJA</v>
      </c>
      <c r="B1159" s="20" t="s">
        <v>120</v>
      </c>
      <c r="C1159" s="20" t="s">
        <v>156</v>
      </c>
      <c r="D1159" s="20" t="s">
        <v>20</v>
      </c>
      <c r="E1159" s="22">
        <v>18.592264920098344</v>
      </c>
      <c r="F1159" s="22">
        <v>23.772229344576491</v>
      </c>
      <c r="G1159" s="22">
        <v>19.367496028842549</v>
      </c>
      <c r="H1159" s="22"/>
      <c r="I1159" s="22"/>
    </row>
    <row r="1160" spans="1:9" x14ac:dyDescent="0.25">
      <c r="A1160" s="20" t="str">
        <f t="shared" si="18"/>
        <v>DISTRIBUCION VOLUMEN X CRITERIO (Consumiciones)Otras EspirituosasBAJA</v>
      </c>
      <c r="B1160" s="20" t="s">
        <v>120</v>
      </c>
      <c r="C1160" s="20" t="s">
        <v>156</v>
      </c>
      <c r="D1160" s="20" t="s">
        <v>21</v>
      </c>
      <c r="E1160" s="22">
        <v>17.939652179541071</v>
      </c>
      <c r="F1160" s="22">
        <v>18.047669467228701</v>
      </c>
      <c r="G1160" s="22">
        <v>22.316890225232591</v>
      </c>
      <c r="H1160" s="22"/>
      <c r="I1160" s="22"/>
    </row>
    <row r="1161" spans="1:9" x14ac:dyDescent="0.25">
      <c r="A1161" s="20" t="str">
        <f t="shared" si="18"/>
        <v>DISTRIBUCION VOLUMEN X CRITERIO (Consumiciones)Otras EspirituosasHOMBRE</v>
      </c>
      <c r="B1161" s="20" t="s">
        <v>120</v>
      </c>
      <c r="C1161" s="20" t="s">
        <v>156</v>
      </c>
      <c r="D1161" s="20" t="s">
        <v>22</v>
      </c>
      <c r="E1161" s="22">
        <v>49.198332016985027</v>
      </c>
      <c r="F1161" s="22">
        <v>53.80268640212995</v>
      </c>
      <c r="G1161" s="22">
        <v>60.223419559614641</v>
      </c>
      <c r="H1161" s="22"/>
      <c r="I1161" s="22"/>
    </row>
    <row r="1162" spans="1:9" x14ac:dyDescent="0.25">
      <c r="A1162" s="20" t="str">
        <f t="shared" si="18"/>
        <v>DISTRIBUCION VOLUMEN X CRITERIO (Consumiciones)Otras EspirituosasMUJER</v>
      </c>
      <c r="B1162" s="20" t="s">
        <v>120</v>
      </c>
      <c r="C1162" s="20" t="s">
        <v>156</v>
      </c>
      <c r="D1162" s="20" t="s">
        <v>23</v>
      </c>
      <c r="E1162" s="22">
        <v>50.801667983014966</v>
      </c>
      <c r="F1162" s="22">
        <v>46.19731359787005</v>
      </c>
      <c r="G1162" s="22">
        <v>39.776580440385366</v>
      </c>
      <c r="H1162" s="22"/>
      <c r="I1162" s="22"/>
    </row>
    <row r="1163" spans="1:9" x14ac:dyDescent="0.25">
      <c r="A1163" s="20" t="str">
        <f t="shared" si="18"/>
        <v>DISTRIBUCION VOLUMEN X CRITERIO (Consumiciones)T.Zumo+Horchata+MostoT.ESPAÑA</v>
      </c>
      <c r="B1163" s="20" t="s">
        <v>120</v>
      </c>
      <c r="C1163" s="20" t="s">
        <v>157</v>
      </c>
      <c r="D1163" s="20" t="s">
        <v>37</v>
      </c>
      <c r="E1163" s="22">
        <v>100</v>
      </c>
      <c r="F1163" s="22">
        <v>100</v>
      </c>
      <c r="G1163" s="22">
        <v>100</v>
      </c>
      <c r="H1163" s="22"/>
      <c r="I1163" s="22"/>
    </row>
    <row r="1164" spans="1:9" x14ac:dyDescent="0.25">
      <c r="A1164" s="20" t="str">
        <f t="shared" si="18"/>
        <v>DISTRIBUCION VOLUMEN X CRITERIO (Consumiciones)T.Zumo+Horchata+MostoBCN AM</v>
      </c>
      <c r="B1164" s="20" t="s">
        <v>120</v>
      </c>
      <c r="C1164" s="20" t="s">
        <v>157</v>
      </c>
      <c r="D1164" s="20" t="s">
        <v>2</v>
      </c>
      <c r="E1164" s="22">
        <v>9.127995024391133</v>
      </c>
      <c r="F1164" s="22">
        <v>7.942108727735218</v>
      </c>
      <c r="G1164" s="22">
        <v>10.195181068712026</v>
      </c>
      <c r="H1164" s="22"/>
      <c r="I1164" s="22"/>
    </row>
    <row r="1165" spans="1:9" x14ac:dyDescent="0.25">
      <c r="A1165" s="20" t="str">
        <f t="shared" si="18"/>
        <v>DISTRIBUCION VOLUMEN X CRITERIO (Consumiciones)T.Zumo+Horchata+MostoREST.CAT ARAGON</v>
      </c>
      <c r="B1165" s="20" t="s">
        <v>120</v>
      </c>
      <c r="C1165" s="20" t="s">
        <v>157</v>
      </c>
      <c r="D1165" s="20" t="s">
        <v>3</v>
      </c>
      <c r="E1165" s="22">
        <v>13.652013410214877</v>
      </c>
      <c r="F1165" s="22">
        <v>9.1138058603399443</v>
      </c>
      <c r="G1165" s="22">
        <v>8.5958772074365815</v>
      </c>
      <c r="H1165" s="22"/>
      <c r="I1165" s="22"/>
    </row>
    <row r="1166" spans="1:9" x14ac:dyDescent="0.25">
      <c r="A1166" s="20" t="str">
        <f t="shared" si="18"/>
        <v>DISTRIBUCION VOLUMEN X CRITERIO (Consumiciones)T.Zumo+Horchata+MostoLEVANTE</v>
      </c>
      <c r="B1166" s="20" t="s">
        <v>120</v>
      </c>
      <c r="C1166" s="20" t="s">
        <v>157</v>
      </c>
      <c r="D1166" s="20" t="s">
        <v>4</v>
      </c>
      <c r="E1166" s="22">
        <v>12.926703546592528</v>
      </c>
      <c r="F1166" s="22">
        <v>13.378106402175385</v>
      </c>
      <c r="G1166" s="22">
        <v>13.287532401722896</v>
      </c>
      <c r="H1166" s="22"/>
      <c r="I1166" s="22"/>
    </row>
    <row r="1167" spans="1:9" x14ac:dyDescent="0.25">
      <c r="A1167" s="20" t="str">
        <f t="shared" si="18"/>
        <v>DISTRIBUCION VOLUMEN X CRITERIO (Consumiciones)T.Zumo+Horchata+MostoANDALUCIA</v>
      </c>
      <c r="B1167" s="20" t="s">
        <v>120</v>
      </c>
      <c r="C1167" s="20" t="s">
        <v>157</v>
      </c>
      <c r="D1167" s="20" t="s">
        <v>5</v>
      </c>
      <c r="E1167" s="22">
        <v>20.938371109706047</v>
      </c>
      <c r="F1167" s="22">
        <v>23.741615239021488</v>
      </c>
      <c r="G1167" s="22">
        <v>22.386644909009405</v>
      </c>
      <c r="H1167" s="22"/>
      <c r="I1167" s="22"/>
    </row>
    <row r="1168" spans="1:9" x14ac:dyDescent="0.25">
      <c r="A1168" s="20" t="str">
        <f t="shared" si="18"/>
        <v>DISTRIBUCION VOLUMEN X CRITERIO (Consumiciones)T.Zumo+Horchata+MostoMDD AM</v>
      </c>
      <c r="B1168" s="20" t="s">
        <v>120</v>
      </c>
      <c r="C1168" s="20" t="s">
        <v>157</v>
      </c>
      <c r="D1168" s="20" t="s">
        <v>6</v>
      </c>
      <c r="E1168" s="22">
        <v>12.548230196639729</v>
      </c>
      <c r="F1168" s="22">
        <v>11.248525299838771</v>
      </c>
      <c r="G1168" s="22">
        <v>12.191357532525748</v>
      </c>
      <c r="H1168" s="22"/>
      <c r="I1168" s="22"/>
    </row>
    <row r="1169" spans="1:9" x14ac:dyDescent="0.25">
      <c r="A1169" s="20" t="str">
        <f t="shared" si="18"/>
        <v>DISTRIBUCION VOLUMEN X CRITERIO (Consumiciones)T.Zumo+Horchata+MostoRTO CENTRO</v>
      </c>
      <c r="B1169" s="20" t="s">
        <v>120</v>
      </c>
      <c r="C1169" s="20" t="s">
        <v>157</v>
      </c>
      <c r="D1169" s="20" t="s">
        <v>7</v>
      </c>
      <c r="E1169" s="22">
        <v>7.8439020122288632</v>
      </c>
      <c r="F1169" s="22">
        <v>8.8633888815446866</v>
      </c>
      <c r="G1169" s="22">
        <v>8.8643583705853484</v>
      </c>
      <c r="H1169" s="22"/>
      <c r="I1169" s="22"/>
    </row>
    <row r="1170" spans="1:9" x14ac:dyDescent="0.25">
      <c r="A1170" s="20" t="str">
        <f t="shared" si="18"/>
        <v>DISTRIBUCION VOLUMEN X CRITERIO (Consumiciones)T.Zumo+Horchata+MostoNORTE-CENTRO</v>
      </c>
      <c r="B1170" s="20" t="s">
        <v>120</v>
      </c>
      <c r="C1170" s="20" t="s">
        <v>157</v>
      </c>
      <c r="D1170" s="20" t="s">
        <v>8</v>
      </c>
      <c r="E1170" s="22">
        <v>12.366322041675449</v>
      </c>
      <c r="F1170" s="22">
        <v>14.241777280247147</v>
      </c>
      <c r="G1170" s="22">
        <v>13.143857448365429</v>
      </c>
      <c r="H1170" s="22"/>
      <c r="I1170" s="22"/>
    </row>
    <row r="1171" spans="1:9" x14ac:dyDescent="0.25">
      <c r="A1171" s="20" t="str">
        <f t="shared" si="18"/>
        <v>DISTRIBUCION VOLUMEN X CRITERIO (Consumiciones)T.Zumo+Horchata+MostoNOROESTE</v>
      </c>
      <c r="B1171" s="20" t="s">
        <v>120</v>
      </c>
      <c r="C1171" s="20" t="s">
        <v>157</v>
      </c>
      <c r="D1171" s="20" t="s">
        <v>9</v>
      </c>
      <c r="E1171" s="22">
        <v>10.596464607172377</v>
      </c>
      <c r="F1171" s="22">
        <v>11.470673350828161</v>
      </c>
      <c r="G1171" s="22">
        <v>11.335163598801557</v>
      </c>
      <c r="H1171" s="22"/>
      <c r="I1171" s="22"/>
    </row>
    <row r="1172" spans="1:9" x14ac:dyDescent="0.25">
      <c r="A1172" s="20" t="str">
        <f t="shared" si="18"/>
        <v>DISTRIBUCION VOLUMEN X CRITERIO (Consumiciones)T.Zumo+Horchata+Mosto&lt;2MIL</v>
      </c>
      <c r="B1172" s="20" t="s">
        <v>120</v>
      </c>
      <c r="C1172" s="20" t="s">
        <v>157</v>
      </c>
      <c r="D1172" s="20" t="s">
        <v>10</v>
      </c>
      <c r="E1172" s="22">
        <v>6.347816572602671</v>
      </c>
      <c r="F1172" s="22">
        <v>6.6855376200764027</v>
      </c>
      <c r="G1172" s="22">
        <v>5.1265797777813216</v>
      </c>
      <c r="H1172" s="22"/>
      <c r="I1172" s="22"/>
    </row>
    <row r="1173" spans="1:9" x14ac:dyDescent="0.25">
      <c r="A1173" s="20" t="str">
        <f t="shared" si="18"/>
        <v>DISTRIBUCION VOLUMEN X CRITERIO (Consumiciones)T.Zumo+Horchata+Mosto2-5MIL</v>
      </c>
      <c r="B1173" s="20" t="s">
        <v>120</v>
      </c>
      <c r="C1173" s="20" t="s">
        <v>157</v>
      </c>
      <c r="D1173" s="20" t="s">
        <v>11</v>
      </c>
      <c r="E1173" s="22">
        <v>4.44361000162856</v>
      </c>
      <c r="F1173" s="22">
        <v>5.8455760141067019</v>
      </c>
      <c r="G1173" s="22">
        <v>4.8821188556322745</v>
      </c>
      <c r="H1173" s="22"/>
      <c r="I1173" s="22"/>
    </row>
    <row r="1174" spans="1:9" x14ac:dyDescent="0.25">
      <c r="A1174" s="20" t="str">
        <f t="shared" si="18"/>
        <v>DISTRIBUCION VOLUMEN X CRITERIO (Consumiciones)T.Zumo+Horchata+Mosto5-10MIL</v>
      </c>
      <c r="B1174" s="20" t="s">
        <v>120</v>
      </c>
      <c r="C1174" s="20" t="s">
        <v>157</v>
      </c>
      <c r="D1174" s="20" t="s">
        <v>12</v>
      </c>
      <c r="E1174" s="22">
        <v>7.6312007738753449</v>
      </c>
      <c r="F1174" s="22">
        <v>8.6280285588414873</v>
      </c>
      <c r="G1174" s="22">
        <v>7.1552554132803206</v>
      </c>
      <c r="H1174" s="22"/>
      <c r="I1174" s="22"/>
    </row>
    <row r="1175" spans="1:9" x14ac:dyDescent="0.25">
      <c r="A1175" s="20" t="str">
        <f t="shared" si="18"/>
        <v>DISTRIBUCION VOLUMEN X CRITERIO (Consumiciones)T.Zumo+Horchata+Mosto10-30MIL</v>
      </c>
      <c r="B1175" s="20" t="s">
        <v>120</v>
      </c>
      <c r="C1175" s="20" t="s">
        <v>157</v>
      </c>
      <c r="D1175" s="20" t="s">
        <v>13</v>
      </c>
      <c r="E1175" s="22">
        <v>21.266589036853638</v>
      </c>
      <c r="F1175" s="22">
        <v>19.623492967119123</v>
      </c>
      <c r="G1175" s="22">
        <v>18.317874411542189</v>
      </c>
      <c r="H1175" s="22"/>
      <c r="I1175" s="22"/>
    </row>
    <row r="1176" spans="1:9" x14ac:dyDescent="0.25">
      <c r="A1176" s="20" t="str">
        <f t="shared" si="18"/>
        <v>DISTRIBUCION VOLUMEN X CRITERIO (Consumiciones)T.Zumo+Horchata+Mosto30-100MIL</v>
      </c>
      <c r="B1176" s="20" t="s">
        <v>120</v>
      </c>
      <c r="C1176" s="20" t="s">
        <v>157</v>
      </c>
      <c r="D1176" s="20" t="s">
        <v>14</v>
      </c>
      <c r="E1176" s="22">
        <v>18.639108424049354</v>
      </c>
      <c r="F1176" s="22">
        <v>18.338006537694142</v>
      </c>
      <c r="G1176" s="22">
        <v>21.167790871351649</v>
      </c>
      <c r="H1176" s="22"/>
      <c r="I1176" s="22"/>
    </row>
    <row r="1177" spans="1:9" x14ac:dyDescent="0.25">
      <c r="A1177" s="20" t="str">
        <f t="shared" si="18"/>
        <v>DISTRIBUCION VOLUMEN X CRITERIO (Consumiciones)T.Zumo+Horchata+Mosto100-200MIL</v>
      </c>
      <c r="B1177" s="20" t="s">
        <v>120</v>
      </c>
      <c r="C1177" s="20" t="s">
        <v>157</v>
      </c>
      <c r="D1177" s="20" t="s">
        <v>15</v>
      </c>
      <c r="E1177" s="22">
        <v>10.96583984566532</v>
      </c>
      <c r="F1177" s="22">
        <v>9.536036020550851</v>
      </c>
      <c r="G1177" s="22">
        <v>10.949868798491847</v>
      </c>
      <c r="H1177" s="22"/>
      <c r="I1177" s="22"/>
    </row>
    <row r="1178" spans="1:9" x14ac:dyDescent="0.25">
      <c r="A1178" s="20" t="str">
        <f t="shared" si="18"/>
        <v>DISTRIBUCION VOLUMEN X CRITERIO (Consumiciones)T.Zumo+Horchata+Mosto200-500MIL</v>
      </c>
      <c r="B1178" s="20" t="s">
        <v>120</v>
      </c>
      <c r="C1178" s="20" t="s">
        <v>157</v>
      </c>
      <c r="D1178" s="20" t="s">
        <v>16</v>
      </c>
      <c r="E1178" s="22">
        <v>14.992884853987636</v>
      </c>
      <c r="F1178" s="22">
        <v>16.316194049029477</v>
      </c>
      <c r="G1178" s="22">
        <v>15.722529628861853</v>
      </c>
      <c r="H1178" s="22"/>
      <c r="I1178" s="22"/>
    </row>
    <row r="1179" spans="1:9" x14ac:dyDescent="0.25">
      <c r="A1179" s="20" t="str">
        <f t="shared" si="18"/>
        <v>DISTRIBUCION VOLUMEN X CRITERIO (Consumiciones)T.Zumo+Horchata+Mosto&gt;500MIL</v>
      </c>
      <c r="B1179" s="20" t="s">
        <v>120</v>
      </c>
      <c r="C1179" s="20" t="s">
        <v>157</v>
      </c>
      <c r="D1179" s="20" t="s">
        <v>17</v>
      </c>
      <c r="E1179" s="22">
        <v>15.712951465647981</v>
      </c>
      <c r="F1179" s="22">
        <v>15.027128753447219</v>
      </c>
      <c r="G1179" s="22">
        <v>16.677953008421348</v>
      </c>
      <c r="H1179" s="22"/>
      <c r="I1179" s="22"/>
    </row>
    <row r="1180" spans="1:9" x14ac:dyDescent="0.25">
      <c r="A1180" s="20" t="str">
        <f t="shared" si="18"/>
        <v>DISTRIBUCION VOLUMEN X CRITERIO (Consumiciones)T.Zumo+Horchata+MostoDE 15 A 19 AÑOS</v>
      </c>
      <c r="B1180" s="20" t="s">
        <v>120</v>
      </c>
      <c r="C1180" s="20" t="s">
        <v>157</v>
      </c>
      <c r="D1180" s="20" t="s">
        <v>40</v>
      </c>
      <c r="E1180" s="22">
        <v>2.5159440311229844</v>
      </c>
      <c r="F1180" s="22">
        <v>3.351189328426365</v>
      </c>
      <c r="G1180" s="22">
        <v>2.5740522219210171</v>
      </c>
      <c r="H1180" s="22"/>
      <c r="I1180" s="22"/>
    </row>
    <row r="1181" spans="1:9" x14ac:dyDescent="0.25">
      <c r="A1181" s="20" t="str">
        <f t="shared" si="18"/>
        <v>DISTRIBUCION VOLUMEN X CRITERIO (Consumiciones)T.Zumo+Horchata+MostoDE 20 A 24 AÑOS</v>
      </c>
      <c r="B1181" s="20" t="s">
        <v>120</v>
      </c>
      <c r="C1181" s="20" t="s">
        <v>157</v>
      </c>
      <c r="D1181" s="20" t="s">
        <v>41</v>
      </c>
      <c r="E1181" s="22">
        <v>3.5908890666139506</v>
      </c>
      <c r="F1181" s="22">
        <v>3.247059272086438</v>
      </c>
      <c r="G1181" s="22">
        <v>3.9590546758587455</v>
      </c>
      <c r="H1181" s="22"/>
      <c r="I1181" s="22"/>
    </row>
    <row r="1182" spans="1:9" x14ac:dyDescent="0.25">
      <c r="A1182" s="20" t="str">
        <f t="shared" si="18"/>
        <v>DISTRIBUCION VOLUMEN X CRITERIO (Consumiciones)T.Zumo+Horchata+MostoDE 25 A 34 AÑOS</v>
      </c>
      <c r="B1182" s="20" t="s">
        <v>120</v>
      </c>
      <c r="C1182" s="20" t="s">
        <v>157</v>
      </c>
      <c r="D1182" s="20" t="s">
        <v>42</v>
      </c>
      <c r="E1182" s="22">
        <v>12.73409502654923</v>
      </c>
      <c r="F1182" s="22">
        <v>12.579181697539923</v>
      </c>
      <c r="G1182" s="22">
        <v>10.889547997072993</v>
      </c>
      <c r="H1182" s="22"/>
      <c r="I1182" s="22"/>
    </row>
    <row r="1183" spans="1:9" x14ac:dyDescent="0.25">
      <c r="A1183" s="20" t="str">
        <f t="shared" si="18"/>
        <v>DISTRIBUCION VOLUMEN X CRITERIO (Consumiciones)T.Zumo+Horchata+MostoDE 35 A 49 AÑOS</v>
      </c>
      <c r="B1183" s="20" t="s">
        <v>120</v>
      </c>
      <c r="C1183" s="20" t="s">
        <v>157</v>
      </c>
      <c r="D1183" s="20" t="s">
        <v>43</v>
      </c>
      <c r="E1183" s="22">
        <v>26.829047528181565</v>
      </c>
      <c r="F1183" s="22">
        <v>29.526036446618747</v>
      </c>
      <c r="G1183" s="22">
        <v>29.323094123129202</v>
      </c>
      <c r="H1183" s="22"/>
      <c r="I1183" s="22"/>
    </row>
    <row r="1184" spans="1:9" x14ac:dyDescent="0.25">
      <c r="A1184" s="20" t="str">
        <f t="shared" si="18"/>
        <v>DISTRIBUCION VOLUMEN X CRITERIO (Consumiciones)T.Zumo+Horchata+MostoDE 50 A 59 AÑOS</v>
      </c>
      <c r="B1184" s="20" t="s">
        <v>120</v>
      </c>
      <c r="C1184" s="20" t="s">
        <v>157</v>
      </c>
      <c r="D1184" s="20" t="s">
        <v>44</v>
      </c>
      <c r="E1184" s="22">
        <v>21.234265798822321</v>
      </c>
      <c r="F1184" s="22">
        <v>21.126973545975591</v>
      </c>
      <c r="G1184" s="22">
        <v>23.882466127686264</v>
      </c>
      <c r="H1184" s="22"/>
      <c r="I1184" s="22"/>
    </row>
    <row r="1185" spans="1:9" x14ac:dyDescent="0.25">
      <c r="A1185" s="20" t="str">
        <f t="shared" si="18"/>
        <v>DISTRIBUCION VOLUMEN X CRITERIO (Consumiciones)T.Zumo+Horchata+MostoDE 60 A 75 AÑOS</v>
      </c>
      <c r="B1185" s="20" t="s">
        <v>120</v>
      </c>
      <c r="C1185" s="20" t="s">
        <v>157</v>
      </c>
      <c r="D1185" s="20" t="s">
        <v>45</v>
      </c>
      <c r="E1185" s="22">
        <v>33.095754213028222</v>
      </c>
      <c r="F1185" s="22">
        <v>30.169560438564496</v>
      </c>
      <c r="G1185" s="22">
        <v>29.371756505592671</v>
      </c>
      <c r="H1185" s="22"/>
      <c r="I1185" s="22"/>
    </row>
    <row r="1186" spans="1:9" x14ac:dyDescent="0.25">
      <c r="A1186" s="20" t="str">
        <f t="shared" si="18"/>
        <v>DISTRIBUCION VOLUMEN X CRITERIO (Consumiciones)T.Zumo+Horchata+MostoALTA Y MEDIA ALTA</v>
      </c>
      <c r="B1186" s="20" t="s">
        <v>120</v>
      </c>
      <c r="C1186" s="20" t="s">
        <v>157</v>
      </c>
      <c r="D1186" s="20" t="s">
        <v>18</v>
      </c>
      <c r="E1186" s="22">
        <v>26.503096821570182</v>
      </c>
      <c r="F1186" s="22">
        <v>24.771506766718659</v>
      </c>
      <c r="G1186" s="22">
        <v>24.436010694561823</v>
      </c>
      <c r="H1186" s="22"/>
      <c r="I1186" s="22"/>
    </row>
    <row r="1187" spans="1:9" x14ac:dyDescent="0.25">
      <c r="A1187" s="20" t="str">
        <f t="shared" si="18"/>
        <v>DISTRIBUCION VOLUMEN X CRITERIO (Consumiciones)T.Zumo+Horchata+MostoMEDIA</v>
      </c>
      <c r="B1187" s="20" t="s">
        <v>120</v>
      </c>
      <c r="C1187" s="20" t="s">
        <v>157</v>
      </c>
      <c r="D1187" s="20" t="s">
        <v>19</v>
      </c>
      <c r="E1187" s="22">
        <v>39.643349743807491</v>
      </c>
      <c r="F1187" s="22">
        <v>34.07850941656929</v>
      </c>
      <c r="G1187" s="22">
        <v>31.105361632462134</v>
      </c>
      <c r="H1187" s="22"/>
      <c r="I1187" s="22"/>
    </row>
    <row r="1188" spans="1:9" x14ac:dyDescent="0.25">
      <c r="A1188" s="20" t="str">
        <f t="shared" si="18"/>
        <v>DISTRIBUCION VOLUMEN X CRITERIO (Consumiciones)T.Zumo+Horchata+MostoMEDIA BAJA</v>
      </c>
      <c r="B1188" s="20" t="s">
        <v>120</v>
      </c>
      <c r="C1188" s="20" t="s">
        <v>157</v>
      </c>
      <c r="D1188" s="20" t="s">
        <v>20</v>
      </c>
      <c r="E1188" s="22">
        <v>17.70715217468296</v>
      </c>
      <c r="F1188" s="22">
        <v>22.408128458741576</v>
      </c>
      <c r="G1188" s="22">
        <v>23.580392594600628</v>
      </c>
      <c r="H1188" s="22"/>
      <c r="I1188" s="22"/>
    </row>
    <row r="1189" spans="1:9" x14ac:dyDescent="0.25">
      <c r="A1189" s="20" t="str">
        <f t="shared" si="18"/>
        <v>DISTRIBUCION VOLUMEN X CRITERIO (Consumiciones)T.Zumo+Horchata+MostoBAJA</v>
      </c>
      <c r="B1189" s="20" t="s">
        <v>120</v>
      </c>
      <c r="C1189" s="20" t="s">
        <v>157</v>
      </c>
      <c r="D1189" s="20" t="s">
        <v>21</v>
      </c>
      <c r="E1189" s="22">
        <v>16.146397362697364</v>
      </c>
      <c r="F1189" s="22">
        <v>18.741857441432071</v>
      </c>
      <c r="G1189" s="22">
        <v>20.878217360413469</v>
      </c>
      <c r="H1189" s="22"/>
      <c r="I1189" s="22"/>
    </row>
    <row r="1190" spans="1:9" x14ac:dyDescent="0.25">
      <c r="A1190" s="20" t="str">
        <f t="shared" si="18"/>
        <v>DISTRIBUCION VOLUMEN X CRITERIO (Consumiciones)T.Zumo+Horchata+MostoHOMBRE</v>
      </c>
      <c r="B1190" s="20" t="s">
        <v>120</v>
      </c>
      <c r="C1190" s="20" t="s">
        <v>157</v>
      </c>
      <c r="D1190" s="20" t="s">
        <v>22</v>
      </c>
      <c r="E1190" s="22">
        <v>47.946720999416534</v>
      </c>
      <c r="F1190" s="22">
        <v>46.486835804162524</v>
      </c>
      <c r="G1190" s="22">
        <v>50.096589469506505</v>
      </c>
      <c r="H1190" s="22"/>
      <c r="I1190" s="22"/>
    </row>
    <row r="1191" spans="1:9" x14ac:dyDescent="0.25">
      <c r="A1191" s="20" t="str">
        <f t="shared" si="18"/>
        <v>DISTRIBUCION VOLUMEN X CRITERIO (Consumiciones)T.Zumo+Horchata+MostoMUJER</v>
      </c>
      <c r="B1191" s="20" t="s">
        <v>120</v>
      </c>
      <c r="C1191" s="20" t="s">
        <v>157</v>
      </c>
      <c r="D1191" s="20" t="s">
        <v>23</v>
      </c>
      <c r="E1191" s="22">
        <v>52.053283872135971</v>
      </c>
      <c r="F1191" s="22">
        <v>53.513164195837469</v>
      </c>
      <c r="G1191" s="22">
        <v>49.903383953550588</v>
      </c>
      <c r="H1191" s="22"/>
      <c r="I1191" s="22"/>
    </row>
    <row r="1192" spans="1:9" x14ac:dyDescent="0.25">
      <c r="A1192" s="20" t="str">
        <f t="shared" si="18"/>
        <v>DISTRIBUCION VOLUMEN X CRITERIO (Consumiciones)Agua EnvasadaT.ESPAÑA</v>
      </c>
      <c r="B1192" s="20" t="s">
        <v>120</v>
      </c>
      <c r="C1192" s="20" t="s">
        <v>158</v>
      </c>
      <c r="D1192" s="20" t="s">
        <v>37</v>
      </c>
      <c r="E1192" s="22">
        <v>100</v>
      </c>
      <c r="F1192" s="22">
        <v>100</v>
      </c>
      <c r="G1192" s="22">
        <v>100</v>
      </c>
      <c r="H1192" s="22"/>
      <c r="I1192" s="22"/>
    </row>
    <row r="1193" spans="1:9" x14ac:dyDescent="0.25">
      <c r="A1193" s="20" t="str">
        <f t="shared" si="18"/>
        <v>DISTRIBUCION VOLUMEN X CRITERIO (Consumiciones)Agua EnvasadaBCN AM</v>
      </c>
      <c r="B1193" s="20" t="s">
        <v>120</v>
      </c>
      <c r="C1193" s="20" t="s">
        <v>158</v>
      </c>
      <c r="D1193" s="20" t="s">
        <v>2</v>
      </c>
      <c r="E1193" s="22">
        <v>9.0600037187462412</v>
      </c>
      <c r="F1193" s="22">
        <v>9.8844306214041104</v>
      </c>
      <c r="G1193" s="22">
        <v>10.326072017136122</v>
      </c>
      <c r="H1193" s="22"/>
      <c r="I1193" s="22"/>
    </row>
    <row r="1194" spans="1:9" x14ac:dyDescent="0.25">
      <c r="A1194" s="20" t="str">
        <f t="shared" si="18"/>
        <v>DISTRIBUCION VOLUMEN X CRITERIO (Consumiciones)Agua EnvasadaREST.CAT ARAGON</v>
      </c>
      <c r="B1194" s="20" t="s">
        <v>120</v>
      </c>
      <c r="C1194" s="20" t="s">
        <v>158</v>
      </c>
      <c r="D1194" s="20" t="s">
        <v>3</v>
      </c>
      <c r="E1194" s="22">
        <v>19.955101701352891</v>
      </c>
      <c r="F1194" s="22">
        <v>18.485982471487798</v>
      </c>
      <c r="G1194" s="22">
        <v>15.462421461177087</v>
      </c>
      <c r="H1194" s="22"/>
      <c r="I1194" s="22"/>
    </row>
    <row r="1195" spans="1:9" x14ac:dyDescent="0.25">
      <c r="A1195" s="20" t="str">
        <f t="shared" si="18"/>
        <v>DISTRIBUCION VOLUMEN X CRITERIO (Consumiciones)Agua EnvasadaLEVANTE</v>
      </c>
      <c r="B1195" s="20" t="s">
        <v>120</v>
      </c>
      <c r="C1195" s="20" t="s">
        <v>158</v>
      </c>
      <c r="D1195" s="20" t="s">
        <v>4</v>
      </c>
      <c r="E1195" s="22">
        <v>17.831023772959416</v>
      </c>
      <c r="F1195" s="22">
        <v>17.548988798003791</v>
      </c>
      <c r="G1195" s="22">
        <v>16.115792049917545</v>
      </c>
      <c r="H1195" s="22"/>
      <c r="I1195" s="22"/>
    </row>
    <row r="1196" spans="1:9" x14ac:dyDescent="0.25">
      <c r="A1196" s="20" t="str">
        <f t="shared" si="18"/>
        <v>DISTRIBUCION VOLUMEN X CRITERIO (Consumiciones)Agua EnvasadaANDALUCIA</v>
      </c>
      <c r="B1196" s="20" t="s">
        <v>120</v>
      </c>
      <c r="C1196" s="20" t="s">
        <v>158</v>
      </c>
      <c r="D1196" s="20" t="s">
        <v>5</v>
      </c>
      <c r="E1196" s="22">
        <v>12.152303318318852</v>
      </c>
      <c r="F1196" s="22">
        <v>13.696188142083333</v>
      </c>
      <c r="G1196" s="22">
        <v>16.55937443068062</v>
      </c>
      <c r="H1196" s="22"/>
      <c r="I1196" s="22"/>
    </row>
    <row r="1197" spans="1:9" x14ac:dyDescent="0.25">
      <c r="A1197" s="20" t="str">
        <f t="shared" si="18"/>
        <v>DISTRIBUCION VOLUMEN X CRITERIO (Consumiciones)Agua EnvasadaMDD AM</v>
      </c>
      <c r="B1197" s="20" t="s">
        <v>120</v>
      </c>
      <c r="C1197" s="20" t="s">
        <v>158</v>
      </c>
      <c r="D1197" s="20" t="s">
        <v>6</v>
      </c>
      <c r="E1197" s="22">
        <v>11.250507354588811</v>
      </c>
      <c r="F1197" s="22">
        <v>10.445772832113329</v>
      </c>
      <c r="G1197" s="22">
        <v>10.288763528829433</v>
      </c>
      <c r="H1197" s="22"/>
      <c r="I1197" s="22"/>
    </row>
    <row r="1198" spans="1:9" x14ac:dyDescent="0.25">
      <c r="A1198" s="20" t="str">
        <f t="shared" si="18"/>
        <v>DISTRIBUCION VOLUMEN X CRITERIO (Consumiciones)Agua EnvasadaRTO CENTRO</v>
      </c>
      <c r="B1198" s="20" t="s">
        <v>120</v>
      </c>
      <c r="C1198" s="20" t="s">
        <v>158</v>
      </c>
      <c r="D1198" s="20" t="s">
        <v>7</v>
      </c>
      <c r="E1198" s="22">
        <v>7.8018490962440126</v>
      </c>
      <c r="F1198" s="22">
        <v>7.8391635340852224</v>
      </c>
      <c r="G1198" s="22">
        <v>8.4653813058312135</v>
      </c>
      <c r="H1198" s="22"/>
      <c r="I1198" s="22"/>
    </row>
    <row r="1199" spans="1:9" x14ac:dyDescent="0.25">
      <c r="A1199" s="20" t="str">
        <f t="shared" si="18"/>
        <v>DISTRIBUCION VOLUMEN X CRITERIO (Consumiciones)Agua EnvasadaNORTE-CENTRO</v>
      </c>
      <c r="B1199" s="20" t="s">
        <v>120</v>
      </c>
      <c r="C1199" s="20" t="s">
        <v>158</v>
      </c>
      <c r="D1199" s="20" t="s">
        <v>8</v>
      </c>
      <c r="E1199" s="22">
        <v>9.3534233919733349</v>
      </c>
      <c r="F1199" s="22">
        <v>8.909146336043154</v>
      </c>
      <c r="G1199" s="22">
        <v>9.7394775560437754</v>
      </c>
      <c r="H1199" s="22"/>
      <c r="I1199" s="22"/>
    </row>
    <row r="1200" spans="1:9" x14ac:dyDescent="0.25">
      <c r="A1200" s="20" t="str">
        <f t="shared" si="18"/>
        <v>DISTRIBUCION VOLUMEN X CRITERIO (Consumiciones)Agua EnvasadaNOROESTE</v>
      </c>
      <c r="B1200" s="20" t="s">
        <v>120</v>
      </c>
      <c r="C1200" s="20" t="s">
        <v>158</v>
      </c>
      <c r="D1200" s="20" t="s">
        <v>9</v>
      </c>
      <c r="E1200" s="22">
        <v>12.595798240535075</v>
      </c>
      <c r="F1200" s="22">
        <v>13.190327264779258</v>
      </c>
      <c r="G1200" s="22">
        <v>13.042710067358124</v>
      </c>
      <c r="H1200" s="22"/>
      <c r="I1200" s="22"/>
    </row>
    <row r="1201" spans="1:9" x14ac:dyDescent="0.25">
      <c r="A1201" s="20" t="str">
        <f t="shared" si="18"/>
        <v>DISTRIBUCION VOLUMEN X CRITERIO (Consumiciones)Agua Envasada&lt;2MIL</v>
      </c>
      <c r="B1201" s="20" t="s">
        <v>120</v>
      </c>
      <c r="C1201" s="20" t="s">
        <v>158</v>
      </c>
      <c r="D1201" s="20" t="s">
        <v>10</v>
      </c>
      <c r="E1201" s="22">
        <v>5.0041546129669818</v>
      </c>
      <c r="F1201" s="22">
        <v>4.9699387218440227</v>
      </c>
      <c r="G1201" s="22">
        <v>6.7446448195893822</v>
      </c>
      <c r="H1201" s="22"/>
      <c r="I1201" s="22"/>
    </row>
    <row r="1202" spans="1:9" x14ac:dyDescent="0.25">
      <c r="A1202" s="20" t="str">
        <f t="shared" si="18"/>
        <v>DISTRIBUCION VOLUMEN X CRITERIO (Consumiciones)Agua Envasada2-5MIL</v>
      </c>
      <c r="B1202" s="20" t="s">
        <v>120</v>
      </c>
      <c r="C1202" s="20" t="s">
        <v>158</v>
      </c>
      <c r="D1202" s="20" t="s">
        <v>11</v>
      </c>
      <c r="E1202" s="22">
        <v>5.5706886514141569</v>
      </c>
      <c r="F1202" s="22">
        <v>5.553644766571483</v>
      </c>
      <c r="G1202" s="22">
        <v>4.2170402349676461</v>
      </c>
      <c r="H1202" s="22"/>
      <c r="I1202" s="22"/>
    </row>
    <row r="1203" spans="1:9" x14ac:dyDescent="0.25">
      <c r="A1203" s="20" t="str">
        <f t="shared" si="18"/>
        <v>DISTRIBUCION VOLUMEN X CRITERIO (Consumiciones)Agua Envasada5-10MIL</v>
      </c>
      <c r="B1203" s="20" t="s">
        <v>120</v>
      </c>
      <c r="C1203" s="20" t="s">
        <v>158</v>
      </c>
      <c r="D1203" s="20" t="s">
        <v>12</v>
      </c>
      <c r="E1203" s="22">
        <v>8.5696864969781217</v>
      </c>
      <c r="F1203" s="22">
        <v>8.9038765924137238</v>
      </c>
      <c r="G1203" s="22">
        <v>8.2667155013546108</v>
      </c>
      <c r="H1203" s="22"/>
      <c r="I1203" s="22"/>
    </row>
    <row r="1204" spans="1:9" x14ac:dyDescent="0.25">
      <c r="A1204" s="20" t="str">
        <f t="shared" si="18"/>
        <v>DISTRIBUCION VOLUMEN X CRITERIO (Consumiciones)Agua Envasada10-30MIL</v>
      </c>
      <c r="B1204" s="20" t="s">
        <v>120</v>
      </c>
      <c r="C1204" s="20" t="s">
        <v>158</v>
      </c>
      <c r="D1204" s="20" t="s">
        <v>13</v>
      </c>
      <c r="E1204" s="22">
        <v>27.08247829539453</v>
      </c>
      <c r="F1204" s="22">
        <v>25.425506960527123</v>
      </c>
      <c r="G1204" s="22">
        <v>20.838155663980189</v>
      </c>
      <c r="H1204" s="22"/>
      <c r="I1204" s="22"/>
    </row>
    <row r="1205" spans="1:9" x14ac:dyDescent="0.25">
      <c r="A1205" s="20" t="str">
        <f t="shared" si="18"/>
        <v>DISTRIBUCION VOLUMEN X CRITERIO (Consumiciones)Agua Envasada30-100MIL</v>
      </c>
      <c r="B1205" s="20" t="s">
        <v>120</v>
      </c>
      <c r="C1205" s="20" t="s">
        <v>158</v>
      </c>
      <c r="D1205" s="20" t="s">
        <v>14</v>
      </c>
      <c r="E1205" s="22">
        <v>18.044930082803024</v>
      </c>
      <c r="F1205" s="22">
        <v>18.873429417175139</v>
      </c>
      <c r="G1205" s="22">
        <v>19.216885730811292</v>
      </c>
      <c r="H1205" s="22"/>
      <c r="I1205" s="22"/>
    </row>
    <row r="1206" spans="1:9" x14ac:dyDescent="0.25">
      <c r="A1206" s="20" t="str">
        <f t="shared" si="18"/>
        <v>DISTRIBUCION VOLUMEN X CRITERIO (Consumiciones)Agua Envasada100-200MIL</v>
      </c>
      <c r="B1206" s="20" t="s">
        <v>120</v>
      </c>
      <c r="C1206" s="20" t="s">
        <v>158</v>
      </c>
      <c r="D1206" s="20" t="s">
        <v>15</v>
      </c>
      <c r="E1206" s="22">
        <v>8.6434172629286028</v>
      </c>
      <c r="F1206" s="22">
        <v>8.0841328845493194</v>
      </c>
      <c r="G1206" s="22">
        <v>8.840379007226435</v>
      </c>
      <c r="H1206" s="22"/>
      <c r="I1206" s="22"/>
    </row>
    <row r="1207" spans="1:9" x14ac:dyDescent="0.25">
      <c r="A1207" s="20" t="str">
        <f t="shared" si="18"/>
        <v>DISTRIBUCION VOLUMEN X CRITERIO (Consumiciones)Agua Envasada200-500MIL</v>
      </c>
      <c r="B1207" s="20" t="s">
        <v>120</v>
      </c>
      <c r="C1207" s="20" t="s">
        <v>158</v>
      </c>
      <c r="D1207" s="20" t="s">
        <v>16</v>
      </c>
      <c r="E1207" s="22">
        <v>11.582318050275116</v>
      </c>
      <c r="F1207" s="22">
        <v>12.490741868839962</v>
      </c>
      <c r="G1207" s="22">
        <v>13.738968355842598</v>
      </c>
      <c r="H1207" s="22"/>
      <c r="I1207" s="22"/>
    </row>
    <row r="1208" spans="1:9" x14ac:dyDescent="0.25">
      <c r="A1208" s="20" t="str">
        <f t="shared" si="18"/>
        <v>DISTRIBUCION VOLUMEN X CRITERIO (Consumiciones)Agua Envasada&gt;500MIL</v>
      </c>
      <c r="B1208" s="20" t="s">
        <v>120</v>
      </c>
      <c r="C1208" s="20" t="s">
        <v>158</v>
      </c>
      <c r="D1208" s="20" t="s">
        <v>17</v>
      </c>
      <c r="E1208" s="22">
        <v>15.502338519271531</v>
      </c>
      <c r="F1208" s="22">
        <v>15.698728369762611</v>
      </c>
      <c r="G1208" s="22">
        <v>18.137210686227839</v>
      </c>
      <c r="H1208" s="22"/>
      <c r="I1208" s="22"/>
    </row>
    <row r="1209" spans="1:9" x14ac:dyDescent="0.25">
      <c r="A1209" s="20" t="str">
        <f t="shared" si="18"/>
        <v>DISTRIBUCION VOLUMEN X CRITERIO (Consumiciones)Agua EnvasadaDE 15 A 19 AÑOS</v>
      </c>
      <c r="B1209" s="20" t="s">
        <v>120</v>
      </c>
      <c r="C1209" s="20" t="s">
        <v>158</v>
      </c>
      <c r="D1209" s="20" t="s">
        <v>40</v>
      </c>
      <c r="E1209" s="22">
        <v>3.3483296631462185</v>
      </c>
      <c r="F1209" s="22">
        <v>2.7744822678198959</v>
      </c>
      <c r="G1209" s="22">
        <v>4.5984076782688854</v>
      </c>
      <c r="H1209" s="22"/>
      <c r="I1209" s="22"/>
    </row>
    <row r="1210" spans="1:9" x14ac:dyDescent="0.25">
      <c r="A1210" s="20" t="str">
        <f t="shared" si="18"/>
        <v>DISTRIBUCION VOLUMEN X CRITERIO (Consumiciones)Agua EnvasadaDE 20 A 24 AÑOS</v>
      </c>
      <c r="B1210" s="20" t="s">
        <v>120</v>
      </c>
      <c r="C1210" s="20" t="s">
        <v>158</v>
      </c>
      <c r="D1210" s="20" t="s">
        <v>41</v>
      </c>
      <c r="E1210" s="22">
        <v>3.6429424076392158</v>
      </c>
      <c r="F1210" s="22">
        <v>3.4692365251065791</v>
      </c>
      <c r="G1210" s="22">
        <v>4.0607711292964712</v>
      </c>
      <c r="H1210" s="22"/>
      <c r="I1210" s="22"/>
    </row>
    <row r="1211" spans="1:9" x14ac:dyDescent="0.25">
      <c r="A1211" s="20" t="str">
        <f t="shared" si="18"/>
        <v>DISTRIBUCION VOLUMEN X CRITERIO (Consumiciones)Agua EnvasadaDE 25 A 34 AÑOS</v>
      </c>
      <c r="B1211" s="20" t="s">
        <v>120</v>
      </c>
      <c r="C1211" s="20" t="s">
        <v>158</v>
      </c>
      <c r="D1211" s="20" t="s">
        <v>42</v>
      </c>
      <c r="E1211" s="22">
        <v>9.5771457086357028</v>
      </c>
      <c r="F1211" s="22">
        <v>9.2589521064071985</v>
      </c>
      <c r="G1211" s="22">
        <v>8.6711106991000282</v>
      </c>
      <c r="H1211" s="22"/>
      <c r="I1211" s="22"/>
    </row>
    <row r="1212" spans="1:9" x14ac:dyDescent="0.25">
      <c r="A1212" s="20" t="str">
        <f t="shared" si="18"/>
        <v>DISTRIBUCION VOLUMEN X CRITERIO (Consumiciones)Agua EnvasadaDE 35 A 49 AÑOS</v>
      </c>
      <c r="B1212" s="20" t="s">
        <v>120</v>
      </c>
      <c r="C1212" s="20" t="s">
        <v>158</v>
      </c>
      <c r="D1212" s="20" t="s">
        <v>43</v>
      </c>
      <c r="E1212" s="22">
        <v>33.823794996432227</v>
      </c>
      <c r="F1212" s="22">
        <v>31.893690059803593</v>
      </c>
      <c r="G1212" s="22">
        <v>30.993363146000362</v>
      </c>
      <c r="H1212" s="22"/>
      <c r="I1212" s="22"/>
    </row>
    <row r="1213" spans="1:9" x14ac:dyDescent="0.25">
      <c r="A1213" s="20" t="str">
        <f t="shared" si="18"/>
        <v>DISTRIBUCION VOLUMEN X CRITERIO (Consumiciones)Agua EnvasadaDE 50 A 59 AÑOS</v>
      </c>
      <c r="B1213" s="20" t="s">
        <v>120</v>
      </c>
      <c r="C1213" s="20" t="s">
        <v>158</v>
      </c>
      <c r="D1213" s="20" t="s">
        <v>44</v>
      </c>
      <c r="E1213" s="22">
        <v>19.663385658882902</v>
      </c>
      <c r="F1213" s="22">
        <v>21.536703884645007</v>
      </c>
      <c r="G1213" s="22">
        <v>23.553371896812454</v>
      </c>
      <c r="H1213" s="22"/>
      <c r="I1213" s="22"/>
    </row>
    <row r="1214" spans="1:9" x14ac:dyDescent="0.25">
      <c r="A1214" s="20" t="str">
        <f t="shared" si="18"/>
        <v>DISTRIBUCION VOLUMEN X CRITERIO (Consumiciones)Agua EnvasadaDE 60 A 75 AÑOS</v>
      </c>
      <c r="B1214" s="20" t="s">
        <v>120</v>
      </c>
      <c r="C1214" s="20" t="s">
        <v>158</v>
      </c>
      <c r="D1214" s="20" t="s">
        <v>45</v>
      </c>
      <c r="E1214" s="22">
        <v>29.94440527341526</v>
      </c>
      <c r="F1214" s="22">
        <v>31.066933273792934</v>
      </c>
      <c r="G1214" s="22">
        <v>28.122960284469638</v>
      </c>
      <c r="H1214" s="22"/>
      <c r="I1214" s="22"/>
    </row>
    <row r="1215" spans="1:9" x14ac:dyDescent="0.25">
      <c r="A1215" s="20" t="str">
        <f t="shared" si="18"/>
        <v>DISTRIBUCION VOLUMEN X CRITERIO (Consumiciones)Agua EnvasadaALTA Y MEDIA ALTA</v>
      </c>
      <c r="B1215" s="20" t="s">
        <v>120</v>
      </c>
      <c r="C1215" s="20" t="s">
        <v>158</v>
      </c>
      <c r="D1215" s="20" t="s">
        <v>18</v>
      </c>
      <c r="E1215" s="22">
        <v>22.476609774793364</v>
      </c>
      <c r="F1215" s="22">
        <v>24.315738064773189</v>
      </c>
      <c r="G1215" s="22">
        <v>25.106944364664692</v>
      </c>
      <c r="H1215" s="22"/>
      <c r="I1215" s="22"/>
    </row>
    <row r="1216" spans="1:9" x14ac:dyDescent="0.25">
      <c r="A1216" s="20" t="str">
        <f t="shared" si="18"/>
        <v>DISTRIBUCION VOLUMEN X CRITERIO (Consumiciones)Agua EnvasadaMEDIA</v>
      </c>
      <c r="B1216" s="20" t="s">
        <v>120</v>
      </c>
      <c r="C1216" s="20" t="s">
        <v>158</v>
      </c>
      <c r="D1216" s="20" t="s">
        <v>19</v>
      </c>
      <c r="E1216" s="22">
        <v>35.702734443907062</v>
      </c>
      <c r="F1216" s="22">
        <v>32.454832524326413</v>
      </c>
      <c r="G1216" s="22">
        <v>32.262136111905747</v>
      </c>
      <c r="H1216" s="22"/>
      <c r="I1216" s="22"/>
    </row>
    <row r="1217" spans="1:9" x14ac:dyDescent="0.25">
      <c r="A1217" s="20" t="str">
        <f t="shared" si="18"/>
        <v>DISTRIBUCION VOLUMEN X CRITERIO (Consumiciones)Agua EnvasadaMEDIA BAJA</v>
      </c>
      <c r="B1217" s="20" t="s">
        <v>120</v>
      </c>
      <c r="C1217" s="20" t="s">
        <v>158</v>
      </c>
      <c r="D1217" s="20" t="s">
        <v>20</v>
      </c>
      <c r="E1217" s="22">
        <v>28.423835362310239</v>
      </c>
      <c r="F1217" s="22">
        <v>30.147153329251264</v>
      </c>
      <c r="G1217" s="22">
        <v>26.976141335473265</v>
      </c>
      <c r="H1217" s="22"/>
      <c r="I1217" s="22"/>
    </row>
    <row r="1218" spans="1:9" x14ac:dyDescent="0.25">
      <c r="A1218" s="20" t="str">
        <f t="shared" si="18"/>
        <v>DISTRIBUCION VOLUMEN X CRITERIO (Consumiciones)Agua EnvasadaBAJA</v>
      </c>
      <c r="B1218" s="20" t="s">
        <v>120</v>
      </c>
      <c r="C1218" s="20" t="s">
        <v>158</v>
      </c>
      <c r="D1218" s="20" t="s">
        <v>21</v>
      </c>
      <c r="E1218" s="22">
        <v>13.396838430011023</v>
      </c>
      <c r="F1218" s="22">
        <v>13.082271898482922</v>
      </c>
      <c r="G1218" s="22">
        <v>15.654764917660657</v>
      </c>
      <c r="H1218" s="22"/>
      <c r="I1218" s="22"/>
    </row>
    <row r="1219" spans="1:9" x14ac:dyDescent="0.25">
      <c r="A1219" s="20" t="str">
        <f t="shared" si="18"/>
        <v>DISTRIBUCION VOLUMEN X CRITERIO (Consumiciones)Agua EnvasadaHOMBRE</v>
      </c>
      <c r="B1219" s="20" t="s">
        <v>120</v>
      </c>
      <c r="C1219" s="20" t="s">
        <v>158</v>
      </c>
      <c r="D1219" s="20" t="s">
        <v>22</v>
      </c>
      <c r="E1219" s="22">
        <v>52.362581996500566</v>
      </c>
      <c r="F1219" s="22">
        <v>53.15917418024322</v>
      </c>
      <c r="G1219" s="22">
        <v>55.770180470333401</v>
      </c>
      <c r="H1219" s="22"/>
      <c r="I1219" s="22"/>
    </row>
    <row r="1220" spans="1:9" x14ac:dyDescent="0.25">
      <c r="A1220" s="20" t="str">
        <f t="shared" ref="A1220:A1283" si="19">B1220&amp;C1220&amp;D1220</f>
        <v>DISTRIBUCION VOLUMEN X CRITERIO (Consumiciones)Agua EnvasadaMUJER</v>
      </c>
      <c r="B1220" s="20" t="s">
        <v>120</v>
      </c>
      <c r="C1220" s="20" t="s">
        <v>158</v>
      </c>
      <c r="D1220" s="20" t="s">
        <v>23</v>
      </c>
      <c r="E1220" s="22">
        <v>47.637422241386886</v>
      </c>
      <c r="F1220" s="22">
        <v>46.84082581975678</v>
      </c>
      <c r="G1220" s="22">
        <v>44.229819529666599</v>
      </c>
      <c r="H1220" s="22"/>
      <c r="I1220" s="22"/>
    </row>
    <row r="1221" spans="1:9" x14ac:dyDescent="0.25">
      <c r="A1221" s="20" t="str">
        <f t="shared" si="19"/>
        <v>DISTRIBUCION VOLUMEN X CRITERIO (Consumiciones)Bebidas RefrescantesT.ESPAÑA</v>
      </c>
      <c r="B1221" s="20" t="s">
        <v>120</v>
      </c>
      <c r="C1221" s="20" t="s">
        <v>159</v>
      </c>
      <c r="D1221" s="20" t="s">
        <v>37</v>
      </c>
      <c r="E1221" s="22">
        <v>100</v>
      </c>
      <c r="F1221" s="22">
        <v>100</v>
      </c>
      <c r="G1221" s="22">
        <v>100</v>
      </c>
      <c r="H1221" s="22"/>
      <c r="I1221" s="22"/>
    </row>
    <row r="1222" spans="1:9" x14ac:dyDescent="0.25">
      <c r="A1222" s="20" t="str">
        <f t="shared" si="19"/>
        <v>DISTRIBUCION VOLUMEN X CRITERIO (Consumiciones)Bebidas RefrescantesBCN AM</v>
      </c>
      <c r="B1222" s="20" t="s">
        <v>120</v>
      </c>
      <c r="C1222" s="20" t="s">
        <v>159</v>
      </c>
      <c r="D1222" s="20" t="s">
        <v>2</v>
      </c>
      <c r="E1222" s="22">
        <v>8.3044262406298373</v>
      </c>
      <c r="F1222" s="22">
        <v>8.2963842859382879</v>
      </c>
      <c r="G1222" s="22">
        <v>8.7461316512718206</v>
      </c>
      <c r="H1222" s="22"/>
      <c r="I1222" s="22"/>
    </row>
    <row r="1223" spans="1:9" x14ac:dyDescent="0.25">
      <c r="A1223" s="20" t="str">
        <f t="shared" si="19"/>
        <v>DISTRIBUCION VOLUMEN X CRITERIO (Consumiciones)Bebidas RefrescantesREST.CAT ARAGON</v>
      </c>
      <c r="B1223" s="20" t="s">
        <v>120</v>
      </c>
      <c r="C1223" s="20" t="s">
        <v>159</v>
      </c>
      <c r="D1223" s="20" t="s">
        <v>3</v>
      </c>
      <c r="E1223" s="22">
        <v>10.285120969906218</v>
      </c>
      <c r="F1223" s="22">
        <v>11.086635357555624</v>
      </c>
      <c r="G1223" s="22">
        <v>10.312369125549049</v>
      </c>
      <c r="H1223" s="22"/>
      <c r="I1223" s="22"/>
    </row>
    <row r="1224" spans="1:9" x14ac:dyDescent="0.25">
      <c r="A1224" s="20" t="str">
        <f t="shared" si="19"/>
        <v>DISTRIBUCION VOLUMEN X CRITERIO (Consumiciones)Bebidas RefrescantesLEVANTE</v>
      </c>
      <c r="B1224" s="20" t="s">
        <v>120</v>
      </c>
      <c r="C1224" s="20" t="s">
        <v>159</v>
      </c>
      <c r="D1224" s="20" t="s">
        <v>4</v>
      </c>
      <c r="E1224" s="22">
        <v>13.035096244359782</v>
      </c>
      <c r="F1224" s="22">
        <v>14.216157275076485</v>
      </c>
      <c r="G1224" s="22">
        <v>13.667400102480073</v>
      </c>
      <c r="H1224" s="22"/>
      <c r="I1224" s="22"/>
    </row>
    <row r="1225" spans="1:9" x14ac:dyDescent="0.25">
      <c r="A1225" s="20" t="str">
        <f t="shared" si="19"/>
        <v>DISTRIBUCION VOLUMEN X CRITERIO (Consumiciones)Bebidas RefrescantesANDALUCIA</v>
      </c>
      <c r="B1225" s="20" t="s">
        <v>120</v>
      </c>
      <c r="C1225" s="20" t="s">
        <v>159</v>
      </c>
      <c r="D1225" s="20" t="s">
        <v>5</v>
      </c>
      <c r="E1225" s="22">
        <v>24.100515953358492</v>
      </c>
      <c r="F1225" s="22">
        <v>23.666742068035219</v>
      </c>
      <c r="G1225" s="22">
        <v>22.203551729145719</v>
      </c>
      <c r="H1225" s="22"/>
      <c r="I1225" s="22"/>
    </row>
    <row r="1226" spans="1:9" x14ac:dyDescent="0.25">
      <c r="A1226" s="20" t="str">
        <f t="shared" si="19"/>
        <v>DISTRIBUCION VOLUMEN X CRITERIO (Consumiciones)Bebidas RefrescantesMDD AM</v>
      </c>
      <c r="B1226" s="20" t="s">
        <v>120</v>
      </c>
      <c r="C1226" s="20" t="s">
        <v>159</v>
      </c>
      <c r="D1226" s="20" t="s">
        <v>6</v>
      </c>
      <c r="E1226" s="22">
        <v>16.58561659791194</v>
      </c>
      <c r="F1226" s="22">
        <v>16.352152867525817</v>
      </c>
      <c r="G1226" s="22">
        <v>15.008343631575919</v>
      </c>
      <c r="H1226" s="22"/>
      <c r="I1226" s="22"/>
    </row>
    <row r="1227" spans="1:9" x14ac:dyDescent="0.25">
      <c r="A1227" s="20" t="str">
        <f t="shared" si="19"/>
        <v>DISTRIBUCION VOLUMEN X CRITERIO (Consumiciones)Bebidas RefrescantesRTO CENTRO</v>
      </c>
      <c r="B1227" s="20" t="s">
        <v>120</v>
      </c>
      <c r="C1227" s="20" t="s">
        <v>159</v>
      </c>
      <c r="D1227" s="20" t="s">
        <v>7</v>
      </c>
      <c r="E1227" s="22">
        <v>10.047351805428068</v>
      </c>
      <c r="F1227" s="22">
        <v>10.363724114111449</v>
      </c>
      <c r="G1227" s="22">
        <v>12.821966904964805</v>
      </c>
      <c r="H1227" s="22"/>
      <c r="I1227" s="22"/>
    </row>
    <row r="1228" spans="1:9" x14ac:dyDescent="0.25">
      <c r="A1228" s="20" t="str">
        <f t="shared" si="19"/>
        <v>DISTRIBUCION VOLUMEN X CRITERIO (Consumiciones)Bebidas RefrescantesNORTE-CENTRO</v>
      </c>
      <c r="B1228" s="20" t="s">
        <v>120</v>
      </c>
      <c r="C1228" s="20" t="s">
        <v>159</v>
      </c>
      <c r="D1228" s="20" t="s">
        <v>8</v>
      </c>
      <c r="E1228" s="22">
        <v>8.1266284462848066</v>
      </c>
      <c r="F1228" s="22">
        <v>7.4695773813279009</v>
      </c>
      <c r="G1228" s="22">
        <v>9.9001471438474979</v>
      </c>
      <c r="H1228" s="22"/>
      <c r="I1228" s="22"/>
    </row>
    <row r="1229" spans="1:9" x14ac:dyDescent="0.25">
      <c r="A1229" s="20" t="str">
        <f t="shared" si="19"/>
        <v>DISTRIBUCION VOLUMEN X CRITERIO (Consumiciones)Bebidas RefrescantesNOROESTE</v>
      </c>
      <c r="B1229" s="20" t="s">
        <v>120</v>
      </c>
      <c r="C1229" s="20" t="s">
        <v>159</v>
      </c>
      <c r="D1229" s="20" t="s">
        <v>9</v>
      </c>
      <c r="E1229" s="22">
        <v>9.5152416986872712</v>
      </c>
      <c r="F1229" s="22">
        <v>8.5486368367444019</v>
      </c>
      <c r="G1229" s="22">
        <v>7.3400929992957931</v>
      </c>
      <c r="H1229" s="22"/>
      <c r="I1229" s="22"/>
    </row>
    <row r="1230" spans="1:9" x14ac:dyDescent="0.25">
      <c r="A1230" s="20" t="str">
        <f t="shared" si="19"/>
        <v>DISTRIBUCION VOLUMEN X CRITERIO (Consumiciones)Bebidas Refrescantes&lt;2MIL</v>
      </c>
      <c r="B1230" s="20" t="s">
        <v>120</v>
      </c>
      <c r="C1230" s="20" t="s">
        <v>159</v>
      </c>
      <c r="D1230" s="20" t="s">
        <v>10</v>
      </c>
      <c r="E1230" s="22">
        <v>5.9923962473840646</v>
      </c>
      <c r="F1230" s="22">
        <v>6.8752507106822334</v>
      </c>
      <c r="G1230" s="22">
        <v>8.325494247141382</v>
      </c>
      <c r="H1230" s="22"/>
      <c r="I1230" s="22"/>
    </row>
    <row r="1231" spans="1:9" x14ac:dyDescent="0.25">
      <c r="A1231" s="20" t="str">
        <f t="shared" si="19"/>
        <v>DISTRIBUCION VOLUMEN X CRITERIO (Consumiciones)Bebidas Refrescantes2-5MIL</v>
      </c>
      <c r="B1231" s="20" t="s">
        <v>120</v>
      </c>
      <c r="C1231" s="20" t="s">
        <v>159</v>
      </c>
      <c r="D1231" s="20" t="s">
        <v>11</v>
      </c>
      <c r="E1231" s="22">
        <v>6.8994157959596141</v>
      </c>
      <c r="F1231" s="22">
        <v>5.4305663747427193</v>
      </c>
      <c r="G1231" s="22">
        <v>6.0683459880695656</v>
      </c>
      <c r="H1231" s="22"/>
      <c r="I1231" s="22"/>
    </row>
    <row r="1232" spans="1:9" x14ac:dyDescent="0.25">
      <c r="A1232" s="20" t="str">
        <f t="shared" si="19"/>
        <v>DISTRIBUCION VOLUMEN X CRITERIO (Consumiciones)Bebidas Refrescantes5-10MIL</v>
      </c>
      <c r="B1232" s="20" t="s">
        <v>120</v>
      </c>
      <c r="C1232" s="20" t="s">
        <v>159</v>
      </c>
      <c r="D1232" s="20" t="s">
        <v>12</v>
      </c>
      <c r="E1232" s="22">
        <v>8.4883298145406929</v>
      </c>
      <c r="F1232" s="22">
        <v>8.7005086842071844</v>
      </c>
      <c r="G1232" s="22">
        <v>7.3442897500746671</v>
      </c>
      <c r="H1232" s="22"/>
      <c r="I1232" s="22"/>
    </row>
    <row r="1233" spans="1:9" x14ac:dyDescent="0.25">
      <c r="A1233" s="20" t="str">
        <f t="shared" si="19"/>
        <v>DISTRIBUCION VOLUMEN X CRITERIO (Consumiciones)Bebidas Refrescantes10-30MIL</v>
      </c>
      <c r="B1233" s="20" t="s">
        <v>120</v>
      </c>
      <c r="C1233" s="20" t="s">
        <v>159</v>
      </c>
      <c r="D1233" s="20" t="s">
        <v>13</v>
      </c>
      <c r="E1233" s="22">
        <v>18.746864351156706</v>
      </c>
      <c r="F1233" s="22">
        <v>18.739501898695195</v>
      </c>
      <c r="G1233" s="22">
        <v>17.695831472342711</v>
      </c>
      <c r="H1233" s="22"/>
      <c r="I1233" s="22"/>
    </row>
    <row r="1234" spans="1:9" x14ac:dyDescent="0.25">
      <c r="A1234" s="20" t="str">
        <f t="shared" si="19"/>
        <v>DISTRIBUCION VOLUMEN X CRITERIO (Consumiciones)Bebidas Refrescantes30-100MIL</v>
      </c>
      <c r="B1234" s="20" t="s">
        <v>120</v>
      </c>
      <c r="C1234" s="20" t="s">
        <v>159</v>
      </c>
      <c r="D1234" s="20" t="s">
        <v>14</v>
      </c>
      <c r="E1234" s="22">
        <v>18.755401135549672</v>
      </c>
      <c r="F1234" s="22">
        <v>18.926889352645411</v>
      </c>
      <c r="G1234" s="22">
        <v>19.954316904553789</v>
      </c>
      <c r="H1234" s="22"/>
      <c r="I1234" s="22"/>
    </row>
    <row r="1235" spans="1:9" x14ac:dyDescent="0.25">
      <c r="A1235" s="20" t="str">
        <f t="shared" si="19"/>
        <v>DISTRIBUCION VOLUMEN X CRITERIO (Consumiciones)Bebidas Refrescantes100-200MIL</v>
      </c>
      <c r="B1235" s="20" t="s">
        <v>120</v>
      </c>
      <c r="C1235" s="20" t="s">
        <v>159</v>
      </c>
      <c r="D1235" s="20" t="s">
        <v>15</v>
      </c>
      <c r="E1235" s="22">
        <v>9.9869390536395883</v>
      </c>
      <c r="F1235" s="22">
        <v>9.6369162655691891</v>
      </c>
      <c r="G1235" s="22">
        <v>9.3071251051516786</v>
      </c>
      <c r="H1235" s="22"/>
      <c r="I1235" s="22"/>
    </row>
    <row r="1236" spans="1:9" x14ac:dyDescent="0.25">
      <c r="A1236" s="20" t="str">
        <f t="shared" si="19"/>
        <v>DISTRIBUCION VOLUMEN X CRITERIO (Consumiciones)Bebidas Refrescantes200-500MIL</v>
      </c>
      <c r="B1236" s="20" t="s">
        <v>120</v>
      </c>
      <c r="C1236" s="20" t="s">
        <v>159</v>
      </c>
      <c r="D1236" s="20" t="s">
        <v>16</v>
      </c>
      <c r="E1236" s="22">
        <v>12.831925816276794</v>
      </c>
      <c r="F1236" s="22">
        <v>12.665357340350395</v>
      </c>
      <c r="G1236" s="22">
        <v>11.538521820857161</v>
      </c>
      <c r="H1236" s="22"/>
      <c r="I1236" s="22"/>
    </row>
    <row r="1237" spans="1:9" x14ac:dyDescent="0.25">
      <c r="A1237" s="20" t="str">
        <f t="shared" si="19"/>
        <v>DISTRIBUCION VOLUMEN X CRITERIO (Consumiciones)Bebidas Refrescantes&gt;500MIL</v>
      </c>
      <c r="B1237" s="20" t="s">
        <v>120</v>
      </c>
      <c r="C1237" s="20" t="s">
        <v>159</v>
      </c>
      <c r="D1237" s="20" t="s">
        <v>17</v>
      </c>
      <c r="E1237" s="22">
        <v>18.298727104348348</v>
      </c>
      <c r="F1237" s="22">
        <v>19.025018880335175</v>
      </c>
      <c r="G1237" s="22">
        <v>19.766071423678376</v>
      </c>
      <c r="H1237" s="22"/>
      <c r="I1237" s="22"/>
    </row>
    <row r="1238" spans="1:9" x14ac:dyDescent="0.25">
      <c r="A1238" s="20" t="str">
        <f t="shared" si="19"/>
        <v>DISTRIBUCION VOLUMEN X CRITERIO (Consumiciones)Bebidas RefrescantesDE 15 A 19 AÑOS</v>
      </c>
      <c r="B1238" s="20" t="s">
        <v>120</v>
      </c>
      <c r="C1238" s="20" t="s">
        <v>159</v>
      </c>
      <c r="D1238" s="20" t="s">
        <v>40</v>
      </c>
      <c r="E1238" s="22">
        <v>4.2859813916763603</v>
      </c>
      <c r="F1238" s="22">
        <v>5.1403731953499605</v>
      </c>
      <c r="G1238" s="22">
        <v>5.4428273539590464</v>
      </c>
      <c r="H1238" s="22"/>
      <c r="I1238" s="22"/>
    </row>
    <row r="1239" spans="1:9" x14ac:dyDescent="0.25">
      <c r="A1239" s="20" t="str">
        <f t="shared" si="19"/>
        <v>DISTRIBUCION VOLUMEN X CRITERIO (Consumiciones)Bebidas RefrescantesDE 20 A 24 AÑOS</v>
      </c>
      <c r="B1239" s="20" t="s">
        <v>120</v>
      </c>
      <c r="C1239" s="20" t="s">
        <v>159</v>
      </c>
      <c r="D1239" s="20" t="s">
        <v>41</v>
      </c>
      <c r="E1239" s="22">
        <v>5.0982986916848327</v>
      </c>
      <c r="F1239" s="22">
        <v>4.97014085432897</v>
      </c>
      <c r="G1239" s="22">
        <v>6.1253051796278379</v>
      </c>
      <c r="H1239" s="22"/>
      <c r="I1239" s="22"/>
    </row>
    <row r="1240" spans="1:9" x14ac:dyDescent="0.25">
      <c r="A1240" s="20" t="str">
        <f t="shared" si="19"/>
        <v>DISTRIBUCION VOLUMEN X CRITERIO (Consumiciones)Bebidas RefrescantesDE 25 A 34 AÑOS</v>
      </c>
      <c r="B1240" s="20" t="s">
        <v>120</v>
      </c>
      <c r="C1240" s="20" t="s">
        <v>159</v>
      </c>
      <c r="D1240" s="20" t="s">
        <v>42</v>
      </c>
      <c r="E1240" s="22">
        <v>13.768084046696</v>
      </c>
      <c r="F1240" s="22">
        <v>12.718552994542378</v>
      </c>
      <c r="G1240" s="22">
        <v>12.311988798434848</v>
      </c>
      <c r="H1240" s="22"/>
      <c r="I1240" s="22"/>
    </row>
    <row r="1241" spans="1:9" x14ac:dyDescent="0.25">
      <c r="A1241" s="20" t="str">
        <f t="shared" si="19"/>
        <v>DISTRIBUCION VOLUMEN X CRITERIO (Consumiciones)Bebidas RefrescantesDE 35 A 49 AÑOS</v>
      </c>
      <c r="B1241" s="20" t="s">
        <v>120</v>
      </c>
      <c r="C1241" s="20" t="s">
        <v>159</v>
      </c>
      <c r="D1241" s="20" t="s">
        <v>43</v>
      </c>
      <c r="E1241" s="22">
        <v>37.89732863289116</v>
      </c>
      <c r="F1241" s="22">
        <v>35.24687791137621</v>
      </c>
      <c r="G1241" s="22">
        <v>32.995821333939816</v>
      </c>
      <c r="H1241" s="22"/>
      <c r="I1241" s="22"/>
    </row>
    <row r="1242" spans="1:9" x14ac:dyDescent="0.25">
      <c r="A1242" s="20" t="str">
        <f t="shared" si="19"/>
        <v>DISTRIBUCION VOLUMEN X CRITERIO (Consumiciones)Bebidas RefrescantesDE 50 A 59 AÑOS</v>
      </c>
      <c r="B1242" s="20" t="s">
        <v>120</v>
      </c>
      <c r="C1242" s="20" t="s">
        <v>159</v>
      </c>
      <c r="D1242" s="20" t="s">
        <v>44</v>
      </c>
      <c r="E1242" s="22">
        <v>22.846609248907377</v>
      </c>
      <c r="F1242" s="22">
        <v>23.440848305462332</v>
      </c>
      <c r="G1242" s="22">
        <v>22.884907206212375</v>
      </c>
      <c r="H1242" s="22"/>
      <c r="I1242" s="22"/>
    </row>
    <row r="1243" spans="1:9" x14ac:dyDescent="0.25">
      <c r="A1243" s="20" t="str">
        <f t="shared" si="19"/>
        <v>DISTRIBUCION VOLUMEN X CRITERIO (Consumiciones)Bebidas RefrescantesDE 60 A 75 AÑOS</v>
      </c>
      <c r="B1243" s="20" t="s">
        <v>120</v>
      </c>
      <c r="C1243" s="20" t="s">
        <v>159</v>
      </c>
      <c r="D1243" s="20" t="s">
        <v>45</v>
      </c>
      <c r="E1243" s="22">
        <v>16.103695263566152</v>
      </c>
      <c r="F1243" s="22">
        <v>18.483225074307473</v>
      </c>
      <c r="G1243" s="22">
        <v>20.239156704087421</v>
      </c>
      <c r="H1243" s="22"/>
      <c r="I1243" s="22"/>
    </row>
    <row r="1244" spans="1:9" x14ac:dyDescent="0.25">
      <c r="A1244" s="20" t="str">
        <f t="shared" si="19"/>
        <v>DISTRIBUCION VOLUMEN X CRITERIO (Consumiciones)Bebidas RefrescantesALTA Y MEDIA ALTA</v>
      </c>
      <c r="B1244" s="20" t="s">
        <v>120</v>
      </c>
      <c r="C1244" s="20" t="s">
        <v>159</v>
      </c>
      <c r="D1244" s="20" t="s">
        <v>18</v>
      </c>
      <c r="E1244" s="22">
        <v>21.682914688282377</v>
      </c>
      <c r="F1244" s="22">
        <v>22.251707379217976</v>
      </c>
      <c r="G1244" s="22">
        <v>22.879021452312514</v>
      </c>
      <c r="H1244" s="22"/>
      <c r="I1244" s="22"/>
    </row>
    <row r="1245" spans="1:9" x14ac:dyDescent="0.25">
      <c r="A1245" s="20" t="str">
        <f t="shared" si="19"/>
        <v>DISTRIBUCION VOLUMEN X CRITERIO (Consumiciones)Bebidas RefrescantesMEDIA</v>
      </c>
      <c r="B1245" s="20" t="s">
        <v>120</v>
      </c>
      <c r="C1245" s="20" t="s">
        <v>159</v>
      </c>
      <c r="D1245" s="20" t="s">
        <v>19</v>
      </c>
      <c r="E1245" s="22">
        <v>33.779131529826095</v>
      </c>
      <c r="F1245" s="22">
        <v>32.674779002799134</v>
      </c>
      <c r="G1245" s="22">
        <v>31.631586879262585</v>
      </c>
      <c r="H1245" s="22"/>
      <c r="I1245" s="22"/>
    </row>
    <row r="1246" spans="1:9" x14ac:dyDescent="0.25">
      <c r="A1246" s="20" t="str">
        <f t="shared" si="19"/>
        <v>DISTRIBUCION VOLUMEN X CRITERIO (Consumiciones)Bebidas RefrescantesMEDIA BAJA</v>
      </c>
      <c r="B1246" s="20" t="s">
        <v>120</v>
      </c>
      <c r="C1246" s="20" t="s">
        <v>159</v>
      </c>
      <c r="D1246" s="20" t="s">
        <v>20</v>
      </c>
      <c r="E1246" s="22">
        <v>24.849660503943419</v>
      </c>
      <c r="F1246" s="22">
        <v>24.926566514363145</v>
      </c>
      <c r="G1246" s="22">
        <v>24.451569945389629</v>
      </c>
      <c r="H1246" s="22"/>
      <c r="I1246" s="22"/>
    </row>
    <row r="1247" spans="1:9" x14ac:dyDescent="0.25">
      <c r="A1247" s="20" t="str">
        <f t="shared" si="19"/>
        <v>DISTRIBUCION VOLUMEN X CRITERIO (Consumiciones)Bebidas RefrescantesBAJA</v>
      </c>
      <c r="B1247" s="20" t="s">
        <v>120</v>
      </c>
      <c r="C1247" s="20" t="s">
        <v>159</v>
      </c>
      <c r="D1247" s="20" t="s">
        <v>21</v>
      </c>
      <c r="E1247" s="22">
        <v>19.688293277948109</v>
      </c>
      <c r="F1247" s="22">
        <v>20.146950499058139</v>
      </c>
      <c r="G1247" s="22">
        <v>21.037832683470842</v>
      </c>
      <c r="H1247" s="22"/>
      <c r="I1247" s="22"/>
    </row>
    <row r="1248" spans="1:9" x14ac:dyDescent="0.25">
      <c r="A1248" s="20" t="str">
        <f t="shared" si="19"/>
        <v>DISTRIBUCION VOLUMEN X CRITERIO (Consumiciones)Bebidas RefrescantesHOMBRE</v>
      </c>
      <c r="B1248" s="20" t="s">
        <v>120</v>
      </c>
      <c r="C1248" s="20" t="s">
        <v>159</v>
      </c>
      <c r="D1248" s="20" t="s">
        <v>22</v>
      </c>
      <c r="E1248" s="22">
        <v>47.180947134193374</v>
      </c>
      <c r="F1248" s="22">
        <v>48.980590927157728</v>
      </c>
      <c r="G1248" s="22">
        <v>47.831581947066574</v>
      </c>
      <c r="H1248" s="22"/>
      <c r="I1248" s="22"/>
    </row>
    <row r="1249" spans="1:9" x14ac:dyDescent="0.25">
      <c r="A1249" s="20" t="str">
        <f t="shared" si="19"/>
        <v>DISTRIBUCION VOLUMEN X CRITERIO (Consumiciones)Bebidas RefrescantesMUJER</v>
      </c>
      <c r="B1249" s="20" t="s">
        <v>120</v>
      </c>
      <c r="C1249" s="20" t="s">
        <v>159</v>
      </c>
      <c r="D1249" s="20" t="s">
        <v>23</v>
      </c>
      <c r="E1249" s="22">
        <v>52.819059677251921</v>
      </c>
      <c r="F1249" s="22">
        <v>51.019409072842279</v>
      </c>
      <c r="G1249" s="22">
        <v>52.168429013368986</v>
      </c>
      <c r="H1249" s="22"/>
      <c r="I1249" s="22"/>
    </row>
    <row r="1250" spans="1:9" x14ac:dyDescent="0.25">
      <c r="A1250" s="20" t="str">
        <f t="shared" si="19"/>
        <v>DISTRIBUCION VOLUMEN X CRITERIO (Consumiciones)ColasT.ESPAÑA</v>
      </c>
      <c r="B1250" s="20" t="s">
        <v>120</v>
      </c>
      <c r="C1250" s="20" t="s">
        <v>160</v>
      </c>
      <c r="D1250" s="20" t="s">
        <v>37</v>
      </c>
      <c r="E1250" s="22">
        <v>100</v>
      </c>
      <c r="F1250" s="22">
        <v>100</v>
      </c>
      <c r="G1250" s="22">
        <v>100</v>
      </c>
      <c r="H1250" s="22"/>
      <c r="I1250" s="22"/>
    </row>
    <row r="1251" spans="1:9" x14ac:dyDescent="0.25">
      <c r="A1251" s="20" t="str">
        <f t="shared" si="19"/>
        <v>DISTRIBUCION VOLUMEN X CRITERIO (Consumiciones)ColasBCN AM</v>
      </c>
      <c r="B1251" s="20" t="s">
        <v>120</v>
      </c>
      <c r="C1251" s="20" t="s">
        <v>160</v>
      </c>
      <c r="D1251" s="20" t="s">
        <v>2</v>
      </c>
      <c r="E1251" s="22">
        <v>9.4465730208630383</v>
      </c>
      <c r="F1251" s="22">
        <v>9.2030964264691963</v>
      </c>
      <c r="G1251" s="22">
        <v>9.9590575643913191</v>
      </c>
      <c r="H1251" s="22"/>
      <c r="I1251" s="22"/>
    </row>
    <row r="1252" spans="1:9" x14ac:dyDescent="0.25">
      <c r="A1252" s="20" t="str">
        <f t="shared" si="19"/>
        <v>DISTRIBUCION VOLUMEN X CRITERIO (Consumiciones)ColasREST.CAT ARAGON</v>
      </c>
      <c r="B1252" s="20" t="s">
        <v>120</v>
      </c>
      <c r="C1252" s="20" t="s">
        <v>160</v>
      </c>
      <c r="D1252" s="20" t="s">
        <v>3</v>
      </c>
      <c r="E1252" s="22">
        <v>9.8759181417505246</v>
      </c>
      <c r="F1252" s="22">
        <v>10.656668505203784</v>
      </c>
      <c r="G1252" s="22">
        <v>10.842738083546038</v>
      </c>
      <c r="H1252" s="22"/>
      <c r="I1252" s="22"/>
    </row>
    <row r="1253" spans="1:9" x14ac:dyDescent="0.25">
      <c r="A1253" s="20" t="str">
        <f t="shared" si="19"/>
        <v>DISTRIBUCION VOLUMEN X CRITERIO (Consumiciones)ColasLEVANTE</v>
      </c>
      <c r="B1253" s="20" t="s">
        <v>120</v>
      </c>
      <c r="C1253" s="20" t="s">
        <v>160</v>
      </c>
      <c r="D1253" s="20" t="s">
        <v>4</v>
      </c>
      <c r="E1253" s="22">
        <v>13.121315588378499</v>
      </c>
      <c r="F1253" s="22">
        <v>14.742296874136599</v>
      </c>
      <c r="G1253" s="22">
        <v>14.577206497673595</v>
      </c>
      <c r="H1253" s="22"/>
      <c r="I1253" s="22"/>
    </row>
    <row r="1254" spans="1:9" x14ac:dyDescent="0.25">
      <c r="A1254" s="20" t="str">
        <f t="shared" si="19"/>
        <v>DISTRIBUCION VOLUMEN X CRITERIO (Consumiciones)ColasANDALUCIA</v>
      </c>
      <c r="B1254" s="20" t="s">
        <v>120</v>
      </c>
      <c r="C1254" s="20" t="s">
        <v>160</v>
      </c>
      <c r="D1254" s="20" t="s">
        <v>5</v>
      </c>
      <c r="E1254" s="22">
        <v>23.953843638359512</v>
      </c>
      <c r="F1254" s="22">
        <v>23.10876286114344</v>
      </c>
      <c r="G1254" s="22">
        <v>21.361501052206435</v>
      </c>
      <c r="H1254" s="22"/>
      <c r="I1254" s="22"/>
    </row>
    <row r="1255" spans="1:9" x14ac:dyDescent="0.25">
      <c r="A1255" s="20" t="str">
        <f t="shared" si="19"/>
        <v>DISTRIBUCION VOLUMEN X CRITERIO (Consumiciones)ColasMDD AM</v>
      </c>
      <c r="B1255" s="20" t="s">
        <v>120</v>
      </c>
      <c r="C1255" s="20" t="s">
        <v>160</v>
      </c>
      <c r="D1255" s="20" t="s">
        <v>6</v>
      </c>
      <c r="E1255" s="22">
        <v>17.515725923083135</v>
      </c>
      <c r="F1255" s="22">
        <v>17.386393491917612</v>
      </c>
      <c r="G1255" s="22">
        <v>16.630590754782013</v>
      </c>
      <c r="H1255" s="22"/>
      <c r="I1255" s="22"/>
    </row>
    <row r="1256" spans="1:9" x14ac:dyDescent="0.25">
      <c r="A1256" s="20" t="str">
        <f t="shared" si="19"/>
        <v>DISTRIBUCION VOLUMEN X CRITERIO (Consumiciones)ColasRTO CENTRO</v>
      </c>
      <c r="B1256" s="20" t="s">
        <v>120</v>
      </c>
      <c r="C1256" s="20" t="s">
        <v>160</v>
      </c>
      <c r="D1256" s="20" t="s">
        <v>7</v>
      </c>
      <c r="E1256" s="22">
        <v>9.9734759678043456</v>
      </c>
      <c r="F1256" s="22">
        <v>10.271552045121114</v>
      </c>
      <c r="G1256" s="22">
        <v>12.424560605876685</v>
      </c>
      <c r="H1256" s="22"/>
      <c r="I1256" s="22"/>
    </row>
    <row r="1257" spans="1:9" x14ac:dyDescent="0.25">
      <c r="A1257" s="20" t="str">
        <f t="shared" si="19"/>
        <v>DISTRIBUCION VOLUMEN X CRITERIO (Consumiciones)ColasNORTE-CENTRO</v>
      </c>
      <c r="B1257" s="20" t="s">
        <v>120</v>
      </c>
      <c r="C1257" s="20" t="s">
        <v>160</v>
      </c>
      <c r="D1257" s="20" t="s">
        <v>8</v>
      </c>
      <c r="E1257" s="22">
        <v>8.3919224557927148</v>
      </c>
      <c r="F1257" s="22">
        <v>7.5574463747765828</v>
      </c>
      <c r="G1257" s="22">
        <v>8.1522107370300532</v>
      </c>
      <c r="H1257" s="22"/>
      <c r="I1257" s="22"/>
    </row>
    <row r="1258" spans="1:9" x14ac:dyDescent="0.25">
      <c r="A1258" s="20" t="str">
        <f t="shared" si="19"/>
        <v>DISTRIBUCION VOLUMEN X CRITERIO (Consumiciones)ColasNOROESTE</v>
      </c>
      <c r="B1258" s="20" t="s">
        <v>120</v>
      </c>
      <c r="C1258" s="20" t="s">
        <v>160</v>
      </c>
      <c r="D1258" s="20" t="s">
        <v>9</v>
      </c>
      <c r="E1258" s="22">
        <v>7.7212331792270144</v>
      </c>
      <c r="F1258" s="22">
        <v>7.07379020133168</v>
      </c>
      <c r="G1258" s="22">
        <v>6.0521383828942614</v>
      </c>
      <c r="H1258" s="22"/>
      <c r="I1258" s="22"/>
    </row>
    <row r="1259" spans="1:9" x14ac:dyDescent="0.25">
      <c r="A1259" s="20" t="str">
        <f t="shared" si="19"/>
        <v>DISTRIBUCION VOLUMEN X CRITERIO (Consumiciones)Colas&lt;2MIL</v>
      </c>
      <c r="B1259" s="20" t="s">
        <v>120</v>
      </c>
      <c r="C1259" s="20" t="s">
        <v>160</v>
      </c>
      <c r="D1259" s="20" t="s">
        <v>10</v>
      </c>
      <c r="E1259" s="22">
        <v>5.6496257552570315</v>
      </c>
      <c r="F1259" s="22">
        <v>6.4373071838436546</v>
      </c>
      <c r="G1259" s="22">
        <v>6.5038202027313599</v>
      </c>
      <c r="H1259" s="22"/>
      <c r="I1259" s="22"/>
    </row>
    <row r="1260" spans="1:9" x14ac:dyDescent="0.25">
      <c r="A1260" s="20" t="str">
        <f t="shared" si="19"/>
        <v>DISTRIBUCION VOLUMEN X CRITERIO (Consumiciones)Colas2-5MIL</v>
      </c>
      <c r="B1260" s="20" t="s">
        <v>120</v>
      </c>
      <c r="C1260" s="20" t="s">
        <v>160</v>
      </c>
      <c r="D1260" s="20" t="s">
        <v>11</v>
      </c>
      <c r="E1260" s="22">
        <v>6.1776367253534099</v>
      </c>
      <c r="F1260" s="22">
        <v>5.4517078902396738</v>
      </c>
      <c r="G1260" s="22">
        <v>6.0018141870753521</v>
      </c>
      <c r="H1260" s="22"/>
      <c r="I1260" s="22"/>
    </row>
    <row r="1261" spans="1:9" x14ac:dyDescent="0.25">
      <c r="A1261" s="20" t="str">
        <f t="shared" si="19"/>
        <v>DISTRIBUCION VOLUMEN X CRITERIO (Consumiciones)Colas5-10MIL</v>
      </c>
      <c r="B1261" s="20" t="s">
        <v>120</v>
      </c>
      <c r="C1261" s="20" t="s">
        <v>160</v>
      </c>
      <c r="D1261" s="20" t="s">
        <v>12</v>
      </c>
      <c r="E1261" s="22">
        <v>9.0724639680458719</v>
      </c>
      <c r="F1261" s="22">
        <v>8.4352489714870806</v>
      </c>
      <c r="G1261" s="22">
        <v>7.3956189515602482</v>
      </c>
      <c r="H1261" s="22"/>
      <c r="I1261" s="22"/>
    </row>
    <row r="1262" spans="1:9" x14ac:dyDescent="0.25">
      <c r="A1262" s="20" t="str">
        <f t="shared" si="19"/>
        <v>DISTRIBUCION VOLUMEN X CRITERIO (Consumiciones)Colas10-30MIL</v>
      </c>
      <c r="B1262" s="20" t="s">
        <v>120</v>
      </c>
      <c r="C1262" s="20" t="s">
        <v>160</v>
      </c>
      <c r="D1262" s="20" t="s">
        <v>13</v>
      </c>
      <c r="E1262" s="22">
        <v>18.412117673212432</v>
      </c>
      <c r="F1262" s="22">
        <v>18.339225805241405</v>
      </c>
      <c r="G1262" s="22">
        <v>17.791420351780147</v>
      </c>
      <c r="H1262" s="22"/>
      <c r="I1262" s="22"/>
    </row>
    <row r="1263" spans="1:9" x14ac:dyDescent="0.25">
      <c r="A1263" s="20" t="str">
        <f t="shared" si="19"/>
        <v>DISTRIBUCION VOLUMEN X CRITERIO (Consumiciones)Colas30-100MIL</v>
      </c>
      <c r="B1263" s="20" t="s">
        <v>120</v>
      </c>
      <c r="C1263" s="20" t="s">
        <v>160</v>
      </c>
      <c r="D1263" s="20" t="s">
        <v>14</v>
      </c>
      <c r="E1263" s="22">
        <v>17.871727125297866</v>
      </c>
      <c r="F1263" s="22">
        <v>19.029608357693668</v>
      </c>
      <c r="G1263" s="22">
        <v>19.344909995059911</v>
      </c>
      <c r="H1263" s="22"/>
      <c r="I1263" s="22"/>
    </row>
    <row r="1264" spans="1:9" x14ac:dyDescent="0.25">
      <c r="A1264" s="20" t="str">
        <f t="shared" si="19"/>
        <v>DISTRIBUCION VOLUMEN X CRITERIO (Consumiciones)Colas100-200MIL</v>
      </c>
      <c r="B1264" s="20" t="s">
        <v>120</v>
      </c>
      <c r="C1264" s="20" t="s">
        <v>160</v>
      </c>
      <c r="D1264" s="20" t="s">
        <v>15</v>
      </c>
      <c r="E1264" s="22">
        <v>10.419361718054411</v>
      </c>
      <c r="F1264" s="22">
        <v>10.143086100376895</v>
      </c>
      <c r="G1264" s="22">
        <v>9.9631976040371182</v>
      </c>
      <c r="H1264" s="22"/>
      <c r="I1264" s="22"/>
    </row>
    <row r="1265" spans="1:9" x14ac:dyDescent="0.25">
      <c r="A1265" s="20" t="str">
        <f t="shared" si="19"/>
        <v>DISTRIBUCION VOLUMEN X CRITERIO (Consumiciones)Colas200-500MIL</v>
      </c>
      <c r="B1265" s="20" t="s">
        <v>120</v>
      </c>
      <c r="C1265" s="20" t="s">
        <v>160</v>
      </c>
      <c r="D1265" s="20" t="s">
        <v>16</v>
      </c>
      <c r="E1265" s="22">
        <v>13.167959077659768</v>
      </c>
      <c r="F1265" s="22">
        <v>12.314334024112522</v>
      </c>
      <c r="G1265" s="22">
        <v>10.95048578794831</v>
      </c>
      <c r="H1265" s="22"/>
      <c r="I1265" s="22"/>
    </row>
    <row r="1266" spans="1:9" x14ac:dyDescent="0.25">
      <c r="A1266" s="20" t="str">
        <f t="shared" si="19"/>
        <v>DISTRIBUCION VOLUMEN X CRITERIO (Consumiciones)Colas&gt;500MIL</v>
      </c>
      <c r="B1266" s="20" t="s">
        <v>120</v>
      </c>
      <c r="C1266" s="20" t="s">
        <v>160</v>
      </c>
      <c r="D1266" s="20" t="s">
        <v>17</v>
      </c>
      <c r="E1266" s="22">
        <v>19.229115985453106</v>
      </c>
      <c r="F1266" s="22">
        <v>19.849484040040107</v>
      </c>
      <c r="G1266" s="22">
        <v>22.048736598207956</v>
      </c>
      <c r="H1266" s="22"/>
      <c r="I1266" s="22"/>
    </row>
    <row r="1267" spans="1:9" x14ac:dyDescent="0.25">
      <c r="A1267" s="20" t="str">
        <f t="shared" si="19"/>
        <v>DISTRIBUCION VOLUMEN X CRITERIO (Consumiciones)ColasDE 15 A 19 AÑOS</v>
      </c>
      <c r="B1267" s="20" t="s">
        <v>120</v>
      </c>
      <c r="C1267" s="20" t="s">
        <v>160</v>
      </c>
      <c r="D1267" s="20" t="s">
        <v>40</v>
      </c>
      <c r="E1267" s="22">
        <v>3.9193547073966282</v>
      </c>
      <c r="F1267" s="22">
        <v>3.6371128887779971</v>
      </c>
      <c r="G1267" s="22">
        <v>2.9990403053366603</v>
      </c>
      <c r="H1267" s="22"/>
      <c r="I1267" s="22"/>
    </row>
    <row r="1268" spans="1:9" x14ac:dyDescent="0.25">
      <c r="A1268" s="20" t="str">
        <f t="shared" si="19"/>
        <v>DISTRIBUCION VOLUMEN X CRITERIO (Consumiciones)ColasDE 20 A 24 AÑOS</v>
      </c>
      <c r="B1268" s="20" t="s">
        <v>120</v>
      </c>
      <c r="C1268" s="20" t="s">
        <v>160</v>
      </c>
      <c r="D1268" s="20" t="s">
        <v>41</v>
      </c>
      <c r="E1268" s="22">
        <v>4.5815989682120941</v>
      </c>
      <c r="F1268" s="22">
        <v>4.5855959939553141</v>
      </c>
      <c r="G1268" s="22">
        <v>5.695971746942238</v>
      </c>
      <c r="H1268" s="22"/>
      <c r="I1268" s="22"/>
    </row>
    <row r="1269" spans="1:9" x14ac:dyDescent="0.25">
      <c r="A1269" s="20" t="str">
        <f t="shared" si="19"/>
        <v>DISTRIBUCION VOLUMEN X CRITERIO (Consumiciones)ColasDE 25 A 34 AÑOS</v>
      </c>
      <c r="B1269" s="20" t="s">
        <v>120</v>
      </c>
      <c r="C1269" s="20" t="s">
        <v>160</v>
      </c>
      <c r="D1269" s="20" t="s">
        <v>42</v>
      </c>
      <c r="E1269" s="22">
        <v>14.699193028059138</v>
      </c>
      <c r="F1269" s="22">
        <v>13.651814970619004</v>
      </c>
      <c r="G1269" s="22">
        <v>13.379469670301294</v>
      </c>
      <c r="H1269" s="22"/>
      <c r="I1269" s="22"/>
    </row>
    <row r="1270" spans="1:9" x14ac:dyDescent="0.25">
      <c r="A1270" s="20" t="str">
        <f t="shared" si="19"/>
        <v>DISTRIBUCION VOLUMEN X CRITERIO (Consumiciones)ColasDE 35 A 49 AÑOS</v>
      </c>
      <c r="B1270" s="20" t="s">
        <v>120</v>
      </c>
      <c r="C1270" s="20" t="s">
        <v>160</v>
      </c>
      <c r="D1270" s="20" t="s">
        <v>43</v>
      </c>
      <c r="E1270" s="22">
        <v>39.570916082652488</v>
      </c>
      <c r="F1270" s="22">
        <v>37.697145815203633</v>
      </c>
      <c r="G1270" s="22">
        <v>35.289929680019625</v>
      </c>
      <c r="H1270" s="22"/>
      <c r="I1270" s="22"/>
    </row>
    <row r="1271" spans="1:9" x14ac:dyDescent="0.25">
      <c r="A1271" s="20" t="str">
        <f t="shared" si="19"/>
        <v>DISTRIBUCION VOLUMEN X CRITERIO (Consumiciones)ColasDE 50 A 59 AÑOS</v>
      </c>
      <c r="B1271" s="20" t="s">
        <v>120</v>
      </c>
      <c r="C1271" s="20" t="s">
        <v>160</v>
      </c>
      <c r="D1271" s="20" t="s">
        <v>44</v>
      </c>
      <c r="E1271" s="22">
        <v>24.014328653756952</v>
      </c>
      <c r="F1271" s="22">
        <v>24.876540594097225</v>
      </c>
      <c r="G1271" s="22">
        <v>24.513117727572517</v>
      </c>
      <c r="H1271" s="22"/>
      <c r="I1271" s="22"/>
    </row>
    <row r="1272" spans="1:9" x14ac:dyDescent="0.25">
      <c r="A1272" s="20" t="str">
        <f t="shared" si="19"/>
        <v>DISTRIBUCION VOLUMEN X CRITERIO (Consumiciones)ColasDE 60 A 75 AÑOS</v>
      </c>
      <c r="B1272" s="20" t="s">
        <v>120</v>
      </c>
      <c r="C1272" s="20" t="s">
        <v>160</v>
      </c>
      <c r="D1272" s="20" t="s">
        <v>45</v>
      </c>
      <c r="E1272" s="22">
        <v>13.214610482199825</v>
      </c>
      <c r="F1272" s="22">
        <v>15.551796743450168</v>
      </c>
      <c r="G1272" s="22">
        <v>18.122487422629447</v>
      </c>
      <c r="H1272" s="22"/>
      <c r="I1272" s="22"/>
    </row>
    <row r="1273" spans="1:9" x14ac:dyDescent="0.25">
      <c r="A1273" s="20" t="str">
        <f t="shared" si="19"/>
        <v>DISTRIBUCION VOLUMEN X CRITERIO (Consumiciones)ColasALTA Y MEDIA ALTA</v>
      </c>
      <c r="B1273" s="20" t="s">
        <v>120</v>
      </c>
      <c r="C1273" s="20" t="s">
        <v>160</v>
      </c>
      <c r="D1273" s="20" t="s">
        <v>18</v>
      </c>
      <c r="E1273" s="22">
        <v>21.684777532605775</v>
      </c>
      <c r="F1273" s="22">
        <v>22.714353143994522</v>
      </c>
      <c r="G1273" s="22">
        <v>22.175935683904758</v>
      </c>
      <c r="H1273" s="22"/>
      <c r="I1273" s="22"/>
    </row>
    <row r="1274" spans="1:9" x14ac:dyDescent="0.25">
      <c r="A1274" s="20" t="str">
        <f t="shared" si="19"/>
        <v>DISTRIBUCION VOLUMEN X CRITERIO (Consumiciones)ColasMEDIA</v>
      </c>
      <c r="B1274" s="20" t="s">
        <v>120</v>
      </c>
      <c r="C1274" s="20" t="s">
        <v>160</v>
      </c>
      <c r="D1274" s="20" t="s">
        <v>19</v>
      </c>
      <c r="E1274" s="22">
        <v>34.590720060137876</v>
      </c>
      <c r="F1274" s="22">
        <v>33.839553679577214</v>
      </c>
      <c r="G1274" s="22">
        <v>32.975682462821496</v>
      </c>
      <c r="H1274" s="22"/>
      <c r="I1274" s="22"/>
    </row>
    <row r="1275" spans="1:9" x14ac:dyDescent="0.25">
      <c r="A1275" s="20" t="str">
        <f t="shared" si="19"/>
        <v>DISTRIBUCION VOLUMEN X CRITERIO (Consumiciones)ColasMEDIA BAJA</v>
      </c>
      <c r="B1275" s="20" t="s">
        <v>120</v>
      </c>
      <c r="C1275" s="20" t="s">
        <v>160</v>
      </c>
      <c r="D1275" s="20" t="s">
        <v>20</v>
      </c>
      <c r="E1275" s="22">
        <v>24.8799537929807</v>
      </c>
      <c r="F1275" s="22">
        <v>24.707385009221504</v>
      </c>
      <c r="G1275" s="22">
        <v>24.861609381098102</v>
      </c>
      <c r="H1275" s="22"/>
      <c r="I1275" s="22"/>
    </row>
    <row r="1276" spans="1:9" x14ac:dyDescent="0.25">
      <c r="A1276" s="20" t="str">
        <f t="shared" si="19"/>
        <v>DISTRIBUCION VOLUMEN X CRITERIO (Consumiciones)ColasBAJA</v>
      </c>
      <c r="B1276" s="20" t="s">
        <v>120</v>
      </c>
      <c r="C1276" s="20" t="s">
        <v>160</v>
      </c>
      <c r="D1276" s="20" t="s">
        <v>21</v>
      </c>
      <c r="E1276" s="22">
        <v>18.844555398783175</v>
      </c>
      <c r="F1276" s="22">
        <v>18.738711557256757</v>
      </c>
      <c r="G1276" s="22">
        <v>19.986772472175659</v>
      </c>
      <c r="H1276" s="22"/>
      <c r="I1276" s="22"/>
    </row>
    <row r="1277" spans="1:9" x14ac:dyDescent="0.25">
      <c r="A1277" s="20" t="str">
        <f t="shared" si="19"/>
        <v>DISTRIBUCION VOLUMEN X CRITERIO (Consumiciones)ColasHOMBRE</v>
      </c>
      <c r="B1277" s="20" t="s">
        <v>120</v>
      </c>
      <c r="C1277" s="20" t="s">
        <v>160</v>
      </c>
      <c r="D1277" s="20" t="s">
        <v>22</v>
      </c>
      <c r="E1277" s="22">
        <v>45.819861374419105</v>
      </c>
      <c r="F1277" s="22">
        <v>47.196721324442819</v>
      </c>
      <c r="G1277" s="22">
        <v>48.503093350813096</v>
      </c>
      <c r="H1277" s="22"/>
      <c r="I1277" s="22"/>
    </row>
    <row r="1278" spans="1:9" x14ac:dyDescent="0.25">
      <c r="A1278" s="20" t="str">
        <f t="shared" si="19"/>
        <v>DISTRIBUCION VOLUMEN X CRITERIO (Consumiciones)ColasMUJER</v>
      </c>
      <c r="B1278" s="20" t="s">
        <v>120</v>
      </c>
      <c r="C1278" s="20" t="s">
        <v>160</v>
      </c>
      <c r="D1278" s="20" t="s">
        <v>23</v>
      </c>
      <c r="E1278" s="22">
        <v>54.180147671590937</v>
      </c>
      <c r="F1278" s="22">
        <v>52.803278675557188</v>
      </c>
      <c r="G1278" s="22">
        <v>51.496925041188888</v>
      </c>
      <c r="H1278" s="22"/>
      <c r="I1278" s="22"/>
    </row>
    <row r="1279" spans="1:9" x14ac:dyDescent="0.25">
      <c r="A1279" s="20" t="str">
        <f t="shared" si="19"/>
        <v>DISTRIBUCION VOLUMEN X CRITERIO (Consumiciones)Cola RegularT.ESPAÑA</v>
      </c>
      <c r="B1279" s="20" t="s">
        <v>120</v>
      </c>
      <c r="C1279" s="20" t="s">
        <v>161</v>
      </c>
      <c r="D1279" s="20" t="s">
        <v>37</v>
      </c>
      <c r="E1279" s="22">
        <v>100</v>
      </c>
      <c r="F1279" s="22">
        <v>100</v>
      </c>
      <c r="G1279" s="22">
        <v>100</v>
      </c>
      <c r="H1279" s="22"/>
      <c r="I1279" s="22"/>
    </row>
    <row r="1280" spans="1:9" x14ac:dyDescent="0.25">
      <c r="A1280" s="20" t="str">
        <f t="shared" si="19"/>
        <v>DISTRIBUCION VOLUMEN X CRITERIO (Consumiciones)Cola RegularBCN AM</v>
      </c>
      <c r="B1280" s="20" t="s">
        <v>120</v>
      </c>
      <c r="C1280" s="20" t="s">
        <v>161</v>
      </c>
      <c r="D1280" s="20" t="s">
        <v>2</v>
      </c>
      <c r="E1280" s="22">
        <v>7.5352323860954264</v>
      </c>
      <c r="F1280" s="22">
        <v>7.5793808095894795</v>
      </c>
      <c r="G1280" s="22">
        <v>7.6976458193487973</v>
      </c>
      <c r="H1280" s="22"/>
      <c r="I1280" s="22"/>
    </row>
    <row r="1281" spans="1:9" x14ac:dyDescent="0.25">
      <c r="A1281" s="20" t="str">
        <f t="shared" si="19"/>
        <v>DISTRIBUCION VOLUMEN X CRITERIO (Consumiciones)Cola RegularREST.CAT ARAGON</v>
      </c>
      <c r="B1281" s="20" t="s">
        <v>120</v>
      </c>
      <c r="C1281" s="20" t="s">
        <v>161</v>
      </c>
      <c r="D1281" s="20" t="s">
        <v>3</v>
      </c>
      <c r="E1281" s="22">
        <v>10.408761443439014</v>
      </c>
      <c r="F1281" s="22">
        <v>10.403738124618258</v>
      </c>
      <c r="G1281" s="22">
        <v>10.881897471546214</v>
      </c>
      <c r="H1281" s="22"/>
      <c r="I1281" s="22"/>
    </row>
    <row r="1282" spans="1:9" x14ac:dyDescent="0.25">
      <c r="A1282" s="20" t="str">
        <f t="shared" si="19"/>
        <v>DISTRIBUCION VOLUMEN X CRITERIO (Consumiciones)Cola RegularLEVANTE</v>
      </c>
      <c r="B1282" s="20" t="s">
        <v>120</v>
      </c>
      <c r="C1282" s="20" t="s">
        <v>161</v>
      </c>
      <c r="D1282" s="20" t="s">
        <v>4</v>
      </c>
      <c r="E1282" s="22">
        <v>13.066920596355978</v>
      </c>
      <c r="F1282" s="22">
        <v>15.473707987632343</v>
      </c>
      <c r="G1282" s="22">
        <v>14.287455097041162</v>
      </c>
      <c r="H1282" s="22"/>
      <c r="I1282" s="22"/>
    </row>
    <row r="1283" spans="1:9" x14ac:dyDescent="0.25">
      <c r="A1283" s="20" t="str">
        <f t="shared" si="19"/>
        <v>DISTRIBUCION VOLUMEN X CRITERIO (Consumiciones)Cola RegularANDALUCIA</v>
      </c>
      <c r="B1283" s="20" t="s">
        <v>120</v>
      </c>
      <c r="C1283" s="20" t="s">
        <v>161</v>
      </c>
      <c r="D1283" s="20" t="s">
        <v>5</v>
      </c>
      <c r="E1283" s="22">
        <v>23.81235539705035</v>
      </c>
      <c r="F1283" s="22">
        <v>23.573339229963043</v>
      </c>
      <c r="G1283" s="22">
        <v>22.161692465412305</v>
      </c>
      <c r="H1283" s="22"/>
      <c r="I1283" s="22"/>
    </row>
    <row r="1284" spans="1:9" x14ac:dyDescent="0.25">
      <c r="A1284" s="20" t="str">
        <f t="shared" ref="A1284:A1347" si="20">B1284&amp;C1284&amp;D1284</f>
        <v>DISTRIBUCION VOLUMEN X CRITERIO (Consumiciones)Cola RegularMDD AM</v>
      </c>
      <c r="B1284" s="20" t="s">
        <v>120</v>
      </c>
      <c r="C1284" s="20" t="s">
        <v>161</v>
      </c>
      <c r="D1284" s="20" t="s">
        <v>6</v>
      </c>
      <c r="E1284" s="22">
        <v>14.837149995530542</v>
      </c>
      <c r="F1284" s="22">
        <v>14.258322043527096</v>
      </c>
      <c r="G1284" s="22">
        <v>13.656189122937224</v>
      </c>
      <c r="H1284" s="22"/>
      <c r="I1284" s="22"/>
    </row>
    <row r="1285" spans="1:9" x14ac:dyDescent="0.25">
      <c r="A1285" s="20" t="str">
        <f t="shared" si="20"/>
        <v>DISTRIBUCION VOLUMEN X CRITERIO (Consumiciones)Cola RegularRTO CENTRO</v>
      </c>
      <c r="B1285" s="20" t="s">
        <v>120</v>
      </c>
      <c r="C1285" s="20" t="s">
        <v>161</v>
      </c>
      <c r="D1285" s="20" t="s">
        <v>7</v>
      </c>
      <c r="E1285" s="22">
        <v>9.5837110952777476</v>
      </c>
      <c r="F1285" s="22">
        <v>10.584982215168589</v>
      </c>
      <c r="G1285" s="22">
        <v>13.112082115947633</v>
      </c>
      <c r="H1285" s="22"/>
      <c r="I1285" s="22"/>
    </row>
    <row r="1286" spans="1:9" x14ac:dyDescent="0.25">
      <c r="A1286" s="20" t="str">
        <f t="shared" si="20"/>
        <v>DISTRIBUCION VOLUMEN X CRITERIO (Consumiciones)Cola RegularNORTE-CENTRO</v>
      </c>
      <c r="B1286" s="20" t="s">
        <v>120</v>
      </c>
      <c r="C1286" s="20" t="s">
        <v>161</v>
      </c>
      <c r="D1286" s="20" t="s">
        <v>8</v>
      </c>
      <c r="E1286" s="22">
        <v>10.754235716842167</v>
      </c>
      <c r="F1286" s="22">
        <v>9.545513935240324</v>
      </c>
      <c r="G1286" s="22">
        <v>11.140201018907963</v>
      </c>
      <c r="H1286" s="22"/>
      <c r="I1286" s="22"/>
    </row>
    <row r="1287" spans="1:9" x14ac:dyDescent="0.25">
      <c r="A1287" s="20" t="str">
        <f t="shared" si="20"/>
        <v>DISTRIBUCION VOLUMEN X CRITERIO (Consumiciones)Cola RegularNOROESTE</v>
      </c>
      <c r="B1287" s="20" t="s">
        <v>120</v>
      </c>
      <c r="C1287" s="20" t="s">
        <v>161</v>
      </c>
      <c r="D1287" s="20" t="s">
        <v>9</v>
      </c>
      <c r="E1287" s="22">
        <v>10.001630133182946</v>
      </c>
      <c r="F1287" s="22">
        <v>8.5810170677934483</v>
      </c>
      <c r="G1287" s="22">
        <v>7.0628294221434391</v>
      </c>
      <c r="H1287" s="22"/>
      <c r="I1287" s="22"/>
    </row>
    <row r="1288" spans="1:9" x14ac:dyDescent="0.25">
      <c r="A1288" s="20" t="str">
        <f t="shared" si="20"/>
        <v>DISTRIBUCION VOLUMEN X CRITERIO (Consumiciones)Cola Regular&lt;2MIL</v>
      </c>
      <c r="B1288" s="20" t="s">
        <v>120</v>
      </c>
      <c r="C1288" s="20" t="s">
        <v>161</v>
      </c>
      <c r="D1288" s="20" t="s">
        <v>10</v>
      </c>
      <c r="E1288" s="22">
        <v>5.8653701390529962</v>
      </c>
      <c r="F1288" s="22">
        <v>7.4139353015769407</v>
      </c>
      <c r="G1288" s="22">
        <v>7.7598099571634531</v>
      </c>
      <c r="H1288" s="22"/>
      <c r="I1288" s="22"/>
    </row>
    <row r="1289" spans="1:9" x14ac:dyDescent="0.25">
      <c r="A1289" s="20" t="str">
        <f t="shared" si="20"/>
        <v>DISTRIBUCION VOLUMEN X CRITERIO (Consumiciones)Cola Regular2-5MIL</v>
      </c>
      <c r="B1289" s="20" t="s">
        <v>120</v>
      </c>
      <c r="C1289" s="20" t="s">
        <v>161</v>
      </c>
      <c r="D1289" s="20" t="s">
        <v>11</v>
      </c>
      <c r="E1289" s="22">
        <v>6.8995343047913087</v>
      </c>
      <c r="F1289" s="22">
        <v>5.6940112817805115</v>
      </c>
      <c r="G1289" s="22">
        <v>5.6083394249285243</v>
      </c>
      <c r="H1289" s="22"/>
      <c r="I1289" s="22"/>
    </row>
    <row r="1290" spans="1:9" x14ac:dyDescent="0.25">
      <c r="A1290" s="20" t="str">
        <f t="shared" si="20"/>
        <v>DISTRIBUCION VOLUMEN X CRITERIO (Consumiciones)Cola Regular5-10MIL</v>
      </c>
      <c r="B1290" s="20" t="s">
        <v>120</v>
      </c>
      <c r="C1290" s="20" t="s">
        <v>161</v>
      </c>
      <c r="D1290" s="20" t="s">
        <v>12</v>
      </c>
      <c r="E1290" s="22">
        <v>11.402501912320517</v>
      </c>
      <c r="F1290" s="22">
        <v>9.479060234534268</v>
      </c>
      <c r="G1290" s="22">
        <v>9.3288729665334351</v>
      </c>
      <c r="H1290" s="22"/>
      <c r="I1290" s="22"/>
    </row>
    <row r="1291" spans="1:9" x14ac:dyDescent="0.25">
      <c r="A1291" s="20" t="str">
        <f t="shared" si="20"/>
        <v>DISTRIBUCION VOLUMEN X CRITERIO (Consumiciones)Cola Regular10-30MIL</v>
      </c>
      <c r="B1291" s="20" t="s">
        <v>120</v>
      </c>
      <c r="C1291" s="20" t="s">
        <v>161</v>
      </c>
      <c r="D1291" s="20" t="s">
        <v>13</v>
      </c>
      <c r="E1291" s="22">
        <v>19.399491020270819</v>
      </c>
      <c r="F1291" s="22">
        <v>18.69893230700816</v>
      </c>
      <c r="G1291" s="22">
        <v>18.883080199241828</v>
      </c>
      <c r="H1291" s="22"/>
      <c r="I1291" s="22"/>
    </row>
    <row r="1292" spans="1:9" x14ac:dyDescent="0.25">
      <c r="A1292" s="20" t="str">
        <f t="shared" si="20"/>
        <v>DISTRIBUCION VOLUMEN X CRITERIO (Consumiciones)Cola Regular30-100MIL</v>
      </c>
      <c r="B1292" s="20" t="s">
        <v>120</v>
      </c>
      <c r="C1292" s="20" t="s">
        <v>161</v>
      </c>
      <c r="D1292" s="20" t="s">
        <v>14</v>
      </c>
      <c r="E1292" s="22">
        <v>16.955729054759232</v>
      </c>
      <c r="F1292" s="22">
        <v>17.975450991105436</v>
      </c>
      <c r="G1292" s="22">
        <v>18.013868676905524</v>
      </c>
      <c r="H1292" s="22"/>
      <c r="I1292" s="22"/>
    </row>
    <row r="1293" spans="1:9" x14ac:dyDescent="0.25">
      <c r="A1293" s="20" t="str">
        <f t="shared" si="20"/>
        <v>DISTRIBUCION VOLUMEN X CRITERIO (Consumiciones)Cola Regular100-200MIL</v>
      </c>
      <c r="B1293" s="20" t="s">
        <v>120</v>
      </c>
      <c r="C1293" s="20" t="s">
        <v>161</v>
      </c>
      <c r="D1293" s="20" t="s">
        <v>15</v>
      </c>
      <c r="E1293" s="22">
        <v>10.167602979999963</v>
      </c>
      <c r="F1293" s="22">
        <v>9.9567612161337031</v>
      </c>
      <c r="G1293" s="22">
        <v>10.365771979956348</v>
      </c>
      <c r="H1293" s="22"/>
      <c r="I1293" s="22"/>
    </row>
    <row r="1294" spans="1:9" x14ac:dyDescent="0.25">
      <c r="A1294" s="20" t="str">
        <f t="shared" si="20"/>
        <v>DISTRIBUCION VOLUMEN X CRITERIO (Consumiciones)Cola Regular200-500MIL</v>
      </c>
      <c r="B1294" s="20" t="s">
        <v>120</v>
      </c>
      <c r="C1294" s="20" t="s">
        <v>161</v>
      </c>
      <c r="D1294" s="20" t="s">
        <v>16</v>
      </c>
      <c r="E1294" s="22">
        <v>13.344383041168792</v>
      </c>
      <c r="F1294" s="22">
        <v>13.847511779791599</v>
      </c>
      <c r="G1294" s="22">
        <v>11.358621106761333</v>
      </c>
      <c r="H1294" s="22"/>
      <c r="I1294" s="22"/>
    </row>
    <row r="1295" spans="1:9" x14ac:dyDescent="0.25">
      <c r="A1295" s="20" t="str">
        <f t="shared" si="20"/>
        <v>DISTRIBUCION VOLUMEN X CRITERIO (Consumiciones)Cola Regular&gt;500MIL</v>
      </c>
      <c r="B1295" s="20" t="s">
        <v>120</v>
      </c>
      <c r="C1295" s="20" t="s">
        <v>161</v>
      </c>
      <c r="D1295" s="20" t="s">
        <v>17</v>
      </c>
      <c r="E1295" s="22">
        <v>15.965386160682451</v>
      </c>
      <c r="F1295" s="22">
        <v>16.934334767770494</v>
      </c>
      <c r="G1295" s="22">
        <v>18.681624488436668</v>
      </c>
      <c r="H1295" s="22"/>
      <c r="I1295" s="22"/>
    </row>
    <row r="1296" spans="1:9" x14ac:dyDescent="0.25">
      <c r="A1296" s="20" t="str">
        <f t="shared" si="20"/>
        <v>DISTRIBUCION VOLUMEN X CRITERIO (Consumiciones)Cola RegularDE 15 A 19 AÑOS</v>
      </c>
      <c r="B1296" s="20" t="s">
        <v>120</v>
      </c>
      <c r="C1296" s="20" t="s">
        <v>161</v>
      </c>
      <c r="D1296" s="20" t="s">
        <v>40</v>
      </c>
      <c r="E1296" s="22">
        <v>5.4879522362655671</v>
      </c>
      <c r="F1296" s="22">
        <v>5.6743318455274627</v>
      </c>
      <c r="G1296" s="22">
        <v>4.7567605506553159</v>
      </c>
      <c r="H1296" s="22"/>
      <c r="I1296" s="22"/>
    </row>
    <row r="1297" spans="1:9" x14ac:dyDescent="0.25">
      <c r="A1297" s="20" t="str">
        <f t="shared" si="20"/>
        <v>DISTRIBUCION VOLUMEN X CRITERIO (Consumiciones)Cola RegularDE 20 A 24 AÑOS</v>
      </c>
      <c r="B1297" s="20" t="s">
        <v>120</v>
      </c>
      <c r="C1297" s="20" t="s">
        <v>161</v>
      </c>
      <c r="D1297" s="20" t="s">
        <v>41</v>
      </c>
      <c r="E1297" s="22">
        <v>6.0106350702534925</v>
      </c>
      <c r="F1297" s="22">
        <v>5.9507509698129279</v>
      </c>
      <c r="G1297" s="22">
        <v>7.7150432658815156</v>
      </c>
      <c r="H1297" s="22"/>
      <c r="I1297" s="22"/>
    </row>
    <row r="1298" spans="1:9" x14ac:dyDescent="0.25">
      <c r="A1298" s="20" t="str">
        <f t="shared" si="20"/>
        <v>DISTRIBUCION VOLUMEN X CRITERIO (Consumiciones)Cola RegularDE 25 A 34 AÑOS</v>
      </c>
      <c r="B1298" s="20" t="s">
        <v>120</v>
      </c>
      <c r="C1298" s="20" t="s">
        <v>161</v>
      </c>
      <c r="D1298" s="20" t="s">
        <v>42</v>
      </c>
      <c r="E1298" s="22">
        <v>16.259438886059634</v>
      </c>
      <c r="F1298" s="22">
        <v>15.857218225354128</v>
      </c>
      <c r="G1298" s="22">
        <v>14.977390786222713</v>
      </c>
      <c r="H1298" s="22"/>
      <c r="I1298" s="22"/>
    </row>
    <row r="1299" spans="1:9" x14ac:dyDescent="0.25">
      <c r="A1299" s="20" t="str">
        <f t="shared" si="20"/>
        <v>DISTRIBUCION VOLUMEN X CRITERIO (Consumiciones)Cola RegularDE 35 A 49 AÑOS</v>
      </c>
      <c r="B1299" s="20" t="s">
        <v>120</v>
      </c>
      <c r="C1299" s="20" t="s">
        <v>161</v>
      </c>
      <c r="D1299" s="20" t="s">
        <v>43</v>
      </c>
      <c r="E1299" s="22">
        <v>36.676038699620662</v>
      </c>
      <c r="F1299" s="22">
        <v>34.488550692317631</v>
      </c>
      <c r="G1299" s="22">
        <v>32.110672400108413</v>
      </c>
      <c r="H1299" s="22"/>
      <c r="I1299" s="22"/>
    </row>
    <row r="1300" spans="1:9" x14ac:dyDescent="0.25">
      <c r="A1300" s="20" t="str">
        <f t="shared" si="20"/>
        <v>DISTRIBUCION VOLUMEN X CRITERIO (Consumiciones)Cola RegularDE 50 A 59 AÑOS</v>
      </c>
      <c r="B1300" s="20" t="s">
        <v>120</v>
      </c>
      <c r="C1300" s="20" t="s">
        <v>161</v>
      </c>
      <c r="D1300" s="20" t="s">
        <v>44</v>
      </c>
      <c r="E1300" s="22">
        <v>22.133329776567042</v>
      </c>
      <c r="F1300" s="22">
        <v>23.582791051189052</v>
      </c>
      <c r="G1300" s="22">
        <v>24.795557603094803</v>
      </c>
      <c r="H1300" s="22"/>
      <c r="I1300" s="22"/>
    </row>
    <row r="1301" spans="1:9" x14ac:dyDescent="0.25">
      <c r="A1301" s="20" t="str">
        <f t="shared" si="20"/>
        <v>DISTRIBUCION VOLUMEN X CRITERIO (Consumiciones)Cola RegularDE 60 A 75 AÑOS</v>
      </c>
      <c r="B1301" s="20" t="s">
        <v>120</v>
      </c>
      <c r="C1301" s="20" t="s">
        <v>161</v>
      </c>
      <c r="D1301" s="20" t="s">
        <v>45</v>
      </c>
      <c r="E1301" s="22">
        <v>13.432595622556114</v>
      </c>
      <c r="F1301" s="22">
        <v>14.446352504023501</v>
      </c>
      <c r="G1301" s="22">
        <v>15.644567927321978</v>
      </c>
      <c r="H1301" s="22"/>
      <c r="I1301" s="22"/>
    </row>
    <row r="1302" spans="1:9" x14ac:dyDescent="0.25">
      <c r="A1302" s="20" t="str">
        <f t="shared" si="20"/>
        <v>DISTRIBUCION VOLUMEN X CRITERIO (Consumiciones)Cola RegularALTA Y MEDIA ALTA</v>
      </c>
      <c r="B1302" s="20" t="s">
        <v>120</v>
      </c>
      <c r="C1302" s="20" t="s">
        <v>161</v>
      </c>
      <c r="D1302" s="20" t="s">
        <v>18</v>
      </c>
      <c r="E1302" s="22">
        <v>19.668090829486058</v>
      </c>
      <c r="F1302" s="22">
        <v>20.048877129763657</v>
      </c>
      <c r="G1302" s="22">
        <v>19.290912186201954</v>
      </c>
      <c r="H1302" s="22"/>
      <c r="I1302" s="22"/>
    </row>
    <row r="1303" spans="1:9" x14ac:dyDescent="0.25">
      <c r="A1303" s="20" t="str">
        <f t="shared" si="20"/>
        <v>DISTRIBUCION VOLUMEN X CRITERIO (Consumiciones)Cola RegularMEDIA</v>
      </c>
      <c r="B1303" s="20" t="s">
        <v>120</v>
      </c>
      <c r="C1303" s="20" t="s">
        <v>161</v>
      </c>
      <c r="D1303" s="20" t="s">
        <v>19</v>
      </c>
      <c r="E1303" s="22">
        <v>31.801383389456038</v>
      </c>
      <c r="F1303" s="22">
        <v>30.068026726885666</v>
      </c>
      <c r="G1303" s="22">
        <v>29.095989851240628</v>
      </c>
      <c r="H1303" s="22"/>
      <c r="I1303" s="22"/>
    </row>
    <row r="1304" spans="1:9" x14ac:dyDescent="0.25">
      <c r="A1304" s="20" t="str">
        <f t="shared" si="20"/>
        <v>DISTRIBUCION VOLUMEN X CRITERIO (Consumiciones)Cola RegularMEDIA BAJA</v>
      </c>
      <c r="B1304" s="20" t="s">
        <v>120</v>
      </c>
      <c r="C1304" s="20" t="s">
        <v>161</v>
      </c>
      <c r="D1304" s="20" t="s">
        <v>20</v>
      </c>
      <c r="E1304" s="22">
        <v>27.206377288130135</v>
      </c>
      <c r="F1304" s="22">
        <v>27.609516617559759</v>
      </c>
      <c r="G1304" s="22">
        <v>27.38185229791895</v>
      </c>
      <c r="H1304" s="22"/>
      <c r="I1304" s="22"/>
    </row>
    <row r="1305" spans="1:9" x14ac:dyDescent="0.25">
      <c r="A1305" s="20" t="str">
        <f t="shared" si="20"/>
        <v>DISTRIBUCION VOLUMEN X CRITERIO (Consumiciones)Cola RegularBAJA</v>
      </c>
      <c r="B1305" s="20" t="s">
        <v>120</v>
      </c>
      <c r="C1305" s="20" t="s">
        <v>161</v>
      </c>
      <c r="D1305" s="20" t="s">
        <v>21</v>
      </c>
      <c r="E1305" s="22">
        <v>21.324141558158132</v>
      </c>
      <c r="F1305" s="22">
        <v>22.273574814015628</v>
      </c>
      <c r="G1305" s="22">
        <v>24.231241931280831</v>
      </c>
      <c r="H1305" s="22"/>
      <c r="I1305" s="22"/>
    </row>
    <row r="1306" spans="1:9" x14ac:dyDescent="0.25">
      <c r="A1306" s="20" t="str">
        <f t="shared" si="20"/>
        <v>DISTRIBUCION VOLUMEN X CRITERIO (Consumiciones)Cola RegularHOMBRE</v>
      </c>
      <c r="B1306" s="20" t="s">
        <v>120</v>
      </c>
      <c r="C1306" s="20" t="s">
        <v>161</v>
      </c>
      <c r="D1306" s="20" t="s">
        <v>22</v>
      </c>
      <c r="E1306" s="22">
        <v>47.935816118018131</v>
      </c>
      <c r="F1306" s="22">
        <v>49.546786114567851</v>
      </c>
      <c r="G1306" s="22">
        <v>50.788709131867407</v>
      </c>
      <c r="H1306" s="22"/>
      <c r="I1306" s="22"/>
    </row>
    <row r="1307" spans="1:9" x14ac:dyDescent="0.25">
      <c r="A1307" s="20" t="str">
        <f t="shared" si="20"/>
        <v>DISTRIBUCION VOLUMEN X CRITERIO (Consumiciones)Cola RegularMUJER</v>
      </c>
      <c r="B1307" s="20" t="s">
        <v>120</v>
      </c>
      <c r="C1307" s="20" t="s">
        <v>161</v>
      </c>
      <c r="D1307" s="20" t="s">
        <v>23</v>
      </c>
      <c r="E1307" s="22">
        <v>52.064176947212239</v>
      </c>
      <c r="F1307" s="22">
        <v>50.453211529544504</v>
      </c>
      <c r="G1307" s="22">
        <v>49.211290868132579</v>
      </c>
      <c r="H1307" s="22"/>
      <c r="I1307" s="22"/>
    </row>
    <row r="1308" spans="1:9" x14ac:dyDescent="0.25">
      <c r="A1308" s="20" t="str">
        <f t="shared" si="20"/>
        <v>DISTRIBUCION VOLUMEN X CRITERIO (Consumiciones)Light/ZeroT.ESPAÑA</v>
      </c>
      <c r="B1308" s="20" t="s">
        <v>120</v>
      </c>
      <c r="C1308" s="20" t="s">
        <v>162</v>
      </c>
      <c r="D1308" s="20" t="s">
        <v>37</v>
      </c>
      <c r="E1308" s="22">
        <v>100</v>
      </c>
      <c r="F1308" s="22">
        <v>100</v>
      </c>
      <c r="G1308" s="22">
        <v>100</v>
      </c>
      <c r="H1308" s="22"/>
      <c r="I1308" s="22"/>
    </row>
    <row r="1309" spans="1:9" x14ac:dyDescent="0.25">
      <c r="A1309" s="20" t="str">
        <f t="shared" si="20"/>
        <v>DISTRIBUCION VOLUMEN X CRITERIO (Consumiciones)Light/ZeroBCN AM</v>
      </c>
      <c r="B1309" s="20" t="s">
        <v>120</v>
      </c>
      <c r="C1309" s="20" t="s">
        <v>162</v>
      </c>
      <c r="D1309" s="20" t="s">
        <v>2</v>
      </c>
      <c r="E1309" s="22">
        <v>11.32320930080517</v>
      </c>
      <c r="F1309" s="22">
        <v>10.715904768936301</v>
      </c>
      <c r="G1309" s="22">
        <v>12.127868751057445</v>
      </c>
      <c r="H1309" s="22"/>
      <c r="I1309" s="22"/>
    </row>
    <row r="1310" spans="1:9" x14ac:dyDescent="0.25">
      <c r="A1310" s="20" t="str">
        <f t="shared" si="20"/>
        <v>DISTRIBUCION VOLUMEN X CRITERIO (Consumiciones)Light/ZeroREST.CAT ARAGON</v>
      </c>
      <c r="B1310" s="20" t="s">
        <v>120</v>
      </c>
      <c r="C1310" s="20" t="s">
        <v>162</v>
      </c>
      <c r="D1310" s="20" t="s">
        <v>3</v>
      </c>
      <c r="E1310" s="22">
        <v>9.3391409448160054</v>
      </c>
      <c r="F1310" s="22">
        <v>10.921820518954769</v>
      </c>
      <c r="G1310" s="22">
        <v>10.822201563475012</v>
      </c>
      <c r="H1310" s="22"/>
      <c r="I1310" s="22"/>
    </row>
    <row r="1311" spans="1:9" x14ac:dyDescent="0.25">
      <c r="A1311" s="20" t="str">
        <f t="shared" si="20"/>
        <v>DISTRIBUCION VOLUMEN X CRITERIO (Consumiciones)Light/ZeroLEVANTE</v>
      </c>
      <c r="B1311" s="20" t="s">
        <v>120</v>
      </c>
      <c r="C1311" s="20" t="s">
        <v>162</v>
      </c>
      <c r="D1311" s="20" t="s">
        <v>4</v>
      </c>
      <c r="E1311" s="22">
        <v>13.229164770249174</v>
      </c>
      <c r="F1311" s="22">
        <v>14.01992084030994</v>
      </c>
      <c r="G1311" s="22">
        <v>14.83471809603164</v>
      </c>
      <c r="H1311" s="22"/>
      <c r="I1311" s="22"/>
    </row>
    <row r="1312" spans="1:9" x14ac:dyDescent="0.25">
      <c r="A1312" s="20" t="str">
        <f t="shared" si="20"/>
        <v>DISTRIBUCION VOLUMEN X CRITERIO (Consumiciones)Light/ZeroANDALUCIA</v>
      </c>
      <c r="B1312" s="20" t="s">
        <v>120</v>
      </c>
      <c r="C1312" s="20" t="s">
        <v>162</v>
      </c>
      <c r="D1312" s="20" t="s">
        <v>5</v>
      </c>
      <c r="E1312" s="22">
        <v>23.824052522750186</v>
      </c>
      <c r="F1312" s="22">
        <v>22.450933715785695</v>
      </c>
      <c r="G1312" s="22">
        <v>20.567100803568668</v>
      </c>
      <c r="H1312" s="22"/>
      <c r="I1312" s="22"/>
    </row>
    <row r="1313" spans="1:9" x14ac:dyDescent="0.25">
      <c r="A1313" s="20" t="str">
        <f t="shared" si="20"/>
        <v>DISTRIBUCION VOLUMEN X CRITERIO (Consumiciones)Light/ZeroMDD AM</v>
      </c>
      <c r="B1313" s="20" t="s">
        <v>120</v>
      </c>
      <c r="C1313" s="20" t="s">
        <v>162</v>
      </c>
      <c r="D1313" s="20" t="s">
        <v>6</v>
      </c>
      <c r="E1313" s="22">
        <v>20.280744912113498</v>
      </c>
      <c r="F1313" s="22">
        <v>20.475800467618051</v>
      </c>
      <c r="G1313" s="22">
        <v>19.535531124868786</v>
      </c>
      <c r="H1313" s="22"/>
      <c r="I1313" s="22"/>
    </row>
    <row r="1314" spans="1:9" x14ac:dyDescent="0.25">
      <c r="A1314" s="20" t="str">
        <f t="shared" si="20"/>
        <v>DISTRIBUCION VOLUMEN X CRITERIO (Consumiciones)Light/ZeroRTO CENTRO</v>
      </c>
      <c r="B1314" s="20" t="s">
        <v>120</v>
      </c>
      <c r="C1314" s="20" t="s">
        <v>162</v>
      </c>
      <c r="D1314" s="20" t="s">
        <v>7</v>
      </c>
      <c r="E1314" s="22">
        <v>10.438973527669964</v>
      </c>
      <c r="F1314" s="22">
        <v>10.073987294963558</v>
      </c>
      <c r="G1314" s="22">
        <v>11.779319704624386</v>
      </c>
      <c r="H1314" s="22"/>
      <c r="I1314" s="22"/>
    </row>
    <row r="1315" spans="1:9" x14ac:dyDescent="0.25">
      <c r="A1315" s="20" t="str">
        <f t="shared" si="20"/>
        <v>DISTRIBUCION VOLUMEN X CRITERIO (Consumiciones)Light/ZeroNORTE-CENTRO</v>
      </c>
      <c r="B1315" s="20" t="s">
        <v>120</v>
      </c>
      <c r="C1315" s="20" t="s">
        <v>162</v>
      </c>
      <c r="D1315" s="20" t="s">
        <v>8</v>
      </c>
      <c r="E1315" s="22">
        <v>6.0260086171857195</v>
      </c>
      <c r="F1315" s="22">
        <v>5.7048120196331</v>
      </c>
      <c r="G1315" s="22">
        <v>5.2436303038351895</v>
      </c>
      <c r="H1315" s="22"/>
      <c r="I1315" s="22"/>
    </row>
    <row r="1316" spans="1:9" x14ac:dyDescent="0.25">
      <c r="A1316" s="20" t="str">
        <f t="shared" si="20"/>
        <v>DISTRIBUCION VOLUMEN X CRITERIO (Consumiciones)Light/ZeroNOROESTE</v>
      </c>
      <c r="B1316" s="20" t="s">
        <v>120</v>
      </c>
      <c r="C1316" s="20" t="s">
        <v>162</v>
      </c>
      <c r="D1316" s="20" t="s">
        <v>9</v>
      </c>
      <c r="E1316" s="22">
        <v>5.5387099163329356</v>
      </c>
      <c r="F1316" s="22">
        <v>5.6368188213259964</v>
      </c>
      <c r="G1316" s="22">
        <v>5.0896405681195915</v>
      </c>
      <c r="H1316" s="22"/>
      <c r="I1316" s="22"/>
    </row>
    <row r="1317" spans="1:9" x14ac:dyDescent="0.25">
      <c r="A1317" s="20" t="str">
        <f t="shared" si="20"/>
        <v>DISTRIBUCION VOLUMEN X CRITERIO (Consumiciones)Light/Zero&lt;2MIL</v>
      </c>
      <c r="B1317" s="20" t="s">
        <v>120</v>
      </c>
      <c r="C1317" s="20" t="s">
        <v>162</v>
      </c>
      <c r="D1317" s="20" t="s">
        <v>10</v>
      </c>
      <c r="E1317" s="22">
        <v>5.3813290910431766</v>
      </c>
      <c r="F1317" s="22">
        <v>5.5219291964714605</v>
      </c>
      <c r="G1317" s="22">
        <v>5.303935248775181</v>
      </c>
      <c r="H1317" s="22"/>
      <c r="I1317" s="22"/>
    </row>
    <row r="1318" spans="1:9" x14ac:dyDescent="0.25">
      <c r="A1318" s="20" t="str">
        <f t="shared" si="20"/>
        <v>DISTRIBUCION VOLUMEN X CRITERIO (Consumiciones)Light/Zero2-5MIL</v>
      </c>
      <c r="B1318" s="20" t="s">
        <v>120</v>
      </c>
      <c r="C1318" s="20" t="s">
        <v>162</v>
      </c>
      <c r="D1318" s="20" t="s">
        <v>11</v>
      </c>
      <c r="E1318" s="22">
        <v>5.3936511518115102</v>
      </c>
      <c r="F1318" s="22">
        <v>5.1149396366500008</v>
      </c>
      <c r="G1318" s="22">
        <v>6.3713007551762599</v>
      </c>
      <c r="H1318" s="22"/>
      <c r="I1318" s="22"/>
    </row>
    <row r="1319" spans="1:9" x14ac:dyDescent="0.25">
      <c r="A1319" s="20" t="str">
        <f t="shared" si="20"/>
        <v>DISTRIBUCION VOLUMEN X CRITERIO (Consumiciones)Light/Zero5-10MIL</v>
      </c>
      <c r="B1319" s="20" t="s">
        <v>120</v>
      </c>
      <c r="C1319" s="20" t="s">
        <v>162</v>
      </c>
      <c r="D1319" s="20" t="s">
        <v>12</v>
      </c>
      <c r="E1319" s="22">
        <v>6.8326517284577868</v>
      </c>
      <c r="F1319" s="22">
        <v>7.5186515719904934</v>
      </c>
      <c r="G1319" s="22">
        <v>5.5325657254403984</v>
      </c>
      <c r="H1319" s="22"/>
      <c r="I1319" s="22"/>
    </row>
    <row r="1320" spans="1:9" x14ac:dyDescent="0.25">
      <c r="A1320" s="20" t="str">
        <f t="shared" si="20"/>
        <v>DISTRIBUCION VOLUMEN X CRITERIO (Consumiciones)Light/Zero10-30MIL</v>
      </c>
      <c r="B1320" s="20" t="s">
        <v>120</v>
      </c>
      <c r="C1320" s="20" t="s">
        <v>162</v>
      </c>
      <c r="D1320" s="20" t="s">
        <v>13</v>
      </c>
      <c r="E1320" s="22">
        <v>17.532246316415588</v>
      </c>
      <c r="F1320" s="22">
        <v>18.15048706720474</v>
      </c>
      <c r="G1320" s="22">
        <v>16.744147884287568</v>
      </c>
      <c r="H1320" s="22"/>
      <c r="I1320" s="22"/>
    </row>
    <row r="1321" spans="1:9" x14ac:dyDescent="0.25">
      <c r="A1321" s="20" t="str">
        <f t="shared" si="20"/>
        <v>DISTRIBUCION VOLUMEN X CRITERIO (Consumiciones)Light/Zero30-100MIL</v>
      </c>
      <c r="B1321" s="20" t="s">
        <v>120</v>
      </c>
      <c r="C1321" s="20" t="s">
        <v>162</v>
      </c>
      <c r="D1321" s="20" t="s">
        <v>14</v>
      </c>
      <c r="E1321" s="22">
        <v>18.682994141651946</v>
      </c>
      <c r="F1321" s="22">
        <v>19.95048366507196</v>
      </c>
      <c r="G1321" s="22">
        <v>20.581010891930294</v>
      </c>
      <c r="H1321" s="22"/>
      <c r="I1321" s="22"/>
    </row>
    <row r="1322" spans="1:9" x14ac:dyDescent="0.25">
      <c r="A1322" s="20" t="str">
        <f t="shared" si="20"/>
        <v>DISTRIBUCION VOLUMEN X CRITERIO (Consumiciones)Light/Zero100-200MIL</v>
      </c>
      <c r="B1322" s="20" t="s">
        <v>120</v>
      </c>
      <c r="C1322" s="20" t="s">
        <v>162</v>
      </c>
      <c r="D1322" s="20" t="s">
        <v>15</v>
      </c>
      <c r="E1322" s="22">
        <v>10.752284143923925</v>
      </c>
      <c r="F1322" s="22">
        <v>10.41456473891636</v>
      </c>
      <c r="G1322" s="22">
        <v>9.5946135247683628</v>
      </c>
      <c r="H1322" s="22"/>
      <c r="I1322" s="22"/>
    </row>
    <row r="1323" spans="1:9" x14ac:dyDescent="0.25">
      <c r="A1323" s="20" t="str">
        <f t="shared" si="20"/>
        <v>DISTRIBUCION VOLUMEN X CRITERIO (Consumiciones)Light/Zero200-500MIL</v>
      </c>
      <c r="B1323" s="20" t="s">
        <v>120</v>
      </c>
      <c r="C1323" s="20" t="s">
        <v>162</v>
      </c>
      <c r="D1323" s="20" t="s">
        <v>16</v>
      </c>
      <c r="E1323" s="22">
        <v>12.94977975162362</v>
      </c>
      <c r="F1323" s="22">
        <v>10.753935468105858</v>
      </c>
      <c r="G1323" s="22">
        <v>10.500250148724788</v>
      </c>
      <c r="H1323" s="22"/>
      <c r="I1323" s="22"/>
    </row>
    <row r="1324" spans="1:9" x14ac:dyDescent="0.25">
      <c r="A1324" s="20" t="str">
        <f t="shared" si="20"/>
        <v>DISTRIBUCION VOLUMEN X CRITERIO (Consumiciones)Light/Zero&gt;500MIL</v>
      </c>
      <c r="B1324" s="20" t="s">
        <v>120</v>
      </c>
      <c r="C1324" s="20" t="s">
        <v>162</v>
      </c>
      <c r="D1324" s="20" t="s">
        <v>17</v>
      </c>
      <c r="E1324" s="22">
        <v>22.475073375706149</v>
      </c>
      <c r="F1324" s="22">
        <v>22.575005107080354</v>
      </c>
      <c r="G1324" s="22">
        <v>25.372183097950966</v>
      </c>
      <c r="H1324" s="22"/>
      <c r="I1324" s="22"/>
    </row>
    <row r="1325" spans="1:9" x14ac:dyDescent="0.25">
      <c r="A1325" s="20" t="str">
        <f t="shared" si="20"/>
        <v>DISTRIBUCION VOLUMEN X CRITERIO (Consumiciones)Light/ZeroDE 15 A 19 AÑOS</v>
      </c>
      <c r="B1325" s="20" t="s">
        <v>120</v>
      </c>
      <c r="C1325" s="20" t="s">
        <v>162</v>
      </c>
      <c r="D1325" s="20" t="s">
        <v>40</v>
      </c>
      <c r="E1325" s="22">
        <v>2.2127280841760535</v>
      </c>
      <c r="F1325" s="22">
        <v>1.4371491564429508</v>
      </c>
      <c r="G1325" s="22">
        <v>1.2971297480502044</v>
      </c>
      <c r="H1325" s="22"/>
      <c r="I1325" s="22"/>
    </row>
    <row r="1326" spans="1:9" x14ac:dyDescent="0.25">
      <c r="A1326" s="20" t="str">
        <f t="shared" si="20"/>
        <v>DISTRIBUCION VOLUMEN X CRITERIO (Consumiciones)Light/ZeroDE 20 A 24 AÑOS</v>
      </c>
      <c r="B1326" s="20" t="s">
        <v>120</v>
      </c>
      <c r="C1326" s="20" t="s">
        <v>162</v>
      </c>
      <c r="D1326" s="20" t="s">
        <v>41</v>
      </c>
      <c r="E1326" s="22">
        <v>3.0104145777874751</v>
      </c>
      <c r="F1326" s="22">
        <v>2.9679079742155596</v>
      </c>
      <c r="G1326" s="22">
        <v>3.65214955073289</v>
      </c>
      <c r="H1326" s="22"/>
      <c r="I1326" s="22"/>
    </row>
    <row r="1327" spans="1:9" x14ac:dyDescent="0.25">
      <c r="A1327" s="20" t="str">
        <f t="shared" si="20"/>
        <v>DISTRIBUCION VOLUMEN X CRITERIO (Consumiciones)Light/ZeroDE 25 A 34 AÑOS</v>
      </c>
      <c r="B1327" s="20" t="s">
        <v>120</v>
      </c>
      <c r="C1327" s="20" t="s">
        <v>162</v>
      </c>
      <c r="D1327" s="20" t="s">
        <v>42</v>
      </c>
      <c r="E1327" s="22">
        <v>13.120610167152973</v>
      </c>
      <c r="F1327" s="22">
        <v>11.490588146033467</v>
      </c>
      <c r="G1327" s="22">
        <v>11.768880770931082</v>
      </c>
      <c r="H1327" s="22"/>
      <c r="I1327" s="22"/>
    </row>
    <row r="1328" spans="1:9" x14ac:dyDescent="0.25">
      <c r="A1328" s="20" t="str">
        <f t="shared" si="20"/>
        <v>DISTRIBUCION VOLUMEN X CRITERIO (Consumiciones)Light/ZeroDE 35 A 49 AÑOS</v>
      </c>
      <c r="B1328" s="20" t="s">
        <v>120</v>
      </c>
      <c r="C1328" s="20" t="s">
        <v>162</v>
      </c>
      <c r="D1328" s="20" t="s">
        <v>43</v>
      </c>
      <c r="E1328" s="22">
        <v>42.70176319846226</v>
      </c>
      <c r="F1328" s="22">
        <v>41.061138965303186</v>
      </c>
      <c r="G1328" s="22">
        <v>38.483134518158977</v>
      </c>
      <c r="H1328" s="22"/>
      <c r="I1328" s="22"/>
    </row>
    <row r="1329" spans="1:9" x14ac:dyDescent="0.25">
      <c r="A1329" s="20" t="str">
        <f t="shared" si="20"/>
        <v>DISTRIBUCION VOLUMEN X CRITERIO (Consumiciones)Light/ZeroDE 50 A 59 AÑOS</v>
      </c>
      <c r="B1329" s="20" t="s">
        <v>120</v>
      </c>
      <c r="C1329" s="20" t="s">
        <v>162</v>
      </c>
      <c r="D1329" s="20" t="s">
        <v>44</v>
      </c>
      <c r="E1329" s="22">
        <v>25.965122251333899</v>
      </c>
      <c r="F1329" s="22">
        <v>26.386489425454958</v>
      </c>
      <c r="G1329" s="22">
        <v>24.236929956537796</v>
      </c>
      <c r="H1329" s="22"/>
      <c r="I1329" s="22"/>
    </row>
    <row r="1330" spans="1:9" x14ac:dyDescent="0.25">
      <c r="A1330" s="20" t="str">
        <f t="shared" si="20"/>
        <v>DISTRIBUCION VOLUMEN X CRITERIO (Consumiciones)Light/ZeroDE 60 A 75 AÑOS</v>
      </c>
      <c r="B1330" s="20" t="s">
        <v>120</v>
      </c>
      <c r="C1330" s="20" t="s">
        <v>162</v>
      </c>
      <c r="D1330" s="20" t="s">
        <v>45</v>
      </c>
      <c r="E1330" s="22">
        <v>12.989367360990652</v>
      </c>
      <c r="F1330" s="22">
        <v>16.656722340477508</v>
      </c>
      <c r="G1330" s="22">
        <v>20.5617812772321</v>
      </c>
      <c r="H1330" s="22"/>
      <c r="I1330" s="22"/>
    </row>
    <row r="1331" spans="1:9" x14ac:dyDescent="0.25">
      <c r="A1331" s="20" t="str">
        <f t="shared" si="20"/>
        <v>DISTRIBUCION VOLUMEN X CRITERIO (Consumiciones)Light/ZeroALTA Y MEDIA ALTA</v>
      </c>
      <c r="B1331" s="20" t="s">
        <v>120</v>
      </c>
      <c r="C1331" s="20" t="s">
        <v>162</v>
      </c>
      <c r="D1331" s="20" t="s">
        <v>18</v>
      </c>
      <c r="E1331" s="22">
        <v>23.758728906564198</v>
      </c>
      <c r="F1331" s="22">
        <v>25.373811557284586</v>
      </c>
      <c r="G1331" s="22">
        <v>24.994063743352864</v>
      </c>
      <c r="H1331" s="22"/>
      <c r="I1331" s="22"/>
    </row>
    <row r="1332" spans="1:9" x14ac:dyDescent="0.25">
      <c r="A1332" s="20" t="str">
        <f t="shared" si="20"/>
        <v>DISTRIBUCION VOLUMEN X CRITERIO (Consumiciones)Light/ZeroMEDIA</v>
      </c>
      <c r="B1332" s="20" t="s">
        <v>120</v>
      </c>
      <c r="C1332" s="20" t="s">
        <v>162</v>
      </c>
      <c r="D1332" s="20" t="s">
        <v>19</v>
      </c>
      <c r="E1332" s="22">
        <v>37.460522086752498</v>
      </c>
      <c r="F1332" s="22">
        <v>37.518179176760604</v>
      </c>
      <c r="G1332" s="22">
        <v>36.803517727812718</v>
      </c>
      <c r="H1332" s="22"/>
      <c r="I1332" s="22"/>
    </row>
    <row r="1333" spans="1:9" x14ac:dyDescent="0.25">
      <c r="A1333" s="20" t="str">
        <f t="shared" si="20"/>
        <v>DISTRIBUCION VOLUMEN X CRITERIO (Consumiciones)Light/ZeroMEDIA BAJA</v>
      </c>
      <c r="B1333" s="20" t="s">
        <v>120</v>
      </c>
      <c r="C1333" s="20" t="s">
        <v>162</v>
      </c>
      <c r="D1333" s="20" t="s">
        <v>20</v>
      </c>
      <c r="E1333" s="22">
        <v>22.59024020145193</v>
      </c>
      <c r="F1333" s="22">
        <v>22.176800324280475</v>
      </c>
      <c r="G1333" s="22">
        <v>22.444420591879172</v>
      </c>
      <c r="H1333" s="22"/>
      <c r="I1333" s="22"/>
    </row>
    <row r="1334" spans="1:9" x14ac:dyDescent="0.25">
      <c r="A1334" s="20" t="str">
        <f t="shared" si="20"/>
        <v>DISTRIBUCION VOLUMEN X CRITERIO (Consumiciones)Light/ZeroBAJA</v>
      </c>
      <c r="B1334" s="20" t="s">
        <v>120</v>
      </c>
      <c r="C1334" s="20" t="s">
        <v>162</v>
      </c>
      <c r="D1334" s="20" t="s">
        <v>21</v>
      </c>
      <c r="E1334" s="22">
        <v>16.190515573115356</v>
      </c>
      <c r="F1334" s="22">
        <v>14.931204506038377</v>
      </c>
      <c r="G1334" s="22">
        <v>15.757994298428338</v>
      </c>
      <c r="H1334" s="22"/>
      <c r="I1334" s="22"/>
    </row>
    <row r="1335" spans="1:9" x14ac:dyDescent="0.25">
      <c r="A1335" s="20" t="str">
        <f t="shared" si="20"/>
        <v>DISTRIBUCION VOLUMEN X CRITERIO (Consumiciones)Light/ZeroHOMBRE</v>
      </c>
      <c r="B1335" s="20" t="s">
        <v>120</v>
      </c>
      <c r="C1335" s="20" t="s">
        <v>162</v>
      </c>
      <c r="D1335" s="20" t="s">
        <v>22</v>
      </c>
      <c r="E1335" s="22">
        <v>43.835013787646041</v>
      </c>
      <c r="F1335" s="22">
        <v>45.236895451372867</v>
      </c>
      <c r="G1335" s="22">
        <v>46.372588793700977</v>
      </c>
      <c r="H1335" s="22"/>
      <c r="I1335" s="22"/>
    </row>
    <row r="1336" spans="1:9" x14ac:dyDescent="0.25">
      <c r="A1336" s="20" t="str">
        <f t="shared" si="20"/>
        <v>DISTRIBUCION VOLUMEN X CRITERIO (Consumiciones)Light/ZeroMUJER</v>
      </c>
      <c r="B1336" s="20" t="s">
        <v>120</v>
      </c>
      <c r="C1336" s="20" t="s">
        <v>162</v>
      </c>
      <c r="D1336" s="20" t="s">
        <v>23</v>
      </c>
      <c r="E1336" s="22">
        <v>56.164990724276606</v>
      </c>
      <c r="F1336" s="22">
        <v>54.763102330809154</v>
      </c>
      <c r="G1336" s="22">
        <v>53.627411206299023</v>
      </c>
      <c r="H1336" s="22"/>
      <c r="I1336" s="22"/>
    </row>
    <row r="1337" spans="1:9" x14ac:dyDescent="0.25">
      <c r="A1337" s="20" t="str">
        <f t="shared" si="20"/>
        <v>DISTRIBUCION VOLUMEN X CRITERIO (Consumiciones)Otra Variedad ColaT.ESPAÑA</v>
      </c>
      <c r="B1337" s="20" t="s">
        <v>120</v>
      </c>
      <c r="C1337" s="20" t="s">
        <v>163</v>
      </c>
      <c r="D1337" s="20" t="s">
        <v>37</v>
      </c>
      <c r="E1337" s="22">
        <v>100</v>
      </c>
      <c r="F1337" s="22">
        <v>100</v>
      </c>
      <c r="G1337" s="22">
        <v>100</v>
      </c>
      <c r="H1337" s="22"/>
      <c r="I1337" s="22"/>
    </row>
    <row r="1338" spans="1:9" x14ac:dyDescent="0.25">
      <c r="A1338" s="20" t="str">
        <f t="shared" si="20"/>
        <v>DISTRIBUCION VOLUMEN X CRITERIO (Consumiciones)Otra Variedad ColaBCN AM</v>
      </c>
      <c r="B1338" s="20" t="s">
        <v>120</v>
      </c>
      <c r="C1338" s="20" t="s">
        <v>163</v>
      </c>
      <c r="D1338" s="20" t="s">
        <v>2</v>
      </c>
      <c r="E1338" s="22">
        <v>8.8573902244509402</v>
      </c>
      <c r="F1338" s="22">
        <v>9.9442061228160039</v>
      </c>
      <c r="G1338" s="22">
        <v>19.407616581729432</v>
      </c>
      <c r="H1338" s="22"/>
      <c r="I1338" s="22"/>
    </row>
    <row r="1339" spans="1:9" x14ac:dyDescent="0.25">
      <c r="A1339" s="20" t="str">
        <f t="shared" si="20"/>
        <v>DISTRIBUCION VOLUMEN X CRITERIO (Consumiciones)Otra Variedad ColaREST.CAT ARAGON</v>
      </c>
      <c r="B1339" s="20" t="s">
        <v>120</v>
      </c>
      <c r="C1339" s="20" t="s">
        <v>163</v>
      </c>
      <c r="D1339" s="20" t="s">
        <v>3</v>
      </c>
      <c r="E1339" s="22">
        <v>10.750236457753962</v>
      </c>
      <c r="F1339" s="22">
        <v>9.3838503977336849</v>
      </c>
      <c r="G1339" s="22">
        <v>6.1043134164323236</v>
      </c>
      <c r="H1339" s="22"/>
      <c r="I1339" s="22"/>
    </row>
    <row r="1340" spans="1:9" x14ac:dyDescent="0.25">
      <c r="A1340" s="20" t="str">
        <f t="shared" si="20"/>
        <v>DISTRIBUCION VOLUMEN X CRITERIO (Consumiciones)Otra Variedad ColaLEVANTE</v>
      </c>
      <c r="B1340" s="20" t="s">
        <v>120</v>
      </c>
      <c r="C1340" s="20" t="s">
        <v>163</v>
      </c>
      <c r="D1340" s="20" t="s">
        <v>4</v>
      </c>
      <c r="E1340" s="22">
        <v>10.263668494174635</v>
      </c>
      <c r="F1340" s="22">
        <v>16.334306718213583</v>
      </c>
      <c r="G1340" s="22">
        <v>21.26232502473805</v>
      </c>
      <c r="H1340" s="22"/>
      <c r="I1340" s="22"/>
    </row>
    <row r="1341" spans="1:9" x14ac:dyDescent="0.25">
      <c r="A1341" s="20" t="str">
        <f t="shared" si="20"/>
        <v>DISTRIBUCION VOLUMEN X CRITERIO (Consumiciones)Otra Variedad ColaANDALUCIA</v>
      </c>
      <c r="B1341" s="20" t="s">
        <v>120</v>
      </c>
      <c r="C1341" s="20" t="s">
        <v>163</v>
      </c>
      <c r="D1341" s="20" t="s">
        <v>5</v>
      </c>
      <c r="E1341" s="22">
        <v>37.931072638291738</v>
      </c>
      <c r="F1341" s="22">
        <v>33.484910272854982</v>
      </c>
      <c r="G1341" s="22">
        <v>25.268090066059397</v>
      </c>
      <c r="H1341" s="22"/>
      <c r="I1341" s="22"/>
    </row>
    <row r="1342" spans="1:9" x14ac:dyDescent="0.25">
      <c r="A1342" s="20" t="str">
        <f t="shared" si="20"/>
        <v>DISTRIBUCION VOLUMEN X CRITERIO (Consumiciones)Otra Variedad ColaMDD AM</v>
      </c>
      <c r="B1342" s="20" t="s">
        <v>120</v>
      </c>
      <c r="C1342" s="20" t="s">
        <v>163</v>
      </c>
      <c r="D1342" s="20" t="s">
        <v>6</v>
      </c>
      <c r="E1342" s="22">
        <v>9.64150355937341</v>
      </c>
      <c r="F1342" s="22">
        <v>10.578222349469353</v>
      </c>
      <c r="G1342" s="22">
        <v>14.993634596505775</v>
      </c>
      <c r="H1342" s="22"/>
      <c r="I1342" s="22"/>
    </row>
    <row r="1343" spans="1:9" x14ac:dyDescent="0.25">
      <c r="A1343" s="20" t="str">
        <f t="shared" si="20"/>
        <v>DISTRIBUCION VOLUMEN X CRITERIO (Consumiciones)Otra Variedad ColaRTO CENTRO</v>
      </c>
      <c r="B1343" s="20" t="s">
        <v>120</v>
      </c>
      <c r="C1343" s="20" t="s">
        <v>163</v>
      </c>
      <c r="D1343" s="20" t="s">
        <v>7</v>
      </c>
      <c r="E1343" s="22">
        <v>5.5322996877639365</v>
      </c>
      <c r="F1343" s="22">
        <v>5.6831360312763524</v>
      </c>
      <c r="G1343" s="22">
        <v>5.7556496622718329</v>
      </c>
      <c r="H1343" s="22"/>
      <c r="I1343" s="22"/>
    </row>
    <row r="1344" spans="1:9" x14ac:dyDescent="0.25">
      <c r="A1344" s="20" t="str">
        <f t="shared" si="20"/>
        <v>DISTRIBUCION VOLUMEN X CRITERIO (Consumiciones)Otra Variedad ColaNORTE-CENTRO</v>
      </c>
      <c r="B1344" s="20" t="s">
        <v>120</v>
      </c>
      <c r="C1344" s="20" t="s">
        <v>163</v>
      </c>
      <c r="D1344" s="20" t="s">
        <v>8</v>
      </c>
      <c r="E1344" s="22">
        <v>11.546207111683986</v>
      </c>
      <c r="F1344" s="22">
        <v>6.6669118829742056</v>
      </c>
      <c r="G1344" s="22">
        <v>7.2083540298577509</v>
      </c>
      <c r="H1344" s="22"/>
      <c r="I1344" s="22"/>
    </row>
    <row r="1345" spans="1:9" x14ac:dyDescent="0.25">
      <c r="A1345" s="20" t="str">
        <f t="shared" si="20"/>
        <v>DISTRIBUCION VOLUMEN X CRITERIO (Consumiciones)Otra Variedad ColaNOROESTE</v>
      </c>
      <c r="B1345" s="20" t="s">
        <v>120</v>
      </c>
      <c r="C1345" s="20" t="s">
        <v>163</v>
      </c>
      <c r="D1345" s="20" t="s">
        <v>9</v>
      </c>
      <c r="E1345" s="22">
        <v>5.4776159408134619</v>
      </c>
      <c r="F1345" s="22">
        <v>7.9244680192600576</v>
      </c>
      <c r="G1345" s="22">
        <v>0</v>
      </c>
      <c r="H1345" s="22"/>
      <c r="I1345" s="22"/>
    </row>
    <row r="1346" spans="1:9" x14ac:dyDescent="0.25">
      <c r="A1346" s="20" t="str">
        <f t="shared" si="20"/>
        <v>DISTRIBUCION VOLUMEN X CRITERIO (Consumiciones)Otra Variedad Cola&lt;2MIL</v>
      </c>
      <c r="B1346" s="20" t="s">
        <v>120</v>
      </c>
      <c r="C1346" s="20" t="s">
        <v>163</v>
      </c>
      <c r="D1346" s="20" t="s">
        <v>10</v>
      </c>
      <c r="E1346" s="22">
        <v>8.6626001230110052</v>
      </c>
      <c r="F1346" s="22">
        <v>6.2484724377461802</v>
      </c>
      <c r="G1346" s="22">
        <v>0</v>
      </c>
      <c r="H1346" s="22"/>
      <c r="I1346" s="22"/>
    </row>
    <row r="1347" spans="1:9" x14ac:dyDescent="0.25">
      <c r="A1347" s="20" t="str">
        <f t="shared" si="20"/>
        <v>DISTRIBUCION VOLUMEN X CRITERIO (Consumiciones)Otra Variedad Cola2-5MIL</v>
      </c>
      <c r="B1347" s="20" t="s">
        <v>120</v>
      </c>
      <c r="C1347" s="20" t="s">
        <v>163</v>
      </c>
      <c r="D1347" s="20" t="s">
        <v>11</v>
      </c>
      <c r="E1347" s="22">
        <v>10.323837943303111</v>
      </c>
      <c r="F1347" s="22">
        <v>10.565806499491632</v>
      </c>
      <c r="G1347" s="22">
        <v>9.762583160916618</v>
      </c>
      <c r="H1347" s="22"/>
      <c r="I1347" s="22"/>
    </row>
    <row r="1348" spans="1:9" x14ac:dyDescent="0.25">
      <c r="A1348" s="20" t="str">
        <f t="shared" ref="A1348:A1411" si="21">B1348&amp;C1348&amp;D1348</f>
        <v>DISTRIBUCION VOLUMEN X CRITERIO (Consumiciones)Otra Variedad Cola5-10MIL</v>
      </c>
      <c r="B1348" s="20" t="s">
        <v>120</v>
      </c>
      <c r="C1348" s="20" t="s">
        <v>163</v>
      </c>
      <c r="D1348" s="20" t="s">
        <v>12</v>
      </c>
      <c r="E1348" s="22">
        <v>7.2905335087270124</v>
      </c>
      <c r="F1348" s="22">
        <v>5.3270827877461864</v>
      </c>
      <c r="G1348" s="22">
        <v>1.7256149312223528</v>
      </c>
      <c r="H1348" s="22"/>
      <c r="I1348" s="22"/>
    </row>
    <row r="1349" spans="1:9" x14ac:dyDescent="0.25">
      <c r="A1349" s="20" t="str">
        <f t="shared" si="21"/>
        <v>DISTRIBUCION VOLUMEN X CRITERIO (Consumiciones)Otra Variedad Cola10-30MIL</v>
      </c>
      <c r="B1349" s="20" t="s">
        <v>120</v>
      </c>
      <c r="C1349" s="20" t="s">
        <v>163</v>
      </c>
      <c r="D1349" s="20" t="s">
        <v>13</v>
      </c>
      <c r="E1349" s="22">
        <v>14.042368756382301</v>
      </c>
      <c r="F1349" s="22">
        <v>11.284873260779507</v>
      </c>
      <c r="G1349" s="22">
        <v>13.315064983827376</v>
      </c>
      <c r="H1349" s="22"/>
      <c r="I1349" s="22"/>
    </row>
    <row r="1350" spans="1:9" x14ac:dyDescent="0.25">
      <c r="A1350" s="20" t="str">
        <f t="shared" si="21"/>
        <v>DISTRIBUCION VOLUMEN X CRITERIO (Consumiciones)Otra Variedad Cola30-100MIL</v>
      </c>
      <c r="B1350" s="20" t="s">
        <v>120</v>
      </c>
      <c r="C1350" s="20" t="s">
        <v>163</v>
      </c>
      <c r="D1350" s="20" t="s">
        <v>14</v>
      </c>
      <c r="E1350" s="22">
        <v>22.186228064754403</v>
      </c>
      <c r="F1350" s="22">
        <v>22.394637445010297</v>
      </c>
      <c r="G1350" s="22">
        <v>35.769441369842653</v>
      </c>
      <c r="H1350" s="22"/>
      <c r="I1350" s="22"/>
    </row>
    <row r="1351" spans="1:9" x14ac:dyDescent="0.25">
      <c r="A1351" s="20" t="str">
        <f t="shared" si="21"/>
        <v>DISTRIBUCION VOLUMEN X CRITERIO (Consumiciones)Otra Variedad Cola100-200MIL</v>
      </c>
      <c r="B1351" s="20" t="s">
        <v>120</v>
      </c>
      <c r="C1351" s="20" t="s">
        <v>163</v>
      </c>
      <c r="D1351" s="20" t="s">
        <v>15</v>
      </c>
      <c r="E1351" s="22">
        <v>5.8680838240530653</v>
      </c>
      <c r="F1351" s="22">
        <v>5.6215777268719673</v>
      </c>
      <c r="G1351" s="22">
        <v>3.5761521282545687</v>
      </c>
      <c r="H1351" s="22"/>
      <c r="I1351" s="22"/>
    </row>
    <row r="1352" spans="1:9" x14ac:dyDescent="0.25">
      <c r="A1352" s="20" t="str">
        <f t="shared" si="21"/>
        <v>DISTRIBUCION VOLUMEN X CRITERIO (Consumiciones)Otra Variedad Cola200-500MIL</v>
      </c>
      <c r="B1352" s="20" t="s">
        <v>120</v>
      </c>
      <c r="C1352" s="20" t="s">
        <v>163</v>
      </c>
      <c r="D1352" s="20" t="s">
        <v>16</v>
      </c>
      <c r="E1352" s="22">
        <v>15.568247858343121</v>
      </c>
      <c r="F1352" s="22">
        <v>17.824234809783928</v>
      </c>
      <c r="G1352" s="22">
        <v>25.049368544151061</v>
      </c>
      <c r="H1352" s="22"/>
      <c r="I1352" s="22"/>
    </row>
    <row r="1353" spans="1:9" x14ac:dyDescent="0.25">
      <c r="A1353" s="20" t="str">
        <f t="shared" si="21"/>
        <v>DISTRIBUCION VOLUMEN X CRITERIO (Consumiciones)Otra Variedad Cola&gt;500MIL</v>
      </c>
      <c r="B1353" s="20" t="s">
        <v>120</v>
      </c>
      <c r="C1353" s="20" t="s">
        <v>163</v>
      </c>
      <c r="D1353" s="20" t="s">
        <v>17</v>
      </c>
      <c r="E1353" s="22">
        <v>16.058087090613206</v>
      </c>
      <c r="F1353" s="22">
        <v>20.733320272294481</v>
      </c>
      <c r="G1353" s="22">
        <v>10.801776837362475</v>
      </c>
      <c r="H1353" s="22"/>
      <c r="I1353" s="22"/>
    </row>
    <row r="1354" spans="1:9" x14ac:dyDescent="0.25">
      <c r="A1354" s="20" t="str">
        <f t="shared" si="21"/>
        <v>DISTRIBUCION VOLUMEN X CRITERIO (Consumiciones)Otra Variedad ColaDE 15 A 19 AÑOS</v>
      </c>
      <c r="B1354" s="20" t="s">
        <v>120</v>
      </c>
      <c r="C1354" s="20" t="s">
        <v>163</v>
      </c>
      <c r="D1354" s="20" t="s">
        <v>40</v>
      </c>
      <c r="E1354" s="22">
        <v>13.091210010388252</v>
      </c>
      <c r="F1354" s="22">
        <v>16.915330545702659</v>
      </c>
      <c r="G1354" s="22">
        <v>0</v>
      </c>
      <c r="H1354" s="22"/>
      <c r="I1354" s="22"/>
    </row>
    <row r="1355" spans="1:9" x14ac:dyDescent="0.25">
      <c r="A1355" s="20" t="str">
        <f t="shared" si="21"/>
        <v>DISTRIBUCION VOLUMEN X CRITERIO (Consumiciones)Otra Variedad ColaDE 20 A 24 AÑOS</v>
      </c>
      <c r="B1355" s="20" t="s">
        <v>120</v>
      </c>
      <c r="C1355" s="20" t="s">
        <v>163</v>
      </c>
      <c r="D1355" s="20" t="s">
        <v>41</v>
      </c>
      <c r="E1355" s="22">
        <v>13.793055469722518</v>
      </c>
      <c r="F1355" s="22">
        <v>20.23593162765351</v>
      </c>
      <c r="G1355" s="22">
        <v>26.129032888895843</v>
      </c>
      <c r="H1355" s="22"/>
      <c r="I1355" s="22"/>
    </row>
    <row r="1356" spans="1:9" x14ac:dyDescent="0.25">
      <c r="A1356" s="20" t="str">
        <f t="shared" si="21"/>
        <v>DISTRIBUCION VOLUMEN X CRITERIO (Consumiciones)Otra Variedad ColaDE 25 A 34 AÑOS</v>
      </c>
      <c r="B1356" s="20" t="s">
        <v>120</v>
      </c>
      <c r="C1356" s="20" t="s">
        <v>163</v>
      </c>
      <c r="D1356" s="20" t="s">
        <v>42</v>
      </c>
      <c r="E1356" s="22">
        <v>17.615077970730443</v>
      </c>
      <c r="F1356" s="22">
        <v>17.655534479524736</v>
      </c>
      <c r="G1356" s="22">
        <v>27.691617223158726</v>
      </c>
      <c r="H1356" s="22"/>
      <c r="I1356" s="22"/>
    </row>
    <row r="1357" spans="1:9" x14ac:dyDescent="0.25">
      <c r="A1357" s="20" t="str">
        <f t="shared" si="21"/>
        <v>DISTRIBUCION VOLUMEN X CRITERIO (Consumiciones)Otra Variedad ColaDE 35 A 49 AÑOS</v>
      </c>
      <c r="B1357" s="20" t="s">
        <v>120</v>
      </c>
      <c r="C1357" s="20" t="s">
        <v>163</v>
      </c>
      <c r="D1357" s="20" t="s">
        <v>43</v>
      </c>
      <c r="E1357" s="22">
        <v>23.623250845332795</v>
      </c>
      <c r="F1357" s="22">
        <v>21.533170428708594</v>
      </c>
      <c r="G1357" s="22">
        <v>9.83506662651215</v>
      </c>
      <c r="H1357" s="22"/>
      <c r="I1357" s="22"/>
    </row>
    <row r="1358" spans="1:9" x14ac:dyDescent="0.25">
      <c r="A1358" s="20" t="str">
        <f t="shared" si="21"/>
        <v>DISTRIBUCION VOLUMEN X CRITERIO (Consumiciones)Otra Variedad ColaDE 50 A 59 AÑOS</v>
      </c>
      <c r="B1358" s="20" t="s">
        <v>120</v>
      </c>
      <c r="C1358" s="20" t="s">
        <v>163</v>
      </c>
      <c r="D1358" s="20" t="s">
        <v>44</v>
      </c>
      <c r="E1358" s="22">
        <v>18.010495369430295</v>
      </c>
      <c r="F1358" s="22">
        <v>11.132921259992921</v>
      </c>
      <c r="G1358" s="22">
        <v>24.756579539187808</v>
      </c>
      <c r="H1358" s="22"/>
      <c r="I1358" s="22"/>
    </row>
    <row r="1359" spans="1:9" x14ac:dyDescent="0.25">
      <c r="A1359" s="20" t="str">
        <f t="shared" si="21"/>
        <v>DISTRIBUCION VOLUMEN X CRITERIO (Consumiciones)Otra Variedad ColaDE 60 A 75 AÑOS</v>
      </c>
      <c r="B1359" s="20" t="s">
        <v>120</v>
      </c>
      <c r="C1359" s="20" t="s">
        <v>163</v>
      </c>
      <c r="D1359" s="20" t="s">
        <v>45</v>
      </c>
      <c r="E1359" s="22">
        <v>13.866904448701764</v>
      </c>
      <c r="F1359" s="22">
        <v>12.527120008575613</v>
      </c>
      <c r="G1359" s="22">
        <v>11.587703722245472</v>
      </c>
      <c r="H1359" s="22"/>
      <c r="I1359" s="22"/>
    </row>
    <row r="1360" spans="1:9" x14ac:dyDescent="0.25">
      <c r="A1360" s="20" t="str">
        <f t="shared" si="21"/>
        <v>DISTRIBUCION VOLUMEN X CRITERIO (Consumiciones)Otra Variedad ColaALTA Y MEDIA ALTA</v>
      </c>
      <c r="B1360" s="20" t="s">
        <v>120</v>
      </c>
      <c r="C1360" s="20" t="s">
        <v>163</v>
      </c>
      <c r="D1360" s="20" t="s">
        <v>18</v>
      </c>
      <c r="E1360" s="22">
        <v>16.164084907020751</v>
      </c>
      <c r="F1360" s="22">
        <v>15.645503225926991</v>
      </c>
      <c r="G1360" s="22">
        <v>20.458191716957593</v>
      </c>
      <c r="H1360" s="22"/>
      <c r="I1360" s="22"/>
    </row>
    <row r="1361" spans="1:9" x14ac:dyDescent="0.25">
      <c r="A1361" s="20" t="str">
        <f t="shared" si="21"/>
        <v>DISTRIBUCION VOLUMEN X CRITERIO (Consumiciones)Otra Variedad ColaMEDIA</v>
      </c>
      <c r="B1361" s="20" t="s">
        <v>120</v>
      </c>
      <c r="C1361" s="20" t="s">
        <v>163</v>
      </c>
      <c r="D1361" s="20" t="s">
        <v>19</v>
      </c>
      <c r="E1361" s="22">
        <v>26.889484913495014</v>
      </c>
      <c r="F1361" s="22">
        <v>27.808857993768072</v>
      </c>
      <c r="G1361" s="22">
        <v>20.423871338670757</v>
      </c>
      <c r="H1361" s="22"/>
      <c r="I1361" s="22"/>
    </row>
    <row r="1362" spans="1:9" x14ac:dyDescent="0.25">
      <c r="A1362" s="20" t="str">
        <f t="shared" si="21"/>
        <v>DISTRIBUCION VOLUMEN X CRITERIO (Consumiciones)Otra Variedad ColaMEDIA BAJA</v>
      </c>
      <c r="B1362" s="20" t="s">
        <v>120</v>
      </c>
      <c r="C1362" s="20" t="s">
        <v>163</v>
      </c>
      <c r="D1362" s="20" t="s">
        <v>20</v>
      </c>
      <c r="E1362" s="22">
        <v>25.885545618542288</v>
      </c>
      <c r="F1362" s="22">
        <v>15.225735562811613</v>
      </c>
      <c r="G1362" s="22">
        <v>14.371643740784343</v>
      </c>
      <c r="H1362" s="22"/>
      <c r="I1362" s="22"/>
    </row>
    <row r="1363" spans="1:9" x14ac:dyDescent="0.25">
      <c r="A1363" s="20" t="str">
        <f t="shared" si="21"/>
        <v>DISTRIBUCION VOLUMEN X CRITERIO (Consumiciones)Otra Variedad ColaBAJA</v>
      </c>
      <c r="B1363" s="20" t="s">
        <v>120</v>
      </c>
      <c r="C1363" s="20" t="s">
        <v>163</v>
      </c>
      <c r="D1363" s="20" t="s">
        <v>21</v>
      </c>
      <c r="E1363" s="22">
        <v>31.060876320970436</v>
      </c>
      <c r="F1363" s="22">
        <v>41.319913655190874</v>
      </c>
      <c r="G1363" s="22">
        <v>44.746283425701762</v>
      </c>
      <c r="H1363" s="22"/>
      <c r="I1363" s="22"/>
    </row>
    <row r="1364" spans="1:9" x14ac:dyDescent="0.25">
      <c r="A1364" s="20" t="str">
        <f t="shared" si="21"/>
        <v>DISTRIBUCION VOLUMEN X CRITERIO (Consumiciones)Otra Variedad ColaHOMBRE</v>
      </c>
      <c r="B1364" s="20" t="s">
        <v>120</v>
      </c>
      <c r="C1364" s="20" t="s">
        <v>163</v>
      </c>
      <c r="D1364" s="20" t="s">
        <v>22</v>
      </c>
      <c r="E1364" s="22">
        <v>41.635149364197915</v>
      </c>
      <c r="F1364" s="22">
        <v>35.31275777851144</v>
      </c>
      <c r="G1364" s="22">
        <v>22.414502168735019</v>
      </c>
      <c r="H1364" s="22"/>
      <c r="I1364" s="22"/>
    </row>
    <row r="1365" spans="1:9" x14ac:dyDescent="0.25">
      <c r="A1365" s="20" t="str">
        <f t="shared" si="21"/>
        <v>DISTRIBUCION VOLUMEN X CRITERIO (Consumiciones)Otra Variedad ColaMUJER</v>
      </c>
      <c r="B1365" s="20" t="s">
        <v>120</v>
      </c>
      <c r="C1365" s="20" t="s">
        <v>163</v>
      </c>
      <c r="D1365" s="20" t="s">
        <v>23</v>
      </c>
      <c r="E1365" s="22">
        <v>58.364858875773621</v>
      </c>
      <c r="F1365" s="22">
        <v>64.687265184423154</v>
      </c>
      <c r="G1365" s="22">
        <v>77.585488053379436</v>
      </c>
      <c r="H1365" s="22"/>
      <c r="I1365" s="22"/>
    </row>
    <row r="1366" spans="1:9" x14ac:dyDescent="0.25">
      <c r="A1366" s="20" t="str">
        <f t="shared" si="21"/>
        <v>DISTRIBUCION VOLUMEN X CRITERIO (Consumiciones)Con CafeinaT.ESPAÑA</v>
      </c>
      <c r="B1366" s="20" t="s">
        <v>120</v>
      </c>
      <c r="C1366" s="20" t="s">
        <v>164</v>
      </c>
      <c r="D1366" s="20" t="s">
        <v>37</v>
      </c>
      <c r="E1366" s="22">
        <v>100</v>
      </c>
      <c r="F1366" s="22">
        <v>100</v>
      </c>
      <c r="G1366" s="22">
        <v>100</v>
      </c>
      <c r="H1366" s="22"/>
      <c r="I1366" s="22"/>
    </row>
    <row r="1367" spans="1:9" x14ac:dyDescent="0.25">
      <c r="A1367" s="20" t="str">
        <f t="shared" si="21"/>
        <v>DISTRIBUCION VOLUMEN X CRITERIO (Consumiciones)Con CafeinaBCN AM</v>
      </c>
      <c r="B1367" s="20" t="s">
        <v>120</v>
      </c>
      <c r="C1367" s="20" t="s">
        <v>164</v>
      </c>
      <c r="D1367" s="20" t="s">
        <v>2</v>
      </c>
      <c r="E1367" s="22">
        <v>10.057772728055944</v>
      </c>
      <c r="F1367" s="22">
        <v>9.2862204921296758</v>
      </c>
      <c r="G1367" s="22">
        <v>10.669266419546341</v>
      </c>
      <c r="H1367" s="22"/>
      <c r="I1367" s="22"/>
    </row>
    <row r="1368" spans="1:9" x14ac:dyDescent="0.25">
      <c r="A1368" s="20" t="str">
        <f t="shared" si="21"/>
        <v>DISTRIBUCION VOLUMEN X CRITERIO (Consumiciones)Con CafeinaREST.CAT ARAGON</v>
      </c>
      <c r="B1368" s="20" t="s">
        <v>120</v>
      </c>
      <c r="C1368" s="20" t="s">
        <v>164</v>
      </c>
      <c r="D1368" s="20" t="s">
        <v>3</v>
      </c>
      <c r="E1368" s="22">
        <v>10.279626896104119</v>
      </c>
      <c r="F1368" s="22">
        <v>11.217684116728831</v>
      </c>
      <c r="G1368" s="22">
        <v>11.561313707508628</v>
      </c>
      <c r="H1368" s="22"/>
      <c r="I1368" s="22"/>
    </row>
    <row r="1369" spans="1:9" x14ac:dyDescent="0.25">
      <c r="A1369" s="20" t="str">
        <f t="shared" si="21"/>
        <v>DISTRIBUCION VOLUMEN X CRITERIO (Consumiciones)Con CafeinaLEVANTE</v>
      </c>
      <c r="B1369" s="20" t="s">
        <v>120</v>
      </c>
      <c r="C1369" s="20" t="s">
        <v>164</v>
      </c>
      <c r="D1369" s="20" t="s">
        <v>4</v>
      </c>
      <c r="E1369" s="22">
        <v>13.152890046194162</v>
      </c>
      <c r="F1369" s="22">
        <v>15.06126415673098</v>
      </c>
      <c r="G1369" s="22">
        <v>14.510797842196393</v>
      </c>
      <c r="H1369" s="22"/>
      <c r="I1369" s="22"/>
    </row>
    <row r="1370" spans="1:9" x14ac:dyDescent="0.25">
      <c r="A1370" s="20" t="str">
        <f t="shared" si="21"/>
        <v>DISTRIBUCION VOLUMEN X CRITERIO (Consumiciones)Con CafeinaANDALUCIA</v>
      </c>
      <c r="B1370" s="20" t="s">
        <v>120</v>
      </c>
      <c r="C1370" s="20" t="s">
        <v>164</v>
      </c>
      <c r="D1370" s="20" t="s">
        <v>5</v>
      </c>
      <c r="E1370" s="22">
        <v>22.062079640680729</v>
      </c>
      <c r="F1370" s="22">
        <v>21.698236755070937</v>
      </c>
      <c r="G1370" s="22">
        <v>20.224944424072593</v>
      </c>
      <c r="H1370" s="22"/>
      <c r="I1370" s="22"/>
    </row>
    <row r="1371" spans="1:9" x14ac:dyDescent="0.25">
      <c r="A1371" s="20" t="str">
        <f t="shared" si="21"/>
        <v>DISTRIBUCION VOLUMEN X CRITERIO (Consumiciones)Con CafeinaMDD AM</v>
      </c>
      <c r="B1371" s="20" t="s">
        <v>120</v>
      </c>
      <c r="C1371" s="20" t="s">
        <v>164</v>
      </c>
      <c r="D1371" s="20" t="s">
        <v>6</v>
      </c>
      <c r="E1371" s="22">
        <v>18.129785132131389</v>
      </c>
      <c r="F1371" s="22">
        <v>17.542543401851525</v>
      </c>
      <c r="G1371" s="22">
        <v>16.202988147070364</v>
      </c>
      <c r="H1371" s="22"/>
      <c r="I1371" s="22"/>
    </row>
    <row r="1372" spans="1:9" x14ac:dyDescent="0.25">
      <c r="A1372" s="20" t="str">
        <f t="shared" si="21"/>
        <v>DISTRIBUCION VOLUMEN X CRITERIO (Consumiciones)Con CafeinaRTO CENTRO</v>
      </c>
      <c r="B1372" s="20" t="s">
        <v>120</v>
      </c>
      <c r="C1372" s="20" t="s">
        <v>164</v>
      </c>
      <c r="D1372" s="20" t="s">
        <v>7</v>
      </c>
      <c r="E1372" s="22">
        <v>10.150855508394264</v>
      </c>
      <c r="F1372" s="22">
        <v>10.429894747651899</v>
      </c>
      <c r="G1372" s="22">
        <v>12.739342527464409</v>
      </c>
      <c r="H1372" s="22"/>
      <c r="I1372" s="22"/>
    </row>
    <row r="1373" spans="1:9" x14ac:dyDescent="0.25">
      <c r="A1373" s="20" t="str">
        <f t="shared" si="21"/>
        <v>DISTRIBUCION VOLUMEN X CRITERIO (Consumiciones)Con CafeinaNORTE-CENTRO</v>
      </c>
      <c r="B1373" s="20" t="s">
        <v>120</v>
      </c>
      <c r="C1373" s="20" t="s">
        <v>164</v>
      </c>
      <c r="D1373" s="20" t="s">
        <v>8</v>
      </c>
      <c r="E1373" s="22">
        <v>8.5240515628581583</v>
      </c>
      <c r="F1373" s="22">
        <v>7.7334214247108886</v>
      </c>
      <c r="G1373" s="22">
        <v>8.2802695707553511</v>
      </c>
      <c r="H1373" s="22"/>
      <c r="I1373" s="22"/>
    </row>
    <row r="1374" spans="1:9" x14ac:dyDescent="0.25">
      <c r="A1374" s="20" t="str">
        <f t="shared" si="21"/>
        <v>DISTRIBUCION VOLUMEN X CRITERIO (Consumiciones)Con CafeinaNOROESTE</v>
      </c>
      <c r="B1374" s="20" t="s">
        <v>120</v>
      </c>
      <c r="C1374" s="20" t="s">
        <v>164</v>
      </c>
      <c r="D1374" s="20" t="s">
        <v>9</v>
      </c>
      <c r="E1374" s="22">
        <v>7.6429541499297455</v>
      </c>
      <c r="F1374" s="22">
        <v>7.030740253721353</v>
      </c>
      <c r="G1374" s="22">
        <v>5.8110817190005282</v>
      </c>
      <c r="H1374" s="22"/>
      <c r="I1374" s="22"/>
    </row>
    <row r="1375" spans="1:9" x14ac:dyDescent="0.25">
      <c r="A1375" s="20" t="str">
        <f t="shared" si="21"/>
        <v>DISTRIBUCION VOLUMEN X CRITERIO (Consumiciones)Con Cafeina&lt;2MIL</v>
      </c>
      <c r="B1375" s="20" t="s">
        <v>120</v>
      </c>
      <c r="C1375" s="20" t="s">
        <v>164</v>
      </c>
      <c r="D1375" s="20" t="s">
        <v>10</v>
      </c>
      <c r="E1375" s="22">
        <v>5.7302472565198928</v>
      </c>
      <c r="F1375" s="22">
        <v>6.7120382724141603</v>
      </c>
      <c r="G1375" s="22">
        <v>6.7011659015784808</v>
      </c>
      <c r="H1375" s="22"/>
      <c r="I1375" s="22"/>
    </row>
    <row r="1376" spans="1:9" x14ac:dyDescent="0.25">
      <c r="A1376" s="20" t="str">
        <f t="shared" si="21"/>
        <v>DISTRIBUCION VOLUMEN X CRITERIO (Consumiciones)Con Cafeina2-5MIL</v>
      </c>
      <c r="B1376" s="20" t="s">
        <v>120</v>
      </c>
      <c r="C1376" s="20" t="s">
        <v>164</v>
      </c>
      <c r="D1376" s="20" t="s">
        <v>11</v>
      </c>
      <c r="E1376" s="22">
        <v>6.2979669764204562</v>
      </c>
      <c r="F1376" s="22">
        <v>5.587069795702349</v>
      </c>
      <c r="G1376" s="22">
        <v>6.224211909055712</v>
      </c>
      <c r="H1376" s="22"/>
      <c r="I1376" s="22"/>
    </row>
    <row r="1377" spans="1:9" x14ac:dyDescent="0.25">
      <c r="A1377" s="20" t="str">
        <f t="shared" si="21"/>
        <v>DISTRIBUCION VOLUMEN X CRITERIO (Consumiciones)Con Cafeina5-10MIL</v>
      </c>
      <c r="B1377" s="20" t="s">
        <v>120</v>
      </c>
      <c r="C1377" s="20" t="s">
        <v>164</v>
      </c>
      <c r="D1377" s="20" t="s">
        <v>12</v>
      </c>
      <c r="E1377" s="22">
        <v>9.2459508964445583</v>
      </c>
      <c r="F1377" s="22">
        <v>8.6387488671004924</v>
      </c>
      <c r="G1377" s="22">
        <v>7.9970485876208448</v>
      </c>
      <c r="H1377" s="22"/>
      <c r="I1377" s="22"/>
    </row>
    <row r="1378" spans="1:9" x14ac:dyDescent="0.25">
      <c r="A1378" s="20" t="str">
        <f t="shared" si="21"/>
        <v>DISTRIBUCION VOLUMEN X CRITERIO (Consumiciones)Con Cafeina10-30MIL</v>
      </c>
      <c r="B1378" s="20" t="s">
        <v>120</v>
      </c>
      <c r="C1378" s="20" t="s">
        <v>164</v>
      </c>
      <c r="D1378" s="20" t="s">
        <v>13</v>
      </c>
      <c r="E1378" s="22">
        <v>17.876329446312273</v>
      </c>
      <c r="F1378" s="22">
        <v>18.207047631120162</v>
      </c>
      <c r="G1378" s="22">
        <v>18.071611731308611</v>
      </c>
      <c r="H1378" s="22"/>
      <c r="I1378" s="22"/>
    </row>
    <row r="1379" spans="1:9" x14ac:dyDescent="0.25">
      <c r="A1379" s="20" t="str">
        <f t="shared" si="21"/>
        <v>DISTRIBUCION VOLUMEN X CRITERIO (Consumiciones)Con Cafeina30-100MIL</v>
      </c>
      <c r="B1379" s="20" t="s">
        <v>120</v>
      </c>
      <c r="C1379" s="20" t="s">
        <v>164</v>
      </c>
      <c r="D1379" s="20" t="s">
        <v>14</v>
      </c>
      <c r="E1379" s="22">
        <v>17.882796211525097</v>
      </c>
      <c r="F1379" s="22">
        <v>18.175516320037524</v>
      </c>
      <c r="G1379" s="22">
        <v>18.995412956974871</v>
      </c>
      <c r="H1379" s="22"/>
      <c r="I1379" s="22"/>
    </row>
    <row r="1380" spans="1:9" x14ac:dyDescent="0.25">
      <c r="A1380" s="20" t="str">
        <f t="shared" si="21"/>
        <v>DISTRIBUCION VOLUMEN X CRITERIO (Consumiciones)Con Cafeina100-200MIL</v>
      </c>
      <c r="B1380" s="20" t="s">
        <v>120</v>
      </c>
      <c r="C1380" s="20" t="s">
        <v>164</v>
      </c>
      <c r="D1380" s="20" t="s">
        <v>15</v>
      </c>
      <c r="E1380" s="22">
        <v>9.9690328883440031</v>
      </c>
      <c r="F1380" s="22">
        <v>10.16337955322642</v>
      </c>
      <c r="G1380" s="22">
        <v>9.8371014716318186</v>
      </c>
      <c r="H1380" s="22"/>
      <c r="I1380" s="22"/>
    </row>
    <row r="1381" spans="1:9" x14ac:dyDescent="0.25">
      <c r="A1381" s="20" t="str">
        <f t="shared" si="21"/>
        <v>DISTRIBUCION VOLUMEN X CRITERIO (Consumiciones)Con Cafeina200-500MIL</v>
      </c>
      <c r="B1381" s="20" t="s">
        <v>120</v>
      </c>
      <c r="C1381" s="20" t="s">
        <v>164</v>
      </c>
      <c r="D1381" s="20" t="s">
        <v>16</v>
      </c>
      <c r="E1381" s="22">
        <v>13.521191513891404</v>
      </c>
      <c r="F1381" s="22">
        <v>12.726303780467942</v>
      </c>
      <c r="G1381" s="22">
        <v>10.813337873967763</v>
      </c>
      <c r="H1381" s="22"/>
      <c r="I1381" s="22"/>
    </row>
    <row r="1382" spans="1:9" x14ac:dyDescent="0.25">
      <c r="A1382" s="20" t="str">
        <f t="shared" si="21"/>
        <v>DISTRIBUCION VOLUMEN X CRITERIO (Consumiciones)Con Cafeina&gt;500MIL</v>
      </c>
      <c r="B1382" s="20" t="s">
        <v>120</v>
      </c>
      <c r="C1382" s="20" t="s">
        <v>164</v>
      </c>
      <c r="D1382" s="20" t="s">
        <v>17</v>
      </c>
      <c r="E1382" s="22">
        <v>19.476500083282119</v>
      </c>
      <c r="F1382" s="22">
        <v>19.789899122803501</v>
      </c>
      <c r="G1382" s="22">
        <v>21.360113925476508</v>
      </c>
      <c r="H1382" s="22"/>
      <c r="I1382" s="22"/>
    </row>
    <row r="1383" spans="1:9" x14ac:dyDescent="0.25">
      <c r="A1383" s="20" t="str">
        <f t="shared" si="21"/>
        <v>DISTRIBUCION VOLUMEN X CRITERIO (Consumiciones)Con CafeinaDE 15 A 19 AÑOS</v>
      </c>
      <c r="B1383" s="20" t="s">
        <v>120</v>
      </c>
      <c r="C1383" s="20" t="s">
        <v>164</v>
      </c>
      <c r="D1383" s="20" t="s">
        <v>40</v>
      </c>
      <c r="E1383" s="22">
        <v>3.9747926692937514</v>
      </c>
      <c r="F1383" s="22">
        <v>3.9325131528663531</v>
      </c>
      <c r="G1383" s="22">
        <v>3.0018299802578268</v>
      </c>
      <c r="H1383" s="22"/>
      <c r="I1383" s="22"/>
    </row>
    <row r="1384" spans="1:9" x14ac:dyDescent="0.25">
      <c r="A1384" s="20" t="str">
        <f t="shared" si="21"/>
        <v>DISTRIBUCION VOLUMEN X CRITERIO (Consumiciones)Con CafeinaDE 20 A 24 AÑOS</v>
      </c>
      <c r="B1384" s="20" t="s">
        <v>120</v>
      </c>
      <c r="C1384" s="20" t="s">
        <v>164</v>
      </c>
      <c r="D1384" s="20" t="s">
        <v>41</v>
      </c>
      <c r="E1384" s="22">
        <v>4.7596732573542804</v>
      </c>
      <c r="F1384" s="22">
        <v>4.6347544018277214</v>
      </c>
      <c r="G1384" s="22">
        <v>5.8676479143258105</v>
      </c>
      <c r="H1384" s="22"/>
      <c r="I1384" s="22"/>
    </row>
    <row r="1385" spans="1:9" x14ac:dyDescent="0.25">
      <c r="A1385" s="20" t="str">
        <f t="shared" si="21"/>
        <v>DISTRIBUCION VOLUMEN X CRITERIO (Consumiciones)Con CafeinaDE 25 A 34 AÑOS</v>
      </c>
      <c r="B1385" s="20" t="s">
        <v>120</v>
      </c>
      <c r="C1385" s="20" t="s">
        <v>164</v>
      </c>
      <c r="D1385" s="20" t="s">
        <v>42</v>
      </c>
      <c r="E1385" s="22">
        <v>15.265958446660544</v>
      </c>
      <c r="F1385" s="22">
        <v>14.264629546874961</v>
      </c>
      <c r="G1385" s="22">
        <v>13.69423097579846</v>
      </c>
      <c r="H1385" s="22"/>
      <c r="I1385" s="22"/>
    </row>
    <row r="1386" spans="1:9" x14ac:dyDescent="0.25">
      <c r="A1386" s="20" t="str">
        <f t="shared" si="21"/>
        <v>DISTRIBUCION VOLUMEN X CRITERIO (Consumiciones)Con CafeinaDE 35 A 49 AÑOS</v>
      </c>
      <c r="B1386" s="20" t="s">
        <v>120</v>
      </c>
      <c r="C1386" s="20" t="s">
        <v>164</v>
      </c>
      <c r="D1386" s="20" t="s">
        <v>43</v>
      </c>
      <c r="E1386" s="22">
        <v>40.636176186326381</v>
      </c>
      <c r="F1386" s="22">
        <v>38.709022733940238</v>
      </c>
      <c r="G1386" s="22">
        <v>36.320696033067321</v>
      </c>
      <c r="H1386" s="22"/>
      <c r="I1386" s="22"/>
    </row>
    <row r="1387" spans="1:9" x14ac:dyDescent="0.25">
      <c r="A1387" s="20" t="str">
        <f t="shared" si="21"/>
        <v>DISTRIBUCION VOLUMEN X CRITERIO (Consumiciones)Con CafeinaDE 50 A 59 AÑOS</v>
      </c>
      <c r="B1387" s="20" t="s">
        <v>120</v>
      </c>
      <c r="C1387" s="20" t="s">
        <v>164</v>
      </c>
      <c r="D1387" s="20" t="s">
        <v>44</v>
      </c>
      <c r="E1387" s="22">
        <v>24.380542894990906</v>
      </c>
      <c r="F1387" s="22">
        <v>25.015547031676256</v>
      </c>
      <c r="G1387" s="22">
        <v>24.261193677014038</v>
      </c>
      <c r="H1387" s="22"/>
      <c r="I1387" s="22"/>
    </row>
    <row r="1388" spans="1:9" x14ac:dyDescent="0.25">
      <c r="A1388" s="20" t="str">
        <f t="shared" si="21"/>
        <v>DISTRIBUCION VOLUMEN X CRITERIO (Consumiciones)Con CafeinaDE 60 A 75 AÑOS</v>
      </c>
      <c r="B1388" s="20" t="s">
        <v>120</v>
      </c>
      <c r="C1388" s="20" t="s">
        <v>164</v>
      </c>
      <c r="D1388" s="20" t="s">
        <v>45</v>
      </c>
      <c r="E1388" s="22">
        <v>10.98287390669374</v>
      </c>
      <c r="F1388" s="22">
        <v>13.44353714426153</v>
      </c>
      <c r="G1388" s="22">
        <v>16.854421028802307</v>
      </c>
      <c r="H1388" s="22"/>
      <c r="I1388" s="22"/>
    </row>
    <row r="1389" spans="1:9" x14ac:dyDescent="0.25">
      <c r="A1389" s="20" t="str">
        <f t="shared" si="21"/>
        <v>DISTRIBUCION VOLUMEN X CRITERIO (Consumiciones)Con CafeinaALTA Y MEDIA ALTA</v>
      </c>
      <c r="B1389" s="20" t="s">
        <v>120</v>
      </c>
      <c r="C1389" s="20" t="s">
        <v>164</v>
      </c>
      <c r="D1389" s="20" t="s">
        <v>18</v>
      </c>
      <c r="E1389" s="22">
        <v>21.462913088450829</v>
      </c>
      <c r="F1389" s="22">
        <v>23.058923611083255</v>
      </c>
      <c r="G1389" s="22">
        <v>21.99730394383732</v>
      </c>
      <c r="H1389" s="22"/>
      <c r="I1389" s="22"/>
    </row>
    <row r="1390" spans="1:9" x14ac:dyDescent="0.25">
      <c r="A1390" s="20" t="str">
        <f t="shared" si="21"/>
        <v>DISTRIBUCION VOLUMEN X CRITERIO (Consumiciones)Con CafeinaMEDIA</v>
      </c>
      <c r="B1390" s="20" t="s">
        <v>120</v>
      </c>
      <c r="C1390" s="20" t="s">
        <v>164</v>
      </c>
      <c r="D1390" s="20" t="s">
        <v>19</v>
      </c>
      <c r="E1390" s="22">
        <v>35.427816854525709</v>
      </c>
      <c r="F1390" s="22">
        <v>34.000577380947604</v>
      </c>
      <c r="G1390" s="22">
        <v>33.619911858529171</v>
      </c>
      <c r="H1390" s="22"/>
      <c r="I1390" s="22"/>
    </row>
    <row r="1391" spans="1:9" x14ac:dyDescent="0.25">
      <c r="A1391" s="20" t="str">
        <f t="shared" si="21"/>
        <v>DISTRIBUCION VOLUMEN X CRITERIO (Consumiciones)Con CafeinaMEDIA BAJA</v>
      </c>
      <c r="B1391" s="20" t="s">
        <v>120</v>
      </c>
      <c r="C1391" s="20" t="s">
        <v>164</v>
      </c>
      <c r="D1391" s="20" t="s">
        <v>20</v>
      </c>
      <c r="E1391" s="22">
        <v>24.460703893164965</v>
      </c>
      <c r="F1391" s="22">
        <v>24.704260076554455</v>
      </c>
      <c r="G1391" s="22">
        <v>25.90658537972363</v>
      </c>
      <c r="H1391" s="22"/>
      <c r="I1391" s="22"/>
    </row>
    <row r="1392" spans="1:9" x14ac:dyDescent="0.25">
      <c r="A1392" s="20" t="str">
        <f t="shared" si="21"/>
        <v>DISTRIBUCION VOLUMEN X CRITERIO (Consumiciones)Con CafeinaBAJA</v>
      </c>
      <c r="B1392" s="20" t="s">
        <v>120</v>
      </c>
      <c r="C1392" s="20" t="s">
        <v>164</v>
      </c>
      <c r="D1392" s="20" t="s">
        <v>21</v>
      </c>
      <c r="E1392" s="22">
        <v>18.648583133569378</v>
      </c>
      <c r="F1392" s="22">
        <v>18.236240268563709</v>
      </c>
      <c r="G1392" s="22">
        <v>18.476190102680651</v>
      </c>
      <c r="H1392" s="22"/>
      <c r="I1392" s="22"/>
    </row>
    <row r="1393" spans="1:9" x14ac:dyDescent="0.25">
      <c r="A1393" s="20" t="str">
        <f t="shared" si="21"/>
        <v>DISTRIBUCION VOLUMEN X CRITERIO (Consumiciones)Con CafeinaHOMBRE</v>
      </c>
      <c r="B1393" s="20" t="s">
        <v>120</v>
      </c>
      <c r="C1393" s="20" t="s">
        <v>164</v>
      </c>
      <c r="D1393" s="20" t="s">
        <v>22</v>
      </c>
      <c r="E1393" s="22">
        <v>45.854563311902758</v>
      </c>
      <c r="F1393" s="22">
        <v>47.249027157229193</v>
      </c>
      <c r="G1393" s="22">
        <v>48.929344982980247</v>
      </c>
      <c r="H1393" s="22"/>
      <c r="I1393" s="22"/>
    </row>
    <row r="1394" spans="1:9" x14ac:dyDescent="0.25">
      <c r="A1394" s="20" t="str">
        <f t="shared" si="21"/>
        <v>DISTRIBUCION VOLUMEN X CRITERIO (Consumiciones)Con CafeinaMUJER</v>
      </c>
      <c r="B1394" s="20" t="s">
        <v>120</v>
      </c>
      <c r="C1394" s="20" t="s">
        <v>164</v>
      </c>
      <c r="D1394" s="20" t="s">
        <v>23</v>
      </c>
      <c r="E1394" s="22">
        <v>54.145448436358613</v>
      </c>
      <c r="F1394" s="22">
        <v>52.750964819876664</v>
      </c>
      <c r="G1394" s="22">
        <v>51.07067680509283</v>
      </c>
      <c r="H1394" s="22"/>
      <c r="I1394" s="22"/>
    </row>
    <row r="1395" spans="1:9" x14ac:dyDescent="0.25">
      <c r="A1395" s="20" t="str">
        <f t="shared" si="21"/>
        <v>DISTRIBUCION VOLUMEN X CRITERIO (Consumiciones)Sin CafeinaT.ESPAÑA</v>
      </c>
      <c r="B1395" s="20" t="s">
        <v>120</v>
      </c>
      <c r="C1395" s="20" t="s">
        <v>165</v>
      </c>
      <c r="D1395" s="20" t="s">
        <v>37</v>
      </c>
      <c r="E1395" s="22">
        <v>100</v>
      </c>
      <c r="F1395" s="22">
        <v>100</v>
      </c>
      <c r="G1395" s="22">
        <v>100</v>
      </c>
      <c r="H1395" s="22"/>
      <c r="I1395" s="22"/>
    </row>
    <row r="1396" spans="1:9" x14ac:dyDescent="0.25">
      <c r="A1396" s="20" t="str">
        <f t="shared" si="21"/>
        <v>DISTRIBUCION VOLUMEN X CRITERIO (Consumiciones)Sin CafeinaBCN AM</v>
      </c>
      <c r="B1396" s="20" t="s">
        <v>120</v>
      </c>
      <c r="C1396" s="20" t="s">
        <v>165</v>
      </c>
      <c r="D1396" s="20" t="s">
        <v>2</v>
      </c>
      <c r="E1396" s="22">
        <v>5.0181617929294271</v>
      </c>
      <c r="F1396" s="22">
        <v>9.1239013584444901</v>
      </c>
      <c r="G1396" s="22">
        <v>5.924555325868738</v>
      </c>
      <c r="H1396" s="22"/>
      <c r="I1396" s="22"/>
    </row>
    <row r="1397" spans="1:9" x14ac:dyDescent="0.25">
      <c r="A1397" s="20" t="str">
        <f t="shared" si="21"/>
        <v>DISTRIBUCION VOLUMEN X CRITERIO (Consumiciones)Sin CafeinaREST.CAT ARAGON</v>
      </c>
      <c r="B1397" s="20" t="s">
        <v>120</v>
      </c>
      <c r="C1397" s="20" t="s">
        <v>165</v>
      </c>
      <c r="D1397" s="20" t="s">
        <v>3</v>
      </c>
      <c r="E1397" s="22">
        <v>6.7885801445385416</v>
      </c>
      <c r="F1397" s="22">
        <v>7.1905915014512125</v>
      </c>
      <c r="G1397" s="22">
        <v>7.1586070961043049</v>
      </c>
      <c r="H1397" s="22"/>
      <c r="I1397" s="22"/>
    </row>
    <row r="1398" spans="1:9" x14ac:dyDescent="0.25">
      <c r="A1398" s="20" t="str">
        <f t="shared" si="21"/>
        <v>DISTRIBUCION VOLUMEN X CRITERIO (Consumiciones)Sin CafeinaLEVANTE</v>
      </c>
      <c r="B1398" s="20" t="s">
        <v>120</v>
      </c>
      <c r="C1398" s="20" t="s">
        <v>165</v>
      </c>
      <c r="D1398" s="20" t="s">
        <v>4</v>
      </c>
      <c r="E1398" s="22">
        <v>13.206211386333615</v>
      </c>
      <c r="F1398" s="22">
        <v>12.669860983687069</v>
      </c>
      <c r="G1398" s="22">
        <v>14.969642081152099</v>
      </c>
      <c r="H1398" s="22"/>
      <c r="I1398" s="22"/>
    </row>
    <row r="1399" spans="1:9" x14ac:dyDescent="0.25">
      <c r="A1399" s="20" t="str">
        <f t="shared" si="21"/>
        <v>DISTRIBUCION VOLUMEN X CRITERIO (Consumiciones)Sin CafeinaANDALUCIA</v>
      </c>
      <c r="B1399" s="20" t="s">
        <v>120</v>
      </c>
      <c r="C1399" s="20" t="s">
        <v>165</v>
      </c>
      <c r="D1399" s="20" t="s">
        <v>5</v>
      </c>
      <c r="E1399" s="22">
        <v>36.695776982492433</v>
      </c>
      <c r="F1399" s="22">
        <v>30.343636490758964</v>
      </c>
      <c r="G1399" s="22">
        <v>26.31821055467336</v>
      </c>
      <c r="H1399" s="22"/>
      <c r="I1399" s="22"/>
    </row>
    <row r="1400" spans="1:9" x14ac:dyDescent="0.25">
      <c r="A1400" s="20" t="str">
        <f t="shared" si="21"/>
        <v>DISTRIBUCION VOLUMEN X CRITERIO (Consumiciones)Sin CafeinaMDD AM</v>
      </c>
      <c r="B1400" s="20" t="s">
        <v>120</v>
      </c>
      <c r="C1400" s="20" t="s">
        <v>165</v>
      </c>
      <c r="D1400" s="20" t="s">
        <v>6</v>
      </c>
      <c r="E1400" s="22">
        <v>13.801900597967286</v>
      </c>
      <c r="F1400" s="22">
        <v>17.660294233005803</v>
      </c>
      <c r="G1400" s="22">
        <v>19.912263245461205</v>
      </c>
      <c r="H1400" s="22"/>
      <c r="I1400" s="22"/>
    </row>
    <row r="1401" spans="1:9" x14ac:dyDescent="0.25">
      <c r="A1401" s="20" t="str">
        <f t="shared" si="21"/>
        <v>DISTRIBUCION VOLUMEN X CRITERIO (Consumiciones)Sin CafeinaRTO CENTRO</v>
      </c>
      <c r="B1401" s="20" t="s">
        <v>120</v>
      </c>
      <c r="C1401" s="20" t="s">
        <v>165</v>
      </c>
      <c r="D1401" s="20" t="s">
        <v>7</v>
      </c>
      <c r="E1401" s="22">
        <v>9.3375982917348725</v>
      </c>
      <c r="F1401" s="22">
        <v>9.5938692646391743</v>
      </c>
      <c r="G1401" s="22">
        <v>11.298526980981121</v>
      </c>
      <c r="H1401" s="22"/>
      <c r="I1401" s="22"/>
    </row>
    <row r="1402" spans="1:9" x14ac:dyDescent="0.25">
      <c r="A1402" s="20" t="str">
        <f t="shared" si="21"/>
        <v>DISTRIBUCION VOLUMEN X CRITERIO (Consumiciones)Sin CafeinaNORTE-CENTRO</v>
      </c>
      <c r="B1402" s="20" t="s">
        <v>120</v>
      </c>
      <c r="C1402" s="20" t="s">
        <v>165</v>
      </c>
      <c r="D1402" s="20" t="s">
        <v>8</v>
      </c>
      <c r="E1402" s="22">
        <v>6.3947862559633393</v>
      </c>
      <c r="F1402" s="22">
        <v>6.0938530642592337</v>
      </c>
      <c r="G1402" s="22">
        <v>6.8073717284858128</v>
      </c>
      <c r="H1402" s="22"/>
      <c r="I1402" s="22"/>
    </row>
    <row r="1403" spans="1:9" x14ac:dyDescent="0.25">
      <c r="A1403" s="20" t="str">
        <f t="shared" si="21"/>
        <v>DISTRIBUCION VOLUMEN X CRITERIO (Consumiciones)Sin CafeinaNOROESTE</v>
      </c>
      <c r="B1403" s="20" t="s">
        <v>120</v>
      </c>
      <c r="C1403" s="20" t="s">
        <v>165</v>
      </c>
      <c r="D1403" s="20" t="s">
        <v>9</v>
      </c>
      <c r="E1403" s="22">
        <v>8.7569858567010606</v>
      </c>
      <c r="F1403" s="22">
        <v>7.3239913984509037</v>
      </c>
      <c r="G1403" s="22">
        <v>7.6108297560401095</v>
      </c>
      <c r="H1403" s="22"/>
      <c r="I1403" s="22"/>
    </row>
    <row r="1404" spans="1:9" x14ac:dyDescent="0.25">
      <c r="A1404" s="20" t="str">
        <f t="shared" si="21"/>
        <v>DISTRIBUCION VOLUMEN X CRITERIO (Consumiciones)Sin Cafeina&lt;2MIL</v>
      </c>
      <c r="B1404" s="20" t="s">
        <v>120</v>
      </c>
      <c r="C1404" s="20" t="s">
        <v>165</v>
      </c>
      <c r="D1404" s="20" t="s">
        <v>10</v>
      </c>
      <c r="E1404" s="22">
        <v>4.9374387760761937</v>
      </c>
      <c r="F1404" s="22">
        <v>4.6617938765974429</v>
      </c>
      <c r="G1404" s="22">
        <v>5.2366374391318651</v>
      </c>
      <c r="H1404" s="22"/>
      <c r="I1404" s="22"/>
    </row>
    <row r="1405" spans="1:9" x14ac:dyDescent="0.25">
      <c r="A1405" s="20" t="str">
        <f t="shared" si="21"/>
        <v>DISTRIBUCION VOLUMEN X CRITERIO (Consumiciones)Sin Cafeina2-5MIL</v>
      </c>
      <c r="B1405" s="20" t="s">
        <v>120</v>
      </c>
      <c r="C1405" s="20" t="s">
        <v>165</v>
      </c>
      <c r="D1405" s="20" t="s">
        <v>11</v>
      </c>
      <c r="E1405" s="22">
        <v>5.0520626453808655</v>
      </c>
      <c r="F1405" s="22">
        <v>4.1951429555632105</v>
      </c>
      <c r="G1405" s="22">
        <v>4.7643683996063286</v>
      </c>
      <c r="H1405" s="22"/>
      <c r="I1405" s="22"/>
    </row>
    <row r="1406" spans="1:9" x14ac:dyDescent="0.25">
      <c r="A1406" s="20" t="str">
        <f t="shared" si="21"/>
        <v>DISTRIBUCION VOLUMEN X CRITERIO (Consumiciones)Sin Cafeina5-10MIL</v>
      </c>
      <c r="B1406" s="20" t="s">
        <v>120</v>
      </c>
      <c r="C1406" s="20" t="s">
        <v>165</v>
      </c>
      <c r="D1406" s="20" t="s">
        <v>12</v>
      </c>
      <c r="E1406" s="22">
        <v>7.7266844248552502</v>
      </c>
      <c r="F1406" s="22">
        <v>7.3554585048584089</v>
      </c>
      <c r="G1406" s="22">
        <v>4.1183749003299104</v>
      </c>
      <c r="H1406" s="22"/>
      <c r="I1406" s="22"/>
    </row>
    <row r="1407" spans="1:9" x14ac:dyDescent="0.25">
      <c r="A1407" s="20" t="str">
        <f t="shared" si="21"/>
        <v>DISTRIBUCION VOLUMEN X CRITERIO (Consumiciones)Sin Cafeina10-30MIL</v>
      </c>
      <c r="B1407" s="20" t="s">
        <v>120</v>
      </c>
      <c r="C1407" s="20" t="s">
        <v>165</v>
      </c>
      <c r="D1407" s="20" t="s">
        <v>13</v>
      </c>
      <c r="E1407" s="22">
        <v>23.022008349053198</v>
      </c>
      <c r="F1407" s="22">
        <v>20.117156884479353</v>
      </c>
      <c r="G1407" s="22">
        <v>16.515059829129253</v>
      </c>
      <c r="H1407" s="22"/>
      <c r="I1407" s="22"/>
    </row>
    <row r="1408" spans="1:9" x14ac:dyDescent="0.25">
      <c r="A1408" s="20" t="str">
        <f t="shared" si="21"/>
        <v>DISTRIBUCION VOLUMEN X CRITERIO (Consumiciones)Sin Cafeina30-100MIL</v>
      </c>
      <c r="B1408" s="20" t="s">
        <v>120</v>
      </c>
      <c r="C1408" s="20" t="s">
        <v>165</v>
      </c>
      <c r="D1408" s="20" t="s">
        <v>14</v>
      </c>
      <c r="E1408" s="22">
        <v>17.42173127540752</v>
      </c>
      <c r="F1408" s="22">
        <v>23.965238247903329</v>
      </c>
      <c r="G1408" s="22">
        <v>21.617924777341418</v>
      </c>
      <c r="H1408" s="22"/>
      <c r="I1408" s="22"/>
    </row>
    <row r="1409" spans="1:9" x14ac:dyDescent="0.25">
      <c r="A1409" s="20" t="str">
        <f t="shared" si="21"/>
        <v>DISTRIBUCION VOLUMEN X CRITERIO (Consumiciones)Sin Cafeina100-200MIL</v>
      </c>
      <c r="B1409" s="20" t="s">
        <v>120</v>
      </c>
      <c r="C1409" s="20" t="s">
        <v>165</v>
      </c>
      <c r="D1409" s="20" t="s">
        <v>15</v>
      </c>
      <c r="E1409" s="22">
        <v>13.537648806033447</v>
      </c>
      <c r="F1409" s="22">
        <v>10.218052850755278</v>
      </c>
      <c r="G1409" s="22">
        <v>10.65665836815864</v>
      </c>
      <c r="H1409" s="22"/>
      <c r="I1409" s="22"/>
    </row>
    <row r="1410" spans="1:9" x14ac:dyDescent="0.25">
      <c r="A1410" s="20" t="str">
        <f t="shared" si="21"/>
        <v>DISTRIBUCION VOLUMEN X CRITERIO (Consumiciones)Sin Cafeina200-500MIL</v>
      </c>
      <c r="B1410" s="20" t="s">
        <v>120</v>
      </c>
      <c r="C1410" s="20" t="s">
        <v>165</v>
      </c>
      <c r="D1410" s="20" t="s">
        <v>16</v>
      </c>
      <c r="E1410" s="22">
        <v>10.211992948131439</v>
      </c>
      <c r="F1410" s="22">
        <v>9.1078553084381806</v>
      </c>
      <c r="G1410" s="22">
        <v>10.707459316327485</v>
      </c>
      <c r="H1410" s="22"/>
      <c r="I1410" s="22"/>
    </row>
    <row r="1411" spans="1:9" x14ac:dyDescent="0.25">
      <c r="A1411" s="20" t="str">
        <f t="shared" si="21"/>
        <v>DISTRIBUCION VOLUMEN X CRITERIO (Consumiciones)Sin Cafeina&gt;500MIL</v>
      </c>
      <c r="B1411" s="20" t="s">
        <v>120</v>
      </c>
      <c r="C1411" s="20" t="s">
        <v>165</v>
      </c>
      <c r="D1411" s="20" t="s">
        <v>17</v>
      </c>
      <c r="E1411" s="22">
        <v>18.090428647747927</v>
      </c>
      <c r="F1411" s="22">
        <v>20.379296937616601</v>
      </c>
      <c r="G1411" s="22">
        <v>26.383542691288735</v>
      </c>
      <c r="H1411" s="22"/>
      <c r="I1411" s="22"/>
    </row>
    <row r="1412" spans="1:9" x14ac:dyDescent="0.25">
      <c r="A1412" s="20" t="str">
        <f t="shared" ref="A1412:A1475" si="22">B1412&amp;C1412&amp;D1412</f>
        <v>DISTRIBUCION VOLUMEN X CRITERIO (Consumiciones)Sin CafeinaDE 15 A 19 AÑOS</v>
      </c>
      <c r="B1412" s="20" t="s">
        <v>120</v>
      </c>
      <c r="C1412" s="20" t="s">
        <v>165</v>
      </c>
      <c r="D1412" s="20" t="s">
        <v>40</v>
      </c>
      <c r="E1412" s="22">
        <v>3.0481022357862098</v>
      </c>
      <c r="F1412" s="22">
        <v>0.93016885911808544</v>
      </c>
      <c r="G1412" s="22">
        <v>2.0481814354388259</v>
      </c>
      <c r="H1412" s="22"/>
      <c r="I1412" s="22"/>
    </row>
    <row r="1413" spans="1:9" x14ac:dyDescent="0.25">
      <c r="A1413" s="20" t="str">
        <f t="shared" si="22"/>
        <v>DISTRIBUCION VOLUMEN X CRITERIO (Consumiciones)Sin CafeinaDE 20 A 24 AÑOS</v>
      </c>
      <c r="B1413" s="20" t="s">
        <v>120</v>
      </c>
      <c r="C1413" s="20" t="s">
        <v>165</v>
      </c>
      <c r="D1413" s="20" t="s">
        <v>41</v>
      </c>
      <c r="E1413" s="22">
        <v>1.8817797300756678</v>
      </c>
      <c r="F1413" s="22">
        <v>2.2428853047206201</v>
      </c>
      <c r="G1413" s="22">
        <v>3.1679412254446064</v>
      </c>
      <c r="H1413" s="22"/>
      <c r="I1413" s="22"/>
    </row>
    <row r="1414" spans="1:9" x14ac:dyDescent="0.25">
      <c r="A1414" s="20" t="str">
        <f t="shared" si="22"/>
        <v>DISTRIBUCION VOLUMEN X CRITERIO (Consumiciones)Sin CafeinaDE 25 A 34 AÑOS</v>
      </c>
      <c r="B1414" s="20" t="s">
        <v>120</v>
      </c>
      <c r="C1414" s="20" t="s">
        <v>165</v>
      </c>
      <c r="D1414" s="20" t="s">
        <v>42</v>
      </c>
      <c r="E1414" s="22">
        <v>10.163533246673158</v>
      </c>
      <c r="F1414" s="22">
        <v>8.9917403641845404</v>
      </c>
      <c r="G1414" s="22">
        <v>10.324704509487781</v>
      </c>
      <c r="H1414" s="22"/>
      <c r="I1414" s="22"/>
    </row>
    <row r="1415" spans="1:9" x14ac:dyDescent="0.25">
      <c r="A1415" s="20" t="str">
        <f t="shared" si="22"/>
        <v>DISTRIBUCION VOLUMEN X CRITERIO (Consumiciones)Sin CafeinaDE 35 A 49 AÑOS</v>
      </c>
      <c r="B1415" s="20" t="s">
        <v>120</v>
      </c>
      <c r="C1415" s="20" t="s">
        <v>165</v>
      </c>
      <c r="D1415" s="20" t="s">
        <v>43</v>
      </c>
      <c r="E1415" s="22">
        <v>33.862521782907102</v>
      </c>
      <c r="F1415" s="22">
        <v>33.605876304130589</v>
      </c>
      <c r="G1415" s="22">
        <v>31.824697063844365</v>
      </c>
      <c r="H1415" s="22"/>
      <c r="I1415" s="22"/>
    </row>
    <row r="1416" spans="1:9" x14ac:dyDescent="0.25">
      <c r="A1416" s="20" t="str">
        <f t="shared" si="22"/>
        <v>DISTRIBUCION VOLUMEN X CRITERIO (Consumiciones)Sin CafeinaDE 50 A 59 AÑOS</v>
      </c>
      <c r="B1416" s="20" t="s">
        <v>120</v>
      </c>
      <c r="C1416" s="20" t="s">
        <v>165</v>
      </c>
      <c r="D1416" s="20" t="s">
        <v>44</v>
      </c>
      <c r="E1416" s="22">
        <v>22.251742808733919</v>
      </c>
      <c r="F1416" s="22">
        <v>25.225037772464809</v>
      </c>
      <c r="G1416" s="22">
        <v>26.724309484260587</v>
      </c>
      <c r="H1416" s="22"/>
      <c r="I1416" s="22"/>
    </row>
    <row r="1417" spans="1:9" x14ac:dyDescent="0.25">
      <c r="A1417" s="20" t="str">
        <f t="shared" si="22"/>
        <v>DISTRIBUCION VOLUMEN X CRITERIO (Consumiciones)Sin CafeinaDE 60 A 75 AÑOS</v>
      </c>
      <c r="B1417" s="20" t="s">
        <v>120</v>
      </c>
      <c r="C1417" s="20" t="s">
        <v>165</v>
      </c>
      <c r="D1417" s="20" t="s">
        <v>45</v>
      </c>
      <c r="E1417" s="22">
        <v>28.792324725802885</v>
      </c>
      <c r="F1417" s="22">
        <v>29.004296511290811</v>
      </c>
      <c r="G1417" s="22">
        <v>25.910175757797283</v>
      </c>
      <c r="H1417" s="22"/>
      <c r="I1417" s="22"/>
    </row>
    <row r="1418" spans="1:9" x14ac:dyDescent="0.25">
      <c r="A1418" s="20" t="str">
        <f t="shared" si="22"/>
        <v>DISTRIBUCION VOLUMEN X CRITERIO (Consumiciones)Sin CafeinaALTA Y MEDIA ALTA</v>
      </c>
      <c r="B1418" s="20" t="s">
        <v>120</v>
      </c>
      <c r="C1418" s="20" t="s">
        <v>165</v>
      </c>
      <c r="D1418" s="20" t="s">
        <v>18</v>
      </c>
      <c r="E1418" s="22">
        <v>23.685675431437708</v>
      </c>
      <c r="F1418" s="22">
        <v>21.71871536102973</v>
      </c>
      <c r="G1418" s="22">
        <v>23.424170183040992</v>
      </c>
      <c r="H1418" s="22"/>
      <c r="I1418" s="22"/>
    </row>
    <row r="1419" spans="1:9" x14ac:dyDescent="0.25">
      <c r="A1419" s="20" t="str">
        <f t="shared" si="22"/>
        <v>DISTRIBUCION VOLUMEN X CRITERIO (Consumiciones)Sin CafeinaMEDIA</v>
      </c>
      <c r="B1419" s="20" t="s">
        <v>120</v>
      </c>
      <c r="C1419" s="20" t="s">
        <v>165</v>
      </c>
      <c r="D1419" s="20" t="s">
        <v>19</v>
      </c>
      <c r="E1419" s="22">
        <v>28.838727816818928</v>
      </c>
      <c r="F1419" s="22">
        <v>32.55105421840841</v>
      </c>
      <c r="G1419" s="22">
        <v>29.23370791688496</v>
      </c>
      <c r="H1419" s="22"/>
      <c r="I1419" s="22"/>
    </row>
    <row r="1420" spans="1:9" x14ac:dyDescent="0.25">
      <c r="A1420" s="20" t="str">
        <f t="shared" si="22"/>
        <v>DISTRIBUCION VOLUMEN X CRITERIO (Consumiciones)Sin CafeinaMEDIA BAJA</v>
      </c>
      <c r="B1420" s="20" t="s">
        <v>120</v>
      </c>
      <c r="C1420" s="20" t="s">
        <v>165</v>
      </c>
      <c r="D1420" s="20" t="s">
        <v>20</v>
      </c>
      <c r="E1420" s="22">
        <v>27.876740480828072</v>
      </c>
      <c r="F1420" s="22">
        <v>25.751678018301316</v>
      </c>
      <c r="G1420" s="22">
        <v>19.532102230037893</v>
      </c>
      <c r="H1420" s="22"/>
      <c r="I1420" s="22"/>
    </row>
    <row r="1421" spans="1:9" x14ac:dyDescent="0.25">
      <c r="A1421" s="20" t="str">
        <f t="shared" si="22"/>
        <v>DISTRIBUCION VOLUMEN X CRITERIO (Consumiciones)Sin CafeinaBAJA</v>
      </c>
      <c r="B1421" s="20" t="s">
        <v>120</v>
      </c>
      <c r="C1421" s="20" t="s">
        <v>165</v>
      </c>
      <c r="D1421" s="20" t="s">
        <v>21</v>
      </c>
      <c r="E1421" s="22">
        <v>19.598854257591313</v>
      </c>
      <c r="F1421" s="22">
        <v>19.978555812866855</v>
      </c>
      <c r="G1421" s="22">
        <v>27.810019670036162</v>
      </c>
      <c r="H1421" s="22"/>
      <c r="I1421" s="22"/>
    </row>
    <row r="1422" spans="1:9" x14ac:dyDescent="0.25">
      <c r="A1422" s="20" t="str">
        <f t="shared" si="22"/>
        <v>DISTRIBUCION VOLUMEN X CRITERIO (Consumiciones)Sin CafeinaHOMBRE</v>
      </c>
      <c r="B1422" s="20" t="s">
        <v>120</v>
      </c>
      <c r="C1422" s="20" t="s">
        <v>165</v>
      </c>
      <c r="D1422" s="20" t="s">
        <v>22</v>
      </c>
      <c r="E1422" s="22">
        <v>45.798900543909532</v>
      </c>
      <c r="F1422" s="22">
        <v>48.175769006456278</v>
      </c>
      <c r="G1422" s="22">
        <v>47.77345479208379</v>
      </c>
      <c r="H1422" s="22"/>
      <c r="I1422" s="22"/>
    </row>
    <row r="1423" spans="1:9" x14ac:dyDescent="0.25">
      <c r="A1423" s="20" t="str">
        <f t="shared" si="22"/>
        <v>DISTRIBUCION VOLUMEN X CRITERIO (Consumiciones)Sin CafeinaMUJER</v>
      </c>
      <c r="B1423" s="20" t="s">
        <v>120</v>
      </c>
      <c r="C1423" s="20" t="s">
        <v>165</v>
      </c>
      <c r="D1423" s="20" t="s">
        <v>23</v>
      </c>
      <c r="E1423" s="22">
        <v>54.201095429442503</v>
      </c>
      <c r="F1423" s="22">
        <v>51.824230993543729</v>
      </c>
      <c r="G1423" s="22">
        <v>52.226558745449701</v>
      </c>
      <c r="H1423" s="22"/>
      <c r="I1423" s="22"/>
    </row>
    <row r="1424" spans="1:9" x14ac:dyDescent="0.25">
      <c r="A1424" s="20" t="str">
        <f t="shared" si="22"/>
        <v>DISTRIBUCION VOLUMEN X CRITERIO (Consumiciones)Frutas con gasT.ESPAÑA</v>
      </c>
      <c r="B1424" s="20" t="s">
        <v>120</v>
      </c>
      <c r="C1424" s="20" t="s">
        <v>166</v>
      </c>
      <c r="D1424" s="20" t="s">
        <v>37</v>
      </c>
      <c r="E1424" s="22">
        <v>100</v>
      </c>
      <c r="F1424" s="22">
        <v>100</v>
      </c>
      <c r="G1424" s="22">
        <v>100</v>
      </c>
      <c r="H1424" s="22"/>
      <c r="I1424" s="22"/>
    </row>
    <row r="1425" spans="1:9" x14ac:dyDescent="0.25">
      <c r="A1425" s="20" t="str">
        <f t="shared" si="22"/>
        <v>DISTRIBUCION VOLUMEN X CRITERIO (Consumiciones)Frutas con gasBCN AM</v>
      </c>
      <c r="B1425" s="20" t="s">
        <v>120</v>
      </c>
      <c r="C1425" s="20" t="s">
        <v>166</v>
      </c>
      <c r="D1425" s="20" t="s">
        <v>2</v>
      </c>
      <c r="E1425" s="22">
        <v>5.2562057964136315</v>
      </c>
      <c r="F1425" s="22">
        <v>5.981302723388179</v>
      </c>
      <c r="G1425" s="22">
        <v>6.2161998045838338</v>
      </c>
      <c r="H1425" s="22"/>
      <c r="I1425" s="22"/>
    </row>
    <row r="1426" spans="1:9" x14ac:dyDescent="0.25">
      <c r="A1426" s="20" t="str">
        <f t="shared" si="22"/>
        <v>DISTRIBUCION VOLUMEN X CRITERIO (Consumiciones)Frutas con gasREST.CAT ARAGON</v>
      </c>
      <c r="B1426" s="20" t="s">
        <v>120</v>
      </c>
      <c r="C1426" s="20" t="s">
        <v>166</v>
      </c>
      <c r="D1426" s="20" t="s">
        <v>3</v>
      </c>
      <c r="E1426" s="22">
        <v>10.430515797624579</v>
      </c>
      <c r="F1426" s="22">
        <v>11.545440946813539</v>
      </c>
      <c r="G1426" s="22">
        <v>8.163013356401569</v>
      </c>
      <c r="H1426" s="22"/>
      <c r="I1426" s="22"/>
    </row>
    <row r="1427" spans="1:9" x14ac:dyDescent="0.25">
      <c r="A1427" s="20" t="str">
        <f t="shared" si="22"/>
        <v>DISTRIBUCION VOLUMEN X CRITERIO (Consumiciones)Frutas con gasLEVANTE</v>
      </c>
      <c r="B1427" s="20" t="s">
        <v>120</v>
      </c>
      <c r="C1427" s="20" t="s">
        <v>166</v>
      </c>
      <c r="D1427" s="20" t="s">
        <v>4</v>
      </c>
      <c r="E1427" s="22">
        <v>15.018342013062938</v>
      </c>
      <c r="F1427" s="22">
        <v>14.280221522639055</v>
      </c>
      <c r="G1427" s="22">
        <v>13.302888834162088</v>
      </c>
      <c r="H1427" s="22"/>
      <c r="I1427" s="22"/>
    </row>
    <row r="1428" spans="1:9" x14ac:dyDescent="0.25">
      <c r="A1428" s="20" t="str">
        <f t="shared" si="22"/>
        <v>DISTRIBUCION VOLUMEN X CRITERIO (Consumiciones)Frutas con gasANDALUCIA</v>
      </c>
      <c r="B1428" s="20" t="s">
        <v>120</v>
      </c>
      <c r="C1428" s="20" t="s">
        <v>166</v>
      </c>
      <c r="D1428" s="20" t="s">
        <v>5</v>
      </c>
      <c r="E1428" s="22">
        <v>30.353214231865227</v>
      </c>
      <c r="F1428" s="22">
        <v>28.028439964680835</v>
      </c>
      <c r="G1428" s="22">
        <v>22.815477529363545</v>
      </c>
      <c r="H1428" s="22"/>
      <c r="I1428" s="22"/>
    </row>
    <row r="1429" spans="1:9" x14ac:dyDescent="0.25">
      <c r="A1429" s="20" t="str">
        <f t="shared" si="22"/>
        <v>DISTRIBUCION VOLUMEN X CRITERIO (Consumiciones)Frutas con gasMDD AM</v>
      </c>
      <c r="B1429" s="20" t="s">
        <v>120</v>
      </c>
      <c r="C1429" s="20" t="s">
        <v>166</v>
      </c>
      <c r="D1429" s="20" t="s">
        <v>6</v>
      </c>
      <c r="E1429" s="22">
        <v>12.959806209047775</v>
      </c>
      <c r="F1429" s="22">
        <v>13.341339695114323</v>
      </c>
      <c r="G1429" s="22">
        <v>9.6513448419645105</v>
      </c>
      <c r="H1429" s="22"/>
      <c r="I1429" s="22"/>
    </row>
    <row r="1430" spans="1:9" x14ac:dyDescent="0.25">
      <c r="A1430" s="20" t="str">
        <f t="shared" si="22"/>
        <v>DISTRIBUCION VOLUMEN X CRITERIO (Consumiciones)Frutas con gasRTO CENTRO</v>
      </c>
      <c r="B1430" s="20" t="s">
        <v>120</v>
      </c>
      <c r="C1430" s="20" t="s">
        <v>166</v>
      </c>
      <c r="D1430" s="20" t="s">
        <v>7</v>
      </c>
      <c r="E1430" s="22">
        <v>10.56385673853574</v>
      </c>
      <c r="F1430" s="22">
        <v>11.600610193038797</v>
      </c>
      <c r="G1430" s="22">
        <v>15.658862763262826</v>
      </c>
      <c r="H1430" s="22"/>
      <c r="I1430" s="22"/>
    </row>
    <row r="1431" spans="1:9" x14ac:dyDescent="0.25">
      <c r="A1431" s="20" t="str">
        <f t="shared" si="22"/>
        <v>DISTRIBUCION VOLUMEN X CRITERIO (Consumiciones)Frutas con gasNORTE-CENTRO</v>
      </c>
      <c r="B1431" s="20" t="s">
        <v>120</v>
      </c>
      <c r="C1431" s="20" t="s">
        <v>166</v>
      </c>
      <c r="D1431" s="20" t="s">
        <v>8</v>
      </c>
      <c r="E1431" s="22">
        <v>8.7620711894486423</v>
      </c>
      <c r="F1431" s="22">
        <v>8.5382856527421502</v>
      </c>
      <c r="G1431" s="22">
        <v>18.055377989809557</v>
      </c>
      <c r="H1431" s="22"/>
      <c r="I1431" s="22"/>
    </row>
    <row r="1432" spans="1:9" x14ac:dyDescent="0.25">
      <c r="A1432" s="20" t="str">
        <f t="shared" si="22"/>
        <v>DISTRIBUCION VOLUMEN X CRITERIO (Consumiciones)Frutas con gasNOROESTE</v>
      </c>
      <c r="B1432" s="20" t="s">
        <v>120</v>
      </c>
      <c r="C1432" s="20" t="s">
        <v>166</v>
      </c>
      <c r="D1432" s="20" t="s">
        <v>9</v>
      </c>
      <c r="E1432" s="22">
        <v>6.6559929711257793</v>
      </c>
      <c r="F1432" s="22">
        <v>6.6843536031049862</v>
      </c>
      <c r="G1432" s="22">
        <v>6.1368748883113931</v>
      </c>
      <c r="H1432" s="22"/>
      <c r="I1432" s="22"/>
    </row>
    <row r="1433" spans="1:9" x14ac:dyDescent="0.25">
      <c r="A1433" s="20" t="str">
        <f t="shared" si="22"/>
        <v>DISTRIBUCION VOLUMEN X CRITERIO (Consumiciones)Frutas con gas&lt;2MIL</v>
      </c>
      <c r="B1433" s="20" t="s">
        <v>120</v>
      </c>
      <c r="C1433" s="20" t="s">
        <v>166</v>
      </c>
      <c r="D1433" s="20" t="s">
        <v>10</v>
      </c>
      <c r="E1433" s="22">
        <v>8.9098659785546577</v>
      </c>
      <c r="F1433" s="22">
        <v>10.07116316480939</v>
      </c>
      <c r="G1433" s="22">
        <v>18.67477966782808</v>
      </c>
      <c r="H1433" s="22"/>
      <c r="I1433" s="22"/>
    </row>
    <row r="1434" spans="1:9" x14ac:dyDescent="0.25">
      <c r="A1434" s="20" t="str">
        <f t="shared" si="22"/>
        <v>DISTRIBUCION VOLUMEN X CRITERIO (Consumiciones)Frutas con gas2-5MIL</v>
      </c>
      <c r="B1434" s="20" t="s">
        <v>120</v>
      </c>
      <c r="C1434" s="20" t="s">
        <v>166</v>
      </c>
      <c r="D1434" s="20" t="s">
        <v>11</v>
      </c>
      <c r="E1434" s="22">
        <v>5.9641409343369842</v>
      </c>
      <c r="F1434" s="22">
        <v>5.4013885481673833</v>
      </c>
      <c r="G1434" s="22">
        <v>5.4535593214311433</v>
      </c>
      <c r="H1434" s="22"/>
      <c r="I1434" s="22"/>
    </row>
    <row r="1435" spans="1:9" x14ac:dyDescent="0.25">
      <c r="A1435" s="20" t="str">
        <f t="shared" si="22"/>
        <v>DISTRIBUCION VOLUMEN X CRITERIO (Consumiciones)Frutas con gas5-10MIL</v>
      </c>
      <c r="B1435" s="20" t="s">
        <v>120</v>
      </c>
      <c r="C1435" s="20" t="s">
        <v>166</v>
      </c>
      <c r="D1435" s="20" t="s">
        <v>12</v>
      </c>
      <c r="E1435" s="22">
        <v>9.4471291755172082</v>
      </c>
      <c r="F1435" s="22">
        <v>8.9300377894577583</v>
      </c>
      <c r="G1435" s="22">
        <v>6.4959480929142526</v>
      </c>
      <c r="H1435" s="22"/>
      <c r="I1435" s="22"/>
    </row>
    <row r="1436" spans="1:9" x14ac:dyDescent="0.25">
      <c r="A1436" s="20" t="str">
        <f t="shared" si="22"/>
        <v>DISTRIBUCION VOLUMEN X CRITERIO (Consumiciones)Frutas con gas10-30MIL</v>
      </c>
      <c r="B1436" s="20" t="s">
        <v>120</v>
      </c>
      <c r="C1436" s="20" t="s">
        <v>166</v>
      </c>
      <c r="D1436" s="20" t="s">
        <v>13</v>
      </c>
      <c r="E1436" s="22">
        <v>20.265781505197751</v>
      </c>
      <c r="F1436" s="22">
        <v>20.797730524097581</v>
      </c>
      <c r="G1436" s="22">
        <v>18.810601904907543</v>
      </c>
      <c r="H1436" s="22"/>
      <c r="I1436" s="22"/>
    </row>
    <row r="1437" spans="1:9" x14ac:dyDescent="0.25">
      <c r="A1437" s="20" t="str">
        <f t="shared" si="22"/>
        <v>DISTRIBUCION VOLUMEN X CRITERIO (Consumiciones)Frutas con gas30-100MIL</v>
      </c>
      <c r="B1437" s="20" t="s">
        <v>120</v>
      </c>
      <c r="C1437" s="20" t="s">
        <v>166</v>
      </c>
      <c r="D1437" s="20" t="s">
        <v>14</v>
      </c>
      <c r="E1437" s="22">
        <v>20.088095641325133</v>
      </c>
      <c r="F1437" s="22">
        <v>17.733496993625394</v>
      </c>
      <c r="G1437" s="22">
        <v>17.168652686438847</v>
      </c>
      <c r="H1437" s="22"/>
      <c r="I1437" s="22"/>
    </row>
    <row r="1438" spans="1:9" x14ac:dyDescent="0.25">
      <c r="A1438" s="20" t="str">
        <f t="shared" si="22"/>
        <v>DISTRIBUCION VOLUMEN X CRITERIO (Consumiciones)Frutas con gas100-200MIL</v>
      </c>
      <c r="B1438" s="20" t="s">
        <v>120</v>
      </c>
      <c r="C1438" s="20" t="s">
        <v>166</v>
      </c>
      <c r="D1438" s="20" t="s">
        <v>15</v>
      </c>
      <c r="E1438" s="22">
        <v>9.8010585416855971</v>
      </c>
      <c r="F1438" s="22">
        <v>9.8617862620519254</v>
      </c>
      <c r="G1438" s="22">
        <v>9.1114254444650911</v>
      </c>
      <c r="H1438" s="22"/>
      <c r="I1438" s="22"/>
    </row>
    <row r="1439" spans="1:9" x14ac:dyDescent="0.25">
      <c r="A1439" s="20" t="str">
        <f t="shared" si="22"/>
        <v>DISTRIBUCION VOLUMEN X CRITERIO (Consumiciones)Frutas con gas200-500MIL</v>
      </c>
      <c r="B1439" s="20" t="s">
        <v>120</v>
      </c>
      <c r="C1439" s="20" t="s">
        <v>166</v>
      </c>
      <c r="D1439" s="20" t="s">
        <v>16</v>
      </c>
      <c r="E1439" s="22">
        <v>12.452447828863798</v>
      </c>
      <c r="F1439" s="22">
        <v>12.545635549841879</v>
      </c>
      <c r="G1439" s="22">
        <v>11.492186465074473</v>
      </c>
      <c r="H1439" s="22"/>
      <c r="I1439" s="22"/>
    </row>
    <row r="1440" spans="1:9" x14ac:dyDescent="0.25">
      <c r="A1440" s="20" t="str">
        <f t="shared" si="22"/>
        <v>DISTRIBUCION VOLUMEN X CRITERIO (Consumiciones)Frutas con gas&gt;500MIL</v>
      </c>
      <c r="B1440" s="20" t="s">
        <v>120</v>
      </c>
      <c r="C1440" s="20" t="s">
        <v>166</v>
      </c>
      <c r="D1440" s="20" t="s">
        <v>17</v>
      </c>
      <c r="E1440" s="22">
        <v>13.071484791962707</v>
      </c>
      <c r="F1440" s="22">
        <v>14.65876572673119</v>
      </c>
      <c r="G1440" s="22">
        <v>12.792886424799896</v>
      </c>
      <c r="H1440" s="22"/>
      <c r="I1440" s="22"/>
    </row>
    <row r="1441" spans="1:9" x14ac:dyDescent="0.25">
      <c r="A1441" s="20" t="str">
        <f t="shared" si="22"/>
        <v>DISTRIBUCION VOLUMEN X CRITERIO (Consumiciones)Frutas con gasDE 15 A 19 AÑOS</v>
      </c>
      <c r="B1441" s="20" t="s">
        <v>120</v>
      </c>
      <c r="C1441" s="20" t="s">
        <v>166</v>
      </c>
      <c r="D1441" s="20" t="s">
        <v>40</v>
      </c>
      <c r="E1441" s="22">
        <v>5.2668052850898563</v>
      </c>
      <c r="F1441" s="22">
        <v>5.2561958840462264</v>
      </c>
      <c r="G1441" s="22">
        <v>14.667014586865509</v>
      </c>
      <c r="H1441" s="22"/>
      <c r="I1441" s="22"/>
    </row>
    <row r="1442" spans="1:9" x14ac:dyDescent="0.25">
      <c r="A1442" s="20" t="str">
        <f t="shared" si="22"/>
        <v>DISTRIBUCION VOLUMEN X CRITERIO (Consumiciones)Frutas con gasDE 20 A 24 AÑOS</v>
      </c>
      <c r="B1442" s="20" t="s">
        <v>120</v>
      </c>
      <c r="C1442" s="20" t="s">
        <v>166</v>
      </c>
      <c r="D1442" s="20" t="s">
        <v>41</v>
      </c>
      <c r="E1442" s="22">
        <v>6.036935120168673</v>
      </c>
      <c r="F1442" s="22">
        <v>4.654894180685635</v>
      </c>
      <c r="G1442" s="22">
        <v>4.4734334478150819</v>
      </c>
      <c r="H1442" s="22"/>
      <c r="I1442" s="22"/>
    </row>
    <row r="1443" spans="1:9" x14ac:dyDescent="0.25">
      <c r="A1443" s="20" t="str">
        <f t="shared" si="22"/>
        <v>DISTRIBUCION VOLUMEN X CRITERIO (Consumiciones)Frutas con gasDE 25 A 34 AÑOS</v>
      </c>
      <c r="B1443" s="20" t="s">
        <v>120</v>
      </c>
      <c r="C1443" s="20" t="s">
        <v>166</v>
      </c>
      <c r="D1443" s="20" t="s">
        <v>42</v>
      </c>
      <c r="E1443" s="22">
        <v>11.866233386525913</v>
      </c>
      <c r="F1443" s="22">
        <v>11.674721750435719</v>
      </c>
      <c r="G1443" s="22">
        <v>10.632764303031975</v>
      </c>
      <c r="H1443" s="22"/>
      <c r="I1443" s="22"/>
    </row>
    <row r="1444" spans="1:9" x14ac:dyDescent="0.25">
      <c r="A1444" s="20" t="str">
        <f t="shared" si="22"/>
        <v>DISTRIBUCION VOLUMEN X CRITERIO (Consumiciones)Frutas con gasDE 35 A 49 AÑOS</v>
      </c>
      <c r="B1444" s="20" t="s">
        <v>120</v>
      </c>
      <c r="C1444" s="20" t="s">
        <v>166</v>
      </c>
      <c r="D1444" s="20" t="s">
        <v>43</v>
      </c>
      <c r="E1444" s="22">
        <v>40.545960241501014</v>
      </c>
      <c r="F1444" s="22">
        <v>39.186086367844169</v>
      </c>
      <c r="G1444" s="22">
        <v>33.401477090166161</v>
      </c>
      <c r="H1444" s="22"/>
      <c r="I1444" s="22"/>
    </row>
    <row r="1445" spans="1:9" x14ac:dyDescent="0.25">
      <c r="A1445" s="20" t="str">
        <f t="shared" si="22"/>
        <v>DISTRIBUCION VOLUMEN X CRITERIO (Consumiciones)Frutas con gasDE 50 A 59 AÑOS</v>
      </c>
      <c r="B1445" s="20" t="s">
        <v>120</v>
      </c>
      <c r="C1445" s="20" t="s">
        <v>166</v>
      </c>
      <c r="D1445" s="20" t="s">
        <v>44</v>
      </c>
      <c r="E1445" s="22">
        <v>20.583927221864837</v>
      </c>
      <c r="F1445" s="22">
        <v>21.790675523241383</v>
      </c>
      <c r="G1445" s="22">
        <v>21.232517676805845</v>
      </c>
      <c r="H1445" s="22"/>
      <c r="I1445" s="22"/>
    </row>
    <row r="1446" spans="1:9" x14ac:dyDescent="0.25">
      <c r="A1446" s="20" t="str">
        <f t="shared" si="22"/>
        <v>DISTRIBUCION VOLUMEN X CRITERIO (Consumiciones)Frutas con gasDE 60 A 75 AÑOS</v>
      </c>
      <c r="B1446" s="20" t="s">
        <v>120</v>
      </c>
      <c r="C1446" s="20" t="s">
        <v>166</v>
      </c>
      <c r="D1446" s="20" t="s">
        <v>45</v>
      </c>
      <c r="E1446" s="22">
        <v>15.700142042932574</v>
      </c>
      <c r="F1446" s="22">
        <v>17.437420595268723</v>
      </c>
      <c r="G1446" s="22">
        <v>15.592832014111218</v>
      </c>
      <c r="H1446" s="22"/>
      <c r="I1446" s="22"/>
    </row>
    <row r="1447" spans="1:9" x14ac:dyDescent="0.25">
      <c r="A1447" s="20" t="str">
        <f t="shared" si="22"/>
        <v>DISTRIBUCION VOLUMEN X CRITERIO (Consumiciones)Frutas con gasALTA Y MEDIA ALTA</v>
      </c>
      <c r="B1447" s="20" t="s">
        <v>120</v>
      </c>
      <c r="C1447" s="20" t="s">
        <v>166</v>
      </c>
      <c r="D1447" s="20" t="s">
        <v>18</v>
      </c>
      <c r="E1447" s="22">
        <v>21.957723304808763</v>
      </c>
      <c r="F1447" s="22">
        <v>21.515782077659431</v>
      </c>
      <c r="G1447" s="22">
        <v>31.477490244750307</v>
      </c>
      <c r="H1447" s="22"/>
      <c r="I1447" s="22"/>
    </row>
    <row r="1448" spans="1:9" x14ac:dyDescent="0.25">
      <c r="A1448" s="20" t="str">
        <f t="shared" si="22"/>
        <v>DISTRIBUCION VOLUMEN X CRITERIO (Consumiciones)Frutas con gasMEDIA</v>
      </c>
      <c r="B1448" s="20" t="s">
        <v>120</v>
      </c>
      <c r="C1448" s="20" t="s">
        <v>166</v>
      </c>
      <c r="D1448" s="20" t="s">
        <v>19</v>
      </c>
      <c r="E1448" s="22">
        <v>30.534205874138454</v>
      </c>
      <c r="F1448" s="22">
        <v>31.178904006001634</v>
      </c>
      <c r="G1448" s="22">
        <v>28.393115447567922</v>
      </c>
      <c r="H1448" s="22"/>
      <c r="I1448" s="22"/>
    </row>
    <row r="1449" spans="1:9" x14ac:dyDescent="0.25">
      <c r="A1449" s="20" t="str">
        <f t="shared" si="22"/>
        <v>DISTRIBUCION VOLUMEN X CRITERIO (Consumiciones)Frutas con gasMEDIA BAJA</v>
      </c>
      <c r="B1449" s="20" t="s">
        <v>120</v>
      </c>
      <c r="C1449" s="20" t="s">
        <v>166</v>
      </c>
      <c r="D1449" s="20" t="s">
        <v>20</v>
      </c>
      <c r="E1449" s="22">
        <v>27.656164636339366</v>
      </c>
      <c r="F1449" s="22">
        <v>25.703683125865989</v>
      </c>
      <c r="G1449" s="22">
        <v>20.500711695364156</v>
      </c>
      <c r="H1449" s="22"/>
      <c r="I1449" s="22"/>
    </row>
    <row r="1450" spans="1:9" x14ac:dyDescent="0.25">
      <c r="A1450" s="20" t="str">
        <f t="shared" si="22"/>
        <v>DISTRIBUCION VOLUMEN X CRITERIO (Consumiciones)Frutas con gasBAJA</v>
      </c>
      <c r="B1450" s="20" t="s">
        <v>120</v>
      </c>
      <c r="C1450" s="20" t="s">
        <v>166</v>
      </c>
      <c r="D1450" s="20" t="s">
        <v>21</v>
      </c>
      <c r="E1450" s="22">
        <v>19.851914979601084</v>
      </c>
      <c r="F1450" s="22">
        <v>21.601621103060108</v>
      </c>
      <c r="G1450" s="22">
        <v>19.628718174859241</v>
      </c>
      <c r="H1450" s="22"/>
      <c r="I1450" s="22"/>
    </row>
    <row r="1451" spans="1:9" x14ac:dyDescent="0.25">
      <c r="A1451" s="20" t="str">
        <f t="shared" si="22"/>
        <v>DISTRIBUCION VOLUMEN X CRITERIO (Consumiciones)Frutas con gasHOMBRE</v>
      </c>
      <c r="B1451" s="20" t="s">
        <v>120</v>
      </c>
      <c r="C1451" s="20" t="s">
        <v>166</v>
      </c>
      <c r="D1451" s="20" t="s">
        <v>22</v>
      </c>
      <c r="E1451" s="22">
        <v>46.416036554191606</v>
      </c>
      <c r="F1451" s="22">
        <v>50.399694105693662</v>
      </c>
      <c r="G1451" s="22">
        <v>41.712603098030812</v>
      </c>
      <c r="H1451" s="22"/>
      <c r="I1451" s="22"/>
    </row>
    <row r="1452" spans="1:9" x14ac:dyDescent="0.25">
      <c r="A1452" s="20" t="str">
        <f t="shared" si="22"/>
        <v>DISTRIBUCION VOLUMEN X CRITERIO (Consumiciones)Frutas con gasMUJER</v>
      </c>
      <c r="B1452" s="20" t="s">
        <v>120</v>
      </c>
      <c r="C1452" s="20" t="s">
        <v>166</v>
      </c>
      <c r="D1452" s="20" t="s">
        <v>23</v>
      </c>
      <c r="E1452" s="22">
        <v>53.583957949003612</v>
      </c>
      <c r="F1452" s="22">
        <v>49.600294497350063</v>
      </c>
      <c r="G1452" s="22">
        <v>58.2874324645108</v>
      </c>
      <c r="H1452" s="22"/>
      <c r="I1452" s="22"/>
    </row>
    <row r="1453" spans="1:9" x14ac:dyDescent="0.25">
      <c r="A1453" s="20" t="str">
        <f t="shared" si="22"/>
        <v>DISTRIBUCION VOLUMEN X CRITERIO (Consumiciones)Frutas sin gasT.ESPAÑA</v>
      </c>
      <c r="B1453" s="20" t="s">
        <v>120</v>
      </c>
      <c r="C1453" s="20" t="s">
        <v>167</v>
      </c>
      <c r="D1453" s="20" t="s">
        <v>37</v>
      </c>
      <c r="E1453" s="22">
        <v>100</v>
      </c>
      <c r="F1453" s="22">
        <v>100</v>
      </c>
      <c r="G1453" s="22">
        <v>100</v>
      </c>
      <c r="H1453" s="22"/>
      <c r="I1453" s="22"/>
    </row>
    <row r="1454" spans="1:9" x14ac:dyDescent="0.25">
      <c r="A1454" s="20" t="str">
        <f t="shared" si="22"/>
        <v>DISTRIBUCION VOLUMEN X CRITERIO (Consumiciones)Frutas sin gasBCN AM</v>
      </c>
      <c r="B1454" s="20" t="s">
        <v>120</v>
      </c>
      <c r="C1454" s="20" t="s">
        <v>167</v>
      </c>
      <c r="D1454" s="20" t="s">
        <v>2</v>
      </c>
      <c r="E1454" s="22">
        <v>5.8486985904907218</v>
      </c>
      <c r="F1454" s="22">
        <v>5.5914727912371651</v>
      </c>
      <c r="G1454" s="22">
        <v>6.9027427811085147</v>
      </c>
      <c r="H1454" s="22"/>
      <c r="I1454" s="22"/>
    </row>
    <row r="1455" spans="1:9" x14ac:dyDescent="0.25">
      <c r="A1455" s="20" t="str">
        <f t="shared" si="22"/>
        <v>DISTRIBUCION VOLUMEN X CRITERIO (Consumiciones)Frutas sin gasREST.CAT ARAGON</v>
      </c>
      <c r="B1455" s="20" t="s">
        <v>120</v>
      </c>
      <c r="C1455" s="20" t="s">
        <v>167</v>
      </c>
      <c r="D1455" s="20" t="s">
        <v>3</v>
      </c>
      <c r="E1455" s="22">
        <v>7.3402348786145826</v>
      </c>
      <c r="F1455" s="22">
        <v>5.3112588136574708</v>
      </c>
      <c r="G1455" s="22">
        <v>9.1143931121157564</v>
      </c>
      <c r="H1455" s="22"/>
      <c r="I1455" s="22"/>
    </row>
    <row r="1456" spans="1:9" x14ac:dyDescent="0.25">
      <c r="A1456" s="20" t="str">
        <f t="shared" si="22"/>
        <v>DISTRIBUCION VOLUMEN X CRITERIO (Consumiciones)Frutas sin gasLEVANTE</v>
      </c>
      <c r="B1456" s="20" t="s">
        <v>120</v>
      </c>
      <c r="C1456" s="20" t="s">
        <v>167</v>
      </c>
      <c r="D1456" s="20" t="s">
        <v>4</v>
      </c>
      <c r="E1456" s="22">
        <v>9.0511924799812959</v>
      </c>
      <c r="F1456" s="22">
        <v>10.273472732730268</v>
      </c>
      <c r="G1456" s="22">
        <v>9.4034249879631577</v>
      </c>
      <c r="H1456" s="22"/>
      <c r="I1456" s="22"/>
    </row>
    <row r="1457" spans="1:9" x14ac:dyDescent="0.25">
      <c r="A1457" s="20" t="str">
        <f t="shared" si="22"/>
        <v>DISTRIBUCION VOLUMEN X CRITERIO (Consumiciones)Frutas sin gasANDALUCIA</v>
      </c>
      <c r="B1457" s="20" t="s">
        <v>120</v>
      </c>
      <c r="C1457" s="20" t="s">
        <v>167</v>
      </c>
      <c r="D1457" s="20" t="s">
        <v>5</v>
      </c>
      <c r="E1457" s="22">
        <v>7.8490925214510554</v>
      </c>
      <c r="F1457" s="22">
        <v>10.633956317307746</v>
      </c>
      <c r="G1457" s="22">
        <v>10.245084896059298</v>
      </c>
      <c r="H1457" s="22"/>
      <c r="I1457" s="22"/>
    </row>
    <row r="1458" spans="1:9" x14ac:dyDescent="0.25">
      <c r="A1458" s="20" t="str">
        <f t="shared" si="22"/>
        <v>DISTRIBUCION VOLUMEN X CRITERIO (Consumiciones)Frutas sin gasMDD AM</v>
      </c>
      <c r="B1458" s="20" t="s">
        <v>120</v>
      </c>
      <c r="C1458" s="20" t="s">
        <v>167</v>
      </c>
      <c r="D1458" s="20" t="s">
        <v>6</v>
      </c>
      <c r="E1458" s="22">
        <v>19.09331629563793</v>
      </c>
      <c r="F1458" s="22">
        <v>29.886574043507231</v>
      </c>
      <c r="G1458" s="22">
        <v>23.471368504569238</v>
      </c>
      <c r="H1458" s="22"/>
      <c r="I1458" s="22"/>
    </row>
    <row r="1459" spans="1:9" x14ac:dyDescent="0.25">
      <c r="A1459" s="20" t="str">
        <f t="shared" si="22"/>
        <v>DISTRIBUCION VOLUMEN X CRITERIO (Consumiciones)Frutas sin gasRTO CENTRO</v>
      </c>
      <c r="B1459" s="20" t="s">
        <v>120</v>
      </c>
      <c r="C1459" s="20" t="s">
        <v>167</v>
      </c>
      <c r="D1459" s="20" t="s">
        <v>7</v>
      </c>
      <c r="E1459" s="22">
        <v>12.190424358136926</v>
      </c>
      <c r="F1459" s="22">
        <v>13.069478575424023</v>
      </c>
      <c r="G1459" s="22">
        <v>21.784781715237099</v>
      </c>
      <c r="H1459" s="22"/>
      <c r="I1459" s="22"/>
    </row>
    <row r="1460" spans="1:9" x14ac:dyDescent="0.25">
      <c r="A1460" s="20" t="str">
        <f t="shared" si="22"/>
        <v>DISTRIBUCION VOLUMEN X CRITERIO (Consumiciones)Frutas sin gasNORTE-CENTRO</v>
      </c>
      <c r="B1460" s="20" t="s">
        <v>120</v>
      </c>
      <c r="C1460" s="20" t="s">
        <v>167</v>
      </c>
      <c r="D1460" s="20" t="s">
        <v>8</v>
      </c>
      <c r="E1460" s="22">
        <v>7.2382039033443588</v>
      </c>
      <c r="F1460" s="22">
        <v>4.3802293532377679</v>
      </c>
      <c r="G1460" s="22">
        <v>4.3902956610691577</v>
      </c>
      <c r="H1460" s="22"/>
      <c r="I1460" s="22"/>
    </row>
    <row r="1461" spans="1:9" x14ac:dyDescent="0.25">
      <c r="A1461" s="20" t="str">
        <f t="shared" si="22"/>
        <v>DISTRIBUCION VOLUMEN X CRITERIO (Consumiciones)Frutas sin gasNOROESTE</v>
      </c>
      <c r="B1461" s="20" t="s">
        <v>120</v>
      </c>
      <c r="C1461" s="20" t="s">
        <v>167</v>
      </c>
      <c r="D1461" s="20" t="s">
        <v>9</v>
      </c>
      <c r="E1461" s="22">
        <v>31.388852388609994</v>
      </c>
      <c r="F1461" s="22">
        <v>20.853546110742638</v>
      </c>
      <c r="G1461" s="22">
        <v>14.687915961640211</v>
      </c>
      <c r="H1461" s="22"/>
      <c r="I1461" s="22"/>
    </row>
    <row r="1462" spans="1:9" x14ac:dyDescent="0.25">
      <c r="A1462" s="20" t="str">
        <f t="shared" si="22"/>
        <v>DISTRIBUCION VOLUMEN X CRITERIO (Consumiciones)Frutas sin gas&lt;2MIL</v>
      </c>
      <c r="B1462" s="20" t="s">
        <v>120</v>
      </c>
      <c r="C1462" s="20" t="s">
        <v>167</v>
      </c>
      <c r="D1462" s="20" t="s">
        <v>10</v>
      </c>
      <c r="E1462" s="22">
        <v>5.8335328379633369</v>
      </c>
      <c r="F1462" s="22">
        <v>4.2409055066000603</v>
      </c>
      <c r="G1462" s="22">
        <v>5.5741276681669669</v>
      </c>
      <c r="H1462" s="22"/>
      <c r="I1462" s="22"/>
    </row>
    <row r="1463" spans="1:9" x14ac:dyDescent="0.25">
      <c r="A1463" s="20" t="str">
        <f t="shared" si="22"/>
        <v>DISTRIBUCION VOLUMEN X CRITERIO (Consumiciones)Frutas sin gas2-5MIL</v>
      </c>
      <c r="B1463" s="20" t="s">
        <v>120</v>
      </c>
      <c r="C1463" s="20" t="s">
        <v>167</v>
      </c>
      <c r="D1463" s="20" t="s">
        <v>11</v>
      </c>
      <c r="E1463" s="22">
        <v>16.583859096046336</v>
      </c>
      <c r="F1463" s="22">
        <v>6.7252987631703522</v>
      </c>
      <c r="G1463" s="22">
        <v>6.7611771199488722</v>
      </c>
      <c r="H1463" s="22"/>
      <c r="I1463" s="22"/>
    </row>
    <row r="1464" spans="1:9" x14ac:dyDescent="0.25">
      <c r="A1464" s="20" t="str">
        <f t="shared" si="22"/>
        <v>DISTRIBUCION VOLUMEN X CRITERIO (Consumiciones)Frutas sin gas5-10MIL</v>
      </c>
      <c r="B1464" s="20" t="s">
        <v>120</v>
      </c>
      <c r="C1464" s="20" t="s">
        <v>167</v>
      </c>
      <c r="D1464" s="20" t="s">
        <v>12</v>
      </c>
      <c r="E1464" s="22">
        <v>7.570389540951636</v>
      </c>
      <c r="F1464" s="22">
        <v>4.9755322628522949</v>
      </c>
      <c r="G1464" s="22">
        <v>3.4737739683198856</v>
      </c>
      <c r="H1464" s="22"/>
      <c r="I1464" s="22"/>
    </row>
    <row r="1465" spans="1:9" x14ac:dyDescent="0.25">
      <c r="A1465" s="20" t="str">
        <f t="shared" si="22"/>
        <v>DISTRIBUCION VOLUMEN X CRITERIO (Consumiciones)Frutas sin gas10-30MIL</v>
      </c>
      <c r="B1465" s="20" t="s">
        <v>120</v>
      </c>
      <c r="C1465" s="20" t="s">
        <v>167</v>
      </c>
      <c r="D1465" s="20" t="s">
        <v>13</v>
      </c>
      <c r="E1465" s="22">
        <v>10.107502163038266</v>
      </c>
      <c r="F1465" s="22">
        <v>13.056239348288335</v>
      </c>
      <c r="G1465" s="22">
        <v>19.500215020170941</v>
      </c>
      <c r="H1465" s="22"/>
      <c r="I1465" s="22"/>
    </row>
    <row r="1466" spans="1:9" x14ac:dyDescent="0.25">
      <c r="A1466" s="20" t="str">
        <f t="shared" si="22"/>
        <v>DISTRIBUCION VOLUMEN X CRITERIO (Consumiciones)Frutas sin gas30-100MIL</v>
      </c>
      <c r="B1466" s="20" t="s">
        <v>120</v>
      </c>
      <c r="C1466" s="20" t="s">
        <v>167</v>
      </c>
      <c r="D1466" s="20" t="s">
        <v>14</v>
      </c>
      <c r="E1466" s="22">
        <v>20.239084988337591</v>
      </c>
      <c r="F1466" s="22">
        <v>26.453888694256939</v>
      </c>
      <c r="G1466" s="22">
        <v>20.764900326363954</v>
      </c>
      <c r="H1466" s="22"/>
      <c r="I1466" s="22"/>
    </row>
    <row r="1467" spans="1:9" x14ac:dyDescent="0.25">
      <c r="A1467" s="20" t="str">
        <f t="shared" si="22"/>
        <v>DISTRIBUCION VOLUMEN X CRITERIO (Consumiciones)Frutas sin gas100-200MIL</v>
      </c>
      <c r="B1467" s="20" t="s">
        <v>120</v>
      </c>
      <c r="C1467" s="20" t="s">
        <v>167</v>
      </c>
      <c r="D1467" s="20" t="s">
        <v>15</v>
      </c>
      <c r="E1467" s="22">
        <v>8.8752860737697379</v>
      </c>
      <c r="F1467" s="22">
        <v>7.9100141934132786</v>
      </c>
      <c r="G1467" s="22">
        <v>6.8072909696766795</v>
      </c>
      <c r="H1467" s="22"/>
      <c r="I1467" s="22"/>
    </row>
    <row r="1468" spans="1:9" x14ac:dyDescent="0.25">
      <c r="A1468" s="20" t="str">
        <f t="shared" si="22"/>
        <v>DISTRIBUCION VOLUMEN X CRITERIO (Consumiciones)Frutas sin gas200-500MIL</v>
      </c>
      <c r="B1468" s="20" t="s">
        <v>120</v>
      </c>
      <c r="C1468" s="20" t="s">
        <v>167</v>
      </c>
      <c r="D1468" s="20" t="s">
        <v>16</v>
      </c>
      <c r="E1468" s="22">
        <v>15.085982414755073</v>
      </c>
      <c r="F1468" s="22">
        <v>14.247768382731074</v>
      </c>
      <c r="G1468" s="22">
        <v>14.362456859048207</v>
      </c>
      <c r="H1468" s="22"/>
      <c r="I1468" s="22"/>
    </row>
    <row r="1469" spans="1:9" x14ac:dyDescent="0.25">
      <c r="A1469" s="20" t="str">
        <f t="shared" si="22"/>
        <v>DISTRIBUCION VOLUMEN X CRITERIO (Consumiciones)Frutas sin gas&gt;500MIL</v>
      </c>
      <c r="B1469" s="20" t="s">
        <v>120</v>
      </c>
      <c r="C1469" s="20" t="s">
        <v>167</v>
      </c>
      <c r="D1469" s="20" t="s">
        <v>17</v>
      </c>
      <c r="E1469" s="22">
        <v>15.704374220628361</v>
      </c>
      <c r="F1469" s="22">
        <v>22.390342431193648</v>
      </c>
      <c r="G1469" s="22">
        <v>22.756068069242687</v>
      </c>
      <c r="H1469" s="22"/>
      <c r="I1469" s="22"/>
    </row>
    <row r="1470" spans="1:9" x14ac:dyDescent="0.25">
      <c r="A1470" s="20" t="str">
        <f t="shared" si="22"/>
        <v>DISTRIBUCION VOLUMEN X CRITERIO (Consumiciones)Frutas sin gasDE 15 A 19 AÑOS</v>
      </c>
      <c r="B1470" s="20" t="s">
        <v>120</v>
      </c>
      <c r="C1470" s="20" t="s">
        <v>167</v>
      </c>
      <c r="D1470" s="20" t="s">
        <v>40</v>
      </c>
      <c r="E1470" s="22">
        <v>2.9866360009913566</v>
      </c>
      <c r="F1470" s="22">
        <v>2.3326631881434055</v>
      </c>
      <c r="G1470" s="22">
        <v>1.7807403837407607</v>
      </c>
      <c r="H1470" s="22"/>
      <c r="I1470" s="22"/>
    </row>
    <row r="1471" spans="1:9" x14ac:dyDescent="0.25">
      <c r="A1471" s="20" t="str">
        <f t="shared" si="22"/>
        <v>DISTRIBUCION VOLUMEN X CRITERIO (Consumiciones)Frutas sin gasDE 20 A 24 AÑOS</v>
      </c>
      <c r="B1471" s="20" t="s">
        <v>120</v>
      </c>
      <c r="C1471" s="20" t="s">
        <v>167</v>
      </c>
      <c r="D1471" s="20" t="s">
        <v>41</v>
      </c>
      <c r="E1471" s="22">
        <v>2.1380920719308505</v>
      </c>
      <c r="F1471" s="22">
        <v>3.6332159150364958</v>
      </c>
      <c r="G1471" s="22">
        <v>2.3147404780353211</v>
      </c>
      <c r="H1471" s="22"/>
      <c r="I1471" s="22"/>
    </row>
    <row r="1472" spans="1:9" x14ac:dyDescent="0.25">
      <c r="A1472" s="20" t="str">
        <f t="shared" si="22"/>
        <v>DISTRIBUCION VOLUMEN X CRITERIO (Consumiciones)Frutas sin gasDE 25 A 34 AÑOS</v>
      </c>
      <c r="B1472" s="20" t="s">
        <v>120</v>
      </c>
      <c r="C1472" s="20" t="s">
        <v>167</v>
      </c>
      <c r="D1472" s="20" t="s">
        <v>42</v>
      </c>
      <c r="E1472" s="22">
        <v>10.685976946514533</v>
      </c>
      <c r="F1472" s="22">
        <v>9.8261967821261944</v>
      </c>
      <c r="G1472" s="22">
        <v>10.374744678429359</v>
      </c>
      <c r="H1472" s="22"/>
      <c r="I1472" s="22"/>
    </row>
    <row r="1473" spans="1:9" x14ac:dyDescent="0.25">
      <c r="A1473" s="20" t="str">
        <f t="shared" si="22"/>
        <v>DISTRIBUCION VOLUMEN X CRITERIO (Consumiciones)Frutas sin gasDE 35 A 49 AÑOS</v>
      </c>
      <c r="B1473" s="20" t="s">
        <v>120</v>
      </c>
      <c r="C1473" s="20" t="s">
        <v>167</v>
      </c>
      <c r="D1473" s="20" t="s">
        <v>43</v>
      </c>
      <c r="E1473" s="22">
        <v>28.196358895408153</v>
      </c>
      <c r="F1473" s="22">
        <v>27.477455346326916</v>
      </c>
      <c r="G1473" s="22">
        <v>26.43980411495745</v>
      </c>
      <c r="H1473" s="22"/>
      <c r="I1473" s="22"/>
    </row>
    <row r="1474" spans="1:9" x14ac:dyDescent="0.25">
      <c r="A1474" s="20" t="str">
        <f t="shared" si="22"/>
        <v>DISTRIBUCION VOLUMEN X CRITERIO (Consumiciones)Frutas sin gasDE 50 A 59 AÑOS</v>
      </c>
      <c r="B1474" s="20" t="s">
        <v>120</v>
      </c>
      <c r="C1474" s="20" t="s">
        <v>167</v>
      </c>
      <c r="D1474" s="20" t="s">
        <v>44</v>
      </c>
      <c r="E1474" s="22">
        <v>17.298366338200431</v>
      </c>
      <c r="F1474" s="22">
        <v>20.488730256420425</v>
      </c>
      <c r="G1474" s="22">
        <v>23.499204449179281</v>
      </c>
      <c r="H1474" s="22"/>
      <c r="I1474" s="22"/>
    </row>
    <row r="1475" spans="1:9" x14ac:dyDescent="0.25">
      <c r="A1475" s="20" t="str">
        <f t="shared" si="22"/>
        <v>DISTRIBUCION VOLUMEN X CRITERIO (Consumiciones)Frutas sin gasDE 60 A 75 AÑOS</v>
      </c>
      <c r="B1475" s="20" t="s">
        <v>120</v>
      </c>
      <c r="C1475" s="20" t="s">
        <v>167</v>
      </c>
      <c r="D1475" s="20" t="s">
        <v>45</v>
      </c>
      <c r="E1475" s="22">
        <v>38.694584981853694</v>
      </c>
      <c r="F1475" s="22">
        <v>36.241732486693273</v>
      </c>
      <c r="G1475" s="22">
        <v>35.590776849066316</v>
      </c>
      <c r="H1475" s="22"/>
      <c r="I1475" s="22"/>
    </row>
    <row r="1476" spans="1:9" x14ac:dyDescent="0.25">
      <c r="A1476" s="20" t="str">
        <f t="shared" ref="A1476:A1539" si="23">B1476&amp;C1476&amp;D1476</f>
        <v>DISTRIBUCION VOLUMEN X CRITERIO (Consumiciones)Frutas sin gasALTA Y MEDIA ALTA</v>
      </c>
      <c r="B1476" s="20" t="s">
        <v>120</v>
      </c>
      <c r="C1476" s="20" t="s">
        <v>167</v>
      </c>
      <c r="D1476" s="20" t="s">
        <v>18</v>
      </c>
      <c r="E1476" s="22">
        <v>21.749314633582991</v>
      </c>
      <c r="F1476" s="22">
        <v>18.488954317008119</v>
      </c>
      <c r="G1476" s="22">
        <v>23.303495613636134</v>
      </c>
      <c r="H1476" s="22"/>
      <c r="I1476" s="22"/>
    </row>
    <row r="1477" spans="1:9" x14ac:dyDescent="0.25">
      <c r="A1477" s="20" t="str">
        <f t="shared" si="23"/>
        <v>DISTRIBUCION VOLUMEN X CRITERIO (Consumiciones)Frutas sin gasMEDIA</v>
      </c>
      <c r="B1477" s="20" t="s">
        <v>120</v>
      </c>
      <c r="C1477" s="20" t="s">
        <v>167</v>
      </c>
      <c r="D1477" s="20" t="s">
        <v>19</v>
      </c>
      <c r="E1477" s="22">
        <v>48.579778682259224</v>
      </c>
      <c r="F1477" s="22">
        <v>30.118132411360715</v>
      </c>
      <c r="G1477" s="22">
        <v>30.985225756892437</v>
      </c>
      <c r="H1477" s="22"/>
      <c r="I1477" s="22"/>
    </row>
    <row r="1478" spans="1:9" x14ac:dyDescent="0.25">
      <c r="A1478" s="20" t="str">
        <f t="shared" si="23"/>
        <v>DISTRIBUCION VOLUMEN X CRITERIO (Consumiciones)Frutas sin gasMEDIA BAJA</v>
      </c>
      <c r="B1478" s="20" t="s">
        <v>120</v>
      </c>
      <c r="C1478" s="20" t="s">
        <v>167</v>
      </c>
      <c r="D1478" s="20" t="s">
        <v>20</v>
      </c>
      <c r="E1478" s="22">
        <v>20.322409910737093</v>
      </c>
      <c r="F1478" s="22">
        <v>34.535096382513942</v>
      </c>
      <c r="G1478" s="22">
        <v>27.875386405296119</v>
      </c>
      <c r="H1478" s="22"/>
      <c r="I1478" s="22"/>
    </row>
    <row r="1479" spans="1:9" x14ac:dyDescent="0.25">
      <c r="A1479" s="20" t="str">
        <f t="shared" si="23"/>
        <v>DISTRIBUCION VOLUMEN X CRITERIO (Consumiciones)Frutas sin gasBAJA</v>
      </c>
      <c r="B1479" s="20" t="s">
        <v>120</v>
      </c>
      <c r="C1479" s="20" t="s">
        <v>167</v>
      </c>
      <c r="D1479" s="20" t="s">
        <v>21</v>
      </c>
      <c r="E1479" s="22">
        <v>9.3485106027189033</v>
      </c>
      <c r="F1479" s="22">
        <v>16.857806190069319</v>
      </c>
      <c r="G1479" s="22">
        <v>17.835901748878349</v>
      </c>
      <c r="H1479" s="22"/>
      <c r="I1479" s="22"/>
    </row>
    <row r="1480" spans="1:9" x14ac:dyDescent="0.25">
      <c r="A1480" s="20" t="str">
        <f t="shared" si="23"/>
        <v>DISTRIBUCION VOLUMEN X CRITERIO (Consumiciones)Frutas sin gasHOMBRE</v>
      </c>
      <c r="B1480" s="20" t="s">
        <v>120</v>
      </c>
      <c r="C1480" s="20" t="s">
        <v>167</v>
      </c>
      <c r="D1480" s="20" t="s">
        <v>22</v>
      </c>
      <c r="E1480" s="22">
        <v>55.490263131190709</v>
      </c>
      <c r="F1480" s="22">
        <v>50.067456089347637</v>
      </c>
      <c r="G1480" s="22">
        <v>51.081410970457711</v>
      </c>
      <c r="H1480" s="22"/>
      <c r="I1480" s="22"/>
    </row>
    <row r="1481" spans="1:9" x14ac:dyDescent="0.25">
      <c r="A1481" s="20" t="str">
        <f t="shared" si="23"/>
        <v>DISTRIBUCION VOLUMEN X CRITERIO (Consumiciones)Frutas sin gasMUJER</v>
      </c>
      <c r="B1481" s="20" t="s">
        <v>120</v>
      </c>
      <c r="C1481" s="20" t="s">
        <v>167</v>
      </c>
      <c r="D1481" s="20" t="s">
        <v>23</v>
      </c>
      <c r="E1481" s="22">
        <v>44.50974820429964</v>
      </c>
      <c r="F1481" s="22">
        <v>49.932529832957741</v>
      </c>
      <c r="G1481" s="22">
        <v>48.918589029542296</v>
      </c>
      <c r="H1481" s="22"/>
      <c r="I1481" s="22"/>
    </row>
    <row r="1482" spans="1:9" s="39" customFormat="1" x14ac:dyDescent="0.25">
      <c r="A1482" s="39" t="str">
        <f t="shared" si="23"/>
        <v>DISTRIBUCION VOLUMEN X CRITERIO (Consumiciones)MixersT.ESPAÑA</v>
      </c>
      <c r="B1482" s="20" t="s">
        <v>120</v>
      </c>
      <c r="C1482" s="20" t="s">
        <v>168</v>
      </c>
      <c r="D1482" s="20" t="s">
        <v>37</v>
      </c>
      <c r="E1482" s="22">
        <v>100</v>
      </c>
      <c r="F1482" s="22">
        <v>100</v>
      </c>
      <c r="G1482" s="22">
        <v>100</v>
      </c>
      <c r="H1482" s="40"/>
      <c r="I1482" s="40"/>
    </row>
    <row r="1483" spans="1:9" x14ac:dyDescent="0.25">
      <c r="A1483" s="20" t="str">
        <f t="shared" si="23"/>
        <v>DISTRIBUCION VOLUMEN X CRITERIO (Consumiciones)MixersBCN AM</v>
      </c>
      <c r="B1483" s="20" t="s">
        <v>120</v>
      </c>
      <c r="C1483" s="20" t="s">
        <v>168</v>
      </c>
      <c r="D1483" s="20" t="s">
        <v>2</v>
      </c>
      <c r="E1483" s="22">
        <v>10.382768762474619</v>
      </c>
      <c r="F1483" s="22">
        <v>9.3844762021437678</v>
      </c>
      <c r="G1483" s="22">
        <v>8.2367967778862781</v>
      </c>
      <c r="H1483" s="22"/>
      <c r="I1483" s="22"/>
    </row>
    <row r="1484" spans="1:9" x14ac:dyDescent="0.25">
      <c r="A1484" s="20" t="str">
        <f t="shared" si="23"/>
        <v>DISTRIBUCION VOLUMEN X CRITERIO (Consumiciones)MixersREST.CAT ARAGON</v>
      </c>
      <c r="B1484" s="20" t="s">
        <v>120</v>
      </c>
      <c r="C1484" s="20" t="s">
        <v>168</v>
      </c>
      <c r="D1484" s="20" t="s">
        <v>3</v>
      </c>
      <c r="E1484" s="22">
        <v>21.477009816469632</v>
      </c>
      <c r="F1484" s="22">
        <v>22.63294272454343</v>
      </c>
      <c r="G1484" s="22">
        <v>18.097830961662904</v>
      </c>
      <c r="H1484" s="22"/>
      <c r="I1484" s="22"/>
    </row>
    <row r="1485" spans="1:9" x14ac:dyDescent="0.25">
      <c r="A1485" s="20" t="str">
        <f t="shared" si="23"/>
        <v>DISTRIBUCION VOLUMEN X CRITERIO (Consumiciones)MixersLEVANTE</v>
      </c>
      <c r="B1485" s="20" t="s">
        <v>120</v>
      </c>
      <c r="C1485" s="20" t="s">
        <v>168</v>
      </c>
      <c r="D1485" s="20" t="s">
        <v>4</v>
      </c>
      <c r="E1485" s="22">
        <v>14.918999419085377</v>
      </c>
      <c r="F1485" s="22">
        <v>16.565013481839404</v>
      </c>
      <c r="G1485" s="22">
        <v>15.014313129414102</v>
      </c>
      <c r="H1485" s="22"/>
      <c r="I1485" s="22"/>
    </row>
    <row r="1486" spans="1:9" x14ac:dyDescent="0.25">
      <c r="A1486" s="20" t="str">
        <f t="shared" si="23"/>
        <v>DISTRIBUCION VOLUMEN X CRITERIO (Consumiciones)MixersANDALUCIA</v>
      </c>
      <c r="B1486" s="20" t="s">
        <v>120</v>
      </c>
      <c r="C1486" s="20" t="s">
        <v>168</v>
      </c>
      <c r="D1486" s="20" t="s">
        <v>5</v>
      </c>
      <c r="E1486" s="22">
        <v>16.731575414626441</v>
      </c>
      <c r="F1486" s="22">
        <v>10.141894313753792</v>
      </c>
      <c r="G1486" s="22">
        <v>11.3764877521267</v>
      </c>
      <c r="H1486" s="22"/>
      <c r="I1486" s="22"/>
    </row>
    <row r="1487" spans="1:9" x14ac:dyDescent="0.25">
      <c r="A1487" s="20" t="str">
        <f t="shared" si="23"/>
        <v>DISTRIBUCION VOLUMEN X CRITERIO (Consumiciones)MixersMDD AM</v>
      </c>
      <c r="B1487" s="20" t="s">
        <v>120</v>
      </c>
      <c r="C1487" s="20" t="s">
        <v>168</v>
      </c>
      <c r="D1487" s="20" t="s">
        <v>6</v>
      </c>
      <c r="E1487" s="22">
        <v>6.7812061418111913</v>
      </c>
      <c r="F1487" s="22">
        <v>9.2704803019984929</v>
      </c>
      <c r="G1487" s="22">
        <v>11.829379592097348</v>
      </c>
      <c r="H1487" s="22"/>
      <c r="I1487" s="22"/>
    </row>
    <row r="1488" spans="1:9" x14ac:dyDescent="0.25">
      <c r="A1488" s="20" t="str">
        <f t="shared" si="23"/>
        <v>DISTRIBUCION VOLUMEN X CRITERIO (Consumiciones)MixersRTO CENTRO</v>
      </c>
      <c r="B1488" s="20" t="s">
        <v>120</v>
      </c>
      <c r="C1488" s="20" t="s">
        <v>168</v>
      </c>
      <c r="D1488" s="20" t="s">
        <v>7</v>
      </c>
      <c r="E1488" s="22">
        <v>5.5083880678465738</v>
      </c>
      <c r="F1488" s="22">
        <v>8.2459954580527075</v>
      </c>
      <c r="G1488" s="22">
        <v>7.4489640273989117</v>
      </c>
      <c r="H1488" s="22"/>
      <c r="I1488" s="22"/>
    </row>
    <row r="1489" spans="1:9" x14ac:dyDescent="0.25">
      <c r="A1489" s="20" t="str">
        <f t="shared" si="23"/>
        <v>DISTRIBUCION VOLUMEN X CRITERIO (Consumiciones)MixersNORTE-CENTRO</v>
      </c>
      <c r="B1489" s="20" t="s">
        <v>120</v>
      </c>
      <c r="C1489" s="20" t="s">
        <v>168</v>
      </c>
      <c r="D1489" s="20" t="s">
        <v>8</v>
      </c>
      <c r="E1489" s="22">
        <v>10.580027171241191</v>
      </c>
      <c r="F1489" s="22">
        <v>10.381080612124611</v>
      </c>
      <c r="G1489" s="22">
        <v>13.914003657715279</v>
      </c>
      <c r="H1489" s="22"/>
      <c r="I1489" s="22"/>
    </row>
    <row r="1490" spans="1:9" x14ac:dyDescent="0.25">
      <c r="A1490" s="20" t="str">
        <f t="shared" si="23"/>
        <v>DISTRIBUCION VOLUMEN X CRITERIO (Consumiciones)MixersNOROESTE</v>
      </c>
      <c r="B1490" s="20" t="s">
        <v>120</v>
      </c>
      <c r="C1490" s="20" t="s">
        <v>168</v>
      </c>
      <c r="D1490" s="20" t="s">
        <v>9</v>
      </c>
      <c r="E1490" s="22">
        <v>13.620030481348911</v>
      </c>
      <c r="F1490" s="22">
        <v>13.378121658782902</v>
      </c>
      <c r="G1490" s="22">
        <v>14.082229169189855</v>
      </c>
      <c r="H1490" s="22"/>
      <c r="I1490" s="22"/>
    </row>
    <row r="1491" spans="1:9" x14ac:dyDescent="0.25">
      <c r="A1491" s="20" t="str">
        <f t="shared" si="23"/>
        <v>DISTRIBUCION VOLUMEN X CRITERIO (Consumiciones)Mixers&lt;2MIL</v>
      </c>
      <c r="B1491" s="20" t="s">
        <v>120</v>
      </c>
      <c r="C1491" s="20" t="s">
        <v>168</v>
      </c>
      <c r="D1491" s="20" t="s">
        <v>10</v>
      </c>
      <c r="E1491" s="22">
        <v>7.608054297244804</v>
      </c>
      <c r="F1491" s="22">
        <v>6.0428668595407098</v>
      </c>
      <c r="G1491" s="22">
        <v>6.7750130107841269</v>
      </c>
      <c r="H1491" s="22"/>
      <c r="I1491" s="22"/>
    </row>
    <row r="1492" spans="1:9" x14ac:dyDescent="0.25">
      <c r="A1492" s="20" t="str">
        <f t="shared" si="23"/>
        <v>DISTRIBUCION VOLUMEN X CRITERIO (Consumiciones)Mixers2-5MIL</v>
      </c>
      <c r="B1492" s="20" t="s">
        <v>120</v>
      </c>
      <c r="C1492" s="20" t="s">
        <v>168</v>
      </c>
      <c r="D1492" s="20" t="s">
        <v>11</v>
      </c>
      <c r="E1492" s="22">
        <v>5.9590032777831095</v>
      </c>
      <c r="F1492" s="22">
        <v>4.4302449348244117</v>
      </c>
      <c r="G1492" s="22">
        <v>4.6325779899592732</v>
      </c>
      <c r="H1492" s="22"/>
      <c r="I1492" s="22"/>
    </row>
    <row r="1493" spans="1:9" x14ac:dyDescent="0.25">
      <c r="A1493" s="20" t="str">
        <f t="shared" si="23"/>
        <v>DISTRIBUCION VOLUMEN X CRITERIO (Consumiciones)Mixers5-10MIL</v>
      </c>
      <c r="B1493" s="20" t="s">
        <v>120</v>
      </c>
      <c r="C1493" s="20" t="s">
        <v>168</v>
      </c>
      <c r="D1493" s="20" t="s">
        <v>12</v>
      </c>
      <c r="E1493" s="22">
        <v>3.4795656973249987</v>
      </c>
      <c r="F1493" s="22">
        <v>4.0728753393192738</v>
      </c>
      <c r="G1493" s="22">
        <v>4.0774545788078518</v>
      </c>
      <c r="H1493" s="22"/>
      <c r="I1493" s="22"/>
    </row>
    <row r="1494" spans="1:9" x14ac:dyDescent="0.25">
      <c r="A1494" s="20" t="str">
        <f t="shared" si="23"/>
        <v>DISTRIBUCION VOLUMEN X CRITERIO (Consumiciones)Mixers10-30MIL</v>
      </c>
      <c r="B1494" s="20" t="s">
        <v>120</v>
      </c>
      <c r="C1494" s="20" t="s">
        <v>168</v>
      </c>
      <c r="D1494" s="20" t="s">
        <v>13</v>
      </c>
      <c r="E1494" s="22">
        <v>17.709483526137397</v>
      </c>
      <c r="F1494" s="22">
        <v>22.02428839050695</v>
      </c>
      <c r="G1494" s="22">
        <v>18.583909802707357</v>
      </c>
      <c r="H1494" s="22"/>
      <c r="I1494" s="22"/>
    </row>
    <row r="1495" spans="1:9" x14ac:dyDescent="0.25">
      <c r="A1495" s="20" t="str">
        <f t="shared" si="23"/>
        <v>DISTRIBUCION VOLUMEN X CRITERIO (Consumiciones)Mixers30-100MIL</v>
      </c>
      <c r="B1495" s="20" t="s">
        <v>120</v>
      </c>
      <c r="C1495" s="20" t="s">
        <v>168</v>
      </c>
      <c r="D1495" s="20" t="s">
        <v>14</v>
      </c>
      <c r="E1495" s="22">
        <v>29.673218856946036</v>
      </c>
      <c r="F1495" s="22">
        <v>21.649528553079296</v>
      </c>
      <c r="G1495" s="22">
        <v>21.415745607878531</v>
      </c>
      <c r="H1495" s="22"/>
      <c r="I1495" s="22"/>
    </row>
    <row r="1496" spans="1:9" x14ac:dyDescent="0.25">
      <c r="A1496" s="20" t="str">
        <f t="shared" si="23"/>
        <v>DISTRIBUCION VOLUMEN X CRITERIO (Consumiciones)Mixers100-200MIL</v>
      </c>
      <c r="B1496" s="20" t="s">
        <v>120</v>
      </c>
      <c r="C1496" s="20" t="s">
        <v>168</v>
      </c>
      <c r="D1496" s="20" t="s">
        <v>15</v>
      </c>
      <c r="E1496" s="22">
        <v>6.2560869226522691</v>
      </c>
      <c r="F1496" s="22">
        <v>6.610346983148073</v>
      </c>
      <c r="G1496" s="22">
        <v>9.2688319381684963</v>
      </c>
      <c r="H1496" s="22"/>
      <c r="I1496" s="22"/>
    </row>
    <row r="1497" spans="1:9" x14ac:dyDescent="0.25">
      <c r="A1497" s="20" t="str">
        <f t="shared" si="23"/>
        <v>DISTRIBUCION VOLUMEN X CRITERIO (Consumiciones)Mixers200-500MIL</v>
      </c>
      <c r="B1497" s="20" t="s">
        <v>120</v>
      </c>
      <c r="C1497" s="20" t="s">
        <v>168</v>
      </c>
      <c r="D1497" s="20" t="s">
        <v>16</v>
      </c>
      <c r="E1497" s="22">
        <v>11.937655150749581</v>
      </c>
      <c r="F1497" s="22">
        <v>16.480201229824154</v>
      </c>
      <c r="G1497" s="22">
        <v>15.512082673081434</v>
      </c>
      <c r="H1497" s="22"/>
      <c r="I1497" s="22"/>
    </row>
    <row r="1498" spans="1:9" x14ac:dyDescent="0.25">
      <c r="A1498" s="20" t="str">
        <f t="shared" si="23"/>
        <v>DISTRIBUCION VOLUMEN X CRITERIO (Consumiciones)Mixers&gt;500MIL</v>
      </c>
      <c r="B1498" s="20" t="s">
        <v>120</v>
      </c>
      <c r="C1498" s="20" t="s">
        <v>168</v>
      </c>
      <c r="D1498" s="20" t="s">
        <v>17</v>
      </c>
      <c r="E1498" s="22">
        <v>17.376943031965833</v>
      </c>
      <c r="F1498" s="22">
        <v>18.689655562934789</v>
      </c>
      <c r="G1498" s="22">
        <v>19.734387439107756</v>
      </c>
      <c r="H1498" s="22"/>
      <c r="I1498" s="22"/>
    </row>
    <row r="1499" spans="1:9" x14ac:dyDescent="0.25">
      <c r="A1499" s="20" t="str">
        <f t="shared" si="23"/>
        <v>DISTRIBUCION VOLUMEN X CRITERIO (Consumiciones)MixersDE 15 A 19 AÑOS</v>
      </c>
      <c r="B1499" s="20" t="s">
        <v>120</v>
      </c>
      <c r="C1499" s="20" t="s">
        <v>168</v>
      </c>
      <c r="D1499" s="20" t="s">
        <v>40</v>
      </c>
      <c r="E1499" s="22">
        <v>0.46751418759263252</v>
      </c>
      <c r="F1499" s="22">
        <v>0.35770097893579356</v>
      </c>
      <c r="G1499" s="22">
        <v>0</v>
      </c>
      <c r="H1499" s="22"/>
      <c r="I1499" s="22"/>
    </row>
    <row r="1500" spans="1:9" x14ac:dyDescent="0.25">
      <c r="A1500" s="20" t="str">
        <f t="shared" si="23"/>
        <v>DISTRIBUCION VOLUMEN X CRITERIO (Consumiciones)MixersDE 20 A 24 AÑOS</v>
      </c>
      <c r="B1500" s="20" t="s">
        <v>120</v>
      </c>
      <c r="C1500" s="20" t="s">
        <v>168</v>
      </c>
      <c r="D1500" s="20" t="s">
        <v>41</v>
      </c>
      <c r="E1500" s="22">
        <v>0.79812782265384719</v>
      </c>
      <c r="F1500" s="22">
        <v>0.72548762859991722</v>
      </c>
      <c r="G1500" s="22">
        <v>1.2653150991480027</v>
      </c>
      <c r="H1500" s="22"/>
      <c r="I1500" s="22"/>
    </row>
    <row r="1501" spans="1:9" x14ac:dyDescent="0.25">
      <c r="A1501" s="20" t="str">
        <f t="shared" si="23"/>
        <v>DISTRIBUCION VOLUMEN X CRITERIO (Consumiciones)MixersDE 25 A 34 AÑOS</v>
      </c>
      <c r="B1501" s="20" t="s">
        <v>120</v>
      </c>
      <c r="C1501" s="20" t="s">
        <v>168</v>
      </c>
      <c r="D1501" s="20" t="s">
        <v>42</v>
      </c>
      <c r="E1501" s="22">
        <v>3.0734510539975455</v>
      </c>
      <c r="F1501" s="22">
        <v>3.4565738702129303</v>
      </c>
      <c r="G1501" s="22">
        <v>3.7963978244245986</v>
      </c>
      <c r="H1501" s="22"/>
      <c r="I1501" s="22"/>
    </row>
    <row r="1502" spans="1:9" x14ac:dyDescent="0.25">
      <c r="A1502" s="20" t="str">
        <f t="shared" si="23"/>
        <v>DISTRIBUCION VOLUMEN X CRITERIO (Consumiciones)MixersDE 35 A 49 AÑOS</v>
      </c>
      <c r="B1502" s="20" t="s">
        <v>120</v>
      </c>
      <c r="C1502" s="20" t="s">
        <v>168</v>
      </c>
      <c r="D1502" s="20" t="s">
        <v>43</v>
      </c>
      <c r="E1502" s="22">
        <v>23.338567726010854</v>
      </c>
      <c r="F1502" s="22">
        <v>15.133737962111974</v>
      </c>
      <c r="G1502" s="22">
        <v>16.509466327279874</v>
      </c>
      <c r="H1502" s="22"/>
      <c r="I1502" s="22"/>
    </row>
    <row r="1503" spans="1:9" x14ac:dyDescent="0.25">
      <c r="A1503" s="20" t="str">
        <f t="shared" si="23"/>
        <v>DISTRIBUCION VOLUMEN X CRITERIO (Consumiciones)MixersDE 50 A 59 AÑOS</v>
      </c>
      <c r="B1503" s="20" t="s">
        <v>120</v>
      </c>
      <c r="C1503" s="20" t="s">
        <v>168</v>
      </c>
      <c r="D1503" s="20" t="s">
        <v>44</v>
      </c>
      <c r="E1503" s="22">
        <v>22.292182921515252</v>
      </c>
      <c r="F1503" s="22">
        <v>22.399116426582626</v>
      </c>
      <c r="G1503" s="22">
        <v>28.261130871512236</v>
      </c>
      <c r="H1503" s="22"/>
      <c r="I1503" s="22"/>
    </row>
    <row r="1504" spans="1:9" x14ac:dyDescent="0.25">
      <c r="A1504" s="20" t="str">
        <f t="shared" si="23"/>
        <v>DISTRIBUCION VOLUMEN X CRITERIO (Consumiciones)MixersDE 60 A 75 AÑOS</v>
      </c>
      <c r="B1504" s="20" t="s">
        <v>120</v>
      </c>
      <c r="C1504" s="20" t="s">
        <v>168</v>
      </c>
      <c r="D1504" s="20" t="s">
        <v>45</v>
      </c>
      <c r="E1504" s="22">
        <v>50.030164010689226</v>
      </c>
      <c r="F1504" s="22">
        <v>57.927381914247597</v>
      </c>
      <c r="G1504" s="22">
        <v>50.167693424879246</v>
      </c>
      <c r="H1504" s="22"/>
      <c r="I1504" s="22"/>
    </row>
    <row r="1505" spans="1:9" x14ac:dyDescent="0.25">
      <c r="A1505" s="20" t="str">
        <f t="shared" si="23"/>
        <v>DISTRIBUCION VOLUMEN X CRITERIO (Consumiciones)MixersALTA Y MEDIA ALTA</v>
      </c>
      <c r="B1505" s="20" t="s">
        <v>120</v>
      </c>
      <c r="C1505" s="20" t="s">
        <v>168</v>
      </c>
      <c r="D1505" s="20" t="s">
        <v>18</v>
      </c>
      <c r="E1505" s="22">
        <v>25.017225726305742</v>
      </c>
      <c r="F1505" s="22">
        <v>32.497614700619508</v>
      </c>
      <c r="G1505" s="22">
        <v>29.555165471329904</v>
      </c>
      <c r="H1505" s="22"/>
      <c r="I1505" s="22"/>
    </row>
    <row r="1506" spans="1:9" x14ac:dyDescent="0.25">
      <c r="A1506" s="20" t="str">
        <f t="shared" si="23"/>
        <v>DISTRIBUCION VOLUMEN X CRITERIO (Consumiciones)MixersMEDIA</v>
      </c>
      <c r="B1506" s="20" t="s">
        <v>120</v>
      </c>
      <c r="C1506" s="20" t="s">
        <v>168</v>
      </c>
      <c r="D1506" s="20" t="s">
        <v>19</v>
      </c>
      <c r="E1506" s="22">
        <v>36.493323617382266</v>
      </c>
      <c r="F1506" s="22">
        <v>30.125306129264629</v>
      </c>
      <c r="G1506" s="22">
        <v>34.038932522804977</v>
      </c>
      <c r="H1506" s="22"/>
      <c r="I1506" s="22"/>
    </row>
    <row r="1507" spans="1:9" x14ac:dyDescent="0.25">
      <c r="A1507" s="20" t="str">
        <f t="shared" si="23"/>
        <v>DISTRIBUCION VOLUMEN X CRITERIO (Consumiciones)MixersMEDIA BAJA</v>
      </c>
      <c r="B1507" s="20" t="s">
        <v>120</v>
      </c>
      <c r="C1507" s="20" t="s">
        <v>168</v>
      </c>
      <c r="D1507" s="20" t="s">
        <v>20</v>
      </c>
      <c r="E1507" s="22">
        <v>29.168530817718985</v>
      </c>
      <c r="F1507" s="22">
        <v>23.77267233054372</v>
      </c>
      <c r="G1507" s="22">
        <v>22.240733205193369</v>
      </c>
      <c r="H1507" s="22"/>
      <c r="I1507" s="22"/>
    </row>
    <row r="1508" spans="1:9" x14ac:dyDescent="0.25">
      <c r="A1508" s="20" t="str">
        <f t="shared" si="23"/>
        <v>DISTRIBUCION VOLUMEN X CRITERIO (Consumiciones)MixersBAJA</v>
      </c>
      <c r="B1508" s="20" t="s">
        <v>120</v>
      </c>
      <c r="C1508" s="20" t="s">
        <v>168</v>
      </c>
      <c r="D1508" s="20" t="s">
        <v>21</v>
      </c>
      <c r="E1508" s="22">
        <v>9.320922370546894</v>
      </c>
      <c r="F1508" s="22">
        <v>13.60441159281125</v>
      </c>
      <c r="G1508" s="22">
        <v>14.165168800671745</v>
      </c>
      <c r="H1508" s="22"/>
      <c r="I1508" s="22"/>
    </row>
    <row r="1509" spans="1:9" x14ac:dyDescent="0.25">
      <c r="A1509" s="20" t="str">
        <f t="shared" si="23"/>
        <v>DISTRIBUCION VOLUMEN X CRITERIO (Consumiciones)MixersHOMBRE</v>
      </c>
      <c r="B1509" s="20" t="s">
        <v>120</v>
      </c>
      <c r="C1509" s="20" t="s">
        <v>168</v>
      </c>
      <c r="D1509" s="20" t="s">
        <v>22</v>
      </c>
      <c r="E1509" s="22">
        <v>46.44923428228433</v>
      </c>
      <c r="F1509" s="22">
        <v>49.626081279231393</v>
      </c>
      <c r="G1509" s="22">
        <v>46.11097907480783</v>
      </c>
      <c r="H1509" s="22"/>
      <c r="I1509" s="22"/>
    </row>
    <row r="1510" spans="1:9" x14ac:dyDescent="0.25">
      <c r="A1510" s="20" t="str">
        <f t="shared" si="23"/>
        <v>DISTRIBUCION VOLUMEN X CRITERIO (Consumiciones)MixersMUJER</v>
      </c>
      <c r="B1510" s="20" t="s">
        <v>120</v>
      </c>
      <c r="C1510" s="20" t="s">
        <v>168</v>
      </c>
      <c r="D1510" s="20" t="s">
        <v>23</v>
      </c>
      <c r="E1510" s="22">
        <v>53.550778377485116</v>
      </c>
      <c r="F1510" s="22">
        <v>50.373922854020016</v>
      </c>
      <c r="G1510" s="22">
        <v>53.889020925192163</v>
      </c>
      <c r="H1510" s="22"/>
      <c r="I1510" s="22"/>
    </row>
    <row r="1511" spans="1:9" x14ac:dyDescent="0.25">
      <c r="A1511" s="20" t="str">
        <f t="shared" si="23"/>
        <v>DISTRIBUCION VOLUMEN X CRITERIO (Consumiciones)IsotonicasT.ESPAÑA</v>
      </c>
      <c r="B1511" s="20" t="s">
        <v>120</v>
      </c>
      <c r="C1511" s="20" t="s">
        <v>182</v>
      </c>
      <c r="D1511" s="20" t="s">
        <v>37</v>
      </c>
      <c r="E1511" s="22">
        <v>100</v>
      </c>
      <c r="F1511" s="22">
        <v>100</v>
      </c>
      <c r="G1511" s="22">
        <v>100</v>
      </c>
      <c r="H1511" s="22"/>
      <c r="I1511" s="22"/>
    </row>
    <row r="1512" spans="1:9" x14ac:dyDescent="0.25">
      <c r="A1512" s="20" t="str">
        <f t="shared" si="23"/>
        <v>DISTRIBUCION VOLUMEN X CRITERIO (Consumiciones)IsotonicasBCN AM</v>
      </c>
      <c r="B1512" s="20" t="s">
        <v>120</v>
      </c>
      <c r="C1512" s="20" t="s">
        <v>182</v>
      </c>
      <c r="D1512" s="20" t="s">
        <v>2</v>
      </c>
      <c r="E1512" s="22">
        <v>6.7808585950692652</v>
      </c>
      <c r="F1512" s="22">
        <v>7.3722478183813802</v>
      </c>
      <c r="G1512" s="22">
        <v>7.5491649918956378</v>
      </c>
      <c r="H1512" s="22"/>
      <c r="I1512" s="22"/>
    </row>
    <row r="1513" spans="1:9" x14ac:dyDescent="0.25">
      <c r="A1513" s="20" t="str">
        <f t="shared" si="23"/>
        <v>DISTRIBUCION VOLUMEN X CRITERIO (Consumiciones)IsotonicasREST.CAT ARAGON</v>
      </c>
      <c r="B1513" s="20" t="s">
        <v>120</v>
      </c>
      <c r="C1513" s="20" t="s">
        <v>182</v>
      </c>
      <c r="D1513" s="20" t="s">
        <v>3</v>
      </c>
      <c r="E1513" s="22">
        <v>10.351738294666033</v>
      </c>
      <c r="F1513" s="22">
        <v>9.0942957370274637</v>
      </c>
      <c r="G1513" s="22">
        <v>8.4167673808991097</v>
      </c>
      <c r="H1513" s="22"/>
      <c r="I1513" s="22"/>
    </row>
    <row r="1514" spans="1:9" x14ac:dyDescent="0.25">
      <c r="A1514" s="20" t="str">
        <f t="shared" si="23"/>
        <v>DISTRIBUCION VOLUMEN X CRITERIO (Consumiciones)IsotonicasLEVANTE</v>
      </c>
      <c r="B1514" s="20" t="s">
        <v>120</v>
      </c>
      <c r="C1514" s="20" t="s">
        <v>182</v>
      </c>
      <c r="D1514" s="20" t="s">
        <v>4</v>
      </c>
      <c r="E1514" s="22">
        <v>12.480958811495107</v>
      </c>
      <c r="F1514" s="22">
        <v>14.908552339108464</v>
      </c>
      <c r="G1514" s="22">
        <v>12.573161521529071</v>
      </c>
      <c r="H1514" s="22"/>
      <c r="I1514" s="22"/>
    </row>
    <row r="1515" spans="1:9" x14ac:dyDescent="0.25">
      <c r="A1515" s="20" t="str">
        <f t="shared" si="23"/>
        <v>DISTRIBUCION VOLUMEN X CRITERIO (Consumiciones)IsotonicasANDALUCIA</v>
      </c>
      <c r="B1515" s="20" t="s">
        <v>120</v>
      </c>
      <c r="C1515" s="20" t="s">
        <v>182</v>
      </c>
      <c r="D1515" s="20" t="s">
        <v>5</v>
      </c>
      <c r="E1515" s="22">
        <v>23.103722851629804</v>
      </c>
      <c r="F1515" s="22">
        <v>22.0073997256717</v>
      </c>
      <c r="G1515" s="22">
        <v>28.145405623517988</v>
      </c>
      <c r="H1515" s="22"/>
      <c r="I1515" s="22"/>
    </row>
    <row r="1516" spans="1:9" x14ac:dyDescent="0.25">
      <c r="A1516" s="20" t="str">
        <f t="shared" si="23"/>
        <v>DISTRIBUCION VOLUMEN X CRITERIO (Consumiciones)IsotonicasMDD AM</v>
      </c>
      <c r="B1516" s="20" t="s">
        <v>120</v>
      </c>
      <c r="C1516" s="20" t="s">
        <v>182</v>
      </c>
      <c r="D1516" s="20" t="s">
        <v>6</v>
      </c>
      <c r="E1516" s="22">
        <v>15.703310305501251</v>
      </c>
      <c r="F1516" s="22">
        <v>15.207080935331485</v>
      </c>
      <c r="G1516" s="22">
        <v>12.91311480054674</v>
      </c>
      <c r="H1516" s="22"/>
      <c r="I1516" s="22"/>
    </row>
    <row r="1517" spans="1:9" x14ac:dyDescent="0.25">
      <c r="A1517" s="20" t="str">
        <f t="shared" si="23"/>
        <v>DISTRIBUCION VOLUMEN X CRITERIO (Consumiciones)IsotonicasRTO CENTRO</v>
      </c>
      <c r="B1517" s="20" t="s">
        <v>120</v>
      </c>
      <c r="C1517" s="20" t="s">
        <v>182</v>
      </c>
      <c r="D1517" s="20" t="s">
        <v>7</v>
      </c>
      <c r="E1517" s="22">
        <v>13.694765209258735</v>
      </c>
      <c r="F1517" s="22">
        <v>11.402742095443569</v>
      </c>
      <c r="G1517" s="22">
        <v>12.162345154920798</v>
      </c>
      <c r="H1517" s="22"/>
      <c r="I1517" s="22"/>
    </row>
    <row r="1518" spans="1:9" x14ac:dyDescent="0.25">
      <c r="A1518" s="20" t="str">
        <f t="shared" si="23"/>
        <v>DISTRIBUCION VOLUMEN X CRITERIO (Consumiciones)IsotonicasNORTE-CENTRO</v>
      </c>
      <c r="B1518" s="20" t="s">
        <v>120</v>
      </c>
      <c r="C1518" s="20" t="s">
        <v>182</v>
      </c>
      <c r="D1518" s="20" t="s">
        <v>8</v>
      </c>
      <c r="E1518" s="22">
        <v>5.5176281139182128</v>
      </c>
      <c r="F1518" s="22">
        <v>5.7653933823598988</v>
      </c>
      <c r="G1518" s="22">
        <v>6.8213777316191226</v>
      </c>
      <c r="H1518" s="22"/>
      <c r="I1518" s="22"/>
    </row>
    <row r="1519" spans="1:9" x14ac:dyDescent="0.25">
      <c r="A1519" s="20" t="str">
        <f t="shared" si="23"/>
        <v>DISTRIBUCION VOLUMEN X CRITERIO (Consumiciones)IsotonicasNOROESTE</v>
      </c>
      <c r="B1519" s="20" t="s">
        <v>120</v>
      </c>
      <c r="C1519" s="20" t="s">
        <v>182</v>
      </c>
      <c r="D1519" s="20" t="s">
        <v>9</v>
      </c>
      <c r="E1519" s="22">
        <v>12.367028701265149</v>
      </c>
      <c r="F1519" s="22">
        <v>14.242290576716496</v>
      </c>
      <c r="G1519" s="22">
        <v>11.418668657177221</v>
      </c>
      <c r="H1519" s="22"/>
      <c r="I1519" s="22"/>
    </row>
    <row r="1520" spans="1:9" x14ac:dyDescent="0.25">
      <c r="A1520" s="20" t="str">
        <f t="shared" si="23"/>
        <v>DISTRIBUCION VOLUMEN X CRITERIO (Consumiciones)Isotonicas&lt;2MIL</v>
      </c>
      <c r="B1520" s="20" t="s">
        <v>120</v>
      </c>
      <c r="C1520" s="20" t="s">
        <v>182</v>
      </c>
      <c r="D1520" s="20" t="s">
        <v>10</v>
      </c>
      <c r="E1520" s="22">
        <v>6.3322633487048989</v>
      </c>
      <c r="F1520" s="22">
        <v>9.7099501201695251</v>
      </c>
      <c r="G1520" s="22">
        <v>9.4632402007575784</v>
      </c>
      <c r="H1520" s="22"/>
      <c r="I1520" s="22"/>
    </row>
    <row r="1521" spans="1:9" x14ac:dyDescent="0.25">
      <c r="A1521" s="20" t="str">
        <f t="shared" si="23"/>
        <v>DISTRIBUCION VOLUMEN X CRITERIO (Consumiciones)Isotonicas2-5MIL</v>
      </c>
      <c r="B1521" s="20" t="s">
        <v>120</v>
      </c>
      <c r="C1521" s="20" t="s">
        <v>182</v>
      </c>
      <c r="D1521" s="20" t="s">
        <v>11</v>
      </c>
      <c r="E1521" s="22">
        <v>8.3898689345437898</v>
      </c>
      <c r="F1521" s="22">
        <v>5.79656770546059</v>
      </c>
      <c r="G1521" s="22">
        <v>4.5228060336699807</v>
      </c>
      <c r="H1521" s="22"/>
      <c r="I1521" s="22"/>
    </row>
    <row r="1522" spans="1:9" x14ac:dyDescent="0.25">
      <c r="A1522" s="20" t="str">
        <f t="shared" si="23"/>
        <v>DISTRIBUCION VOLUMEN X CRITERIO (Consumiciones)Isotonicas5-10MIL</v>
      </c>
      <c r="B1522" s="20" t="s">
        <v>120</v>
      </c>
      <c r="C1522" s="20" t="s">
        <v>182</v>
      </c>
      <c r="D1522" s="20" t="s">
        <v>12</v>
      </c>
      <c r="E1522" s="22">
        <v>8.0920241757763378</v>
      </c>
      <c r="F1522" s="22">
        <v>7.0567076310339818</v>
      </c>
      <c r="G1522" s="22">
        <v>7.3633792303641439</v>
      </c>
      <c r="H1522" s="22"/>
      <c r="I1522" s="22"/>
    </row>
    <row r="1523" spans="1:9" x14ac:dyDescent="0.25">
      <c r="A1523" s="20" t="str">
        <f t="shared" si="23"/>
        <v>DISTRIBUCION VOLUMEN X CRITERIO (Consumiciones)Isotonicas10-30MIL</v>
      </c>
      <c r="B1523" s="20" t="s">
        <v>120</v>
      </c>
      <c r="C1523" s="20" t="s">
        <v>182</v>
      </c>
      <c r="D1523" s="20" t="s">
        <v>13</v>
      </c>
      <c r="E1523" s="22">
        <v>16.725551646608736</v>
      </c>
      <c r="F1523" s="22">
        <v>15.731453068895348</v>
      </c>
      <c r="G1523" s="22">
        <v>14.848361981118158</v>
      </c>
      <c r="H1523" s="22"/>
      <c r="I1523" s="22"/>
    </row>
    <row r="1524" spans="1:9" x14ac:dyDescent="0.25">
      <c r="A1524" s="20" t="str">
        <f t="shared" si="23"/>
        <v>DISTRIBUCION VOLUMEN X CRITERIO (Consumiciones)Isotonicas30-100MIL</v>
      </c>
      <c r="B1524" s="20" t="s">
        <v>120</v>
      </c>
      <c r="C1524" s="20" t="s">
        <v>182</v>
      </c>
      <c r="D1524" s="20" t="s">
        <v>14</v>
      </c>
      <c r="E1524" s="22">
        <v>19.317097317003629</v>
      </c>
      <c r="F1524" s="22">
        <v>21.181734310541177</v>
      </c>
      <c r="G1524" s="22">
        <v>26.950708484323261</v>
      </c>
      <c r="H1524" s="22"/>
      <c r="I1524" s="22"/>
    </row>
    <row r="1525" spans="1:9" x14ac:dyDescent="0.25">
      <c r="A1525" s="20" t="str">
        <f t="shared" si="23"/>
        <v>DISTRIBUCION VOLUMEN X CRITERIO (Consumiciones)Isotonicas100-200MIL</v>
      </c>
      <c r="B1525" s="20" t="s">
        <v>120</v>
      </c>
      <c r="C1525" s="20" t="s">
        <v>182</v>
      </c>
      <c r="D1525" s="20" t="s">
        <v>15</v>
      </c>
      <c r="E1525" s="22">
        <v>10.234585928251096</v>
      </c>
      <c r="F1525" s="22">
        <v>10.317924459295865</v>
      </c>
      <c r="G1525" s="22">
        <v>8.605698162132164</v>
      </c>
      <c r="H1525" s="22"/>
      <c r="I1525" s="22"/>
    </row>
    <row r="1526" spans="1:9" x14ac:dyDescent="0.25">
      <c r="A1526" s="20" t="str">
        <f t="shared" si="23"/>
        <v>DISTRIBUCION VOLUMEN X CRITERIO (Consumiciones)Isotonicas200-500MIL</v>
      </c>
      <c r="B1526" s="20" t="s">
        <v>120</v>
      </c>
      <c r="C1526" s="20" t="s">
        <v>182</v>
      </c>
      <c r="D1526" s="20" t="s">
        <v>16</v>
      </c>
      <c r="E1526" s="22">
        <v>11.823373179715912</v>
      </c>
      <c r="F1526" s="22">
        <v>11.476008540835355</v>
      </c>
      <c r="G1526" s="22">
        <v>10.814969473084631</v>
      </c>
      <c r="H1526" s="22"/>
      <c r="I1526" s="22"/>
    </row>
    <row r="1527" spans="1:9" x14ac:dyDescent="0.25">
      <c r="A1527" s="20" t="str">
        <f t="shared" si="23"/>
        <v>DISTRIBUCION VOLUMEN X CRITERIO (Consumiciones)Isotonicas&gt;500MIL</v>
      </c>
      <c r="B1527" s="20" t="s">
        <v>120</v>
      </c>
      <c r="C1527" s="20" t="s">
        <v>182</v>
      </c>
      <c r="D1527" s="20" t="s">
        <v>17</v>
      </c>
      <c r="E1527" s="22">
        <v>19.085253720059953</v>
      </c>
      <c r="F1527" s="22">
        <v>18.729654816278277</v>
      </c>
      <c r="G1527" s="22">
        <v>17.430834480514847</v>
      </c>
      <c r="H1527" s="22"/>
      <c r="I1527" s="22"/>
    </row>
    <row r="1528" spans="1:9" x14ac:dyDescent="0.25">
      <c r="A1528" s="20" t="str">
        <f t="shared" si="23"/>
        <v>DISTRIBUCION VOLUMEN X CRITERIO (Consumiciones)IsotonicasDE 15 A 19 AÑOS</v>
      </c>
      <c r="B1528" s="20" t="s">
        <v>120</v>
      </c>
      <c r="C1528" s="20" t="s">
        <v>182</v>
      </c>
      <c r="D1528" s="20" t="s">
        <v>40</v>
      </c>
      <c r="E1528" s="22">
        <v>3.2284334941059143</v>
      </c>
      <c r="F1528" s="22">
        <v>4.3374461915692688</v>
      </c>
      <c r="G1528" s="22">
        <v>4.3548840622047571</v>
      </c>
      <c r="H1528" s="22"/>
      <c r="I1528" s="22"/>
    </row>
    <row r="1529" spans="1:9" x14ac:dyDescent="0.25">
      <c r="A1529" s="20" t="str">
        <f t="shared" si="23"/>
        <v>DISTRIBUCION VOLUMEN X CRITERIO (Consumiciones)IsotonicasDE 20 A 24 AÑOS</v>
      </c>
      <c r="B1529" s="20" t="s">
        <v>120</v>
      </c>
      <c r="C1529" s="20" t="s">
        <v>182</v>
      </c>
      <c r="D1529" s="20" t="s">
        <v>41</v>
      </c>
      <c r="E1529" s="22">
        <v>4.67338340684746</v>
      </c>
      <c r="F1529" s="22">
        <v>5.9561201305046332</v>
      </c>
      <c r="G1529" s="22">
        <v>6.1939370194905239</v>
      </c>
      <c r="H1529" s="22"/>
      <c r="I1529" s="22"/>
    </row>
    <row r="1530" spans="1:9" x14ac:dyDescent="0.25">
      <c r="A1530" s="20" t="str">
        <f t="shared" si="23"/>
        <v>DISTRIBUCION VOLUMEN X CRITERIO (Consumiciones)IsotonicasDE 25 A 34 AÑOS</v>
      </c>
      <c r="B1530" s="20" t="s">
        <v>120</v>
      </c>
      <c r="C1530" s="20" t="s">
        <v>182</v>
      </c>
      <c r="D1530" s="20" t="s">
        <v>42</v>
      </c>
      <c r="E1530" s="22">
        <v>13.58563569970546</v>
      </c>
      <c r="F1530" s="22">
        <v>11.06297616517589</v>
      </c>
      <c r="G1530" s="22">
        <v>9.6954704486367191</v>
      </c>
      <c r="H1530" s="22"/>
      <c r="I1530" s="22"/>
    </row>
    <row r="1531" spans="1:9" x14ac:dyDescent="0.25">
      <c r="A1531" s="20" t="str">
        <f t="shared" si="23"/>
        <v>DISTRIBUCION VOLUMEN X CRITERIO (Consumiciones)IsotonicasDE 35 A 49 AÑOS</v>
      </c>
      <c r="B1531" s="20" t="s">
        <v>120</v>
      </c>
      <c r="C1531" s="20" t="s">
        <v>182</v>
      </c>
      <c r="D1531" s="20" t="s">
        <v>43</v>
      </c>
      <c r="E1531" s="22">
        <v>37.928230546718247</v>
      </c>
      <c r="F1531" s="22">
        <v>32.790916902641513</v>
      </c>
      <c r="G1531" s="22">
        <v>29.79317514115462</v>
      </c>
      <c r="H1531" s="22"/>
      <c r="I1531" s="22"/>
    </row>
    <row r="1532" spans="1:9" x14ac:dyDescent="0.25">
      <c r="A1532" s="20" t="str">
        <f t="shared" si="23"/>
        <v>DISTRIBUCION VOLUMEN X CRITERIO (Consumiciones)IsotonicasDE 50 A 59 AÑOS</v>
      </c>
      <c r="B1532" s="20" t="s">
        <v>120</v>
      </c>
      <c r="C1532" s="20" t="s">
        <v>182</v>
      </c>
      <c r="D1532" s="20" t="s">
        <v>44</v>
      </c>
      <c r="E1532" s="22">
        <v>23.645261972064048</v>
      </c>
      <c r="F1532" s="22">
        <v>23.306024697638232</v>
      </c>
      <c r="G1532" s="22">
        <v>18.517659104876003</v>
      </c>
      <c r="H1532" s="22"/>
      <c r="I1532" s="22"/>
    </row>
    <row r="1533" spans="1:9" x14ac:dyDescent="0.25">
      <c r="A1533" s="20" t="str">
        <f t="shared" si="23"/>
        <v>DISTRIBUCION VOLUMEN X CRITERIO (Consumiciones)IsotonicasDE 60 A 75 AÑOS</v>
      </c>
      <c r="B1533" s="20" t="s">
        <v>120</v>
      </c>
      <c r="C1533" s="20" t="s">
        <v>182</v>
      </c>
      <c r="D1533" s="20" t="s">
        <v>45</v>
      </c>
      <c r="E1533" s="22">
        <v>16.939061437279022</v>
      </c>
      <c r="F1533" s="22">
        <v>22.54651271517092</v>
      </c>
      <c r="G1533" s="22">
        <v>31.444862499426002</v>
      </c>
      <c r="H1533" s="22"/>
      <c r="I1533" s="22"/>
    </row>
    <row r="1534" spans="1:9" x14ac:dyDescent="0.25">
      <c r="A1534" s="20" t="str">
        <f t="shared" si="23"/>
        <v>DISTRIBUCION VOLUMEN X CRITERIO (Consumiciones)IsotonicasALTA Y MEDIA ALTA</v>
      </c>
      <c r="B1534" s="20" t="s">
        <v>120</v>
      </c>
      <c r="C1534" s="20" t="s">
        <v>182</v>
      </c>
      <c r="D1534" s="20" t="s">
        <v>18</v>
      </c>
      <c r="E1534" s="22">
        <v>23.976007271064677</v>
      </c>
      <c r="F1534" s="22">
        <v>22.80876174917864</v>
      </c>
      <c r="G1534" s="22">
        <v>21.391566188546811</v>
      </c>
      <c r="H1534" s="22"/>
      <c r="I1534" s="22"/>
    </row>
    <row r="1535" spans="1:9" x14ac:dyDescent="0.25">
      <c r="A1535" s="20" t="str">
        <f t="shared" si="23"/>
        <v>DISTRIBUCION VOLUMEN X CRITERIO (Consumiciones)IsotonicasMEDIA</v>
      </c>
      <c r="B1535" s="20" t="s">
        <v>120</v>
      </c>
      <c r="C1535" s="20" t="s">
        <v>182</v>
      </c>
      <c r="D1535" s="20" t="s">
        <v>19</v>
      </c>
      <c r="E1535" s="22">
        <v>28.476456845763366</v>
      </c>
      <c r="F1535" s="22">
        <v>28.445641960002042</v>
      </c>
      <c r="G1535" s="22">
        <v>27.368666849694634</v>
      </c>
      <c r="H1535" s="22"/>
      <c r="I1535" s="22"/>
    </row>
    <row r="1536" spans="1:9" x14ac:dyDescent="0.25">
      <c r="A1536" s="20" t="str">
        <f t="shared" si="23"/>
        <v>DISTRIBUCION VOLUMEN X CRITERIO (Consumiciones)IsotonicasMEDIA BAJA</v>
      </c>
      <c r="B1536" s="20" t="s">
        <v>120</v>
      </c>
      <c r="C1536" s="20" t="s">
        <v>182</v>
      </c>
      <c r="D1536" s="20" t="s">
        <v>20</v>
      </c>
      <c r="E1536" s="22">
        <v>22.757855863282785</v>
      </c>
      <c r="F1536" s="22">
        <v>26.141905419572815</v>
      </c>
      <c r="G1536" s="22">
        <v>24.271950899002761</v>
      </c>
      <c r="H1536" s="22"/>
      <c r="I1536" s="22"/>
    </row>
    <row r="1537" spans="1:9" x14ac:dyDescent="0.25">
      <c r="A1537" s="20" t="str">
        <f t="shared" si="23"/>
        <v>DISTRIBUCION VOLUMEN X CRITERIO (Consumiciones)IsotonicasBAJA</v>
      </c>
      <c r="B1537" s="20" t="s">
        <v>120</v>
      </c>
      <c r="C1537" s="20" t="s">
        <v>182</v>
      </c>
      <c r="D1537" s="20" t="s">
        <v>21</v>
      </c>
      <c r="E1537" s="22">
        <v>24.789693538899805</v>
      </c>
      <c r="F1537" s="22">
        <v>22.60369348128696</v>
      </c>
      <c r="G1537" s="22">
        <v>26.967806292579649</v>
      </c>
      <c r="H1537" s="22"/>
      <c r="I1537" s="22"/>
    </row>
    <row r="1538" spans="1:9" x14ac:dyDescent="0.25">
      <c r="A1538" s="20" t="str">
        <f t="shared" si="23"/>
        <v>DISTRIBUCION VOLUMEN X CRITERIO (Consumiciones)IsotonicasHOMBRE</v>
      </c>
      <c r="B1538" s="20" t="s">
        <v>120</v>
      </c>
      <c r="C1538" s="20" t="s">
        <v>182</v>
      </c>
      <c r="D1538" s="20" t="s">
        <v>22</v>
      </c>
      <c r="E1538" s="22">
        <v>51.339544687833204</v>
      </c>
      <c r="F1538" s="22">
        <v>53.204343394408504</v>
      </c>
      <c r="G1538" s="22">
        <v>46.5338443786803</v>
      </c>
      <c r="H1538" s="22"/>
      <c r="I1538" s="22"/>
    </row>
    <row r="1539" spans="1:9" x14ac:dyDescent="0.25">
      <c r="A1539" s="20" t="str">
        <f t="shared" si="23"/>
        <v>DISTRIBUCION VOLUMEN X CRITERIO (Consumiciones)IsotonicasMUJER</v>
      </c>
      <c r="B1539" s="20" t="s">
        <v>120</v>
      </c>
      <c r="C1539" s="20" t="s">
        <v>182</v>
      </c>
      <c r="D1539" s="20" t="s">
        <v>23</v>
      </c>
      <c r="E1539" s="22">
        <v>48.660455312166803</v>
      </c>
      <c r="F1539" s="22">
        <v>46.79565008049039</v>
      </c>
      <c r="G1539" s="22">
        <v>53.466155621319686</v>
      </c>
      <c r="H1539" s="22"/>
      <c r="I1539" s="22"/>
    </row>
    <row r="1540" spans="1:9" x14ac:dyDescent="0.25">
      <c r="A1540" s="20" t="str">
        <f t="shared" ref="A1540:A1603" si="24">B1540&amp;C1540&amp;D1540</f>
        <v>DISTRIBUCION VOLUMEN X CRITERIO (Consumiciones)EnergeticasT.ESPAÑA</v>
      </c>
      <c r="B1540" s="20" t="s">
        <v>120</v>
      </c>
      <c r="C1540" s="20" t="s">
        <v>183</v>
      </c>
      <c r="D1540" s="20" t="s">
        <v>37</v>
      </c>
      <c r="E1540" s="22">
        <v>100</v>
      </c>
      <c r="F1540" s="22">
        <v>100</v>
      </c>
      <c r="G1540" s="22">
        <v>100</v>
      </c>
      <c r="H1540" s="22"/>
      <c r="I1540" s="22"/>
    </row>
    <row r="1541" spans="1:9" x14ac:dyDescent="0.25">
      <c r="A1541" s="20" t="str">
        <f t="shared" si="24"/>
        <v>DISTRIBUCION VOLUMEN X CRITERIO (Consumiciones)EnergeticasBCN AM</v>
      </c>
      <c r="B1541" s="20" t="s">
        <v>120</v>
      </c>
      <c r="C1541" s="20" t="s">
        <v>183</v>
      </c>
      <c r="D1541" s="20" t="s">
        <v>2</v>
      </c>
      <c r="E1541" s="22">
        <v>2.569299994794918</v>
      </c>
      <c r="F1541" s="22">
        <v>4.0258065143899886</v>
      </c>
      <c r="G1541" s="22">
        <v>6.8089785332438799</v>
      </c>
      <c r="H1541" s="22"/>
      <c r="I1541" s="22"/>
    </row>
    <row r="1542" spans="1:9" x14ac:dyDescent="0.25">
      <c r="A1542" s="20" t="str">
        <f t="shared" si="24"/>
        <v>DISTRIBUCION VOLUMEN X CRITERIO (Consumiciones)EnergeticasREST.CAT ARAGON</v>
      </c>
      <c r="B1542" s="20" t="s">
        <v>120</v>
      </c>
      <c r="C1542" s="20" t="s">
        <v>183</v>
      </c>
      <c r="D1542" s="20" t="s">
        <v>3</v>
      </c>
      <c r="E1542" s="22">
        <v>9.4504307762248878</v>
      </c>
      <c r="F1542" s="22">
        <v>18.316467720966422</v>
      </c>
      <c r="G1542" s="22">
        <v>9.6816450811002159</v>
      </c>
      <c r="H1542" s="22"/>
      <c r="I1542" s="22"/>
    </row>
    <row r="1543" spans="1:9" x14ac:dyDescent="0.25">
      <c r="A1543" s="20" t="str">
        <f t="shared" si="24"/>
        <v>DISTRIBUCION VOLUMEN X CRITERIO (Consumiciones)EnergeticasLEVANTE</v>
      </c>
      <c r="B1543" s="20" t="s">
        <v>120</v>
      </c>
      <c r="C1543" s="20" t="s">
        <v>183</v>
      </c>
      <c r="D1543" s="20" t="s">
        <v>4</v>
      </c>
      <c r="E1543" s="22">
        <v>21.472488644178778</v>
      </c>
      <c r="F1543" s="22">
        <v>8.9376943182248354</v>
      </c>
      <c r="G1543" s="22">
        <v>13.602395143293167</v>
      </c>
      <c r="H1543" s="22"/>
      <c r="I1543" s="22"/>
    </row>
    <row r="1544" spans="1:9" x14ac:dyDescent="0.25">
      <c r="A1544" s="20" t="str">
        <f t="shared" si="24"/>
        <v>DISTRIBUCION VOLUMEN X CRITERIO (Consumiciones)EnergeticasANDALUCIA</v>
      </c>
      <c r="B1544" s="20" t="s">
        <v>120</v>
      </c>
      <c r="C1544" s="20" t="s">
        <v>183</v>
      </c>
      <c r="D1544" s="20" t="s">
        <v>5</v>
      </c>
      <c r="E1544" s="22">
        <v>25.375584466226275</v>
      </c>
      <c r="F1544" s="22">
        <v>44.084514832382574</v>
      </c>
      <c r="G1544" s="22">
        <v>24.315950530297545</v>
      </c>
      <c r="H1544" s="22"/>
      <c r="I1544" s="22"/>
    </row>
    <row r="1545" spans="1:9" x14ac:dyDescent="0.25">
      <c r="A1545" s="20" t="str">
        <f t="shared" si="24"/>
        <v>DISTRIBUCION VOLUMEN X CRITERIO (Consumiciones)EnergeticasMDD AM</v>
      </c>
      <c r="B1545" s="20" t="s">
        <v>120</v>
      </c>
      <c r="C1545" s="20" t="s">
        <v>183</v>
      </c>
      <c r="D1545" s="20" t="s">
        <v>6</v>
      </c>
      <c r="E1545" s="22">
        <v>14.285603857350512</v>
      </c>
      <c r="F1545" s="22">
        <v>9.0652248589223721</v>
      </c>
      <c r="G1545" s="22">
        <v>8.2942039819302877</v>
      </c>
      <c r="H1545" s="22"/>
      <c r="I1545" s="22"/>
    </row>
    <row r="1546" spans="1:9" x14ac:dyDescent="0.25">
      <c r="A1546" s="20" t="str">
        <f t="shared" si="24"/>
        <v>DISTRIBUCION VOLUMEN X CRITERIO (Consumiciones)EnergeticasRTO CENTRO</v>
      </c>
      <c r="B1546" s="20" t="s">
        <v>120</v>
      </c>
      <c r="C1546" s="20" t="s">
        <v>183</v>
      </c>
      <c r="D1546" s="20" t="s">
        <v>7</v>
      </c>
      <c r="E1546" s="22">
        <v>6.9199569119133386</v>
      </c>
      <c r="F1546" s="22">
        <v>6.4351423161274974</v>
      </c>
      <c r="G1546" s="22">
        <v>12.916286767590568</v>
      </c>
      <c r="H1546" s="22"/>
      <c r="I1546" s="22"/>
    </row>
    <row r="1547" spans="1:9" x14ac:dyDescent="0.25">
      <c r="A1547" s="20" t="str">
        <f t="shared" si="24"/>
        <v>DISTRIBUCION VOLUMEN X CRITERIO (Consumiciones)EnergeticasNORTE-CENTRO</v>
      </c>
      <c r="B1547" s="20" t="s">
        <v>120</v>
      </c>
      <c r="C1547" s="20" t="s">
        <v>183</v>
      </c>
      <c r="D1547" s="20" t="s">
        <v>8</v>
      </c>
      <c r="E1547" s="22">
        <v>5.8084612893467229</v>
      </c>
      <c r="F1547" s="22">
        <v>3.7506360533677534</v>
      </c>
      <c r="G1547" s="22">
        <v>18.381614729723729</v>
      </c>
      <c r="H1547" s="22"/>
      <c r="I1547" s="22"/>
    </row>
    <row r="1548" spans="1:9" x14ac:dyDescent="0.25">
      <c r="A1548" s="20" t="str">
        <f t="shared" si="24"/>
        <v>DISTRIBUCION VOLUMEN X CRITERIO (Consumiciones)EnergeticasNOROESTE</v>
      </c>
      <c r="B1548" s="20" t="s">
        <v>120</v>
      </c>
      <c r="C1548" s="20" t="s">
        <v>183</v>
      </c>
      <c r="D1548" s="20" t="s">
        <v>9</v>
      </c>
      <c r="E1548" s="22">
        <v>14.118169334209263</v>
      </c>
      <c r="F1548" s="22">
        <v>5.3845182935200802</v>
      </c>
      <c r="G1548" s="22">
        <v>5.998937397700959</v>
      </c>
      <c r="H1548" s="22"/>
      <c r="I1548" s="22"/>
    </row>
    <row r="1549" spans="1:9" x14ac:dyDescent="0.25">
      <c r="A1549" s="20" t="str">
        <f t="shared" si="24"/>
        <v>DISTRIBUCION VOLUMEN X CRITERIO (Consumiciones)Energeticas&lt;2MIL</v>
      </c>
      <c r="B1549" s="20" t="s">
        <v>120</v>
      </c>
      <c r="C1549" s="20" t="s">
        <v>183</v>
      </c>
      <c r="D1549" s="20" t="s">
        <v>10</v>
      </c>
      <c r="E1549" s="22">
        <v>0.71295617125246091</v>
      </c>
      <c r="F1549" s="22">
        <v>1.0922998097910757</v>
      </c>
      <c r="G1549" s="22">
        <v>7.6186547223761405</v>
      </c>
      <c r="H1549" s="22"/>
      <c r="I1549" s="22"/>
    </row>
    <row r="1550" spans="1:9" x14ac:dyDescent="0.25">
      <c r="A1550" s="20" t="str">
        <f t="shared" si="24"/>
        <v>DISTRIBUCION VOLUMEN X CRITERIO (Consumiciones)Energeticas2-5MIL</v>
      </c>
      <c r="B1550" s="20" t="s">
        <v>120</v>
      </c>
      <c r="C1550" s="20" t="s">
        <v>183</v>
      </c>
      <c r="D1550" s="20" t="s">
        <v>11</v>
      </c>
      <c r="E1550" s="22">
        <v>14.859143124697763</v>
      </c>
      <c r="F1550" s="22">
        <v>7.3915250271182895</v>
      </c>
      <c r="G1550" s="22">
        <v>17.340316177405317</v>
      </c>
      <c r="H1550" s="22"/>
      <c r="I1550" s="22"/>
    </row>
    <row r="1551" spans="1:9" x14ac:dyDescent="0.25">
      <c r="A1551" s="20" t="str">
        <f t="shared" si="24"/>
        <v>DISTRIBUCION VOLUMEN X CRITERIO (Consumiciones)Energeticas5-10MIL</v>
      </c>
      <c r="B1551" s="20" t="s">
        <v>120</v>
      </c>
      <c r="C1551" s="20" t="s">
        <v>183</v>
      </c>
      <c r="D1551" s="20" t="s">
        <v>12</v>
      </c>
      <c r="E1551" s="22">
        <v>4.9692751980817214</v>
      </c>
      <c r="F1551" s="22">
        <v>28.786137679099465</v>
      </c>
      <c r="G1551" s="22">
        <v>13.37264313046165</v>
      </c>
      <c r="H1551" s="22"/>
      <c r="I1551" s="22"/>
    </row>
    <row r="1552" spans="1:9" x14ac:dyDescent="0.25">
      <c r="A1552" s="20" t="str">
        <f t="shared" si="24"/>
        <v>DISTRIBUCION VOLUMEN X CRITERIO (Consumiciones)Energeticas10-30MIL</v>
      </c>
      <c r="B1552" s="20" t="s">
        <v>120</v>
      </c>
      <c r="C1552" s="20" t="s">
        <v>183</v>
      </c>
      <c r="D1552" s="20" t="s">
        <v>13</v>
      </c>
      <c r="E1552" s="22">
        <v>20.436572701323421</v>
      </c>
      <c r="F1552" s="22">
        <v>14.090205437502506</v>
      </c>
      <c r="G1552" s="22">
        <v>13.401732400611408</v>
      </c>
      <c r="H1552" s="22"/>
      <c r="I1552" s="22"/>
    </row>
    <row r="1553" spans="1:9" x14ac:dyDescent="0.25">
      <c r="A1553" s="20" t="str">
        <f t="shared" si="24"/>
        <v>DISTRIBUCION VOLUMEN X CRITERIO (Consumiciones)Energeticas30-100MIL</v>
      </c>
      <c r="B1553" s="20" t="s">
        <v>120</v>
      </c>
      <c r="C1553" s="20" t="s">
        <v>183</v>
      </c>
      <c r="D1553" s="20" t="s">
        <v>14</v>
      </c>
      <c r="E1553" s="22">
        <v>22.442257514912964</v>
      </c>
      <c r="F1553" s="22">
        <v>10.483514081388286</v>
      </c>
      <c r="G1553" s="22">
        <v>16.523751624771833</v>
      </c>
      <c r="H1553" s="22"/>
      <c r="I1553" s="22"/>
    </row>
    <row r="1554" spans="1:9" x14ac:dyDescent="0.25">
      <c r="A1554" s="20" t="str">
        <f t="shared" si="24"/>
        <v>DISTRIBUCION VOLUMEN X CRITERIO (Consumiciones)Energeticas100-200MIL</v>
      </c>
      <c r="B1554" s="20" t="s">
        <v>120</v>
      </c>
      <c r="C1554" s="20" t="s">
        <v>183</v>
      </c>
      <c r="D1554" s="20" t="s">
        <v>15</v>
      </c>
      <c r="E1554" s="22">
        <v>9.8277718732090644</v>
      </c>
      <c r="F1554" s="22">
        <v>5.084928675174293</v>
      </c>
      <c r="G1554" s="22">
        <v>5.2505539582391823</v>
      </c>
      <c r="H1554" s="22"/>
      <c r="I1554" s="22"/>
    </row>
    <row r="1555" spans="1:9" x14ac:dyDescent="0.25">
      <c r="A1555" s="20" t="str">
        <f t="shared" si="24"/>
        <v>DISTRIBUCION VOLUMEN X CRITERIO (Consumiciones)Energeticas200-500MIL</v>
      </c>
      <c r="B1555" s="20" t="s">
        <v>120</v>
      </c>
      <c r="C1555" s="20" t="s">
        <v>183</v>
      </c>
      <c r="D1555" s="20" t="s">
        <v>16</v>
      </c>
      <c r="E1555" s="22">
        <v>14.323477748139791</v>
      </c>
      <c r="F1555" s="22">
        <v>12.887436681135304</v>
      </c>
      <c r="G1555" s="22">
        <v>14.406785691911022</v>
      </c>
      <c r="H1555" s="22"/>
      <c r="I1555" s="22"/>
    </row>
    <row r="1556" spans="1:9" x14ac:dyDescent="0.25">
      <c r="A1556" s="20" t="str">
        <f t="shared" si="24"/>
        <v>DISTRIBUCION VOLUMEN X CRITERIO (Consumiciones)Energeticas&gt;500MIL</v>
      </c>
      <c r="B1556" s="20" t="s">
        <v>120</v>
      </c>
      <c r="C1556" s="20" t="s">
        <v>183</v>
      </c>
      <c r="D1556" s="20" t="s">
        <v>17</v>
      </c>
      <c r="E1556" s="22">
        <v>12.42855079920286</v>
      </c>
      <c r="F1556" s="22">
        <v>20.183954123838646</v>
      </c>
      <c r="G1556" s="22">
        <v>12.0855744591038</v>
      </c>
      <c r="H1556" s="22"/>
      <c r="I1556" s="22"/>
    </row>
    <row r="1557" spans="1:9" x14ac:dyDescent="0.25">
      <c r="A1557" s="20" t="str">
        <f t="shared" si="24"/>
        <v>DISTRIBUCION VOLUMEN X CRITERIO (Consumiciones)EnergeticasDE 15 A 19 AÑOS</v>
      </c>
      <c r="B1557" s="20" t="s">
        <v>120</v>
      </c>
      <c r="C1557" s="20" t="s">
        <v>183</v>
      </c>
      <c r="D1557" s="20" t="s">
        <v>40</v>
      </c>
      <c r="E1557" s="22">
        <v>13.503038019309033</v>
      </c>
      <c r="F1557" s="22">
        <v>43.872384659299669</v>
      </c>
      <c r="G1557" s="22">
        <v>21.287384958247088</v>
      </c>
      <c r="H1557" s="22"/>
      <c r="I1557" s="22"/>
    </row>
    <row r="1558" spans="1:9" x14ac:dyDescent="0.25">
      <c r="A1558" s="20" t="str">
        <f t="shared" si="24"/>
        <v>DISTRIBUCION VOLUMEN X CRITERIO (Consumiciones)EnergeticasDE 20 A 24 AÑOS</v>
      </c>
      <c r="B1558" s="20" t="s">
        <v>120</v>
      </c>
      <c r="C1558" s="20" t="s">
        <v>183</v>
      </c>
      <c r="D1558" s="20" t="s">
        <v>41</v>
      </c>
      <c r="E1558" s="22">
        <v>21.084022781651136</v>
      </c>
      <c r="F1558" s="22">
        <v>11.758453316232782</v>
      </c>
      <c r="G1558" s="22">
        <v>22.038295651602692</v>
      </c>
      <c r="H1558" s="22"/>
      <c r="I1558" s="22"/>
    </row>
    <row r="1559" spans="1:9" x14ac:dyDescent="0.25">
      <c r="A1559" s="20" t="str">
        <f t="shared" si="24"/>
        <v>DISTRIBUCION VOLUMEN X CRITERIO (Consumiciones)EnergeticasDE 25 A 34 AÑOS</v>
      </c>
      <c r="B1559" s="20" t="s">
        <v>120</v>
      </c>
      <c r="C1559" s="20" t="s">
        <v>183</v>
      </c>
      <c r="D1559" s="20" t="s">
        <v>42</v>
      </c>
      <c r="E1559" s="22">
        <v>15.302557707041922</v>
      </c>
      <c r="F1559" s="22">
        <v>14.435314135358132</v>
      </c>
      <c r="G1559" s="22">
        <v>10.898595382089768</v>
      </c>
      <c r="H1559" s="22"/>
      <c r="I1559" s="22"/>
    </row>
    <row r="1560" spans="1:9" x14ac:dyDescent="0.25">
      <c r="A1560" s="20" t="str">
        <f t="shared" si="24"/>
        <v>DISTRIBUCION VOLUMEN X CRITERIO (Consumiciones)EnergeticasDE 35 A 49 AÑOS</v>
      </c>
      <c r="B1560" s="20" t="s">
        <v>120</v>
      </c>
      <c r="C1560" s="20" t="s">
        <v>183</v>
      </c>
      <c r="D1560" s="20" t="s">
        <v>43</v>
      </c>
      <c r="E1560" s="22">
        <v>34.96663650509602</v>
      </c>
      <c r="F1560" s="22">
        <v>19.516645958878701</v>
      </c>
      <c r="G1560" s="22">
        <v>31.547153813355454</v>
      </c>
      <c r="H1560" s="22"/>
      <c r="I1560" s="22"/>
    </row>
    <row r="1561" spans="1:9" x14ac:dyDescent="0.25">
      <c r="A1561" s="20" t="str">
        <f t="shared" si="24"/>
        <v>DISTRIBUCION VOLUMEN X CRITERIO (Consumiciones)EnergeticasDE 50 A 59 AÑOS</v>
      </c>
      <c r="B1561" s="20" t="s">
        <v>120</v>
      </c>
      <c r="C1561" s="20" t="s">
        <v>183</v>
      </c>
      <c r="D1561" s="20" t="s">
        <v>44</v>
      </c>
      <c r="E1561" s="22">
        <v>13.094462380186069</v>
      </c>
      <c r="F1561" s="22">
        <v>8.0558030963566605</v>
      </c>
      <c r="G1561" s="22">
        <v>12.032742383720469</v>
      </c>
      <c r="H1561" s="22"/>
      <c r="I1561" s="22"/>
    </row>
    <row r="1562" spans="1:9" x14ac:dyDescent="0.25">
      <c r="A1562" s="20" t="str">
        <f t="shared" si="24"/>
        <v>DISTRIBUCION VOLUMEN X CRITERIO (Consumiciones)EnergeticasDE 60 A 75 AÑOS</v>
      </c>
      <c r="B1562" s="20" t="s">
        <v>120</v>
      </c>
      <c r="C1562" s="20" t="s">
        <v>183</v>
      </c>
      <c r="D1562" s="20" t="s">
        <v>45</v>
      </c>
      <c r="E1562" s="22">
        <v>2.0492815940539733</v>
      </c>
      <c r="F1562" s="22">
        <v>2.3613962732297917</v>
      </c>
      <c r="G1562" s="22">
        <v>2.1958281151065311</v>
      </c>
      <c r="H1562" s="22"/>
      <c r="I1562" s="22"/>
    </row>
    <row r="1563" spans="1:9" x14ac:dyDescent="0.25">
      <c r="A1563" s="20" t="str">
        <f t="shared" si="24"/>
        <v>DISTRIBUCION VOLUMEN X CRITERIO (Consumiciones)EnergeticasALTA Y MEDIA ALTA</v>
      </c>
      <c r="B1563" s="20" t="s">
        <v>120</v>
      </c>
      <c r="C1563" s="20" t="s">
        <v>183</v>
      </c>
      <c r="D1563" s="20" t="s">
        <v>18</v>
      </c>
      <c r="E1563" s="22">
        <v>8.421773255965066</v>
      </c>
      <c r="F1563" s="22">
        <v>7.126847232773617</v>
      </c>
      <c r="G1563" s="22">
        <v>8.1844645962445792</v>
      </c>
      <c r="H1563" s="22"/>
      <c r="I1563" s="22"/>
    </row>
    <row r="1564" spans="1:9" x14ac:dyDescent="0.25">
      <c r="A1564" s="20" t="str">
        <f t="shared" si="24"/>
        <v>DISTRIBUCION VOLUMEN X CRITERIO (Consumiciones)EnergeticasMEDIA</v>
      </c>
      <c r="B1564" s="20" t="s">
        <v>120</v>
      </c>
      <c r="C1564" s="20" t="s">
        <v>183</v>
      </c>
      <c r="D1564" s="20" t="s">
        <v>19</v>
      </c>
      <c r="E1564" s="22">
        <v>32.659708419547428</v>
      </c>
      <c r="F1564" s="22">
        <v>28.730492745203989</v>
      </c>
      <c r="G1564" s="22">
        <v>35.166783550892077</v>
      </c>
      <c r="H1564" s="22"/>
      <c r="I1564" s="22"/>
    </row>
    <row r="1565" spans="1:9" x14ac:dyDescent="0.25">
      <c r="A1565" s="20" t="str">
        <f t="shared" si="24"/>
        <v>DISTRIBUCION VOLUMEN X CRITERIO (Consumiciones)EnergeticasMEDIA BAJA</v>
      </c>
      <c r="B1565" s="20" t="s">
        <v>120</v>
      </c>
      <c r="C1565" s="20" t="s">
        <v>183</v>
      </c>
      <c r="D1565" s="20" t="s">
        <v>20</v>
      </c>
      <c r="E1565" s="22">
        <v>16.277303135666916</v>
      </c>
      <c r="F1565" s="22">
        <v>15.026669323477357</v>
      </c>
      <c r="G1565" s="22">
        <v>26.423491722103037</v>
      </c>
      <c r="H1565" s="22"/>
      <c r="I1565" s="22"/>
    </row>
    <row r="1566" spans="1:9" x14ac:dyDescent="0.25">
      <c r="A1566" s="20" t="str">
        <f t="shared" si="24"/>
        <v>DISTRIBUCION VOLUMEN X CRITERIO (Consumiciones)EnergeticasBAJA</v>
      </c>
      <c r="B1566" s="20" t="s">
        <v>120</v>
      </c>
      <c r="C1566" s="20" t="s">
        <v>183</v>
      </c>
      <c r="D1566" s="20" t="s">
        <v>21</v>
      </c>
      <c r="E1566" s="22">
        <v>42.641215863928494</v>
      </c>
      <c r="F1566" s="22">
        <v>49.115993045802291</v>
      </c>
      <c r="G1566" s="22">
        <v>30.225284460521014</v>
      </c>
      <c r="H1566" s="22"/>
      <c r="I1566" s="22"/>
    </row>
    <row r="1567" spans="1:9" x14ac:dyDescent="0.25">
      <c r="A1567" s="20" t="str">
        <f t="shared" si="24"/>
        <v>DISTRIBUCION VOLUMEN X CRITERIO (Consumiciones)EnergeticasHOMBRE</v>
      </c>
      <c r="B1567" s="20" t="s">
        <v>120</v>
      </c>
      <c r="C1567" s="20" t="s">
        <v>183</v>
      </c>
      <c r="D1567" s="20" t="s">
        <v>22</v>
      </c>
      <c r="E1567" s="22">
        <v>51.168567894285118</v>
      </c>
      <c r="F1567" s="22">
        <v>67.830549194606959</v>
      </c>
      <c r="G1567" s="22">
        <v>66.460603730847154</v>
      </c>
      <c r="H1567" s="22"/>
      <c r="I1567" s="22"/>
    </row>
    <row r="1568" spans="1:9" x14ac:dyDescent="0.25">
      <c r="A1568" s="20" t="str">
        <f t="shared" si="24"/>
        <v>DISTRIBUCION VOLUMEN X CRITERIO (Consumiciones)EnergeticasMUJER</v>
      </c>
      <c r="B1568" s="20" t="s">
        <v>120</v>
      </c>
      <c r="C1568" s="20" t="s">
        <v>183</v>
      </c>
      <c r="D1568" s="20" t="s">
        <v>23</v>
      </c>
      <c r="E1568" s="22">
        <v>48.831428730175368</v>
      </c>
      <c r="F1568" s="22">
        <v>32.1694636086144</v>
      </c>
      <c r="G1568" s="22">
        <v>33.539396269152846</v>
      </c>
      <c r="H1568" s="22"/>
      <c r="I1568" s="22"/>
    </row>
    <row r="1569" spans="1:9" x14ac:dyDescent="0.25">
      <c r="A1569" s="20" t="str">
        <f t="shared" si="24"/>
        <v>DISTRIBUCION VOLUMEN X CRITERIO (Consumiciones)GaseosasT.ESPAÑA</v>
      </c>
      <c r="B1569" s="20" t="s">
        <v>120</v>
      </c>
      <c r="C1569" s="20" t="s">
        <v>169</v>
      </c>
      <c r="D1569" s="20" t="s">
        <v>37</v>
      </c>
      <c r="E1569" s="22">
        <v>100</v>
      </c>
      <c r="F1569" s="22">
        <v>100</v>
      </c>
      <c r="G1569" s="22">
        <v>100</v>
      </c>
      <c r="H1569" s="22"/>
      <c r="I1569" s="22"/>
    </row>
    <row r="1570" spans="1:9" x14ac:dyDescent="0.25">
      <c r="A1570" s="20" t="str">
        <f t="shared" si="24"/>
        <v>DISTRIBUCION VOLUMEN X CRITERIO (Consumiciones)GaseosasBCN AM</v>
      </c>
      <c r="B1570" s="20" t="s">
        <v>120</v>
      </c>
      <c r="C1570" s="20" t="s">
        <v>169</v>
      </c>
      <c r="D1570" s="20" t="s">
        <v>2</v>
      </c>
      <c r="E1570" s="22">
        <v>7.0943252818561859</v>
      </c>
      <c r="F1570" s="22">
        <v>9.3621753027756274</v>
      </c>
      <c r="G1570" s="22">
        <v>9.3765206748583871</v>
      </c>
      <c r="H1570" s="22"/>
      <c r="I1570" s="22"/>
    </row>
    <row r="1571" spans="1:9" x14ac:dyDescent="0.25">
      <c r="A1571" s="20" t="str">
        <f t="shared" si="24"/>
        <v>DISTRIBUCION VOLUMEN X CRITERIO (Consumiciones)GaseosasREST.CAT ARAGON</v>
      </c>
      <c r="B1571" s="20" t="s">
        <v>120</v>
      </c>
      <c r="C1571" s="20" t="s">
        <v>169</v>
      </c>
      <c r="D1571" s="20" t="s">
        <v>3</v>
      </c>
      <c r="E1571" s="22">
        <v>17.077942350477564</v>
      </c>
      <c r="F1571" s="22">
        <v>16.941595221982602</v>
      </c>
      <c r="G1571" s="22">
        <v>14.998697442141504</v>
      </c>
      <c r="H1571" s="22"/>
      <c r="I1571" s="22"/>
    </row>
    <row r="1572" spans="1:9" x14ac:dyDescent="0.25">
      <c r="A1572" s="20" t="str">
        <f t="shared" si="24"/>
        <v>DISTRIBUCION VOLUMEN X CRITERIO (Consumiciones)GaseosasLEVANTE</v>
      </c>
      <c r="B1572" s="20" t="s">
        <v>120</v>
      </c>
      <c r="C1572" s="20" t="s">
        <v>169</v>
      </c>
      <c r="D1572" s="20" t="s">
        <v>4</v>
      </c>
      <c r="E1572" s="22">
        <v>13.956097711382387</v>
      </c>
      <c r="F1572" s="22">
        <v>21.420208356614818</v>
      </c>
      <c r="G1572" s="22">
        <v>23.152850073835022</v>
      </c>
      <c r="H1572" s="22"/>
      <c r="I1572" s="22"/>
    </row>
    <row r="1573" spans="1:9" x14ac:dyDescent="0.25">
      <c r="A1573" s="20" t="str">
        <f t="shared" si="24"/>
        <v>DISTRIBUCION VOLUMEN X CRITERIO (Consumiciones)GaseosasANDALUCIA</v>
      </c>
      <c r="B1573" s="20" t="s">
        <v>120</v>
      </c>
      <c r="C1573" s="20" t="s">
        <v>169</v>
      </c>
      <c r="D1573" s="20" t="s">
        <v>5</v>
      </c>
      <c r="E1573" s="22">
        <v>5.8717104395541124</v>
      </c>
      <c r="F1573" s="22">
        <v>6.6926030535613039</v>
      </c>
      <c r="G1573" s="22">
        <v>6.6323598907677095</v>
      </c>
      <c r="H1573" s="22"/>
      <c r="I1573" s="22"/>
    </row>
    <row r="1574" spans="1:9" x14ac:dyDescent="0.25">
      <c r="A1574" s="20" t="str">
        <f t="shared" si="24"/>
        <v>DISTRIBUCION VOLUMEN X CRITERIO (Consumiciones)GaseosasMDD AM</v>
      </c>
      <c r="B1574" s="20" t="s">
        <v>120</v>
      </c>
      <c r="C1574" s="20" t="s">
        <v>169</v>
      </c>
      <c r="D1574" s="20" t="s">
        <v>6</v>
      </c>
      <c r="E1574" s="22">
        <v>18.953239864823448</v>
      </c>
      <c r="F1574" s="22">
        <v>17.678300057009338</v>
      </c>
      <c r="G1574" s="22">
        <v>12.920334718749322</v>
      </c>
      <c r="H1574" s="22"/>
      <c r="I1574" s="22"/>
    </row>
    <row r="1575" spans="1:9" x14ac:dyDescent="0.25">
      <c r="A1575" s="20" t="str">
        <f t="shared" si="24"/>
        <v>DISTRIBUCION VOLUMEN X CRITERIO (Consumiciones)GaseosasRTO CENTRO</v>
      </c>
      <c r="B1575" s="20" t="s">
        <v>120</v>
      </c>
      <c r="C1575" s="20" t="s">
        <v>169</v>
      </c>
      <c r="D1575" s="20" t="s">
        <v>7</v>
      </c>
      <c r="E1575" s="22">
        <v>3.6365690684638698</v>
      </c>
      <c r="F1575" s="22">
        <v>5.2444315404932578</v>
      </c>
      <c r="G1575" s="22">
        <v>5.2584899738154274</v>
      </c>
      <c r="H1575" s="22"/>
      <c r="I1575" s="22"/>
    </row>
    <row r="1576" spans="1:9" x14ac:dyDescent="0.25">
      <c r="A1576" s="20" t="str">
        <f t="shared" si="24"/>
        <v>DISTRIBUCION VOLUMEN X CRITERIO (Consumiciones)GaseosasNORTE-CENTRO</v>
      </c>
      <c r="B1576" s="20" t="s">
        <v>120</v>
      </c>
      <c r="C1576" s="20" t="s">
        <v>169</v>
      </c>
      <c r="D1576" s="20" t="s">
        <v>8</v>
      </c>
      <c r="E1576" s="22">
        <v>16.310020071422016</v>
      </c>
      <c r="F1576" s="22">
        <v>12.298816924474583</v>
      </c>
      <c r="G1576" s="22">
        <v>7.659601957979695</v>
      </c>
      <c r="H1576" s="22"/>
      <c r="I1576" s="22"/>
    </row>
    <row r="1577" spans="1:9" x14ac:dyDescent="0.25">
      <c r="A1577" s="20" t="str">
        <f t="shared" si="24"/>
        <v>DISTRIBUCION VOLUMEN X CRITERIO (Consumiciones)GaseosasNOROESTE</v>
      </c>
      <c r="B1577" s="20" t="s">
        <v>120</v>
      </c>
      <c r="C1577" s="20" t="s">
        <v>169</v>
      </c>
      <c r="D1577" s="20" t="s">
        <v>9</v>
      </c>
      <c r="E1577" s="22">
        <v>17.100092983100701</v>
      </c>
      <c r="F1577" s="22">
        <v>10.361871921615791</v>
      </c>
      <c r="G1577" s="22">
        <v>20.001158609415914</v>
      </c>
      <c r="H1577" s="22"/>
      <c r="I1577" s="22"/>
    </row>
    <row r="1578" spans="1:9" x14ac:dyDescent="0.25">
      <c r="A1578" s="20" t="str">
        <f t="shared" si="24"/>
        <v>DISTRIBUCION VOLUMEN X CRITERIO (Consumiciones)Gaseosas&lt;2MIL</v>
      </c>
      <c r="B1578" s="20" t="s">
        <v>120</v>
      </c>
      <c r="C1578" s="20" t="s">
        <v>169</v>
      </c>
      <c r="D1578" s="20" t="s">
        <v>10</v>
      </c>
      <c r="E1578" s="22">
        <v>5.6759013286961899</v>
      </c>
      <c r="F1578" s="22">
        <v>3.6108681731756591</v>
      </c>
      <c r="G1578" s="22">
        <v>3.3065947345766267</v>
      </c>
      <c r="H1578" s="22"/>
      <c r="I1578" s="22"/>
    </row>
    <row r="1579" spans="1:9" x14ac:dyDescent="0.25">
      <c r="A1579" s="20" t="str">
        <f t="shared" si="24"/>
        <v>DISTRIBUCION VOLUMEN X CRITERIO (Consumiciones)Gaseosas2-5MIL</v>
      </c>
      <c r="B1579" s="20" t="s">
        <v>120</v>
      </c>
      <c r="C1579" s="20" t="s">
        <v>169</v>
      </c>
      <c r="D1579" s="20" t="s">
        <v>11</v>
      </c>
      <c r="E1579" s="22">
        <v>5.7116208815600356</v>
      </c>
      <c r="F1579" s="22">
        <v>3.1254931232216303</v>
      </c>
      <c r="G1579" s="22">
        <v>1.3892225449944213</v>
      </c>
      <c r="H1579" s="22"/>
      <c r="I1579" s="22"/>
    </row>
    <row r="1580" spans="1:9" x14ac:dyDescent="0.25">
      <c r="A1580" s="20" t="str">
        <f t="shared" si="24"/>
        <v>DISTRIBUCION VOLUMEN X CRITERIO (Consumiciones)Gaseosas5-10MIL</v>
      </c>
      <c r="B1580" s="20" t="s">
        <v>120</v>
      </c>
      <c r="C1580" s="20" t="s">
        <v>169</v>
      </c>
      <c r="D1580" s="20" t="s">
        <v>12</v>
      </c>
      <c r="E1580" s="22">
        <v>7.0075151742996642</v>
      </c>
      <c r="F1580" s="22">
        <v>7.1290802595591725</v>
      </c>
      <c r="G1580" s="22">
        <v>3.9177218789695543</v>
      </c>
      <c r="H1580" s="22"/>
      <c r="I1580" s="22"/>
    </row>
    <row r="1581" spans="1:9" x14ac:dyDescent="0.25">
      <c r="A1581" s="20" t="str">
        <f t="shared" si="24"/>
        <v>DISTRIBUCION VOLUMEN X CRITERIO (Consumiciones)Gaseosas10-30MIL</v>
      </c>
      <c r="B1581" s="20" t="s">
        <v>120</v>
      </c>
      <c r="C1581" s="20" t="s">
        <v>169</v>
      </c>
      <c r="D1581" s="20" t="s">
        <v>13</v>
      </c>
      <c r="E1581" s="22">
        <v>30.399645304576307</v>
      </c>
      <c r="F1581" s="22">
        <v>20.762212558441902</v>
      </c>
      <c r="G1581" s="22">
        <v>27.077214646789145</v>
      </c>
      <c r="H1581" s="22"/>
      <c r="I1581" s="22"/>
    </row>
    <row r="1582" spans="1:9" x14ac:dyDescent="0.25">
      <c r="A1582" s="20" t="str">
        <f t="shared" si="24"/>
        <v>DISTRIBUCION VOLUMEN X CRITERIO (Consumiciones)Gaseosas30-100MIL</v>
      </c>
      <c r="B1582" s="20" t="s">
        <v>120</v>
      </c>
      <c r="C1582" s="20" t="s">
        <v>169</v>
      </c>
      <c r="D1582" s="20" t="s">
        <v>14</v>
      </c>
      <c r="E1582" s="22">
        <v>19.563334939393819</v>
      </c>
      <c r="F1582" s="22">
        <v>16.30563211880839</v>
      </c>
      <c r="G1582" s="22">
        <v>19.029106375090318</v>
      </c>
      <c r="H1582" s="22"/>
      <c r="I1582" s="22"/>
    </row>
    <row r="1583" spans="1:9" x14ac:dyDescent="0.25">
      <c r="A1583" s="20" t="str">
        <f t="shared" si="24"/>
        <v>DISTRIBUCION VOLUMEN X CRITERIO (Consumiciones)Gaseosas100-200MIL</v>
      </c>
      <c r="B1583" s="20" t="s">
        <v>120</v>
      </c>
      <c r="C1583" s="20" t="s">
        <v>169</v>
      </c>
      <c r="D1583" s="20" t="s">
        <v>15</v>
      </c>
      <c r="E1583" s="22">
        <v>5.6411175506252675</v>
      </c>
      <c r="F1583" s="22">
        <v>7.1328910567491643</v>
      </c>
      <c r="G1583" s="22">
        <v>6.3320574586007785</v>
      </c>
      <c r="H1583" s="22"/>
      <c r="I1583" s="22"/>
    </row>
    <row r="1584" spans="1:9" x14ac:dyDescent="0.25">
      <c r="A1584" s="20" t="str">
        <f t="shared" si="24"/>
        <v>DISTRIBUCION VOLUMEN X CRITERIO (Consumiciones)Gaseosas200-500MIL</v>
      </c>
      <c r="B1584" s="20" t="s">
        <v>120</v>
      </c>
      <c r="C1584" s="20" t="s">
        <v>169</v>
      </c>
      <c r="D1584" s="20" t="s">
        <v>16</v>
      </c>
      <c r="E1584" s="22">
        <v>8.0975977074817767</v>
      </c>
      <c r="F1584" s="22">
        <v>11.567580720180809</v>
      </c>
      <c r="G1584" s="22">
        <v>6.661366555229506</v>
      </c>
      <c r="H1584" s="22"/>
      <c r="I1584" s="22"/>
    </row>
    <row r="1585" spans="1:9" x14ac:dyDescent="0.25">
      <c r="A1585" s="20" t="str">
        <f t="shared" si="24"/>
        <v>DISTRIBUCION VOLUMEN X CRITERIO (Consumiciones)Gaseosas&gt;500MIL</v>
      </c>
      <c r="B1585" s="20" t="s">
        <v>120</v>
      </c>
      <c r="C1585" s="20" t="s">
        <v>169</v>
      </c>
      <c r="D1585" s="20" t="s">
        <v>17</v>
      </c>
      <c r="E1585" s="22">
        <v>17.903266370393705</v>
      </c>
      <c r="F1585" s="22">
        <v>30.366242069147521</v>
      </c>
      <c r="G1585" s="22">
        <v>32.286729849500148</v>
      </c>
      <c r="H1585" s="22"/>
      <c r="I1585" s="22"/>
    </row>
    <row r="1586" spans="1:9" x14ac:dyDescent="0.25">
      <c r="A1586" s="20" t="str">
        <f t="shared" si="24"/>
        <v>DISTRIBUCION VOLUMEN X CRITERIO (Consumiciones)GaseosasDE 15 A 19 AÑOS</v>
      </c>
      <c r="B1586" s="20" t="s">
        <v>120</v>
      </c>
      <c r="C1586" s="20" t="s">
        <v>169</v>
      </c>
      <c r="D1586" s="20" t="s">
        <v>40</v>
      </c>
      <c r="E1586" s="22">
        <v>0.387787451702096</v>
      </c>
      <c r="F1586" s="22">
        <v>0</v>
      </c>
      <c r="G1586" s="22">
        <v>0</v>
      </c>
      <c r="H1586" s="22"/>
      <c r="I1586" s="22"/>
    </row>
    <row r="1587" spans="1:9" x14ac:dyDescent="0.25">
      <c r="A1587" s="20" t="str">
        <f t="shared" si="24"/>
        <v>DISTRIBUCION VOLUMEN X CRITERIO (Consumiciones)GaseosasDE 20 A 24 AÑOS</v>
      </c>
      <c r="B1587" s="20" t="s">
        <v>120</v>
      </c>
      <c r="C1587" s="20" t="s">
        <v>169</v>
      </c>
      <c r="D1587" s="20" t="s">
        <v>41</v>
      </c>
      <c r="E1587" s="22">
        <v>0.6014293690634116</v>
      </c>
      <c r="F1587" s="22">
        <v>0.48110757551834155</v>
      </c>
      <c r="G1587" s="22">
        <v>1.2223357425387309</v>
      </c>
      <c r="H1587" s="22"/>
      <c r="I1587" s="22"/>
    </row>
    <row r="1588" spans="1:9" x14ac:dyDescent="0.25">
      <c r="A1588" s="20" t="str">
        <f t="shared" si="24"/>
        <v>DISTRIBUCION VOLUMEN X CRITERIO (Consumiciones)GaseosasDE 25 A 34 AÑOS</v>
      </c>
      <c r="B1588" s="20" t="s">
        <v>120</v>
      </c>
      <c r="C1588" s="20" t="s">
        <v>169</v>
      </c>
      <c r="D1588" s="20" t="s">
        <v>42</v>
      </c>
      <c r="E1588" s="22">
        <v>3.0709115575802399</v>
      </c>
      <c r="F1588" s="22">
        <v>1.6873739405296022</v>
      </c>
      <c r="G1588" s="22">
        <v>2.2088825317511644</v>
      </c>
      <c r="H1588" s="22"/>
      <c r="I1588" s="22"/>
    </row>
    <row r="1589" spans="1:9" x14ac:dyDescent="0.25">
      <c r="A1589" s="20" t="str">
        <f t="shared" si="24"/>
        <v>DISTRIBUCION VOLUMEN X CRITERIO (Consumiciones)GaseosasDE 35 A 49 AÑOS</v>
      </c>
      <c r="B1589" s="20" t="s">
        <v>120</v>
      </c>
      <c r="C1589" s="20" t="s">
        <v>169</v>
      </c>
      <c r="D1589" s="20" t="s">
        <v>43</v>
      </c>
      <c r="E1589" s="22">
        <v>15.046630486346569</v>
      </c>
      <c r="F1589" s="22">
        <v>14.112380579593989</v>
      </c>
      <c r="G1589" s="22">
        <v>6.3053441385949647</v>
      </c>
      <c r="H1589" s="22"/>
      <c r="I1589" s="22"/>
    </row>
    <row r="1590" spans="1:9" x14ac:dyDescent="0.25">
      <c r="A1590" s="20" t="str">
        <f t="shared" si="24"/>
        <v>DISTRIBUCION VOLUMEN X CRITERIO (Consumiciones)GaseosasDE 50 A 59 AÑOS</v>
      </c>
      <c r="B1590" s="20" t="s">
        <v>120</v>
      </c>
      <c r="C1590" s="20" t="s">
        <v>169</v>
      </c>
      <c r="D1590" s="20" t="s">
        <v>44</v>
      </c>
      <c r="E1590" s="22">
        <v>34.881382465162922</v>
      </c>
      <c r="F1590" s="22">
        <v>36.803405163140617</v>
      </c>
      <c r="G1590" s="22">
        <v>23.601323202171727</v>
      </c>
      <c r="H1590" s="22"/>
      <c r="I1590" s="22"/>
    </row>
    <row r="1591" spans="1:9" x14ac:dyDescent="0.25">
      <c r="A1591" s="20" t="str">
        <f t="shared" si="24"/>
        <v>DISTRIBUCION VOLUMEN X CRITERIO (Consumiciones)GaseosasDE 60 A 75 AÑOS</v>
      </c>
      <c r="B1591" s="20" t="s">
        <v>120</v>
      </c>
      <c r="C1591" s="20" t="s">
        <v>169</v>
      </c>
      <c r="D1591" s="20" t="s">
        <v>45</v>
      </c>
      <c r="E1591" s="22">
        <v>46.011864539633351</v>
      </c>
      <c r="F1591" s="22">
        <v>46.915733890838993</v>
      </c>
      <c r="G1591" s="22">
        <v>66.662123513381246</v>
      </c>
      <c r="H1591" s="22"/>
      <c r="I1591" s="22"/>
    </row>
    <row r="1592" spans="1:9" x14ac:dyDescent="0.25">
      <c r="A1592" s="20" t="str">
        <f t="shared" si="24"/>
        <v>DISTRIBUCION VOLUMEN X CRITERIO (Consumiciones)GaseosasALTA Y MEDIA ALTA</v>
      </c>
      <c r="B1592" s="20" t="s">
        <v>120</v>
      </c>
      <c r="C1592" s="20" t="s">
        <v>169</v>
      </c>
      <c r="D1592" s="20" t="s">
        <v>18</v>
      </c>
      <c r="E1592" s="22">
        <v>24.552806265641909</v>
      </c>
      <c r="F1592" s="22">
        <v>26.126009699713698</v>
      </c>
      <c r="G1592" s="22">
        <v>21.54413143265214</v>
      </c>
      <c r="H1592" s="22"/>
      <c r="I1592" s="22"/>
    </row>
    <row r="1593" spans="1:9" x14ac:dyDescent="0.25">
      <c r="A1593" s="20" t="str">
        <f t="shared" si="24"/>
        <v>DISTRIBUCION VOLUMEN X CRITERIO (Consumiciones)GaseosasMEDIA</v>
      </c>
      <c r="B1593" s="20" t="s">
        <v>120</v>
      </c>
      <c r="C1593" s="20" t="s">
        <v>169</v>
      </c>
      <c r="D1593" s="20" t="s">
        <v>19</v>
      </c>
      <c r="E1593" s="22">
        <v>30.895442490713766</v>
      </c>
      <c r="F1593" s="22">
        <v>41.934356372290743</v>
      </c>
      <c r="G1593" s="22">
        <v>33.590284814281929</v>
      </c>
      <c r="H1593" s="22"/>
      <c r="I1593" s="22"/>
    </row>
    <row r="1594" spans="1:9" x14ac:dyDescent="0.25">
      <c r="A1594" s="20" t="str">
        <f t="shared" si="24"/>
        <v>DISTRIBUCION VOLUMEN X CRITERIO (Consumiciones)GaseosasMEDIA BAJA</v>
      </c>
      <c r="B1594" s="20" t="s">
        <v>120</v>
      </c>
      <c r="C1594" s="20" t="s">
        <v>169</v>
      </c>
      <c r="D1594" s="20" t="s">
        <v>20</v>
      </c>
      <c r="E1594" s="22">
        <v>28.252233098937662</v>
      </c>
      <c r="F1594" s="22">
        <v>22.511726437010076</v>
      </c>
      <c r="G1594" s="22">
        <v>32.349751179850585</v>
      </c>
      <c r="H1594" s="22"/>
      <c r="I1594" s="22"/>
    </row>
    <row r="1595" spans="1:9" x14ac:dyDescent="0.25">
      <c r="A1595" s="20" t="str">
        <f t="shared" si="24"/>
        <v>DISTRIBUCION VOLUMEN X CRITERIO (Consumiciones)GaseosasBAJA</v>
      </c>
      <c r="B1595" s="20" t="s">
        <v>120</v>
      </c>
      <c r="C1595" s="20" t="s">
        <v>169</v>
      </c>
      <c r="D1595" s="20" t="s">
        <v>21</v>
      </c>
      <c r="E1595" s="22">
        <v>16.299518516193288</v>
      </c>
      <c r="F1595" s="22">
        <v>9.4279031303520568</v>
      </c>
      <c r="G1595" s="22">
        <v>12.515846616965835</v>
      </c>
      <c r="H1595" s="22"/>
      <c r="I1595" s="22"/>
    </row>
    <row r="1596" spans="1:9" x14ac:dyDescent="0.25">
      <c r="A1596" s="20" t="str">
        <f t="shared" si="24"/>
        <v>DISTRIBUCION VOLUMEN X CRITERIO (Consumiciones)GaseosasHOMBRE</v>
      </c>
      <c r="B1596" s="20" t="s">
        <v>120</v>
      </c>
      <c r="C1596" s="20" t="s">
        <v>169</v>
      </c>
      <c r="D1596" s="20" t="s">
        <v>22</v>
      </c>
      <c r="E1596" s="22">
        <v>72.887216291025595</v>
      </c>
      <c r="F1596" s="22">
        <v>64.375535688950151</v>
      </c>
      <c r="G1596" s="22">
        <v>69.41538675435585</v>
      </c>
      <c r="H1596" s="22"/>
      <c r="I1596" s="22"/>
    </row>
    <row r="1597" spans="1:9" x14ac:dyDescent="0.25">
      <c r="A1597" s="20" t="str">
        <f t="shared" si="24"/>
        <v>DISTRIBUCION VOLUMEN X CRITERIO (Consumiciones)GaseosasMUJER</v>
      </c>
      <c r="B1597" s="20" t="s">
        <v>120</v>
      </c>
      <c r="C1597" s="20" t="s">
        <v>169</v>
      </c>
      <c r="D1597" s="20" t="s">
        <v>23</v>
      </c>
      <c r="E1597" s="22">
        <v>27.112791138706793</v>
      </c>
      <c r="F1597" s="22">
        <v>35.624460346837651</v>
      </c>
      <c r="G1597" s="22">
        <v>30.584627289394657</v>
      </c>
      <c r="H1597" s="22"/>
      <c r="I1597" s="22"/>
    </row>
    <row r="1598" spans="1:9" x14ac:dyDescent="0.25">
      <c r="A1598" s="20" t="str">
        <f t="shared" si="24"/>
        <v>DISTRIBUCION VOLUMEN X CRITERIO (Consumiciones)Bebidas Zumo+LecheT.ESPAÑA</v>
      </c>
      <c r="B1598" s="20" t="s">
        <v>120</v>
      </c>
      <c r="C1598" s="20" t="s">
        <v>170</v>
      </c>
      <c r="D1598" s="20" t="s">
        <v>37</v>
      </c>
      <c r="E1598" s="22">
        <v>100</v>
      </c>
      <c r="F1598" s="22">
        <v>100</v>
      </c>
      <c r="G1598" s="22">
        <v>100</v>
      </c>
      <c r="H1598" s="22"/>
      <c r="I1598" s="22"/>
    </row>
    <row r="1599" spans="1:9" x14ac:dyDescent="0.25">
      <c r="A1599" s="20" t="str">
        <f t="shared" si="24"/>
        <v>DISTRIBUCION VOLUMEN X CRITERIO (Consumiciones)Bebidas Zumo+LecheBCN AM</v>
      </c>
      <c r="B1599" s="20" t="s">
        <v>120</v>
      </c>
      <c r="C1599" s="20" t="s">
        <v>170</v>
      </c>
      <c r="D1599" s="20" t="s">
        <v>2</v>
      </c>
      <c r="E1599" s="22">
        <v>4.0866012211639875</v>
      </c>
      <c r="F1599" s="22">
        <v>3.6814368545875329</v>
      </c>
      <c r="G1599" s="22">
        <v>1.7898815805186672</v>
      </c>
      <c r="H1599" s="22"/>
      <c r="I1599" s="22"/>
    </row>
    <row r="1600" spans="1:9" x14ac:dyDescent="0.25">
      <c r="A1600" s="20" t="str">
        <f t="shared" si="24"/>
        <v>DISTRIBUCION VOLUMEN X CRITERIO (Consumiciones)Bebidas Zumo+LecheREST.CAT ARAGON</v>
      </c>
      <c r="B1600" s="20" t="s">
        <v>120</v>
      </c>
      <c r="C1600" s="20" t="s">
        <v>170</v>
      </c>
      <c r="D1600" s="20" t="s">
        <v>3</v>
      </c>
      <c r="E1600" s="22">
        <v>2.481066187965022</v>
      </c>
      <c r="F1600" s="22">
        <v>4.1990706074057211</v>
      </c>
      <c r="G1600" s="22">
        <v>3.7294524693268603</v>
      </c>
      <c r="H1600" s="22"/>
      <c r="I1600" s="22"/>
    </row>
    <row r="1601" spans="1:9" x14ac:dyDescent="0.25">
      <c r="A1601" s="20" t="str">
        <f t="shared" si="24"/>
        <v>DISTRIBUCION VOLUMEN X CRITERIO (Consumiciones)Bebidas Zumo+LecheLEVANTE</v>
      </c>
      <c r="B1601" s="20" t="s">
        <v>120</v>
      </c>
      <c r="C1601" s="20" t="s">
        <v>170</v>
      </c>
      <c r="D1601" s="20" t="s">
        <v>4</v>
      </c>
      <c r="E1601" s="22">
        <v>10.274184022639735</v>
      </c>
      <c r="F1601" s="22">
        <v>14.160001646192711</v>
      </c>
      <c r="G1601" s="22">
        <v>9.7358165923752384</v>
      </c>
      <c r="H1601" s="22"/>
      <c r="I1601" s="22"/>
    </row>
    <row r="1602" spans="1:9" x14ac:dyDescent="0.25">
      <c r="A1602" s="20" t="str">
        <f t="shared" si="24"/>
        <v>DISTRIBUCION VOLUMEN X CRITERIO (Consumiciones)Bebidas Zumo+LecheANDALUCIA</v>
      </c>
      <c r="B1602" s="20" t="s">
        <v>120</v>
      </c>
      <c r="C1602" s="20" t="s">
        <v>170</v>
      </c>
      <c r="D1602" s="20" t="s">
        <v>5</v>
      </c>
      <c r="E1602" s="22">
        <v>42.057865037690767</v>
      </c>
      <c r="F1602" s="22">
        <v>35.718670419587625</v>
      </c>
      <c r="G1602" s="22">
        <v>27.92442177384698</v>
      </c>
      <c r="H1602" s="22"/>
      <c r="I1602" s="22"/>
    </row>
    <row r="1603" spans="1:9" x14ac:dyDescent="0.25">
      <c r="A1603" s="20" t="str">
        <f t="shared" si="24"/>
        <v>DISTRIBUCION VOLUMEN X CRITERIO (Consumiciones)Bebidas Zumo+LecheMDD AM</v>
      </c>
      <c r="B1603" s="20" t="s">
        <v>120</v>
      </c>
      <c r="C1603" s="20" t="s">
        <v>170</v>
      </c>
      <c r="D1603" s="20" t="s">
        <v>6</v>
      </c>
      <c r="E1603" s="22">
        <v>19.865252711225654</v>
      </c>
      <c r="F1603" s="22">
        <v>9.7824859221320946</v>
      </c>
      <c r="G1603" s="22">
        <v>10.526295266388999</v>
      </c>
      <c r="H1603" s="22"/>
      <c r="I1603" s="22"/>
    </row>
    <row r="1604" spans="1:9" x14ac:dyDescent="0.25">
      <c r="A1604" s="20" t="str">
        <f t="shared" ref="A1604:A1667" si="25">B1604&amp;C1604&amp;D1604</f>
        <v>DISTRIBUCION VOLUMEN X CRITERIO (Consumiciones)Bebidas Zumo+LecheRTO CENTRO</v>
      </c>
      <c r="B1604" s="20" t="s">
        <v>120</v>
      </c>
      <c r="C1604" s="20" t="s">
        <v>170</v>
      </c>
      <c r="D1604" s="20" t="s">
        <v>7</v>
      </c>
      <c r="E1604" s="22">
        <v>8.4528693162343789</v>
      </c>
      <c r="F1604" s="22">
        <v>14.49827047897009</v>
      </c>
      <c r="G1604" s="22">
        <v>16.739690794930475</v>
      </c>
      <c r="H1604" s="22"/>
      <c r="I1604" s="22"/>
    </row>
    <row r="1605" spans="1:9" x14ac:dyDescent="0.25">
      <c r="A1605" s="20" t="str">
        <f t="shared" si="25"/>
        <v>DISTRIBUCION VOLUMEN X CRITERIO (Consumiciones)Bebidas Zumo+LecheNORTE-CENTRO</v>
      </c>
      <c r="B1605" s="20" t="s">
        <v>120</v>
      </c>
      <c r="C1605" s="20" t="s">
        <v>170</v>
      </c>
      <c r="D1605" s="20" t="s">
        <v>8</v>
      </c>
      <c r="E1605" s="22">
        <v>4.0607169836117043</v>
      </c>
      <c r="F1605" s="22">
        <v>6.8428000053786491</v>
      </c>
      <c r="G1605" s="22">
        <v>20.724449069549614</v>
      </c>
      <c r="H1605" s="22"/>
      <c r="I1605" s="22"/>
    </row>
    <row r="1606" spans="1:9" x14ac:dyDescent="0.25">
      <c r="A1606" s="20" t="str">
        <f t="shared" si="25"/>
        <v>DISTRIBUCION VOLUMEN X CRITERIO (Consumiciones)Bebidas Zumo+LecheNOROESTE</v>
      </c>
      <c r="B1606" s="20" t="s">
        <v>120</v>
      </c>
      <c r="C1606" s="20" t="s">
        <v>170</v>
      </c>
      <c r="D1606" s="20" t="s">
        <v>9</v>
      </c>
      <c r="E1606" s="22">
        <v>8.7214347509746766</v>
      </c>
      <c r="F1606" s="22">
        <v>11.11726297914972</v>
      </c>
      <c r="G1606" s="22">
        <v>8.8299729561327194</v>
      </c>
      <c r="H1606" s="22"/>
      <c r="I1606" s="22"/>
    </row>
    <row r="1607" spans="1:9" x14ac:dyDescent="0.25">
      <c r="A1607" s="20" t="str">
        <f t="shared" si="25"/>
        <v>DISTRIBUCION VOLUMEN X CRITERIO (Consumiciones)Bebidas Zumo+Leche&lt;2MIL</v>
      </c>
      <c r="B1607" s="20" t="s">
        <v>120</v>
      </c>
      <c r="C1607" s="20" t="s">
        <v>170</v>
      </c>
      <c r="D1607" s="20" t="s">
        <v>10</v>
      </c>
      <c r="E1607" s="22">
        <v>2.4716119895088644</v>
      </c>
      <c r="F1607" s="22">
        <v>8.0946107154921254</v>
      </c>
      <c r="G1607" s="22">
        <v>21.981757372073734</v>
      </c>
      <c r="H1607" s="22"/>
      <c r="I1607" s="22"/>
    </row>
    <row r="1608" spans="1:9" x14ac:dyDescent="0.25">
      <c r="A1608" s="20" t="str">
        <f t="shared" si="25"/>
        <v>DISTRIBUCION VOLUMEN X CRITERIO (Consumiciones)Bebidas Zumo+Leche2-5MIL</v>
      </c>
      <c r="B1608" s="20" t="s">
        <v>120</v>
      </c>
      <c r="C1608" s="20" t="s">
        <v>170</v>
      </c>
      <c r="D1608" s="20" t="s">
        <v>11</v>
      </c>
      <c r="E1608" s="22">
        <v>8.9132726403166078</v>
      </c>
      <c r="F1608" s="22">
        <v>6.4587501730064316</v>
      </c>
      <c r="G1608" s="22">
        <v>6.251620073064748</v>
      </c>
      <c r="H1608" s="22"/>
      <c r="I1608" s="22"/>
    </row>
    <row r="1609" spans="1:9" x14ac:dyDescent="0.25">
      <c r="A1609" s="20" t="str">
        <f t="shared" si="25"/>
        <v>DISTRIBUCION VOLUMEN X CRITERIO (Consumiciones)Bebidas Zumo+Leche5-10MIL</v>
      </c>
      <c r="B1609" s="20" t="s">
        <v>120</v>
      </c>
      <c r="C1609" s="20" t="s">
        <v>170</v>
      </c>
      <c r="D1609" s="20" t="s">
        <v>12</v>
      </c>
      <c r="E1609" s="22">
        <v>8.2350443929781107</v>
      </c>
      <c r="F1609" s="22">
        <v>6.8548279423012168</v>
      </c>
      <c r="G1609" s="22">
        <v>4.3397234522889798</v>
      </c>
      <c r="H1609" s="22"/>
      <c r="I1609" s="22"/>
    </row>
    <row r="1610" spans="1:9" x14ac:dyDescent="0.25">
      <c r="A1610" s="20" t="str">
        <f t="shared" si="25"/>
        <v>DISTRIBUCION VOLUMEN X CRITERIO (Consumiciones)Bebidas Zumo+Leche10-30MIL</v>
      </c>
      <c r="B1610" s="20" t="s">
        <v>120</v>
      </c>
      <c r="C1610" s="20" t="s">
        <v>170</v>
      </c>
      <c r="D1610" s="20" t="s">
        <v>13</v>
      </c>
      <c r="E1610" s="22">
        <v>20.389538010999438</v>
      </c>
      <c r="F1610" s="22">
        <v>19.341541931122592</v>
      </c>
      <c r="G1610" s="22">
        <v>8.9987838789630565</v>
      </c>
      <c r="H1610" s="22"/>
      <c r="I1610" s="22"/>
    </row>
    <row r="1611" spans="1:9" x14ac:dyDescent="0.25">
      <c r="A1611" s="20" t="str">
        <f t="shared" si="25"/>
        <v>DISTRIBUCION VOLUMEN X CRITERIO (Consumiciones)Bebidas Zumo+Leche30-100MIL</v>
      </c>
      <c r="B1611" s="20" t="s">
        <v>120</v>
      </c>
      <c r="C1611" s="20" t="s">
        <v>170</v>
      </c>
      <c r="D1611" s="20" t="s">
        <v>14</v>
      </c>
      <c r="E1611" s="22">
        <v>18.472418798967063</v>
      </c>
      <c r="F1611" s="22">
        <v>23.563656112515911</v>
      </c>
      <c r="G1611" s="22">
        <v>25.297933406609296</v>
      </c>
      <c r="H1611" s="22"/>
      <c r="I1611" s="22"/>
    </row>
    <row r="1612" spans="1:9" x14ac:dyDescent="0.25">
      <c r="A1612" s="20" t="str">
        <f t="shared" si="25"/>
        <v>DISTRIBUCION VOLUMEN X CRITERIO (Consumiciones)Bebidas Zumo+Leche100-200MIL</v>
      </c>
      <c r="B1612" s="20" t="s">
        <v>120</v>
      </c>
      <c r="C1612" s="20" t="s">
        <v>170</v>
      </c>
      <c r="D1612" s="20" t="s">
        <v>15</v>
      </c>
      <c r="E1612" s="22">
        <v>7.3962624265041503</v>
      </c>
      <c r="F1612" s="22">
        <v>4.8416055648919798</v>
      </c>
      <c r="G1612" s="22">
        <v>8.9451754439410447</v>
      </c>
      <c r="H1612" s="22"/>
      <c r="I1612" s="22"/>
    </row>
    <row r="1613" spans="1:9" x14ac:dyDescent="0.25">
      <c r="A1613" s="20" t="str">
        <f t="shared" si="25"/>
        <v>DISTRIBUCION VOLUMEN X CRITERIO (Consumiciones)Bebidas Zumo+Leche200-500MIL</v>
      </c>
      <c r="B1613" s="20" t="s">
        <v>120</v>
      </c>
      <c r="C1613" s="20" t="s">
        <v>170</v>
      </c>
      <c r="D1613" s="20" t="s">
        <v>16</v>
      </c>
      <c r="E1613" s="22">
        <v>9.5037184738181928</v>
      </c>
      <c r="F1613" s="22">
        <v>17.212915604236258</v>
      </c>
      <c r="G1613" s="22">
        <v>14.754383356770271</v>
      </c>
      <c r="H1613" s="22"/>
      <c r="I1613" s="22"/>
    </row>
    <row r="1614" spans="1:9" x14ac:dyDescent="0.25">
      <c r="A1614" s="20" t="str">
        <f t="shared" si="25"/>
        <v>DISTRIBUCION VOLUMEN X CRITERIO (Consumiciones)Bebidas Zumo+Leche&gt;500MIL</v>
      </c>
      <c r="B1614" s="20" t="s">
        <v>120</v>
      </c>
      <c r="C1614" s="20" t="s">
        <v>170</v>
      </c>
      <c r="D1614" s="20" t="s">
        <v>17</v>
      </c>
      <c r="E1614" s="22">
        <v>24.618133380494715</v>
      </c>
      <c r="F1614" s="22">
        <v>13.632087881699048</v>
      </c>
      <c r="G1614" s="22">
        <v>9.4305921461489923</v>
      </c>
      <c r="H1614" s="22"/>
      <c r="I1614" s="22"/>
    </row>
    <row r="1615" spans="1:9" x14ac:dyDescent="0.25">
      <c r="A1615" s="20" t="str">
        <f t="shared" si="25"/>
        <v>DISTRIBUCION VOLUMEN X CRITERIO (Consumiciones)Bebidas Zumo+LecheDE 15 A 19 AÑOS</v>
      </c>
      <c r="B1615" s="20" t="s">
        <v>120</v>
      </c>
      <c r="C1615" s="20" t="s">
        <v>170</v>
      </c>
      <c r="D1615" s="20" t="s">
        <v>40</v>
      </c>
      <c r="E1615" s="22">
        <v>9.7904606906995468</v>
      </c>
      <c r="F1615" s="22">
        <v>6.9503139107494611</v>
      </c>
      <c r="G1615" s="22">
        <v>20.186195685816717</v>
      </c>
      <c r="H1615" s="22"/>
      <c r="I1615" s="22"/>
    </row>
    <row r="1616" spans="1:9" x14ac:dyDescent="0.25">
      <c r="A1616" s="20" t="str">
        <f t="shared" si="25"/>
        <v>DISTRIBUCION VOLUMEN X CRITERIO (Consumiciones)Bebidas Zumo+LecheDE 20 A 24 AÑOS</v>
      </c>
      <c r="B1616" s="20" t="s">
        <v>120</v>
      </c>
      <c r="C1616" s="20" t="s">
        <v>170</v>
      </c>
      <c r="D1616" s="20" t="s">
        <v>41</v>
      </c>
      <c r="E1616" s="22">
        <v>10.13733707557526</v>
      </c>
      <c r="F1616" s="22">
        <v>5.1871177814211942</v>
      </c>
      <c r="G1616" s="22">
        <v>5.8023986098688596</v>
      </c>
      <c r="H1616" s="22"/>
      <c r="I1616" s="22"/>
    </row>
    <row r="1617" spans="1:9" x14ac:dyDescent="0.25">
      <c r="A1617" s="20" t="str">
        <f t="shared" si="25"/>
        <v>DISTRIBUCION VOLUMEN X CRITERIO (Consumiciones)Bebidas Zumo+LecheDE 25 A 34 AÑOS</v>
      </c>
      <c r="B1617" s="20" t="s">
        <v>120</v>
      </c>
      <c r="C1617" s="20" t="s">
        <v>170</v>
      </c>
      <c r="D1617" s="20" t="s">
        <v>42</v>
      </c>
      <c r="E1617" s="22">
        <v>10.70146817626248</v>
      </c>
      <c r="F1617" s="22">
        <v>13.167209579754982</v>
      </c>
      <c r="G1617" s="22">
        <v>11.123876184743166</v>
      </c>
      <c r="H1617" s="22"/>
      <c r="I1617" s="22"/>
    </row>
    <row r="1618" spans="1:9" x14ac:dyDescent="0.25">
      <c r="A1618" s="20" t="str">
        <f t="shared" si="25"/>
        <v>DISTRIBUCION VOLUMEN X CRITERIO (Consumiciones)Bebidas Zumo+LecheDE 35 A 49 AÑOS</v>
      </c>
      <c r="B1618" s="20" t="s">
        <v>120</v>
      </c>
      <c r="C1618" s="20" t="s">
        <v>170</v>
      </c>
      <c r="D1618" s="20" t="s">
        <v>43</v>
      </c>
      <c r="E1618" s="22">
        <v>37.161628878212831</v>
      </c>
      <c r="F1618" s="22">
        <v>30.872956164142796</v>
      </c>
      <c r="G1618" s="22">
        <v>25.723803233728393</v>
      </c>
      <c r="H1618" s="22"/>
      <c r="I1618" s="22"/>
    </row>
    <row r="1619" spans="1:9" x14ac:dyDescent="0.25">
      <c r="A1619" s="20" t="str">
        <f t="shared" si="25"/>
        <v>DISTRIBUCION VOLUMEN X CRITERIO (Consumiciones)Bebidas Zumo+LecheDE 50 A 59 AÑOS</v>
      </c>
      <c r="B1619" s="20" t="s">
        <v>120</v>
      </c>
      <c r="C1619" s="20" t="s">
        <v>170</v>
      </c>
      <c r="D1619" s="20" t="s">
        <v>44</v>
      </c>
      <c r="E1619" s="22">
        <v>18.932193418227229</v>
      </c>
      <c r="F1619" s="22">
        <v>24.352225884804813</v>
      </c>
      <c r="G1619" s="22">
        <v>21.631592501155598</v>
      </c>
      <c r="H1619" s="22"/>
      <c r="I1619" s="22"/>
    </row>
    <row r="1620" spans="1:9" x14ac:dyDescent="0.25">
      <c r="A1620" s="20" t="str">
        <f t="shared" si="25"/>
        <v>DISTRIBUCION VOLUMEN X CRITERIO (Consumiciones)Bebidas Zumo+LecheDE 60 A 75 AÑOS</v>
      </c>
      <c r="B1620" s="20" t="s">
        <v>120</v>
      </c>
      <c r="C1620" s="20" t="s">
        <v>170</v>
      </c>
      <c r="D1620" s="20" t="s">
        <v>45</v>
      </c>
      <c r="E1620" s="22">
        <v>13.276908921344141</v>
      </c>
      <c r="F1620" s="22">
        <v>19.470181976281513</v>
      </c>
      <c r="G1620" s="22">
        <v>15.532099665058983</v>
      </c>
      <c r="H1620" s="22"/>
      <c r="I1620" s="22"/>
    </row>
    <row r="1621" spans="1:9" x14ac:dyDescent="0.25">
      <c r="A1621" s="20" t="str">
        <f t="shared" si="25"/>
        <v>DISTRIBUCION VOLUMEN X CRITERIO (Consumiciones)Bebidas Zumo+LecheALTA Y MEDIA ALTA</v>
      </c>
      <c r="B1621" s="20" t="s">
        <v>120</v>
      </c>
      <c r="C1621" s="20" t="s">
        <v>170</v>
      </c>
      <c r="D1621" s="20" t="s">
        <v>18</v>
      </c>
      <c r="E1621" s="22">
        <v>18.790550822095447</v>
      </c>
      <c r="F1621" s="22">
        <v>20.158812095387361</v>
      </c>
      <c r="G1621" s="22">
        <v>30.771176712866271</v>
      </c>
      <c r="H1621" s="22"/>
      <c r="I1621" s="22"/>
    </row>
    <row r="1622" spans="1:9" x14ac:dyDescent="0.25">
      <c r="A1622" s="20" t="str">
        <f t="shared" si="25"/>
        <v>DISTRIBUCION VOLUMEN X CRITERIO (Consumiciones)Bebidas Zumo+LecheMEDIA</v>
      </c>
      <c r="B1622" s="20" t="s">
        <v>120</v>
      </c>
      <c r="C1622" s="20" t="s">
        <v>170</v>
      </c>
      <c r="D1622" s="20" t="s">
        <v>19</v>
      </c>
      <c r="E1622" s="22">
        <v>33.677922641137279</v>
      </c>
      <c r="F1622" s="22">
        <v>28.52448704866034</v>
      </c>
      <c r="G1622" s="22">
        <v>27.841884768266802</v>
      </c>
      <c r="H1622" s="22"/>
      <c r="I1622" s="22"/>
    </row>
    <row r="1623" spans="1:9" x14ac:dyDescent="0.25">
      <c r="A1623" s="20" t="str">
        <f t="shared" si="25"/>
        <v>DISTRIBUCION VOLUMEN X CRITERIO (Consumiciones)Bebidas Zumo+LecheMEDIA BAJA</v>
      </c>
      <c r="B1623" s="20" t="s">
        <v>120</v>
      </c>
      <c r="C1623" s="20" t="s">
        <v>170</v>
      </c>
      <c r="D1623" s="20" t="s">
        <v>20</v>
      </c>
      <c r="E1623" s="22">
        <v>22.531497856014326</v>
      </c>
      <c r="F1623" s="22">
        <v>21.072904061871853</v>
      </c>
      <c r="G1623" s="22">
        <v>14.581656800407488</v>
      </c>
      <c r="H1623" s="22"/>
      <c r="I1623" s="22"/>
    </row>
    <row r="1624" spans="1:9" x14ac:dyDescent="0.25">
      <c r="A1624" s="20" t="str">
        <f t="shared" si="25"/>
        <v>DISTRIBUCION VOLUMEN X CRITERIO (Consumiciones)Bebidas Zumo+LecheBAJA</v>
      </c>
      <c r="B1624" s="20" t="s">
        <v>120</v>
      </c>
      <c r="C1624" s="20" t="s">
        <v>170</v>
      </c>
      <c r="D1624" s="20" t="s">
        <v>21</v>
      </c>
      <c r="E1624" s="22">
        <v>25.000022433460227</v>
      </c>
      <c r="F1624" s="22">
        <v>30.243798152325247</v>
      </c>
      <c r="G1624" s="22">
        <v>26.80525734729639</v>
      </c>
      <c r="H1624" s="22"/>
      <c r="I1624" s="22"/>
    </row>
    <row r="1625" spans="1:9" x14ac:dyDescent="0.25">
      <c r="A1625" s="20" t="str">
        <f t="shared" si="25"/>
        <v>DISTRIBUCION VOLUMEN X CRITERIO (Consumiciones)Bebidas Zumo+LecheHOMBRE</v>
      </c>
      <c r="B1625" s="20" t="s">
        <v>120</v>
      </c>
      <c r="C1625" s="20" t="s">
        <v>170</v>
      </c>
      <c r="D1625" s="20" t="s">
        <v>22</v>
      </c>
      <c r="E1625" s="22">
        <v>45.935701613851769</v>
      </c>
      <c r="F1625" s="22">
        <v>38.257124707111487</v>
      </c>
      <c r="G1625" s="22">
        <v>34.018479840580099</v>
      </c>
      <c r="H1625" s="22"/>
      <c r="I1625" s="22"/>
    </row>
    <row r="1626" spans="1:9" x14ac:dyDescent="0.25">
      <c r="A1626" s="20" t="str">
        <f t="shared" si="25"/>
        <v>DISTRIBUCION VOLUMEN X CRITERIO (Consumiciones)Bebidas Zumo+LecheMUJER</v>
      </c>
      <c r="B1626" s="20" t="s">
        <v>120</v>
      </c>
      <c r="C1626" s="20" t="s">
        <v>170</v>
      </c>
      <c r="D1626" s="20" t="s">
        <v>23</v>
      </c>
      <c r="E1626" s="22">
        <v>54.064298386148238</v>
      </c>
      <c r="F1626" s="22">
        <v>61.742875292888513</v>
      </c>
      <c r="G1626" s="22">
        <v>65.98148766453582</v>
      </c>
      <c r="H1626" s="22"/>
      <c r="I1626" s="22"/>
    </row>
    <row r="1627" spans="1:9" x14ac:dyDescent="0.25">
      <c r="A1627" s="20" t="str">
        <f t="shared" si="25"/>
        <v>DISTRIBUCION VOLUMEN X CRITERIO (Consumiciones)RestoT.ESPAÑA</v>
      </c>
      <c r="B1627" s="20" t="s">
        <v>120</v>
      </c>
      <c r="C1627" s="20" t="s">
        <v>79</v>
      </c>
      <c r="D1627" s="20" t="s">
        <v>37</v>
      </c>
      <c r="E1627" s="22">
        <v>100</v>
      </c>
      <c r="F1627" s="22">
        <v>100</v>
      </c>
      <c r="G1627" s="22">
        <v>100</v>
      </c>
      <c r="H1627" s="22"/>
      <c r="I1627" s="22"/>
    </row>
    <row r="1628" spans="1:9" x14ac:dyDescent="0.25">
      <c r="A1628" s="20" t="str">
        <f t="shared" si="25"/>
        <v>DISTRIBUCION VOLUMEN X CRITERIO (Consumiciones)RestoBCN AM</v>
      </c>
      <c r="B1628" s="20" t="s">
        <v>120</v>
      </c>
      <c r="C1628" s="20" t="s">
        <v>79</v>
      </c>
      <c r="D1628" s="20" t="s">
        <v>2</v>
      </c>
      <c r="E1628" s="22">
        <v>8.9439486800236878</v>
      </c>
      <c r="F1628" s="22">
        <v>8.6380707627312336</v>
      </c>
      <c r="G1628" s="22">
        <v>7.5664555865179519</v>
      </c>
      <c r="H1628" s="22"/>
      <c r="I1628" s="22"/>
    </row>
    <row r="1629" spans="1:9" x14ac:dyDescent="0.25">
      <c r="A1629" s="20" t="str">
        <f t="shared" si="25"/>
        <v>DISTRIBUCION VOLUMEN X CRITERIO (Consumiciones)RestoREST.CAT ARAGON</v>
      </c>
      <c r="B1629" s="20" t="s">
        <v>120</v>
      </c>
      <c r="C1629" s="20" t="s">
        <v>79</v>
      </c>
      <c r="D1629" s="20" t="s">
        <v>3</v>
      </c>
      <c r="E1629" s="22">
        <v>9.2008035747174315</v>
      </c>
      <c r="F1629" s="22">
        <v>9.5740695222946819</v>
      </c>
      <c r="G1629" s="22">
        <v>11.317850851022833</v>
      </c>
      <c r="H1629" s="22"/>
      <c r="I1629" s="22"/>
    </row>
    <row r="1630" spans="1:9" x14ac:dyDescent="0.25">
      <c r="A1630" s="20" t="str">
        <f t="shared" si="25"/>
        <v>DISTRIBUCION VOLUMEN X CRITERIO (Consumiciones)RestoLEVANTE</v>
      </c>
      <c r="B1630" s="20" t="s">
        <v>120</v>
      </c>
      <c r="C1630" s="20" t="s">
        <v>79</v>
      </c>
      <c r="D1630" s="20" t="s">
        <v>4</v>
      </c>
      <c r="E1630" s="22">
        <v>7.4274909824522632</v>
      </c>
      <c r="F1630" s="22">
        <v>8.6569087018960786</v>
      </c>
      <c r="G1630" s="22">
        <v>6.8980460892902187</v>
      </c>
      <c r="H1630" s="22"/>
      <c r="I1630" s="22"/>
    </row>
    <row r="1631" spans="1:9" x14ac:dyDescent="0.25">
      <c r="A1631" s="20" t="str">
        <f t="shared" si="25"/>
        <v>DISTRIBUCION VOLUMEN X CRITERIO (Consumiciones)RestoANDALUCIA</v>
      </c>
      <c r="B1631" s="20" t="s">
        <v>120</v>
      </c>
      <c r="C1631" s="20" t="s">
        <v>79</v>
      </c>
      <c r="D1631" s="20" t="s">
        <v>5</v>
      </c>
      <c r="E1631" s="22">
        <v>27.982265820023066</v>
      </c>
      <c r="F1631" s="22">
        <v>28.134268182700335</v>
      </c>
      <c r="G1631" s="22">
        <v>28.305989565378137</v>
      </c>
      <c r="H1631" s="22"/>
      <c r="I1631" s="22"/>
    </row>
    <row r="1632" spans="1:9" x14ac:dyDescent="0.25">
      <c r="A1632" s="20" t="str">
        <f t="shared" si="25"/>
        <v>DISTRIBUCION VOLUMEN X CRITERIO (Consumiciones)RestoMDD AM</v>
      </c>
      <c r="B1632" s="20" t="s">
        <v>120</v>
      </c>
      <c r="C1632" s="20" t="s">
        <v>79</v>
      </c>
      <c r="D1632" s="20" t="s">
        <v>6</v>
      </c>
      <c r="E1632" s="22">
        <v>19.626604103444663</v>
      </c>
      <c r="F1632" s="22">
        <v>16.979785398578152</v>
      </c>
      <c r="G1632" s="22">
        <v>17.349876993108555</v>
      </c>
      <c r="H1632" s="22"/>
      <c r="I1632" s="22"/>
    </row>
    <row r="1633" spans="1:9" x14ac:dyDescent="0.25">
      <c r="A1633" s="20" t="str">
        <f t="shared" si="25"/>
        <v>DISTRIBUCION VOLUMEN X CRITERIO (Consumiciones)RestoRTO CENTRO</v>
      </c>
      <c r="B1633" s="20" t="s">
        <v>120</v>
      </c>
      <c r="C1633" s="20" t="s">
        <v>79</v>
      </c>
      <c r="D1633" s="20" t="s">
        <v>7</v>
      </c>
      <c r="E1633" s="22">
        <v>8.2980616168399344</v>
      </c>
      <c r="F1633" s="22">
        <v>9.9555185078101793</v>
      </c>
      <c r="G1633" s="22">
        <v>11.680045677093212</v>
      </c>
      <c r="H1633" s="22"/>
      <c r="I1633" s="22"/>
    </row>
    <row r="1634" spans="1:9" x14ac:dyDescent="0.25">
      <c r="A1634" s="20" t="str">
        <f t="shared" si="25"/>
        <v>DISTRIBUCION VOLUMEN X CRITERIO (Consumiciones)RestoNORTE-CENTRO</v>
      </c>
      <c r="B1634" s="20" t="s">
        <v>120</v>
      </c>
      <c r="C1634" s="20" t="s">
        <v>79</v>
      </c>
      <c r="D1634" s="20" t="s">
        <v>8</v>
      </c>
      <c r="E1634" s="22">
        <v>6.751198306712797</v>
      </c>
      <c r="F1634" s="22">
        <v>7.7690713433635237</v>
      </c>
      <c r="G1634" s="22">
        <v>9.983713373258551</v>
      </c>
      <c r="H1634" s="22"/>
      <c r="I1634" s="22"/>
    </row>
    <row r="1635" spans="1:9" x14ac:dyDescent="0.25">
      <c r="A1635" s="20" t="str">
        <f t="shared" si="25"/>
        <v>DISTRIBUCION VOLUMEN X CRITERIO (Consumiciones)RestoNOROESTE</v>
      </c>
      <c r="B1635" s="20" t="s">
        <v>120</v>
      </c>
      <c r="C1635" s="20" t="s">
        <v>79</v>
      </c>
      <c r="D1635" s="20" t="s">
        <v>9</v>
      </c>
      <c r="E1635" s="22">
        <v>11.769629069230399</v>
      </c>
      <c r="F1635" s="22">
        <v>10.292296578216749</v>
      </c>
      <c r="G1635" s="22">
        <v>6.8980349085395947</v>
      </c>
      <c r="H1635" s="22"/>
      <c r="I1635" s="22"/>
    </row>
    <row r="1636" spans="1:9" x14ac:dyDescent="0.25">
      <c r="A1636" s="20" t="str">
        <f t="shared" si="25"/>
        <v>DISTRIBUCION VOLUMEN X CRITERIO (Consumiciones)Resto&lt;2MIL</v>
      </c>
      <c r="B1636" s="20" t="s">
        <v>120</v>
      </c>
      <c r="C1636" s="20" t="s">
        <v>79</v>
      </c>
      <c r="D1636" s="20" t="s">
        <v>10</v>
      </c>
      <c r="E1636" s="22">
        <v>4.6260941905174784</v>
      </c>
      <c r="F1636" s="22">
        <v>5.304600447514483</v>
      </c>
      <c r="G1636" s="22">
        <v>3.1998152939997007</v>
      </c>
      <c r="H1636" s="22"/>
      <c r="I1636" s="22"/>
    </row>
    <row r="1637" spans="1:9" x14ac:dyDescent="0.25">
      <c r="A1637" s="20" t="str">
        <f t="shared" si="25"/>
        <v>DISTRIBUCION VOLUMEN X CRITERIO (Consumiciones)Resto2-5MIL</v>
      </c>
      <c r="B1637" s="20" t="s">
        <v>120</v>
      </c>
      <c r="C1637" s="20" t="s">
        <v>79</v>
      </c>
      <c r="D1637" s="20" t="s">
        <v>11</v>
      </c>
      <c r="E1637" s="22">
        <v>6.5149196850304456</v>
      </c>
      <c r="F1637" s="22">
        <v>4.1130883183793205</v>
      </c>
      <c r="G1637" s="22">
        <v>5.5286817932284151</v>
      </c>
      <c r="H1637" s="22"/>
      <c r="I1637" s="22"/>
    </row>
    <row r="1638" spans="1:9" x14ac:dyDescent="0.25">
      <c r="A1638" s="20" t="str">
        <f t="shared" si="25"/>
        <v>DISTRIBUCION VOLUMEN X CRITERIO (Consumiciones)Resto5-10MIL</v>
      </c>
      <c r="B1638" s="20" t="s">
        <v>120</v>
      </c>
      <c r="C1638" s="20" t="s">
        <v>79</v>
      </c>
      <c r="D1638" s="20" t="s">
        <v>12</v>
      </c>
      <c r="E1638" s="22">
        <v>6.1542390833127909</v>
      </c>
      <c r="F1638" s="22">
        <v>7.8854787596224298</v>
      </c>
      <c r="G1638" s="22">
        <v>9.1865053557658936</v>
      </c>
      <c r="H1638" s="22"/>
      <c r="I1638" s="22"/>
    </row>
    <row r="1639" spans="1:9" x14ac:dyDescent="0.25">
      <c r="A1639" s="20" t="str">
        <f t="shared" si="25"/>
        <v>DISTRIBUCION VOLUMEN X CRITERIO (Consumiciones)Resto10-30MIL</v>
      </c>
      <c r="B1639" s="20" t="s">
        <v>120</v>
      </c>
      <c r="C1639" s="20" t="s">
        <v>79</v>
      </c>
      <c r="D1639" s="20" t="s">
        <v>13</v>
      </c>
      <c r="E1639" s="22">
        <v>22.785514120643882</v>
      </c>
      <c r="F1639" s="22">
        <v>26.168147889618844</v>
      </c>
      <c r="G1639" s="22">
        <v>20.925687886364813</v>
      </c>
      <c r="H1639" s="22"/>
      <c r="I1639" s="22"/>
    </row>
    <row r="1640" spans="1:9" x14ac:dyDescent="0.25">
      <c r="A1640" s="20" t="str">
        <f t="shared" si="25"/>
        <v>DISTRIBUCION VOLUMEN X CRITERIO (Consumiciones)Resto30-100MIL</v>
      </c>
      <c r="B1640" s="20" t="s">
        <v>120</v>
      </c>
      <c r="C1640" s="20" t="s">
        <v>79</v>
      </c>
      <c r="D1640" s="20" t="s">
        <v>14</v>
      </c>
      <c r="E1640" s="22">
        <v>15.888708868506729</v>
      </c>
      <c r="F1640" s="22">
        <v>16.288601583598293</v>
      </c>
      <c r="G1640" s="22">
        <v>18.890660830811761</v>
      </c>
      <c r="H1640" s="22"/>
      <c r="I1640" s="22"/>
    </row>
    <row r="1641" spans="1:9" x14ac:dyDescent="0.25">
      <c r="A1641" s="20" t="str">
        <f t="shared" si="25"/>
        <v>DISTRIBUCION VOLUMEN X CRITERIO (Consumiciones)Resto100-200MIL</v>
      </c>
      <c r="B1641" s="20" t="s">
        <v>120</v>
      </c>
      <c r="C1641" s="20" t="s">
        <v>79</v>
      </c>
      <c r="D1641" s="20" t="s">
        <v>15</v>
      </c>
      <c r="E1641" s="22">
        <v>10.076825823196561</v>
      </c>
      <c r="F1641" s="22">
        <v>9.2185952963453524</v>
      </c>
      <c r="G1641" s="22">
        <v>8.7582714261382844</v>
      </c>
      <c r="H1641" s="22"/>
      <c r="I1641" s="22"/>
    </row>
    <row r="1642" spans="1:9" x14ac:dyDescent="0.25">
      <c r="A1642" s="20" t="str">
        <f t="shared" si="25"/>
        <v>DISTRIBUCION VOLUMEN X CRITERIO (Consumiciones)Resto200-500MIL</v>
      </c>
      <c r="B1642" s="20" t="s">
        <v>120</v>
      </c>
      <c r="C1642" s="20" t="s">
        <v>79</v>
      </c>
      <c r="D1642" s="20" t="s">
        <v>16</v>
      </c>
      <c r="E1642" s="22">
        <v>12.89858354371917</v>
      </c>
      <c r="F1642" s="22">
        <v>15.199798644571258</v>
      </c>
      <c r="G1642" s="22">
        <v>15.206575548518305</v>
      </c>
      <c r="H1642" s="22"/>
      <c r="I1642" s="22"/>
    </row>
    <row r="1643" spans="1:9" x14ac:dyDescent="0.25">
      <c r="A1643" s="20" t="str">
        <f t="shared" si="25"/>
        <v>DISTRIBUCION VOLUMEN X CRITERIO (Consumiciones)Resto&gt;500MIL</v>
      </c>
      <c r="B1643" s="20" t="s">
        <v>120</v>
      </c>
      <c r="C1643" s="20" t="s">
        <v>79</v>
      </c>
      <c r="D1643" s="20" t="s">
        <v>17</v>
      </c>
      <c r="E1643" s="22">
        <v>21.055115138429628</v>
      </c>
      <c r="F1643" s="22">
        <v>15.821679759344423</v>
      </c>
      <c r="G1643" s="22">
        <v>18.303807455548128</v>
      </c>
      <c r="H1643" s="22"/>
      <c r="I1643" s="22"/>
    </row>
    <row r="1644" spans="1:9" x14ac:dyDescent="0.25">
      <c r="A1644" s="20" t="str">
        <f t="shared" si="25"/>
        <v>DISTRIBUCION VOLUMEN X CRITERIO (Consumiciones)RestoDE 15 A 19 AÑOS</v>
      </c>
      <c r="B1644" s="20" t="s">
        <v>120</v>
      </c>
      <c r="C1644" s="20" t="s">
        <v>79</v>
      </c>
      <c r="D1644" s="20" t="s">
        <v>40</v>
      </c>
      <c r="E1644" s="22">
        <v>7.4084624691504954</v>
      </c>
      <c r="F1644" s="22">
        <v>5.7311419559175434</v>
      </c>
      <c r="G1644" s="22">
        <v>4.7327800601002608</v>
      </c>
      <c r="H1644" s="22"/>
      <c r="I1644" s="22"/>
    </row>
    <row r="1645" spans="1:9" x14ac:dyDescent="0.25">
      <c r="A1645" s="20" t="str">
        <f t="shared" si="25"/>
        <v>DISTRIBUCION VOLUMEN X CRITERIO (Consumiciones)RestoDE 20 A 24 AÑOS</v>
      </c>
      <c r="B1645" s="20" t="s">
        <v>120</v>
      </c>
      <c r="C1645" s="20" t="s">
        <v>79</v>
      </c>
      <c r="D1645" s="20" t="s">
        <v>41</v>
      </c>
      <c r="E1645" s="22">
        <v>7.8431544557878059</v>
      </c>
      <c r="F1645" s="22">
        <v>8.25170472120179</v>
      </c>
      <c r="G1645" s="22">
        <v>8.7096277070926575</v>
      </c>
      <c r="H1645" s="22"/>
      <c r="I1645" s="22"/>
    </row>
    <row r="1646" spans="1:9" x14ac:dyDescent="0.25">
      <c r="A1646" s="20" t="str">
        <f t="shared" si="25"/>
        <v>DISTRIBUCION VOLUMEN X CRITERIO (Consumiciones)RestoDE 25 A 34 AÑOS</v>
      </c>
      <c r="B1646" s="20" t="s">
        <v>120</v>
      </c>
      <c r="C1646" s="20" t="s">
        <v>79</v>
      </c>
      <c r="D1646" s="20" t="s">
        <v>42</v>
      </c>
      <c r="E1646" s="22">
        <v>19.308641261691644</v>
      </c>
      <c r="F1646" s="22">
        <v>16.723941956734219</v>
      </c>
      <c r="G1646" s="22">
        <v>17.715591892166877</v>
      </c>
      <c r="H1646" s="22"/>
      <c r="I1646" s="22"/>
    </row>
    <row r="1647" spans="1:9" x14ac:dyDescent="0.25">
      <c r="A1647" s="20" t="str">
        <f t="shared" si="25"/>
        <v>DISTRIBUCION VOLUMEN X CRITERIO (Consumiciones)RestoDE 35 A 49 AÑOS</v>
      </c>
      <c r="B1647" s="20" t="s">
        <v>120</v>
      </c>
      <c r="C1647" s="20" t="s">
        <v>79</v>
      </c>
      <c r="D1647" s="20" t="s">
        <v>43</v>
      </c>
      <c r="E1647" s="22">
        <v>36.382053875774602</v>
      </c>
      <c r="F1647" s="22">
        <v>36.388497786644237</v>
      </c>
      <c r="G1647" s="22">
        <v>33.276969927135049</v>
      </c>
      <c r="H1647" s="22"/>
      <c r="I1647" s="22"/>
    </row>
    <row r="1648" spans="1:9" x14ac:dyDescent="0.25">
      <c r="A1648" s="20" t="str">
        <f t="shared" si="25"/>
        <v>DISTRIBUCION VOLUMEN X CRITERIO (Consumiciones)RestoDE 50 A 59 AÑOS</v>
      </c>
      <c r="B1648" s="20" t="s">
        <v>120</v>
      </c>
      <c r="C1648" s="20" t="s">
        <v>79</v>
      </c>
      <c r="D1648" s="20" t="s">
        <v>44</v>
      </c>
      <c r="E1648" s="22">
        <v>17.923912014802095</v>
      </c>
      <c r="F1648" s="22">
        <v>18.512270124795677</v>
      </c>
      <c r="G1648" s="22">
        <v>22.71056428130321</v>
      </c>
      <c r="H1648" s="22"/>
      <c r="I1648" s="22"/>
    </row>
    <row r="1649" spans="1:9" x14ac:dyDescent="0.25">
      <c r="A1649" s="20" t="str">
        <f t="shared" si="25"/>
        <v>DISTRIBUCION VOLUMEN X CRITERIO (Consumiciones)RestoDE 60 A 75 AÑOS</v>
      </c>
      <c r="B1649" s="20" t="s">
        <v>120</v>
      </c>
      <c r="C1649" s="20" t="s">
        <v>79</v>
      </c>
      <c r="D1649" s="20" t="s">
        <v>45</v>
      </c>
      <c r="E1649" s="22">
        <v>11.13377705618506</v>
      </c>
      <c r="F1649" s="22">
        <v>14.392438463923046</v>
      </c>
      <c r="G1649" s="22">
        <v>12.854469859118813</v>
      </c>
      <c r="H1649" s="22"/>
      <c r="I1649" s="22"/>
    </row>
    <row r="1650" spans="1:9" x14ac:dyDescent="0.25">
      <c r="A1650" s="20" t="str">
        <f t="shared" si="25"/>
        <v>DISTRIBUCION VOLUMEN X CRITERIO (Consumiciones)RestoALTA Y MEDIA ALTA</v>
      </c>
      <c r="B1650" s="20" t="s">
        <v>120</v>
      </c>
      <c r="C1650" s="20" t="s">
        <v>79</v>
      </c>
      <c r="D1650" s="20" t="s">
        <v>18</v>
      </c>
      <c r="E1650" s="22">
        <v>19.582736177579811</v>
      </c>
      <c r="F1650" s="22">
        <v>21.277395573243098</v>
      </c>
      <c r="G1650" s="22">
        <v>19.74408752589741</v>
      </c>
      <c r="H1650" s="22"/>
      <c r="I1650" s="22"/>
    </row>
    <row r="1651" spans="1:9" x14ac:dyDescent="0.25">
      <c r="A1651" s="20" t="str">
        <f t="shared" si="25"/>
        <v>DISTRIBUCION VOLUMEN X CRITERIO (Consumiciones)RestoMEDIA</v>
      </c>
      <c r="B1651" s="20" t="s">
        <v>120</v>
      </c>
      <c r="C1651" s="20" t="s">
        <v>79</v>
      </c>
      <c r="D1651" s="20" t="s">
        <v>19</v>
      </c>
      <c r="E1651" s="22">
        <v>33.644842642729436</v>
      </c>
      <c r="F1651" s="22">
        <v>33.881889252018802</v>
      </c>
      <c r="G1651" s="22">
        <v>30.482751269667403</v>
      </c>
      <c r="H1651" s="22"/>
      <c r="I1651" s="22"/>
    </row>
    <row r="1652" spans="1:9" x14ac:dyDescent="0.25">
      <c r="A1652" s="20" t="str">
        <f t="shared" si="25"/>
        <v>DISTRIBUCION VOLUMEN X CRITERIO (Consumiciones)RestoMEDIA BAJA</v>
      </c>
      <c r="B1652" s="20" t="s">
        <v>120</v>
      </c>
      <c r="C1652" s="20" t="s">
        <v>79</v>
      </c>
      <c r="D1652" s="20" t="s">
        <v>20</v>
      </c>
      <c r="E1652" s="22">
        <v>24.51294701677136</v>
      </c>
      <c r="F1652" s="22">
        <v>26.826504826144355</v>
      </c>
      <c r="G1652" s="22">
        <v>27.353613227275218</v>
      </c>
      <c r="H1652" s="22"/>
      <c r="I1652" s="22"/>
    </row>
    <row r="1653" spans="1:9" x14ac:dyDescent="0.25">
      <c r="A1653" s="20" t="str">
        <f t="shared" si="25"/>
        <v>DISTRIBUCION VOLUMEN X CRITERIO (Consumiciones)RestoBAJA</v>
      </c>
      <c r="B1653" s="20" t="s">
        <v>120</v>
      </c>
      <c r="C1653" s="20" t="s">
        <v>79</v>
      </c>
      <c r="D1653" s="20" t="s">
        <v>21</v>
      </c>
      <c r="E1653" s="22">
        <v>22.25946962935258</v>
      </c>
      <c r="F1653" s="22">
        <v>18.014197871635005</v>
      </c>
      <c r="G1653" s="22">
        <v>22.419566611744333</v>
      </c>
      <c r="H1653" s="22"/>
      <c r="I1653" s="22"/>
    </row>
    <row r="1654" spans="1:9" x14ac:dyDescent="0.25">
      <c r="A1654" s="20" t="str">
        <f t="shared" si="25"/>
        <v>DISTRIBUCION VOLUMEN X CRITERIO (Consumiciones)RestoHOMBRE</v>
      </c>
      <c r="B1654" s="20" t="s">
        <v>120</v>
      </c>
      <c r="C1654" s="20" t="s">
        <v>79</v>
      </c>
      <c r="D1654" s="20" t="s">
        <v>22</v>
      </c>
      <c r="E1654" s="22">
        <v>42.733637649005594</v>
      </c>
      <c r="F1654" s="22">
        <v>43.293675509011706</v>
      </c>
      <c r="G1654" s="22">
        <v>41.715380575980092</v>
      </c>
      <c r="H1654" s="22"/>
      <c r="I1654" s="22"/>
    </row>
    <row r="1655" spans="1:9" x14ac:dyDescent="0.25">
      <c r="A1655" s="20" t="str">
        <f t="shared" si="25"/>
        <v>DISTRIBUCION VOLUMEN X CRITERIO (Consumiciones)RestoMUJER</v>
      </c>
      <c r="B1655" s="20" t="s">
        <v>120</v>
      </c>
      <c r="C1655" s="20" t="s">
        <v>79</v>
      </c>
      <c r="D1655" s="20" t="s">
        <v>23</v>
      </c>
      <c r="E1655" s="22">
        <v>57.266364617777811</v>
      </c>
      <c r="F1655" s="22">
        <v>56.706315416836482</v>
      </c>
      <c r="G1655" s="22">
        <v>58.284619424019901</v>
      </c>
      <c r="H1655" s="22"/>
      <c r="I1655" s="22"/>
    </row>
    <row r="1656" spans="1:9" x14ac:dyDescent="0.25">
      <c r="A1656" s="20" t="str">
        <f t="shared" si="25"/>
        <v>DISTRIBUCION VOLUMEN X CRITERIO (kg ó litros)TOTAL BEBIDAST.ESPAÑA</v>
      </c>
      <c r="B1656" s="20" t="s">
        <v>121</v>
      </c>
      <c r="C1656" s="20" t="s">
        <v>123</v>
      </c>
      <c r="D1656" s="20" t="s">
        <v>37</v>
      </c>
      <c r="E1656" s="22">
        <v>100</v>
      </c>
      <c r="F1656" s="22">
        <v>100</v>
      </c>
      <c r="G1656" s="22">
        <v>100</v>
      </c>
      <c r="H1656" s="22"/>
      <c r="I1656" s="22"/>
    </row>
    <row r="1657" spans="1:9" x14ac:dyDescent="0.25">
      <c r="A1657" s="20" t="str">
        <f t="shared" si="25"/>
        <v>DISTRIBUCION VOLUMEN X CRITERIO (kg ó litros)TOTAL BEBIDASBCN AM</v>
      </c>
      <c r="B1657" s="20" t="s">
        <v>121</v>
      </c>
      <c r="C1657" s="20" t="s">
        <v>123</v>
      </c>
      <c r="D1657" s="20" t="s">
        <v>2</v>
      </c>
      <c r="E1657" s="22">
        <v>7.9606701487225626</v>
      </c>
      <c r="F1657" s="22">
        <v>8.2008261060469145</v>
      </c>
      <c r="G1657" s="22">
        <v>8.0469052012636286</v>
      </c>
      <c r="H1657" s="22"/>
      <c r="I1657" s="22"/>
    </row>
    <row r="1658" spans="1:9" x14ac:dyDescent="0.25">
      <c r="A1658" s="20" t="str">
        <f t="shared" si="25"/>
        <v>DISTRIBUCION VOLUMEN X CRITERIO (kg ó litros)TOTAL BEBIDASREST.CAT ARAGON</v>
      </c>
      <c r="B1658" s="20" t="s">
        <v>121</v>
      </c>
      <c r="C1658" s="20" t="s">
        <v>123</v>
      </c>
      <c r="D1658" s="20" t="s">
        <v>3</v>
      </c>
      <c r="E1658" s="22">
        <v>14.051515950635505</v>
      </c>
      <c r="F1658" s="22">
        <v>13.578986983790037</v>
      </c>
      <c r="G1658" s="22">
        <v>11.807871244092635</v>
      </c>
      <c r="H1658" s="22"/>
      <c r="I1658" s="22"/>
    </row>
    <row r="1659" spans="1:9" x14ac:dyDescent="0.25">
      <c r="A1659" s="20" t="str">
        <f t="shared" si="25"/>
        <v>DISTRIBUCION VOLUMEN X CRITERIO (kg ó litros)TOTAL BEBIDASLEVANTE</v>
      </c>
      <c r="B1659" s="20" t="s">
        <v>121</v>
      </c>
      <c r="C1659" s="20" t="s">
        <v>123</v>
      </c>
      <c r="D1659" s="20" t="s">
        <v>4</v>
      </c>
      <c r="E1659" s="22">
        <v>16.152673418155864</v>
      </c>
      <c r="F1659" s="22">
        <v>16.082431392130804</v>
      </c>
      <c r="G1659" s="22">
        <v>15.258150900931602</v>
      </c>
      <c r="H1659" s="22"/>
      <c r="I1659" s="22"/>
    </row>
    <row r="1660" spans="1:9" x14ac:dyDescent="0.25">
      <c r="A1660" s="20" t="str">
        <f t="shared" si="25"/>
        <v>DISTRIBUCION VOLUMEN X CRITERIO (kg ó litros)TOTAL BEBIDASANDALUCIA</v>
      </c>
      <c r="B1660" s="20" t="s">
        <v>121</v>
      </c>
      <c r="C1660" s="20" t="s">
        <v>123</v>
      </c>
      <c r="D1660" s="20" t="s">
        <v>5</v>
      </c>
      <c r="E1660" s="22">
        <v>19.753273764047837</v>
      </c>
      <c r="F1660" s="22">
        <v>20.429074551484387</v>
      </c>
      <c r="G1660" s="22">
        <v>21.997360609345417</v>
      </c>
      <c r="H1660" s="22"/>
      <c r="I1660" s="22"/>
    </row>
    <row r="1661" spans="1:9" x14ac:dyDescent="0.25">
      <c r="A1661" s="20" t="str">
        <f t="shared" si="25"/>
        <v>DISTRIBUCION VOLUMEN X CRITERIO (kg ó litros)TOTAL BEBIDASMDD AM</v>
      </c>
      <c r="B1661" s="20" t="s">
        <v>121</v>
      </c>
      <c r="C1661" s="20" t="s">
        <v>123</v>
      </c>
      <c r="D1661" s="20" t="s">
        <v>6</v>
      </c>
      <c r="E1661" s="22">
        <v>12.965119551647646</v>
      </c>
      <c r="F1661" s="22">
        <v>12.418545815363826</v>
      </c>
      <c r="G1661" s="22">
        <v>12.531266364077394</v>
      </c>
      <c r="H1661" s="22"/>
      <c r="I1661" s="22"/>
    </row>
    <row r="1662" spans="1:9" x14ac:dyDescent="0.25">
      <c r="A1662" s="20" t="str">
        <f t="shared" si="25"/>
        <v>DISTRIBUCION VOLUMEN X CRITERIO (kg ó litros)TOTAL BEBIDASRTO CENTRO</v>
      </c>
      <c r="B1662" s="20" t="s">
        <v>121</v>
      </c>
      <c r="C1662" s="20" t="s">
        <v>123</v>
      </c>
      <c r="D1662" s="20" t="s">
        <v>7</v>
      </c>
      <c r="E1662" s="22">
        <v>9.4820629827199596</v>
      </c>
      <c r="F1662" s="22">
        <v>9.4978060377912552</v>
      </c>
      <c r="G1662" s="22">
        <v>10.338377481311586</v>
      </c>
      <c r="H1662" s="22"/>
      <c r="I1662" s="22"/>
    </row>
    <row r="1663" spans="1:9" x14ac:dyDescent="0.25">
      <c r="A1663" s="20" t="str">
        <f t="shared" si="25"/>
        <v>DISTRIBUCION VOLUMEN X CRITERIO (kg ó litros)TOTAL BEBIDASNORTE-CENTRO</v>
      </c>
      <c r="B1663" s="20" t="s">
        <v>121</v>
      </c>
      <c r="C1663" s="20" t="s">
        <v>123</v>
      </c>
      <c r="D1663" s="20" t="s">
        <v>8</v>
      </c>
      <c r="E1663" s="22">
        <v>9.4381368947236819</v>
      </c>
      <c r="F1663" s="22">
        <v>9.1028795338177861</v>
      </c>
      <c r="G1663" s="22">
        <v>9.2359836989997994</v>
      </c>
      <c r="H1663" s="22"/>
      <c r="I1663" s="22"/>
    </row>
    <row r="1664" spans="1:9" x14ac:dyDescent="0.25">
      <c r="A1664" s="20" t="str">
        <f t="shared" si="25"/>
        <v>DISTRIBUCION VOLUMEN X CRITERIO (kg ó litros)TOTAL BEBIDASNOROESTE</v>
      </c>
      <c r="B1664" s="20" t="s">
        <v>121</v>
      </c>
      <c r="C1664" s="20" t="s">
        <v>123</v>
      </c>
      <c r="D1664" s="20" t="s">
        <v>9</v>
      </c>
      <c r="E1664" s="22">
        <v>10.196544545101126</v>
      </c>
      <c r="F1664" s="22">
        <v>10.68944664222102</v>
      </c>
      <c r="G1664" s="22">
        <v>10.784087445155526</v>
      </c>
      <c r="H1664" s="22"/>
      <c r="I1664" s="22"/>
    </row>
    <row r="1665" spans="1:9" x14ac:dyDescent="0.25">
      <c r="A1665" s="20" t="str">
        <f t="shared" si="25"/>
        <v>DISTRIBUCION VOLUMEN X CRITERIO (kg ó litros)TOTAL BEBIDAS&lt;2MIL</v>
      </c>
      <c r="B1665" s="20" t="s">
        <v>121</v>
      </c>
      <c r="C1665" s="20" t="s">
        <v>123</v>
      </c>
      <c r="D1665" s="20" t="s">
        <v>10</v>
      </c>
      <c r="E1665" s="22">
        <v>5.4665315717916396</v>
      </c>
      <c r="F1665" s="22">
        <v>5.491199355376569</v>
      </c>
      <c r="G1665" s="22">
        <v>6.1511467649019425</v>
      </c>
      <c r="H1665" s="22"/>
      <c r="I1665" s="22"/>
    </row>
    <row r="1666" spans="1:9" x14ac:dyDescent="0.25">
      <c r="A1666" s="20" t="str">
        <f t="shared" si="25"/>
        <v>DISTRIBUCION VOLUMEN X CRITERIO (kg ó litros)TOTAL BEBIDAS2-5MIL</v>
      </c>
      <c r="B1666" s="20" t="s">
        <v>121</v>
      </c>
      <c r="C1666" s="20" t="s">
        <v>123</v>
      </c>
      <c r="D1666" s="20" t="s">
        <v>11</v>
      </c>
      <c r="E1666" s="22">
        <v>6.1294097875984779</v>
      </c>
      <c r="F1666" s="22">
        <v>5.3075459969940608</v>
      </c>
      <c r="G1666" s="22">
        <v>4.871733481541547</v>
      </c>
      <c r="H1666" s="22"/>
      <c r="I1666" s="22"/>
    </row>
    <row r="1667" spans="1:9" x14ac:dyDescent="0.25">
      <c r="A1667" s="20" t="str">
        <f t="shared" si="25"/>
        <v>DISTRIBUCION VOLUMEN X CRITERIO (kg ó litros)TOTAL BEBIDAS5-10MIL</v>
      </c>
      <c r="B1667" s="20" t="s">
        <v>121</v>
      </c>
      <c r="C1667" s="20" t="s">
        <v>123</v>
      </c>
      <c r="D1667" s="20" t="s">
        <v>12</v>
      </c>
      <c r="E1667" s="22">
        <v>7.6877408280335056</v>
      </c>
      <c r="F1667" s="22">
        <v>7.574765738640199</v>
      </c>
      <c r="G1667" s="22">
        <v>6.7968705463033672</v>
      </c>
      <c r="H1667" s="22"/>
      <c r="I1667" s="22"/>
    </row>
    <row r="1668" spans="1:9" x14ac:dyDescent="0.25">
      <c r="A1668" s="20" t="str">
        <f t="shared" ref="A1668:A1731" si="26">B1668&amp;C1668&amp;D1668</f>
        <v>DISTRIBUCION VOLUMEN X CRITERIO (kg ó litros)TOTAL BEBIDAS10-30MIL</v>
      </c>
      <c r="B1668" s="20" t="s">
        <v>121</v>
      </c>
      <c r="C1668" s="20" t="s">
        <v>123</v>
      </c>
      <c r="D1668" s="20" t="s">
        <v>13</v>
      </c>
      <c r="E1668" s="22">
        <v>21.705108635503716</v>
      </c>
      <c r="F1668" s="22">
        <v>20.980544860372248</v>
      </c>
      <c r="G1668" s="22">
        <v>19.805158660297391</v>
      </c>
      <c r="H1668" s="22"/>
      <c r="I1668" s="22"/>
    </row>
    <row r="1669" spans="1:9" x14ac:dyDescent="0.25">
      <c r="A1669" s="20" t="str">
        <f t="shared" si="26"/>
        <v>DISTRIBUCION VOLUMEN X CRITERIO (kg ó litros)TOTAL BEBIDAS30-100MIL</v>
      </c>
      <c r="B1669" s="20" t="s">
        <v>121</v>
      </c>
      <c r="C1669" s="20" t="s">
        <v>123</v>
      </c>
      <c r="D1669" s="20" t="s">
        <v>14</v>
      </c>
      <c r="E1669" s="22">
        <v>19.202613651627807</v>
      </c>
      <c r="F1669" s="22">
        <v>20.039064737193488</v>
      </c>
      <c r="G1669" s="22">
        <v>20.307899126842955</v>
      </c>
      <c r="H1669" s="22"/>
      <c r="I1669" s="22"/>
    </row>
    <row r="1670" spans="1:9" x14ac:dyDescent="0.25">
      <c r="A1670" s="20" t="str">
        <f t="shared" si="26"/>
        <v>DISTRIBUCION VOLUMEN X CRITERIO (kg ó litros)TOTAL BEBIDAS100-200MIL</v>
      </c>
      <c r="B1670" s="20" t="s">
        <v>121</v>
      </c>
      <c r="C1670" s="20" t="s">
        <v>123</v>
      </c>
      <c r="D1670" s="20" t="s">
        <v>15</v>
      </c>
      <c r="E1670" s="22">
        <v>10.459727161066807</v>
      </c>
      <c r="F1670" s="22">
        <v>10.392559327396759</v>
      </c>
      <c r="G1670" s="22">
        <v>10.252730436023892</v>
      </c>
      <c r="H1670" s="22"/>
      <c r="I1670" s="22"/>
    </row>
    <row r="1671" spans="1:9" x14ac:dyDescent="0.25">
      <c r="A1671" s="20" t="str">
        <f t="shared" si="26"/>
        <v>DISTRIBUCION VOLUMEN X CRITERIO (kg ó litros)TOTAL BEBIDAS200-500MIL</v>
      </c>
      <c r="B1671" s="20" t="s">
        <v>121</v>
      </c>
      <c r="C1671" s="20" t="s">
        <v>123</v>
      </c>
      <c r="D1671" s="20" t="s">
        <v>16</v>
      </c>
      <c r="E1671" s="22">
        <v>12.502434263169967</v>
      </c>
      <c r="F1671" s="22">
        <v>13.084865803596946</v>
      </c>
      <c r="G1671" s="22">
        <v>12.978782243542538</v>
      </c>
      <c r="H1671" s="22"/>
      <c r="I1671" s="22"/>
    </row>
    <row r="1672" spans="1:9" x14ac:dyDescent="0.25">
      <c r="A1672" s="20" t="str">
        <f t="shared" si="26"/>
        <v>DISTRIBUCION VOLUMEN X CRITERIO (kg ó litros)TOTAL BEBIDAS&gt;500MIL</v>
      </c>
      <c r="B1672" s="20" t="s">
        <v>121</v>
      </c>
      <c r="C1672" s="20" t="s">
        <v>123</v>
      </c>
      <c r="D1672" s="20" t="s">
        <v>17</v>
      </c>
      <c r="E1672" s="22">
        <v>16.84643375128254</v>
      </c>
      <c r="F1672" s="22">
        <v>17.129451837833194</v>
      </c>
      <c r="G1672" s="22">
        <v>18.835683282472999</v>
      </c>
      <c r="H1672" s="22"/>
      <c r="I1672" s="22"/>
    </row>
    <row r="1673" spans="1:9" x14ac:dyDescent="0.25">
      <c r="A1673" s="20" t="str">
        <f t="shared" si="26"/>
        <v>DISTRIBUCION VOLUMEN X CRITERIO (kg ó litros)TOTAL BEBIDASDE 15 A 19 AÑOS</v>
      </c>
      <c r="B1673" s="20" t="s">
        <v>121</v>
      </c>
      <c r="C1673" s="20" t="s">
        <v>123</v>
      </c>
      <c r="D1673" s="20" t="s">
        <v>40</v>
      </c>
      <c r="E1673" s="22">
        <v>2.0894314396235512</v>
      </c>
      <c r="F1673" s="22">
        <v>2.0608426476279273</v>
      </c>
      <c r="G1673" s="22">
        <v>2.6778128980471796</v>
      </c>
      <c r="H1673" s="22"/>
      <c r="I1673" s="22"/>
    </row>
    <row r="1674" spans="1:9" x14ac:dyDescent="0.25">
      <c r="A1674" s="20" t="str">
        <f t="shared" si="26"/>
        <v>DISTRIBUCION VOLUMEN X CRITERIO (kg ó litros)TOTAL BEBIDASDE 20 A 24 AÑOS</v>
      </c>
      <c r="B1674" s="20" t="s">
        <v>121</v>
      </c>
      <c r="C1674" s="20" t="s">
        <v>123</v>
      </c>
      <c r="D1674" s="20" t="s">
        <v>41</v>
      </c>
      <c r="E1674" s="22">
        <v>3.3564928221841526</v>
      </c>
      <c r="F1674" s="22">
        <v>3.223576357697898</v>
      </c>
      <c r="G1674" s="22">
        <v>3.9068320584010712</v>
      </c>
      <c r="H1674" s="22"/>
      <c r="I1674" s="22"/>
    </row>
    <row r="1675" spans="1:9" x14ac:dyDescent="0.25">
      <c r="A1675" s="20" t="str">
        <f t="shared" si="26"/>
        <v>DISTRIBUCION VOLUMEN X CRITERIO (kg ó litros)TOTAL BEBIDASDE 25 A 34 AÑOS</v>
      </c>
      <c r="B1675" s="20" t="s">
        <v>121</v>
      </c>
      <c r="C1675" s="20" t="s">
        <v>123</v>
      </c>
      <c r="D1675" s="20" t="s">
        <v>42</v>
      </c>
      <c r="E1675" s="22">
        <v>9.3123814517977568</v>
      </c>
      <c r="F1675" s="22">
        <v>8.7948594621082812</v>
      </c>
      <c r="G1675" s="22">
        <v>8.4567628870562181</v>
      </c>
      <c r="H1675" s="22"/>
      <c r="I1675" s="22"/>
    </row>
    <row r="1676" spans="1:9" x14ac:dyDescent="0.25">
      <c r="A1676" s="20" t="str">
        <f t="shared" si="26"/>
        <v>DISTRIBUCION VOLUMEN X CRITERIO (kg ó litros)TOTAL BEBIDASDE 35 A 49 AÑOS</v>
      </c>
      <c r="B1676" s="20" t="s">
        <v>121</v>
      </c>
      <c r="C1676" s="20" t="s">
        <v>123</v>
      </c>
      <c r="D1676" s="20" t="s">
        <v>43</v>
      </c>
      <c r="E1676" s="22">
        <v>31.712671773435435</v>
      </c>
      <c r="F1676" s="22">
        <v>29.40905146321241</v>
      </c>
      <c r="G1676" s="22">
        <v>27.781329842095548</v>
      </c>
      <c r="H1676" s="22"/>
      <c r="I1676" s="22"/>
    </row>
    <row r="1677" spans="1:9" x14ac:dyDescent="0.25">
      <c r="A1677" s="20" t="str">
        <f t="shared" si="26"/>
        <v>DISTRIBUCION VOLUMEN X CRITERIO (kg ó litros)TOTAL BEBIDASDE 50 A 59 AÑOS</v>
      </c>
      <c r="B1677" s="20" t="s">
        <v>121</v>
      </c>
      <c r="C1677" s="20" t="s">
        <v>123</v>
      </c>
      <c r="D1677" s="20" t="s">
        <v>44</v>
      </c>
      <c r="E1677" s="22">
        <v>23.379061929446831</v>
      </c>
      <c r="F1677" s="22">
        <v>24.496672286509057</v>
      </c>
      <c r="G1677" s="22">
        <v>24.632956748791887</v>
      </c>
      <c r="H1677" s="22"/>
      <c r="I1677" s="22"/>
    </row>
    <row r="1678" spans="1:9" x14ac:dyDescent="0.25">
      <c r="A1678" s="20" t="str">
        <f t="shared" si="26"/>
        <v>DISTRIBUCION VOLUMEN X CRITERIO (kg ó litros)TOTAL BEBIDASDE 60 A 75 AÑOS</v>
      </c>
      <c r="B1678" s="20" t="s">
        <v>121</v>
      </c>
      <c r="C1678" s="20" t="s">
        <v>123</v>
      </c>
      <c r="D1678" s="20" t="s">
        <v>45</v>
      </c>
      <c r="E1678" s="22">
        <v>30.14995948376415</v>
      </c>
      <c r="F1678" s="22">
        <v>32.014996501705092</v>
      </c>
      <c r="G1678" s="22">
        <v>32.544310262819678</v>
      </c>
      <c r="H1678" s="22"/>
      <c r="I1678" s="22"/>
    </row>
    <row r="1679" spans="1:9" x14ac:dyDescent="0.25">
      <c r="A1679" s="20" t="str">
        <f t="shared" si="26"/>
        <v>DISTRIBUCION VOLUMEN X CRITERIO (kg ó litros)TOTAL BEBIDASALTA Y MEDIA ALTA</v>
      </c>
      <c r="B1679" s="20" t="s">
        <v>121</v>
      </c>
      <c r="C1679" s="20" t="s">
        <v>123</v>
      </c>
      <c r="D1679" s="20" t="s">
        <v>18</v>
      </c>
      <c r="E1679" s="22">
        <v>24.468517895546462</v>
      </c>
      <c r="F1679" s="22">
        <v>25.307609518334445</v>
      </c>
      <c r="G1679" s="22">
        <v>25.174401470293528</v>
      </c>
      <c r="H1679" s="22"/>
      <c r="I1679" s="22"/>
    </row>
    <row r="1680" spans="1:9" x14ac:dyDescent="0.25">
      <c r="A1680" s="20" t="str">
        <f t="shared" si="26"/>
        <v>DISTRIBUCION VOLUMEN X CRITERIO (kg ó litros)TOTAL BEBIDASMEDIA</v>
      </c>
      <c r="B1680" s="20" t="s">
        <v>121</v>
      </c>
      <c r="C1680" s="20" t="s">
        <v>123</v>
      </c>
      <c r="D1680" s="20" t="s">
        <v>19</v>
      </c>
      <c r="E1680" s="22">
        <v>33.074030559054791</v>
      </c>
      <c r="F1680" s="22">
        <v>31.622284145142554</v>
      </c>
      <c r="G1680" s="22">
        <v>31.301024285347363</v>
      </c>
      <c r="H1680" s="22"/>
      <c r="I1680" s="22"/>
    </row>
    <row r="1681" spans="1:9" x14ac:dyDescent="0.25">
      <c r="A1681" s="20" t="str">
        <f t="shared" si="26"/>
        <v>DISTRIBUCION VOLUMEN X CRITERIO (kg ó litros)TOTAL BEBIDASMEDIA BAJA</v>
      </c>
      <c r="B1681" s="20" t="s">
        <v>121</v>
      </c>
      <c r="C1681" s="20" t="s">
        <v>123</v>
      </c>
      <c r="D1681" s="20" t="s">
        <v>20</v>
      </c>
      <c r="E1681" s="22">
        <v>26.417776941778587</v>
      </c>
      <c r="F1681" s="22">
        <v>27.322351554763973</v>
      </c>
      <c r="G1681" s="22">
        <v>25.532261601817851</v>
      </c>
      <c r="H1681" s="22"/>
      <c r="I1681" s="22"/>
    </row>
    <row r="1682" spans="1:9" x14ac:dyDescent="0.25">
      <c r="A1682" s="20" t="str">
        <f t="shared" si="26"/>
        <v>DISTRIBUCION VOLUMEN X CRITERIO (kg ó litros)TOTAL BEBIDASBAJA</v>
      </c>
      <c r="B1682" s="20" t="s">
        <v>121</v>
      </c>
      <c r="C1682" s="20" t="s">
        <v>123</v>
      </c>
      <c r="D1682" s="20" t="s">
        <v>21</v>
      </c>
      <c r="E1682" s="22">
        <v>16.039673108726436</v>
      </c>
      <c r="F1682" s="22">
        <v>15.747751501181288</v>
      </c>
      <c r="G1682" s="22">
        <v>17.992315063831249</v>
      </c>
      <c r="H1682" s="22"/>
      <c r="I1682" s="22"/>
    </row>
    <row r="1683" spans="1:9" x14ac:dyDescent="0.25">
      <c r="A1683" s="20" t="str">
        <f t="shared" si="26"/>
        <v>DISTRIBUCION VOLUMEN X CRITERIO (kg ó litros)TOTAL BEBIDASHOMBRE</v>
      </c>
      <c r="B1683" s="20" t="s">
        <v>121</v>
      </c>
      <c r="C1683" s="20" t="s">
        <v>123</v>
      </c>
      <c r="D1683" s="20" t="s">
        <v>22</v>
      </c>
      <c r="E1683" s="22">
        <v>55.796051347270357</v>
      </c>
      <c r="F1683" s="22">
        <v>55.707423552109837</v>
      </c>
      <c r="G1683" s="22">
        <v>57.18891786282483</v>
      </c>
      <c r="H1683" s="22"/>
      <c r="I1683" s="22"/>
    </row>
    <row r="1684" spans="1:9" x14ac:dyDescent="0.25">
      <c r="A1684" s="20" t="str">
        <f t="shared" si="26"/>
        <v>DISTRIBUCION VOLUMEN X CRITERIO (kg ó litros)TOTAL BEBIDASMUJER</v>
      </c>
      <c r="B1684" s="20" t="s">
        <v>121</v>
      </c>
      <c r="C1684" s="20" t="s">
        <v>123</v>
      </c>
      <c r="D1684" s="20" t="s">
        <v>23</v>
      </c>
      <c r="E1684" s="22">
        <v>44.203946156832785</v>
      </c>
      <c r="F1684" s="22">
        <v>44.292574445606348</v>
      </c>
      <c r="G1684" s="22">
        <v>42.81108383428257</v>
      </c>
      <c r="H1684" s="22"/>
      <c r="I1684" s="22"/>
    </row>
    <row r="1685" spans="1:9" x14ac:dyDescent="0.25">
      <c r="A1685" s="20" t="str">
        <f t="shared" si="26"/>
        <v>DISTRIBUCION VOLUMEN X CRITERIO (kg ó litros).Total Bebidas CalienteT.ESPAÑA</v>
      </c>
      <c r="B1685" s="20" t="s">
        <v>121</v>
      </c>
      <c r="C1685" s="20" t="s">
        <v>124</v>
      </c>
      <c r="D1685" s="20" t="s">
        <v>37</v>
      </c>
      <c r="E1685" s="22">
        <v>100</v>
      </c>
      <c r="F1685" s="22">
        <v>100</v>
      </c>
      <c r="G1685" s="22">
        <v>100</v>
      </c>
      <c r="H1685" s="22"/>
      <c r="I1685" s="22"/>
    </row>
    <row r="1686" spans="1:9" x14ac:dyDescent="0.25">
      <c r="A1686" s="20" t="str">
        <f t="shared" si="26"/>
        <v>DISTRIBUCION VOLUMEN X CRITERIO (kg ó litros).Total Bebidas CalienteBCN AM</v>
      </c>
      <c r="B1686" s="20" t="s">
        <v>121</v>
      </c>
      <c r="C1686" s="20" t="s">
        <v>124</v>
      </c>
      <c r="D1686" s="20" t="s">
        <v>2</v>
      </c>
      <c r="E1686" s="22">
        <v>9.5893063587762626</v>
      </c>
      <c r="F1686" s="22">
        <v>10.396788339072401</v>
      </c>
      <c r="G1686" s="22">
        <v>9.2538417476670034</v>
      </c>
      <c r="H1686" s="22"/>
      <c r="I1686" s="22"/>
    </row>
    <row r="1687" spans="1:9" x14ac:dyDescent="0.25">
      <c r="A1687" s="20" t="str">
        <f t="shared" si="26"/>
        <v>DISTRIBUCION VOLUMEN X CRITERIO (kg ó litros).Total Bebidas CalienteREST.CAT ARAGON</v>
      </c>
      <c r="B1687" s="20" t="s">
        <v>121</v>
      </c>
      <c r="C1687" s="20" t="s">
        <v>124</v>
      </c>
      <c r="D1687" s="20" t="s">
        <v>3</v>
      </c>
      <c r="E1687" s="22">
        <v>13.51564048600458</v>
      </c>
      <c r="F1687" s="22">
        <v>12.479969960748884</v>
      </c>
      <c r="G1687" s="22">
        <v>12.946203998354761</v>
      </c>
      <c r="H1687" s="22"/>
      <c r="I1687" s="22"/>
    </row>
    <row r="1688" spans="1:9" x14ac:dyDescent="0.25">
      <c r="A1688" s="20" t="str">
        <f t="shared" si="26"/>
        <v>DISTRIBUCION VOLUMEN X CRITERIO (kg ó litros).Total Bebidas CalienteLEVANTE</v>
      </c>
      <c r="B1688" s="20" t="s">
        <v>121</v>
      </c>
      <c r="C1688" s="20" t="s">
        <v>124</v>
      </c>
      <c r="D1688" s="20" t="s">
        <v>4</v>
      </c>
      <c r="E1688" s="22">
        <v>12.71711724521985</v>
      </c>
      <c r="F1688" s="22">
        <v>12.882578640524509</v>
      </c>
      <c r="G1688" s="22">
        <v>13.893049149987549</v>
      </c>
      <c r="H1688" s="22"/>
      <c r="I1688" s="22"/>
    </row>
    <row r="1689" spans="1:9" x14ac:dyDescent="0.25">
      <c r="A1689" s="20" t="str">
        <f t="shared" si="26"/>
        <v>DISTRIBUCION VOLUMEN X CRITERIO (kg ó litros).Total Bebidas CalienteANDALUCIA</v>
      </c>
      <c r="B1689" s="20" t="s">
        <v>121</v>
      </c>
      <c r="C1689" s="20" t="s">
        <v>124</v>
      </c>
      <c r="D1689" s="20" t="s">
        <v>5</v>
      </c>
      <c r="E1689" s="22">
        <v>19.269185822601798</v>
      </c>
      <c r="F1689" s="22">
        <v>19.325866282053255</v>
      </c>
      <c r="G1689" s="22">
        <v>19.435841086046089</v>
      </c>
      <c r="H1689" s="22"/>
      <c r="I1689" s="22"/>
    </row>
    <row r="1690" spans="1:9" x14ac:dyDescent="0.25">
      <c r="A1690" s="20" t="str">
        <f t="shared" si="26"/>
        <v>DISTRIBUCION VOLUMEN X CRITERIO (kg ó litros).Total Bebidas CalienteMDD AM</v>
      </c>
      <c r="B1690" s="20" t="s">
        <v>121</v>
      </c>
      <c r="C1690" s="20" t="s">
        <v>124</v>
      </c>
      <c r="D1690" s="20" t="s">
        <v>6</v>
      </c>
      <c r="E1690" s="22">
        <v>12.498424417993531</v>
      </c>
      <c r="F1690" s="22">
        <v>12.013984044806001</v>
      </c>
      <c r="G1690" s="22">
        <v>11.478019798786814</v>
      </c>
      <c r="H1690" s="22"/>
      <c r="I1690" s="22"/>
    </row>
    <row r="1691" spans="1:9" x14ac:dyDescent="0.25">
      <c r="A1691" s="20" t="str">
        <f t="shared" si="26"/>
        <v>DISTRIBUCION VOLUMEN X CRITERIO (kg ó litros).Total Bebidas CalienteRTO CENTRO</v>
      </c>
      <c r="B1691" s="20" t="s">
        <v>121</v>
      </c>
      <c r="C1691" s="20" t="s">
        <v>124</v>
      </c>
      <c r="D1691" s="20" t="s">
        <v>7</v>
      </c>
      <c r="E1691" s="22">
        <v>8.5520965205278863</v>
      </c>
      <c r="F1691" s="22">
        <v>8.5962803300987467</v>
      </c>
      <c r="G1691" s="22">
        <v>9.2036803778351537</v>
      </c>
      <c r="H1691" s="22"/>
      <c r="I1691" s="22"/>
    </row>
    <row r="1692" spans="1:9" x14ac:dyDescent="0.25">
      <c r="A1692" s="20" t="str">
        <f t="shared" si="26"/>
        <v>DISTRIBUCION VOLUMEN X CRITERIO (kg ó litros).Total Bebidas CalienteNORTE-CENTRO</v>
      </c>
      <c r="B1692" s="20" t="s">
        <v>121</v>
      </c>
      <c r="C1692" s="20" t="s">
        <v>124</v>
      </c>
      <c r="D1692" s="20" t="s">
        <v>8</v>
      </c>
      <c r="E1692" s="22">
        <v>10.812886558705062</v>
      </c>
      <c r="F1692" s="22">
        <v>10.350255210799149</v>
      </c>
      <c r="G1692" s="22">
        <v>10.60497714436449</v>
      </c>
      <c r="H1692" s="22"/>
      <c r="I1692" s="22"/>
    </row>
    <row r="1693" spans="1:9" x14ac:dyDescent="0.25">
      <c r="A1693" s="20" t="str">
        <f t="shared" si="26"/>
        <v>DISTRIBUCION VOLUMEN X CRITERIO (kg ó litros).Total Bebidas CalienteNOROESTE</v>
      </c>
      <c r="B1693" s="20" t="s">
        <v>121</v>
      </c>
      <c r="C1693" s="20" t="s">
        <v>124</v>
      </c>
      <c r="D1693" s="20" t="s">
        <v>9</v>
      </c>
      <c r="E1693" s="22">
        <v>13.045344499384187</v>
      </c>
      <c r="F1693" s="22">
        <v>13.95427666579487</v>
      </c>
      <c r="G1693" s="22">
        <v>13.184372122922209</v>
      </c>
      <c r="H1693" s="22"/>
      <c r="I1693" s="22"/>
    </row>
    <row r="1694" spans="1:9" x14ac:dyDescent="0.25">
      <c r="A1694" s="20" t="str">
        <f t="shared" si="26"/>
        <v>DISTRIBUCION VOLUMEN X CRITERIO (kg ó litros).Total Bebidas Caliente&lt;2MIL</v>
      </c>
      <c r="B1694" s="20" t="s">
        <v>121</v>
      </c>
      <c r="C1694" s="20" t="s">
        <v>124</v>
      </c>
      <c r="D1694" s="20" t="s">
        <v>10</v>
      </c>
      <c r="E1694" s="22">
        <v>4.7760696084549776</v>
      </c>
      <c r="F1694" s="22">
        <v>4.4572097754667617</v>
      </c>
      <c r="G1694" s="22">
        <v>5.0075356048422668</v>
      </c>
      <c r="H1694" s="22"/>
      <c r="I1694" s="22"/>
    </row>
    <row r="1695" spans="1:9" x14ac:dyDescent="0.25">
      <c r="A1695" s="20" t="str">
        <f t="shared" si="26"/>
        <v>DISTRIBUCION VOLUMEN X CRITERIO (kg ó litros).Total Bebidas Caliente2-5MIL</v>
      </c>
      <c r="B1695" s="20" t="s">
        <v>121</v>
      </c>
      <c r="C1695" s="20" t="s">
        <v>124</v>
      </c>
      <c r="D1695" s="20" t="s">
        <v>11</v>
      </c>
      <c r="E1695" s="22">
        <v>5.1568766469828136</v>
      </c>
      <c r="F1695" s="22">
        <v>5.7339420213046468</v>
      </c>
      <c r="G1695" s="22">
        <v>5.2482718879927548</v>
      </c>
      <c r="H1695" s="22"/>
      <c r="I1695" s="22"/>
    </row>
    <row r="1696" spans="1:9" x14ac:dyDescent="0.25">
      <c r="A1696" s="20" t="str">
        <f t="shared" si="26"/>
        <v>DISTRIBUCION VOLUMEN X CRITERIO (kg ó litros).Total Bebidas Caliente5-10MIL</v>
      </c>
      <c r="B1696" s="20" t="s">
        <v>121</v>
      </c>
      <c r="C1696" s="20" t="s">
        <v>124</v>
      </c>
      <c r="D1696" s="20" t="s">
        <v>12</v>
      </c>
      <c r="E1696" s="22">
        <v>7.6099071729344852</v>
      </c>
      <c r="F1696" s="22">
        <v>6.8267425594864521</v>
      </c>
      <c r="G1696" s="22">
        <v>6.4140441033100144</v>
      </c>
      <c r="H1696" s="22"/>
      <c r="I1696" s="22"/>
    </row>
    <row r="1697" spans="1:9" x14ac:dyDescent="0.25">
      <c r="A1697" s="20" t="str">
        <f t="shared" si="26"/>
        <v>DISTRIBUCION VOLUMEN X CRITERIO (kg ó litros).Total Bebidas Caliente10-30MIL</v>
      </c>
      <c r="B1697" s="20" t="s">
        <v>121</v>
      </c>
      <c r="C1697" s="20" t="s">
        <v>124</v>
      </c>
      <c r="D1697" s="20" t="s">
        <v>13</v>
      </c>
      <c r="E1697" s="22">
        <v>20.907348639839</v>
      </c>
      <c r="F1697" s="22">
        <v>19.332099468102673</v>
      </c>
      <c r="G1697" s="22">
        <v>20.568340335234623</v>
      </c>
      <c r="H1697" s="22"/>
      <c r="I1697" s="22"/>
    </row>
    <row r="1698" spans="1:9" x14ac:dyDescent="0.25">
      <c r="A1698" s="20" t="str">
        <f t="shared" si="26"/>
        <v>DISTRIBUCION VOLUMEN X CRITERIO (kg ó litros).Total Bebidas Caliente30-100MIL</v>
      </c>
      <c r="B1698" s="20" t="s">
        <v>121</v>
      </c>
      <c r="C1698" s="20" t="s">
        <v>124</v>
      </c>
      <c r="D1698" s="20" t="s">
        <v>14</v>
      </c>
      <c r="E1698" s="22">
        <v>20.284448427058894</v>
      </c>
      <c r="F1698" s="22">
        <v>21.515457243963983</v>
      </c>
      <c r="G1698" s="22">
        <v>20.501503611052783</v>
      </c>
      <c r="H1698" s="22"/>
      <c r="I1698" s="22"/>
    </row>
    <row r="1699" spans="1:9" x14ac:dyDescent="0.25">
      <c r="A1699" s="20" t="str">
        <f t="shared" si="26"/>
        <v>DISTRIBUCION VOLUMEN X CRITERIO (kg ó litros).Total Bebidas Caliente100-200MIL</v>
      </c>
      <c r="B1699" s="20" t="s">
        <v>121</v>
      </c>
      <c r="C1699" s="20" t="s">
        <v>124</v>
      </c>
      <c r="D1699" s="20" t="s">
        <v>15</v>
      </c>
      <c r="E1699" s="22">
        <v>11.091652085544274</v>
      </c>
      <c r="F1699" s="22">
        <v>11.541360665638326</v>
      </c>
      <c r="G1699" s="22">
        <v>11.808150343617138</v>
      </c>
      <c r="H1699" s="22"/>
      <c r="I1699" s="22"/>
    </row>
    <row r="1700" spans="1:9" x14ac:dyDescent="0.25">
      <c r="A1700" s="20" t="str">
        <f t="shared" si="26"/>
        <v>DISTRIBUCION VOLUMEN X CRITERIO (kg ó litros).Total Bebidas Caliente200-500MIL</v>
      </c>
      <c r="B1700" s="20" t="s">
        <v>121</v>
      </c>
      <c r="C1700" s="20" t="s">
        <v>124</v>
      </c>
      <c r="D1700" s="20" t="s">
        <v>16</v>
      </c>
      <c r="E1700" s="22">
        <v>13.268113816180364</v>
      </c>
      <c r="F1700" s="22">
        <v>13.075950783548629</v>
      </c>
      <c r="G1700" s="22">
        <v>12.458099495583717</v>
      </c>
      <c r="H1700" s="22"/>
      <c r="I1700" s="22"/>
    </row>
    <row r="1701" spans="1:9" x14ac:dyDescent="0.25">
      <c r="A1701" s="20" t="str">
        <f t="shared" si="26"/>
        <v>DISTRIBUCION VOLUMEN X CRITERIO (kg ó litros).Total Bebidas Caliente&gt;500MIL</v>
      </c>
      <c r="B1701" s="20" t="s">
        <v>121</v>
      </c>
      <c r="C1701" s="20" t="s">
        <v>124</v>
      </c>
      <c r="D1701" s="20" t="s">
        <v>17</v>
      </c>
      <c r="E1701" s="22">
        <v>16.905586434870074</v>
      </c>
      <c r="F1701" s="22">
        <v>17.517237690560162</v>
      </c>
      <c r="G1701" s="22">
        <v>17.994046975741025</v>
      </c>
      <c r="H1701" s="22"/>
      <c r="I1701" s="22"/>
    </row>
    <row r="1702" spans="1:9" x14ac:dyDescent="0.25">
      <c r="A1702" s="20" t="str">
        <f t="shared" si="26"/>
        <v>DISTRIBUCION VOLUMEN X CRITERIO (kg ó litros).Total Bebidas CalienteDE 15 A 19 AÑOS</v>
      </c>
      <c r="B1702" s="20" t="s">
        <v>121</v>
      </c>
      <c r="C1702" s="20" t="s">
        <v>124</v>
      </c>
      <c r="D1702" s="20" t="s">
        <v>40</v>
      </c>
      <c r="E1702" s="22">
        <v>0.73492588028643202</v>
      </c>
      <c r="F1702" s="22">
        <v>0.93404690335112983</v>
      </c>
      <c r="G1702" s="22">
        <v>1.0483805210531894</v>
      </c>
      <c r="H1702" s="22"/>
      <c r="I1702" s="22"/>
    </row>
    <row r="1703" spans="1:9" x14ac:dyDescent="0.25">
      <c r="A1703" s="20" t="str">
        <f t="shared" si="26"/>
        <v>DISTRIBUCION VOLUMEN X CRITERIO (kg ó litros).Total Bebidas CalienteDE 20 A 24 AÑOS</v>
      </c>
      <c r="B1703" s="20" t="s">
        <v>121</v>
      </c>
      <c r="C1703" s="20" t="s">
        <v>124</v>
      </c>
      <c r="D1703" s="20" t="s">
        <v>41</v>
      </c>
      <c r="E1703" s="22">
        <v>1.6929166929962201</v>
      </c>
      <c r="F1703" s="22">
        <v>1.6240601760303948</v>
      </c>
      <c r="G1703" s="22">
        <v>1.9364099441837326</v>
      </c>
      <c r="H1703" s="22"/>
      <c r="I1703" s="22"/>
    </row>
    <row r="1704" spans="1:9" x14ac:dyDescent="0.25">
      <c r="A1704" s="20" t="str">
        <f t="shared" si="26"/>
        <v>DISTRIBUCION VOLUMEN X CRITERIO (kg ó litros).Total Bebidas CalienteDE 25 A 34 AÑOS</v>
      </c>
      <c r="B1704" s="20" t="s">
        <v>121</v>
      </c>
      <c r="C1704" s="20" t="s">
        <v>124</v>
      </c>
      <c r="D1704" s="20" t="s">
        <v>42</v>
      </c>
      <c r="E1704" s="22">
        <v>7.1501815649648766</v>
      </c>
      <c r="F1704" s="22">
        <v>6.5619743038498628</v>
      </c>
      <c r="G1704" s="22">
        <v>6.403827580038314</v>
      </c>
      <c r="H1704" s="22"/>
      <c r="I1704" s="22"/>
    </row>
    <row r="1705" spans="1:9" x14ac:dyDescent="0.25">
      <c r="A1705" s="20" t="str">
        <f t="shared" si="26"/>
        <v>DISTRIBUCION VOLUMEN X CRITERIO (kg ó litros).Total Bebidas CalienteDE 35 A 49 AÑOS</v>
      </c>
      <c r="B1705" s="20" t="s">
        <v>121</v>
      </c>
      <c r="C1705" s="20" t="s">
        <v>124</v>
      </c>
      <c r="D1705" s="20" t="s">
        <v>43</v>
      </c>
      <c r="E1705" s="22">
        <v>32.322105303300383</v>
      </c>
      <c r="F1705" s="22">
        <v>31.151827757588546</v>
      </c>
      <c r="G1705" s="22">
        <v>29.915672486231987</v>
      </c>
      <c r="H1705" s="22"/>
      <c r="I1705" s="22"/>
    </row>
    <row r="1706" spans="1:9" x14ac:dyDescent="0.25">
      <c r="A1706" s="20" t="str">
        <f t="shared" si="26"/>
        <v>DISTRIBUCION VOLUMEN X CRITERIO (kg ó litros).Total Bebidas CalienteDE 50 A 59 AÑOS</v>
      </c>
      <c r="B1706" s="20" t="s">
        <v>121</v>
      </c>
      <c r="C1706" s="20" t="s">
        <v>124</v>
      </c>
      <c r="D1706" s="20" t="s">
        <v>44</v>
      </c>
      <c r="E1706" s="22">
        <v>25.832246515993816</v>
      </c>
      <c r="F1706" s="22">
        <v>25.76875564770776</v>
      </c>
      <c r="G1706" s="22">
        <v>26.527302057016698</v>
      </c>
      <c r="H1706" s="22"/>
      <c r="I1706" s="22"/>
    </row>
    <row r="1707" spans="1:9" x14ac:dyDescent="0.25">
      <c r="A1707" s="20" t="str">
        <f t="shared" si="26"/>
        <v>DISTRIBUCION VOLUMEN X CRITERIO (kg ó litros).Total Bebidas CalienteDE 60 A 75 AÑOS</v>
      </c>
      <c r="B1707" s="20" t="s">
        <v>121</v>
      </c>
      <c r="C1707" s="20" t="s">
        <v>124</v>
      </c>
      <c r="D1707" s="20" t="s">
        <v>45</v>
      </c>
      <c r="E1707" s="22">
        <v>32.267624691743826</v>
      </c>
      <c r="F1707" s="22">
        <v>33.959341183792809</v>
      </c>
      <c r="G1707" s="22">
        <v>34.168397160236232</v>
      </c>
      <c r="H1707" s="22"/>
      <c r="I1707" s="22"/>
    </row>
    <row r="1708" spans="1:9" x14ac:dyDescent="0.25">
      <c r="A1708" s="20" t="str">
        <f t="shared" si="26"/>
        <v>DISTRIBUCION VOLUMEN X CRITERIO (kg ó litros).Total Bebidas CalienteALTA Y MEDIA ALTA</v>
      </c>
      <c r="B1708" s="20" t="s">
        <v>121</v>
      </c>
      <c r="C1708" s="20" t="s">
        <v>124</v>
      </c>
      <c r="D1708" s="20" t="s">
        <v>18</v>
      </c>
      <c r="E1708" s="22">
        <v>25.82038053956482</v>
      </c>
      <c r="F1708" s="22">
        <v>24.673731482329085</v>
      </c>
      <c r="G1708" s="22">
        <v>24.445349795448831</v>
      </c>
      <c r="H1708" s="22"/>
      <c r="I1708" s="22"/>
    </row>
    <row r="1709" spans="1:9" x14ac:dyDescent="0.25">
      <c r="A1709" s="20" t="str">
        <f t="shared" si="26"/>
        <v>DISTRIBUCION VOLUMEN X CRITERIO (kg ó litros).Total Bebidas CalienteMEDIA</v>
      </c>
      <c r="B1709" s="20" t="s">
        <v>121</v>
      </c>
      <c r="C1709" s="20" t="s">
        <v>124</v>
      </c>
      <c r="D1709" s="20" t="s">
        <v>19</v>
      </c>
      <c r="E1709" s="22">
        <v>34.555855660352655</v>
      </c>
      <c r="F1709" s="22">
        <v>33.312615147995366</v>
      </c>
      <c r="G1709" s="22">
        <v>34.105994440472507</v>
      </c>
      <c r="H1709" s="22"/>
      <c r="I1709" s="22"/>
    </row>
    <row r="1710" spans="1:9" x14ac:dyDescent="0.25">
      <c r="A1710" s="20" t="str">
        <f t="shared" si="26"/>
        <v>DISTRIBUCION VOLUMEN X CRITERIO (kg ó litros).Total Bebidas CalienteMEDIA BAJA</v>
      </c>
      <c r="B1710" s="20" t="s">
        <v>121</v>
      </c>
      <c r="C1710" s="20" t="s">
        <v>124</v>
      </c>
      <c r="D1710" s="20" t="s">
        <v>20</v>
      </c>
      <c r="E1710" s="22">
        <v>22.942461698349213</v>
      </c>
      <c r="F1710" s="22">
        <v>24.768064893766784</v>
      </c>
      <c r="G1710" s="22">
        <v>25.977986740733748</v>
      </c>
      <c r="H1710" s="22"/>
      <c r="I1710" s="22"/>
    </row>
    <row r="1711" spans="1:9" x14ac:dyDescent="0.25">
      <c r="A1711" s="20" t="str">
        <f t="shared" si="26"/>
        <v>DISTRIBUCION VOLUMEN X CRITERIO (kg ó litros).Total Bebidas CalienteBAJA</v>
      </c>
      <c r="B1711" s="20" t="s">
        <v>121</v>
      </c>
      <c r="C1711" s="20" t="s">
        <v>124</v>
      </c>
      <c r="D1711" s="20" t="s">
        <v>21</v>
      </c>
      <c r="E1711" s="22">
        <v>16.681303001071875</v>
      </c>
      <c r="F1711" s="22">
        <v>17.245593402481539</v>
      </c>
      <c r="G1711" s="22">
        <v>15.470659352529825</v>
      </c>
      <c r="H1711" s="22"/>
      <c r="I1711" s="22"/>
    </row>
    <row r="1712" spans="1:9" x14ac:dyDescent="0.25">
      <c r="A1712" s="20" t="str">
        <f t="shared" si="26"/>
        <v>DISTRIBUCION VOLUMEN X CRITERIO (kg ó litros).Total Bebidas CalienteHOMBRE</v>
      </c>
      <c r="B1712" s="20" t="s">
        <v>121</v>
      </c>
      <c r="C1712" s="20" t="s">
        <v>124</v>
      </c>
      <c r="D1712" s="20" t="s">
        <v>22</v>
      </c>
      <c r="E1712" s="22">
        <v>59.154179998304244</v>
      </c>
      <c r="F1712" s="22">
        <v>58.704090130415196</v>
      </c>
      <c r="G1712" s="22">
        <v>61.236997622371582</v>
      </c>
      <c r="H1712" s="22"/>
      <c r="I1712" s="22"/>
    </row>
    <row r="1713" spans="1:9" x14ac:dyDescent="0.25">
      <c r="A1713" s="20" t="str">
        <f t="shared" si="26"/>
        <v>DISTRIBUCION VOLUMEN X CRITERIO (kg ó litros).Total Bebidas CalienteMUJER</v>
      </c>
      <c r="B1713" s="20" t="s">
        <v>121</v>
      </c>
      <c r="C1713" s="20" t="s">
        <v>124</v>
      </c>
      <c r="D1713" s="20" t="s">
        <v>23</v>
      </c>
      <c r="E1713" s="22">
        <v>40.845820051545196</v>
      </c>
      <c r="F1713" s="22">
        <v>41.295909924290733</v>
      </c>
      <c r="G1713" s="22">
        <v>38.762990578992216</v>
      </c>
      <c r="H1713" s="22"/>
      <c r="I1713" s="22"/>
    </row>
    <row r="1714" spans="1:9" x14ac:dyDescent="0.25">
      <c r="A1714" s="20" t="str">
        <f t="shared" si="26"/>
        <v>DISTRIBUCION VOLUMEN X CRITERIO (kg ó litros)CafeT.ESPAÑA</v>
      </c>
      <c r="B1714" s="20" t="s">
        <v>121</v>
      </c>
      <c r="C1714" s="20" t="s">
        <v>125</v>
      </c>
      <c r="D1714" s="20" t="s">
        <v>37</v>
      </c>
      <c r="E1714" s="22">
        <v>100</v>
      </c>
      <c r="F1714" s="22">
        <v>100</v>
      </c>
      <c r="G1714" s="22">
        <v>100</v>
      </c>
      <c r="H1714" s="22"/>
      <c r="I1714" s="22"/>
    </row>
    <row r="1715" spans="1:9" x14ac:dyDescent="0.25">
      <c r="A1715" s="20" t="str">
        <f t="shared" si="26"/>
        <v>DISTRIBUCION VOLUMEN X CRITERIO (kg ó litros)CafeBCN AM</v>
      </c>
      <c r="B1715" s="20" t="s">
        <v>121</v>
      </c>
      <c r="C1715" s="20" t="s">
        <v>125</v>
      </c>
      <c r="D1715" s="20" t="s">
        <v>2</v>
      </c>
      <c r="E1715" s="22">
        <v>12.72973345720067</v>
      </c>
      <c r="F1715" s="22">
        <v>13.91410622882732</v>
      </c>
      <c r="G1715" s="22">
        <v>11.769911642161427</v>
      </c>
      <c r="H1715" s="22"/>
      <c r="I1715" s="22"/>
    </row>
    <row r="1716" spans="1:9" x14ac:dyDescent="0.25">
      <c r="A1716" s="20" t="str">
        <f t="shared" si="26"/>
        <v>DISTRIBUCION VOLUMEN X CRITERIO (kg ó litros)CafeREST.CAT ARAGON</v>
      </c>
      <c r="B1716" s="20" t="s">
        <v>121</v>
      </c>
      <c r="C1716" s="20" t="s">
        <v>125</v>
      </c>
      <c r="D1716" s="20" t="s">
        <v>3</v>
      </c>
      <c r="E1716" s="22">
        <v>22.440579057236011</v>
      </c>
      <c r="F1716" s="22">
        <v>21.606727138121968</v>
      </c>
      <c r="G1716" s="22">
        <v>22.675136918766562</v>
      </c>
      <c r="H1716" s="22"/>
      <c r="I1716" s="22"/>
    </row>
    <row r="1717" spans="1:9" x14ac:dyDescent="0.25">
      <c r="A1717" s="20" t="str">
        <f t="shared" si="26"/>
        <v>DISTRIBUCION VOLUMEN X CRITERIO (kg ó litros)CafeLEVANTE</v>
      </c>
      <c r="B1717" s="20" t="s">
        <v>121</v>
      </c>
      <c r="C1717" s="20" t="s">
        <v>125</v>
      </c>
      <c r="D1717" s="20" t="s">
        <v>4</v>
      </c>
      <c r="E1717" s="22">
        <v>20.572824005705815</v>
      </c>
      <c r="F1717" s="22">
        <v>20.543503597962964</v>
      </c>
      <c r="G1717" s="22">
        <v>19.802521399909772</v>
      </c>
      <c r="H1717" s="22"/>
      <c r="I1717" s="22"/>
    </row>
    <row r="1718" spans="1:9" x14ac:dyDescent="0.25">
      <c r="A1718" s="20" t="str">
        <f t="shared" si="26"/>
        <v>DISTRIBUCION VOLUMEN X CRITERIO (kg ó litros)CafeANDALUCIA</v>
      </c>
      <c r="B1718" s="20" t="s">
        <v>121</v>
      </c>
      <c r="C1718" s="20" t="s">
        <v>125</v>
      </c>
      <c r="D1718" s="20" t="s">
        <v>5</v>
      </c>
      <c r="E1718" s="22">
        <v>13.39675230970232</v>
      </c>
      <c r="F1718" s="22">
        <v>13.437598807662427</v>
      </c>
      <c r="G1718" s="22">
        <v>14.158541987208695</v>
      </c>
      <c r="H1718" s="22"/>
      <c r="I1718" s="22"/>
    </row>
    <row r="1719" spans="1:9" x14ac:dyDescent="0.25">
      <c r="A1719" s="20" t="str">
        <f t="shared" si="26"/>
        <v>DISTRIBUCION VOLUMEN X CRITERIO (kg ó litros)CafeMDD AM</v>
      </c>
      <c r="B1719" s="20" t="s">
        <v>121</v>
      </c>
      <c r="C1719" s="20" t="s">
        <v>125</v>
      </c>
      <c r="D1719" s="20" t="s">
        <v>6</v>
      </c>
      <c r="E1719" s="22">
        <v>6.256956052207566</v>
      </c>
      <c r="F1719" s="22">
        <v>6.5555759206643609</v>
      </c>
      <c r="G1719" s="22">
        <v>5.9657582910556499</v>
      </c>
      <c r="H1719" s="22"/>
      <c r="I1719" s="22"/>
    </row>
    <row r="1720" spans="1:9" x14ac:dyDescent="0.25">
      <c r="A1720" s="20" t="str">
        <f t="shared" si="26"/>
        <v>DISTRIBUCION VOLUMEN X CRITERIO (kg ó litros)CafeRTO CENTRO</v>
      </c>
      <c r="B1720" s="20" t="s">
        <v>121</v>
      </c>
      <c r="C1720" s="20" t="s">
        <v>125</v>
      </c>
      <c r="D1720" s="20" t="s">
        <v>7</v>
      </c>
      <c r="E1720" s="22">
        <v>6.5532668931480282</v>
      </c>
      <c r="F1720" s="22">
        <v>6.5342177507915729</v>
      </c>
      <c r="G1720" s="22">
        <v>8.374112479497823</v>
      </c>
      <c r="H1720" s="22"/>
      <c r="I1720" s="22"/>
    </row>
    <row r="1721" spans="1:9" x14ac:dyDescent="0.25">
      <c r="A1721" s="20" t="str">
        <f t="shared" si="26"/>
        <v>DISTRIBUCION VOLUMEN X CRITERIO (kg ó litros)CafeNORTE-CENTRO</v>
      </c>
      <c r="B1721" s="20" t="s">
        <v>121</v>
      </c>
      <c r="C1721" s="20" t="s">
        <v>125</v>
      </c>
      <c r="D1721" s="20" t="s">
        <v>8</v>
      </c>
      <c r="E1721" s="22">
        <v>9.8470537977948212</v>
      </c>
      <c r="F1721" s="22">
        <v>9.1223021439811838</v>
      </c>
      <c r="G1721" s="22">
        <v>8.8340253228048411</v>
      </c>
      <c r="H1721" s="22"/>
      <c r="I1721" s="22"/>
    </row>
    <row r="1722" spans="1:9" x14ac:dyDescent="0.25">
      <c r="A1722" s="20" t="str">
        <f t="shared" si="26"/>
        <v>DISTRIBUCION VOLUMEN X CRITERIO (kg ó litros)CafeNOROESTE</v>
      </c>
      <c r="B1722" s="20" t="s">
        <v>121</v>
      </c>
      <c r="C1722" s="20" t="s">
        <v>125</v>
      </c>
      <c r="D1722" s="20" t="s">
        <v>9</v>
      </c>
      <c r="E1722" s="22">
        <v>8.2028294506533683</v>
      </c>
      <c r="F1722" s="22">
        <v>8.2859701150412448</v>
      </c>
      <c r="G1722" s="22">
        <v>8.4200027096174708</v>
      </c>
      <c r="H1722" s="22"/>
      <c r="I1722" s="22"/>
    </row>
    <row r="1723" spans="1:9" x14ac:dyDescent="0.25">
      <c r="A1723" s="20" t="str">
        <f t="shared" si="26"/>
        <v>DISTRIBUCION VOLUMEN X CRITERIO (kg ó litros)Cafe&lt;2MIL</v>
      </c>
      <c r="B1723" s="20" t="s">
        <v>121</v>
      </c>
      <c r="C1723" s="20" t="s">
        <v>125</v>
      </c>
      <c r="D1723" s="20" t="s">
        <v>10</v>
      </c>
      <c r="E1723" s="22">
        <v>6.0656838600117489</v>
      </c>
      <c r="F1723" s="22">
        <v>5.8606233561472845</v>
      </c>
      <c r="G1723" s="22">
        <v>6.6199725689691791</v>
      </c>
      <c r="H1723" s="22"/>
      <c r="I1723" s="22"/>
    </row>
    <row r="1724" spans="1:9" x14ac:dyDescent="0.25">
      <c r="A1724" s="20" t="str">
        <f t="shared" si="26"/>
        <v>DISTRIBUCION VOLUMEN X CRITERIO (kg ó litros)Cafe2-5MIL</v>
      </c>
      <c r="B1724" s="20" t="s">
        <v>121</v>
      </c>
      <c r="C1724" s="20" t="s">
        <v>125</v>
      </c>
      <c r="D1724" s="20" t="s">
        <v>11</v>
      </c>
      <c r="E1724" s="22">
        <v>6.9509520112925678</v>
      </c>
      <c r="F1724" s="22">
        <v>5.4093464145606847</v>
      </c>
      <c r="G1724" s="22">
        <v>6.7185328667431667</v>
      </c>
      <c r="H1724" s="22"/>
      <c r="I1724" s="22"/>
    </row>
    <row r="1725" spans="1:9" x14ac:dyDescent="0.25">
      <c r="A1725" s="20" t="str">
        <f t="shared" si="26"/>
        <v>DISTRIBUCION VOLUMEN X CRITERIO (kg ó litros)Cafe5-10MIL</v>
      </c>
      <c r="B1725" s="20" t="s">
        <v>121</v>
      </c>
      <c r="C1725" s="20" t="s">
        <v>125</v>
      </c>
      <c r="D1725" s="20" t="s">
        <v>12</v>
      </c>
      <c r="E1725" s="22">
        <v>9.1086934068281593</v>
      </c>
      <c r="F1725" s="22">
        <v>7.9996380148191673</v>
      </c>
      <c r="G1725" s="22">
        <v>7.8588604630761267</v>
      </c>
      <c r="H1725" s="22"/>
      <c r="I1725" s="22"/>
    </row>
    <row r="1726" spans="1:9" x14ac:dyDescent="0.25">
      <c r="A1726" s="20" t="str">
        <f t="shared" si="26"/>
        <v>DISTRIBUCION VOLUMEN X CRITERIO (kg ó litros)Cafe10-30MIL</v>
      </c>
      <c r="B1726" s="20" t="s">
        <v>121</v>
      </c>
      <c r="C1726" s="20" t="s">
        <v>125</v>
      </c>
      <c r="D1726" s="20" t="s">
        <v>13</v>
      </c>
      <c r="E1726" s="22">
        <v>21.479612433169365</v>
      </c>
      <c r="F1726" s="22">
        <v>19.794892821808144</v>
      </c>
      <c r="G1726" s="22">
        <v>21.036602408511477</v>
      </c>
      <c r="H1726" s="22"/>
      <c r="I1726" s="22"/>
    </row>
    <row r="1727" spans="1:9" x14ac:dyDescent="0.25">
      <c r="A1727" s="20" t="str">
        <f t="shared" si="26"/>
        <v>DISTRIBUCION VOLUMEN X CRITERIO (kg ó litros)Cafe30-100MIL</v>
      </c>
      <c r="B1727" s="20" t="s">
        <v>121</v>
      </c>
      <c r="C1727" s="20" t="s">
        <v>125</v>
      </c>
      <c r="D1727" s="20" t="s">
        <v>14</v>
      </c>
      <c r="E1727" s="22">
        <v>19.342248540267125</v>
      </c>
      <c r="F1727" s="22">
        <v>22.415879903192248</v>
      </c>
      <c r="G1727" s="22">
        <v>19.054636749003873</v>
      </c>
      <c r="H1727" s="22"/>
      <c r="I1727" s="22"/>
    </row>
    <row r="1728" spans="1:9" x14ac:dyDescent="0.25">
      <c r="A1728" s="20" t="str">
        <f t="shared" si="26"/>
        <v>DISTRIBUCION VOLUMEN X CRITERIO (kg ó litros)Cafe100-200MIL</v>
      </c>
      <c r="B1728" s="20" t="s">
        <v>121</v>
      </c>
      <c r="C1728" s="20" t="s">
        <v>125</v>
      </c>
      <c r="D1728" s="20" t="s">
        <v>15</v>
      </c>
      <c r="E1728" s="22">
        <v>9.9110416845285432</v>
      </c>
      <c r="F1728" s="22">
        <v>9.3714458216499583</v>
      </c>
      <c r="G1728" s="22">
        <v>9.5619532874651227</v>
      </c>
      <c r="H1728" s="22"/>
      <c r="I1728" s="22"/>
    </row>
    <row r="1729" spans="1:9" x14ac:dyDescent="0.25">
      <c r="A1729" s="20" t="str">
        <f t="shared" si="26"/>
        <v>DISTRIBUCION VOLUMEN X CRITERIO (kg ó litros)Cafe200-500MIL</v>
      </c>
      <c r="B1729" s="20" t="s">
        <v>121</v>
      </c>
      <c r="C1729" s="20" t="s">
        <v>125</v>
      </c>
      <c r="D1729" s="20" t="s">
        <v>16</v>
      </c>
      <c r="E1729" s="22">
        <v>10.617867866150453</v>
      </c>
      <c r="F1729" s="22">
        <v>11.285717119661649</v>
      </c>
      <c r="G1729" s="22">
        <v>10.648352856574949</v>
      </c>
      <c r="H1729" s="22"/>
      <c r="I1729" s="22"/>
    </row>
    <row r="1730" spans="1:9" x14ac:dyDescent="0.25">
      <c r="A1730" s="20" t="str">
        <f t="shared" si="26"/>
        <v>DISTRIBUCION VOLUMEN X CRITERIO (kg ó litros)Cafe&gt;500MIL</v>
      </c>
      <c r="B1730" s="20" t="s">
        <v>121</v>
      </c>
      <c r="C1730" s="20" t="s">
        <v>125</v>
      </c>
      <c r="D1730" s="20" t="s">
        <v>17</v>
      </c>
      <c r="E1730" s="22">
        <v>16.523890421815597</v>
      </c>
      <c r="F1730" s="22">
        <v>17.862457067745847</v>
      </c>
      <c r="G1730" s="22">
        <v>18.501095718096359</v>
      </c>
      <c r="H1730" s="22"/>
      <c r="I1730" s="22"/>
    </row>
    <row r="1731" spans="1:9" x14ac:dyDescent="0.25">
      <c r="A1731" s="20" t="str">
        <f t="shared" si="26"/>
        <v>DISTRIBUCION VOLUMEN X CRITERIO (kg ó litros)CafeDE 15 A 19 AÑOS</v>
      </c>
      <c r="B1731" s="20" t="s">
        <v>121</v>
      </c>
      <c r="C1731" s="20" t="s">
        <v>125</v>
      </c>
      <c r="D1731" s="20" t="s">
        <v>40</v>
      </c>
      <c r="E1731" s="22">
        <v>0.60245475811780358</v>
      </c>
      <c r="F1731" s="22">
        <v>0.55486390774845507</v>
      </c>
      <c r="G1731" s="22">
        <v>0.58058138127532333</v>
      </c>
      <c r="H1731" s="22"/>
      <c r="I1731" s="22"/>
    </row>
    <row r="1732" spans="1:9" x14ac:dyDescent="0.25">
      <c r="A1732" s="20" t="str">
        <f t="shared" ref="A1732:A1795" si="27">B1732&amp;C1732&amp;D1732</f>
        <v>DISTRIBUCION VOLUMEN X CRITERIO (kg ó litros)CafeDE 20 A 24 AÑOS</v>
      </c>
      <c r="B1732" s="20" t="s">
        <v>121</v>
      </c>
      <c r="C1732" s="20" t="s">
        <v>125</v>
      </c>
      <c r="D1732" s="20" t="s">
        <v>41</v>
      </c>
      <c r="E1732" s="22">
        <v>1.3160762991341441</v>
      </c>
      <c r="F1732" s="22">
        <v>1.1174624993133047</v>
      </c>
      <c r="G1732" s="22">
        <v>1.4690189411509824</v>
      </c>
      <c r="H1732" s="22"/>
      <c r="I1732" s="22"/>
    </row>
    <row r="1733" spans="1:9" x14ac:dyDescent="0.25">
      <c r="A1733" s="20" t="str">
        <f t="shared" si="27"/>
        <v>DISTRIBUCION VOLUMEN X CRITERIO (kg ó litros)CafeDE 25 A 34 AÑOS</v>
      </c>
      <c r="B1733" s="20" t="s">
        <v>121</v>
      </c>
      <c r="C1733" s="20" t="s">
        <v>125</v>
      </c>
      <c r="D1733" s="20" t="s">
        <v>42</v>
      </c>
      <c r="E1733" s="22">
        <v>5.2793038350629704</v>
      </c>
      <c r="F1733" s="22">
        <v>4.9170462722009436</v>
      </c>
      <c r="G1733" s="22">
        <v>5.0682817664974946</v>
      </c>
      <c r="H1733" s="22"/>
      <c r="I1733" s="22"/>
    </row>
    <row r="1734" spans="1:9" x14ac:dyDescent="0.25">
      <c r="A1734" s="20" t="str">
        <f t="shared" si="27"/>
        <v>DISTRIBUCION VOLUMEN X CRITERIO (kg ó litros)CafeDE 35 A 49 AÑOS</v>
      </c>
      <c r="B1734" s="20" t="s">
        <v>121</v>
      </c>
      <c r="C1734" s="20" t="s">
        <v>125</v>
      </c>
      <c r="D1734" s="20" t="s">
        <v>43</v>
      </c>
      <c r="E1734" s="22">
        <v>28.380799789437479</v>
      </c>
      <c r="F1734" s="22">
        <v>28.586195271683941</v>
      </c>
      <c r="G1734" s="22">
        <v>28.564736461721264</v>
      </c>
      <c r="H1734" s="22"/>
      <c r="I1734" s="22"/>
    </row>
    <row r="1735" spans="1:9" x14ac:dyDescent="0.25">
      <c r="A1735" s="20" t="str">
        <f t="shared" si="27"/>
        <v>DISTRIBUCION VOLUMEN X CRITERIO (kg ó litros)CafeDE 50 A 59 AÑOS</v>
      </c>
      <c r="B1735" s="20" t="s">
        <v>121</v>
      </c>
      <c r="C1735" s="20" t="s">
        <v>125</v>
      </c>
      <c r="D1735" s="20" t="s">
        <v>44</v>
      </c>
      <c r="E1735" s="22">
        <v>29.321556913715519</v>
      </c>
      <c r="F1735" s="22">
        <v>29.405885401950599</v>
      </c>
      <c r="G1735" s="22">
        <v>29.148745934640385</v>
      </c>
      <c r="H1735" s="22"/>
      <c r="I1735" s="22"/>
    </row>
    <row r="1736" spans="1:9" x14ac:dyDescent="0.25">
      <c r="A1736" s="20" t="str">
        <f t="shared" si="27"/>
        <v>DISTRIBUCION VOLUMEN X CRITERIO (kg ó litros)CafeDE 60 A 75 AÑOS</v>
      </c>
      <c r="B1736" s="20" t="s">
        <v>121</v>
      </c>
      <c r="C1736" s="20" t="s">
        <v>125</v>
      </c>
      <c r="D1736" s="20" t="s">
        <v>45</v>
      </c>
      <c r="E1736" s="22">
        <v>35.099804153455054</v>
      </c>
      <c r="F1736" s="22">
        <v>35.418547613005089</v>
      </c>
      <c r="G1736" s="22">
        <v>35.16864138954093</v>
      </c>
      <c r="H1736" s="22"/>
      <c r="I1736" s="22"/>
    </row>
    <row r="1737" spans="1:9" x14ac:dyDescent="0.25">
      <c r="A1737" s="20" t="str">
        <f t="shared" si="27"/>
        <v>DISTRIBUCION VOLUMEN X CRITERIO (kg ó litros)CafeALTA Y MEDIA ALTA</v>
      </c>
      <c r="B1737" s="20" t="s">
        <v>121</v>
      </c>
      <c r="C1737" s="20" t="s">
        <v>125</v>
      </c>
      <c r="D1737" s="20" t="s">
        <v>18</v>
      </c>
      <c r="E1737" s="22">
        <v>27.055900210844509</v>
      </c>
      <c r="F1737" s="22">
        <v>25.295085378939635</v>
      </c>
      <c r="G1737" s="22">
        <v>23.443456069132438</v>
      </c>
      <c r="H1737" s="22"/>
      <c r="I1737" s="22"/>
    </row>
    <row r="1738" spans="1:9" x14ac:dyDescent="0.25">
      <c r="A1738" s="20" t="str">
        <f t="shared" si="27"/>
        <v>DISTRIBUCION VOLUMEN X CRITERIO (kg ó litros)CafeMEDIA</v>
      </c>
      <c r="B1738" s="20" t="s">
        <v>121</v>
      </c>
      <c r="C1738" s="20" t="s">
        <v>125</v>
      </c>
      <c r="D1738" s="20" t="s">
        <v>19</v>
      </c>
      <c r="E1738" s="22">
        <v>36.163701406946153</v>
      </c>
      <c r="F1738" s="22">
        <v>37.203440684588749</v>
      </c>
      <c r="G1738" s="22">
        <v>38.881787301398141</v>
      </c>
      <c r="H1738" s="22"/>
      <c r="I1738" s="22"/>
    </row>
    <row r="1739" spans="1:9" x14ac:dyDescent="0.25">
      <c r="A1739" s="20" t="str">
        <f t="shared" si="27"/>
        <v>DISTRIBUCION VOLUMEN X CRITERIO (kg ó litros)CafeMEDIA BAJA</v>
      </c>
      <c r="B1739" s="20" t="s">
        <v>121</v>
      </c>
      <c r="C1739" s="20" t="s">
        <v>125</v>
      </c>
      <c r="D1739" s="20" t="s">
        <v>20</v>
      </c>
      <c r="E1739" s="22">
        <v>21.74245883767264</v>
      </c>
      <c r="F1739" s="22">
        <v>23.398189819281068</v>
      </c>
      <c r="G1739" s="22">
        <v>25.450099193249585</v>
      </c>
      <c r="H1739" s="22"/>
      <c r="I1739" s="22"/>
    </row>
    <row r="1740" spans="1:9" x14ac:dyDescent="0.25">
      <c r="A1740" s="20" t="str">
        <f t="shared" si="27"/>
        <v>DISTRIBUCION VOLUMEN X CRITERIO (kg ó litros)CafeBAJA</v>
      </c>
      <c r="B1740" s="20" t="s">
        <v>121</v>
      </c>
      <c r="C1740" s="20" t="s">
        <v>125</v>
      </c>
      <c r="D1740" s="20" t="s">
        <v>21</v>
      </c>
      <c r="E1740" s="22">
        <v>15.037933714888382</v>
      </c>
      <c r="F1740" s="22">
        <v>14.103285129514354</v>
      </c>
      <c r="G1740" s="22">
        <v>12.224666702791302</v>
      </c>
      <c r="H1740" s="22"/>
      <c r="I1740" s="22"/>
    </row>
    <row r="1741" spans="1:9" x14ac:dyDescent="0.25">
      <c r="A1741" s="20" t="str">
        <f t="shared" si="27"/>
        <v>DISTRIBUCION VOLUMEN X CRITERIO (kg ó litros)CafeHOMBRE</v>
      </c>
      <c r="B1741" s="20" t="s">
        <v>121</v>
      </c>
      <c r="C1741" s="20" t="s">
        <v>125</v>
      </c>
      <c r="D1741" s="20" t="s">
        <v>22</v>
      </c>
      <c r="E1741" s="22">
        <v>64.888984970606927</v>
      </c>
      <c r="F1741" s="22">
        <v>65.111005983924883</v>
      </c>
      <c r="G1741" s="22">
        <v>69.743251014300469</v>
      </c>
      <c r="H1741" s="22"/>
      <c r="I1741" s="22"/>
    </row>
    <row r="1742" spans="1:9" x14ac:dyDescent="0.25">
      <c r="A1742" s="20" t="str">
        <f t="shared" si="27"/>
        <v>DISTRIBUCION VOLUMEN X CRITERIO (kg ó litros)CafeMUJER</v>
      </c>
      <c r="B1742" s="20" t="s">
        <v>121</v>
      </c>
      <c r="C1742" s="20" t="s">
        <v>125</v>
      </c>
      <c r="D1742" s="20" t="s">
        <v>23</v>
      </c>
      <c r="E1742" s="22">
        <v>35.111014048914022</v>
      </c>
      <c r="F1742" s="22">
        <v>34.888983753013321</v>
      </c>
      <c r="G1742" s="22">
        <v>30.256747456265398</v>
      </c>
      <c r="H1742" s="22"/>
      <c r="I1742" s="22"/>
    </row>
    <row r="1743" spans="1:9" x14ac:dyDescent="0.25">
      <c r="A1743" s="20" t="str">
        <f t="shared" si="27"/>
        <v>DISTRIBUCION VOLUMEN X CRITERIO (kg ó litros)Leche+bebidas vegetalesT.ESPAÑA</v>
      </c>
      <c r="B1743" s="20" t="s">
        <v>121</v>
      </c>
      <c r="C1743" s="20" t="s">
        <v>176</v>
      </c>
      <c r="D1743" s="20" t="s">
        <v>37</v>
      </c>
      <c r="E1743" s="22">
        <v>100</v>
      </c>
      <c r="F1743" s="22">
        <v>100</v>
      </c>
      <c r="G1743" s="22">
        <v>100</v>
      </c>
      <c r="H1743" s="22"/>
      <c r="I1743" s="22"/>
    </row>
    <row r="1744" spans="1:9" x14ac:dyDescent="0.25">
      <c r="A1744" s="20" t="str">
        <f t="shared" si="27"/>
        <v>DISTRIBUCION VOLUMEN X CRITERIO (kg ó litros)Leche+bebidas vegetalesBCN AM</v>
      </c>
      <c r="B1744" s="20" t="s">
        <v>121</v>
      </c>
      <c r="C1744" s="20" t="s">
        <v>176</v>
      </c>
      <c r="D1744" s="20" t="s">
        <v>2</v>
      </c>
      <c r="E1744" s="22">
        <v>8.4368585604737287</v>
      </c>
      <c r="F1744" s="22">
        <v>9.1618060642281005</v>
      </c>
      <c r="G1744" s="22">
        <v>8.4203692840033106</v>
      </c>
      <c r="H1744" s="22"/>
      <c r="I1744" s="22"/>
    </row>
    <row r="1745" spans="1:9" x14ac:dyDescent="0.25">
      <c r="A1745" s="20" t="str">
        <f t="shared" si="27"/>
        <v>DISTRIBUCION VOLUMEN X CRITERIO (kg ó litros)Leche+bebidas vegetalesREST.CAT ARAGON</v>
      </c>
      <c r="B1745" s="20" t="s">
        <v>121</v>
      </c>
      <c r="C1745" s="20" t="s">
        <v>176</v>
      </c>
      <c r="D1745" s="20" t="s">
        <v>3</v>
      </c>
      <c r="E1745" s="22">
        <v>10.193513586285539</v>
      </c>
      <c r="F1745" s="22">
        <v>9.2287298807688298</v>
      </c>
      <c r="G1745" s="22">
        <v>9.4322036727452243</v>
      </c>
      <c r="H1745" s="22"/>
      <c r="I1745" s="22"/>
    </row>
    <row r="1746" spans="1:9" x14ac:dyDescent="0.25">
      <c r="A1746" s="20" t="str">
        <f t="shared" si="27"/>
        <v>DISTRIBUCION VOLUMEN X CRITERIO (kg ó litros)Leche+bebidas vegetalesLEVANTE</v>
      </c>
      <c r="B1746" s="20" t="s">
        <v>121</v>
      </c>
      <c r="C1746" s="20" t="s">
        <v>176</v>
      </c>
      <c r="D1746" s="20" t="s">
        <v>4</v>
      </c>
      <c r="E1746" s="22">
        <v>9.630642378838445</v>
      </c>
      <c r="F1746" s="22">
        <v>9.9352226219559761</v>
      </c>
      <c r="G1746" s="22">
        <v>11.804624381402174</v>
      </c>
      <c r="H1746" s="22"/>
      <c r="I1746" s="22"/>
    </row>
    <row r="1747" spans="1:9" x14ac:dyDescent="0.25">
      <c r="A1747" s="20" t="str">
        <f t="shared" si="27"/>
        <v>DISTRIBUCION VOLUMEN X CRITERIO (kg ó litros)Leche+bebidas vegetalesANDALUCIA</v>
      </c>
      <c r="B1747" s="20" t="s">
        <v>121</v>
      </c>
      <c r="C1747" s="20" t="s">
        <v>176</v>
      </c>
      <c r="D1747" s="20" t="s">
        <v>5</v>
      </c>
      <c r="E1747" s="22">
        <v>21.659495289022164</v>
      </c>
      <c r="F1747" s="22">
        <v>21.551763218078136</v>
      </c>
      <c r="G1747" s="22">
        <v>21.222773218865949</v>
      </c>
      <c r="H1747" s="22"/>
      <c r="I1747" s="22"/>
    </row>
    <row r="1748" spans="1:9" x14ac:dyDescent="0.25">
      <c r="A1748" s="20" t="str">
        <f t="shared" si="27"/>
        <v>DISTRIBUCION VOLUMEN X CRITERIO (kg ó litros)Leche+bebidas vegetalesMDD AM</v>
      </c>
      <c r="B1748" s="20" t="s">
        <v>121</v>
      </c>
      <c r="C1748" s="20" t="s">
        <v>176</v>
      </c>
      <c r="D1748" s="20" t="s">
        <v>6</v>
      </c>
      <c r="E1748" s="22">
        <v>14.500682813125445</v>
      </c>
      <c r="F1748" s="22">
        <v>13.966521011563074</v>
      </c>
      <c r="G1748" s="22">
        <v>13.413217063213381</v>
      </c>
      <c r="H1748" s="22"/>
      <c r="I1748" s="22"/>
    </row>
    <row r="1749" spans="1:9" x14ac:dyDescent="0.25">
      <c r="A1749" s="20" t="str">
        <f t="shared" si="27"/>
        <v>DISTRIBUCION VOLUMEN X CRITERIO (kg ó litros)Leche+bebidas vegetalesRTO CENTRO</v>
      </c>
      <c r="B1749" s="20" t="s">
        <v>121</v>
      </c>
      <c r="C1749" s="20" t="s">
        <v>176</v>
      </c>
      <c r="D1749" s="20" t="s">
        <v>7</v>
      </c>
      <c r="E1749" s="22">
        <v>9.5167626547305435</v>
      </c>
      <c r="F1749" s="22">
        <v>9.4437056531288857</v>
      </c>
      <c r="G1749" s="22">
        <v>9.5943635077631235</v>
      </c>
      <c r="H1749" s="22"/>
      <c r="I1749" s="22"/>
    </row>
    <row r="1750" spans="1:9" x14ac:dyDescent="0.25">
      <c r="A1750" s="20" t="str">
        <f t="shared" si="27"/>
        <v>DISTRIBUCION VOLUMEN X CRITERIO (kg ó litros)Leche+bebidas vegetalesNORTE-CENTRO</v>
      </c>
      <c r="B1750" s="20" t="s">
        <v>121</v>
      </c>
      <c r="C1750" s="20" t="s">
        <v>176</v>
      </c>
      <c r="D1750" s="20" t="s">
        <v>8</v>
      </c>
      <c r="E1750" s="22">
        <v>11.545822283362332</v>
      </c>
      <c r="F1750" s="22">
        <v>10.846952341305546</v>
      </c>
      <c r="G1750" s="22">
        <v>11.368891164563513</v>
      </c>
      <c r="H1750" s="22"/>
      <c r="I1750" s="22"/>
    </row>
    <row r="1751" spans="1:9" x14ac:dyDescent="0.25">
      <c r="A1751" s="20" t="str">
        <f t="shared" si="27"/>
        <v>DISTRIBUCION VOLUMEN X CRITERIO (kg ó litros)Leche+bebidas vegetalesNOROESTE</v>
      </c>
      <c r="B1751" s="20" t="s">
        <v>121</v>
      </c>
      <c r="C1751" s="20" t="s">
        <v>176</v>
      </c>
      <c r="D1751" s="20" t="s">
        <v>9</v>
      </c>
      <c r="E1751" s="22">
        <v>14.516226365279259</v>
      </c>
      <c r="F1751" s="22">
        <v>15.865298233652844</v>
      </c>
      <c r="G1751" s="22">
        <v>14.74353270540224</v>
      </c>
      <c r="H1751" s="22"/>
      <c r="I1751" s="22"/>
    </row>
    <row r="1752" spans="1:9" x14ac:dyDescent="0.25">
      <c r="A1752" s="20" t="str">
        <f t="shared" si="27"/>
        <v>DISTRIBUCION VOLUMEN X CRITERIO (kg ó litros)Leche+bebidas vegetales&lt;2MIL</v>
      </c>
      <c r="B1752" s="20" t="s">
        <v>121</v>
      </c>
      <c r="C1752" s="20" t="s">
        <v>176</v>
      </c>
      <c r="D1752" s="20" t="s">
        <v>10</v>
      </c>
      <c r="E1752" s="22">
        <v>4.2504800295945033</v>
      </c>
      <c r="F1752" s="22">
        <v>3.8185887337867181</v>
      </c>
      <c r="G1752" s="22">
        <v>4.3773377353265843</v>
      </c>
      <c r="H1752" s="22"/>
      <c r="I1752" s="22"/>
    </row>
    <row r="1753" spans="1:9" x14ac:dyDescent="0.25">
      <c r="A1753" s="20" t="str">
        <f t="shared" si="27"/>
        <v>DISTRIBUCION VOLUMEN X CRITERIO (kg ó litros)Leche+bebidas vegetales2-5MIL</v>
      </c>
      <c r="B1753" s="20" t="s">
        <v>121</v>
      </c>
      <c r="C1753" s="20" t="s">
        <v>176</v>
      </c>
      <c r="D1753" s="20" t="s">
        <v>11</v>
      </c>
      <c r="E1753" s="22">
        <v>4.4417557806458827</v>
      </c>
      <c r="F1753" s="22">
        <v>5.7523961039422682</v>
      </c>
      <c r="G1753" s="22">
        <v>4.7496403468683281</v>
      </c>
      <c r="H1753" s="22"/>
      <c r="I1753" s="22"/>
    </row>
    <row r="1754" spans="1:9" x14ac:dyDescent="0.25">
      <c r="A1754" s="20" t="str">
        <f t="shared" si="27"/>
        <v>DISTRIBUCION VOLUMEN X CRITERIO (kg ó litros)Leche+bebidas vegetales5-10MIL</v>
      </c>
      <c r="B1754" s="20" t="s">
        <v>121</v>
      </c>
      <c r="C1754" s="20" t="s">
        <v>176</v>
      </c>
      <c r="D1754" s="20" t="s">
        <v>12</v>
      </c>
      <c r="E1754" s="22">
        <v>7.4513301527630071</v>
      </c>
      <c r="F1754" s="22">
        <v>6.6256452155841856</v>
      </c>
      <c r="G1754" s="22">
        <v>5.9828323122512277</v>
      </c>
      <c r="H1754" s="22"/>
      <c r="I1754" s="22"/>
    </row>
    <row r="1755" spans="1:9" x14ac:dyDescent="0.25">
      <c r="A1755" s="20" t="str">
        <f t="shared" si="27"/>
        <v>DISTRIBUCION VOLUMEN X CRITERIO (kg ó litros)Leche+bebidas vegetales10-30MIL</v>
      </c>
      <c r="B1755" s="20" t="s">
        <v>121</v>
      </c>
      <c r="C1755" s="20" t="s">
        <v>176</v>
      </c>
      <c r="D1755" s="20" t="s">
        <v>13</v>
      </c>
      <c r="E1755" s="22">
        <v>20.516416633828722</v>
      </c>
      <c r="F1755" s="22">
        <v>19.444993585547071</v>
      </c>
      <c r="G1755" s="22">
        <v>20.549428989292839</v>
      </c>
      <c r="H1755" s="22"/>
      <c r="I1755" s="22"/>
    </row>
    <row r="1756" spans="1:9" x14ac:dyDescent="0.25">
      <c r="A1756" s="20" t="str">
        <f t="shared" si="27"/>
        <v>DISTRIBUCION VOLUMEN X CRITERIO (kg ó litros)Leche+bebidas vegetales30-100MIL</v>
      </c>
      <c r="B1756" s="20" t="s">
        <v>121</v>
      </c>
      <c r="C1756" s="20" t="s">
        <v>176</v>
      </c>
      <c r="D1756" s="20" t="s">
        <v>14</v>
      </c>
      <c r="E1756" s="22">
        <v>21.0059620013315</v>
      </c>
      <c r="F1756" s="22">
        <v>21.492712584516802</v>
      </c>
      <c r="G1756" s="22">
        <v>21.065459625753533</v>
      </c>
      <c r="H1756" s="22"/>
      <c r="I1756" s="22"/>
    </row>
    <row r="1757" spans="1:9" x14ac:dyDescent="0.25">
      <c r="A1757" s="20" t="str">
        <f t="shared" si="27"/>
        <v>DISTRIBUCION VOLUMEN X CRITERIO (kg ó litros)Leche+bebidas vegetales100-200MIL</v>
      </c>
      <c r="B1757" s="20" t="s">
        <v>121</v>
      </c>
      <c r="C1757" s="20" t="s">
        <v>176</v>
      </c>
      <c r="D1757" s="20" t="s">
        <v>15</v>
      </c>
      <c r="E1757" s="22">
        <v>11.713627146073371</v>
      </c>
      <c r="F1757" s="22">
        <v>11.924820715883545</v>
      </c>
      <c r="G1757" s="22">
        <v>12.532888389487068</v>
      </c>
      <c r="H1757" s="22"/>
      <c r="I1757" s="22"/>
    </row>
    <row r="1758" spans="1:9" x14ac:dyDescent="0.25">
      <c r="A1758" s="20" t="str">
        <f t="shared" si="27"/>
        <v>DISTRIBUCION VOLUMEN X CRITERIO (kg ó litros)Leche+bebidas vegetales200-500MIL</v>
      </c>
      <c r="B1758" s="20" t="s">
        <v>121</v>
      </c>
      <c r="C1758" s="20" t="s">
        <v>176</v>
      </c>
      <c r="D1758" s="20" t="s">
        <v>16</v>
      </c>
      <c r="E1758" s="22">
        <v>13.917464273179938</v>
      </c>
      <c r="F1758" s="22">
        <v>13.734375528717399</v>
      </c>
      <c r="G1758" s="22">
        <v>13.011667485882528</v>
      </c>
      <c r="H1758" s="22"/>
      <c r="I1758" s="22"/>
    </row>
    <row r="1759" spans="1:9" x14ac:dyDescent="0.25">
      <c r="A1759" s="20" t="str">
        <f t="shared" si="27"/>
        <v>DISTRIBUCION VOLUMEN X CRITERIO (kg ó litros)Leche+bebidas vegetales&gt;500MIL</v>
      </c>
      <c r="B1759" s="20" t="s">
        <v>121</v>
      </c>
      <c r="C1759" s="20" t="s">
        <v>176</v>
      </c>
      <c r="D1759" s="20" t="s">
        <v>17</v>
      </c>
      <c r="E1759" s="22">
        <v>16.702970985476529</v>
      </c>
      <c r="F1759" s="22">
        <v>17.206468144618828</v>
      </c>
      <c r="G1759" s="22">
        <v>17.730731863538484</v>
      </c>
      <c r="H1759" s="22"/>
      <c r="I1759" s="22"/>
    </row>
    <row r="1760" spans="1:9" x14ac:dyDescent="0.25">
      <c r="A1760" s="20" t="str">
        <f t="shared" si="27"/>
        <v>DISTRIBUCION VOLUMEN X CRITERIO (kg ó litros)Leche+bebidas vegetalesDE 15 A 19 AÑOS</v>
      </c>
      <c r="B1760" s="20" t="s">
        <v>121</v>
      </c>
      <c r="C1760" s="20" t="s">
        <v>176</v>
      </c>
      <c r="D1760" s="20" t="s">
        <v>40</v>
      </c>
      <c r="E1760" s="22">
        <v>0.70785621060575399</v>
      </c>
      <c r="F1760" s="22">
        <v>1.006386447175591</v>
      </c>
      <c r="G1760" s="22">
        <v>1.0338603820104046</v>
      </c>
      <c r="H1760" s="22"/>
      <c r="I1760" s="22"/>
    </row>
    <row r="1761" spans="1:9" x14ac:dyDescent="0.25">
      <c r="A1761" s="20" t="str">
        <f t="shared" si="27"/>
        <v>DISTRIBUCION VOLUMEN X CRITERIO (kg ó litros)Leche+bebidas vegetalesDE 20 A 24 AÑOS</v>
      </c>
      <c r="B1761" s="20" t="s">
        <v>121</v>
      </c>
      <c r="C1761" s="20" t="s">
        <v>176</v>
      </c>
      <c r="D1761" s="20" t="s">
        <v>41</v>
      </c>
      <c r="E1761" s="22">
        <v>1.7722504222984443</v>
      </c>
      <c r="F1761" s="22">
        <v>1.7558760375516049</v>
      </c>
      <c r="G1761" s="22">
        <v>2.065858822421387</v>
      </c>
      <c r="H1761" s="22"/>
      <c r="I1761" s="22"/>
    </row>
    <row r="1762" spans="1:9" x14ac:dyDescent="0.25">
      <c r="A1762" s="20" t="str">
        <f t="shared" si="27"/>
        <v>DISTRIBUCION VOLUMEN X CRITERIO (kg ó litros)Leche+bebidas vegetalesDE 25 A 34 AÑOS</v>
      </c>
      <c r="B1762" s="20" t="s">
        <v>121</v>
      </c>
      <c r="C1762" s="20" t="s">
        <v>176</v>
      </c>
      <c r="D1762" s="20" t="s">
        <v>42</v>
      </c>
      <c r="E1762" s="22">
        <v>7.7037685229453565</v>
      </c>
      <c r="F1762" s="22">
        <v>7.0158849659890272</v>
      </c>
      <c r="G1762" s="22">
        <v>6.5339111709651467</v>
      </c>
      <c r="H1762" s="22"/>
      <c r="I1762" s="22"/>
    </row>
    <row r="1763" spans="1:9" x14ac:dyDescent="0.25">
      <c r="A1763" s="20" t="str">
        <f t="shared" si="27"/>
        <v>DISTRIBUCION VOLUMEN X CRITERIO (kg ó litros)Leche+bebidas vegetalesDE 35 A 49 AÑOS</v>
      </c>
      <c r="B1763" s="20" t="s">
        <v>121</v>
      </c>
      <c r="C1763" s="20" t="s">
        <v>176</v>
      </c>
      <c r="D1763" s="20" t="s">
        <v>43</v>
      </c>
      <c r="E1763" s="22">
        <v>33.654904231835658</v>
      </c>
      <c r="F1763" s="22">
        <v>32.052320652971467</v>
      </c>
      <c r="G1763" s="22">
        <v>30.666767515134268</v>
      </c>
      <c r="H1763" s="22"/>
      <c r="I1763" s="22"/>
    </row>
    <row r="1764" spans="1:9" x14ac:dyDescent="0.25">
      <c r="A1764" s="20" t="str">
        <f t="shared" si="27"/>
        <v>DISTRIBUCION VOLUMEN X CRITERIO (kg ó litros)Leche+bebidas vegetalesDE 50 A 59 AÑOS</v>
      </c>
      <c r="B1764" s="20" t="s">
        <v>121</v>
      </c>
      <c r="C1764" s="20" t="s">
        <v>176</v>
      </c>
      <c r="D1764" s="20" t="s">
        <v>44</v>
      </c>
      <c r="E1764" s="22">
        <v>25.096063881317527</v>
      </c>
      <c r="F1764" s="22">
        <v>24.866716939370857</v>
      </c>
      <c r="G1764" s="22">
        <v>25.621021939250944</v>
      </c>
      <c r="H1764" s="22"/>
      <c r="I1764" s="22"/>
    </row>
    <row r="1765" spans="1:9" x14ac:dyDescent="0.25">
      <c r="A1765" s="20" t="str">
        <f t="shared" si="27"/>
        <v>DISTRIBUCION VOLUMEN X CRITERIO (kg ó litros)Leche+bebidas vegetalesDE 60 A 75 AÑOS</v>
      </c>
      <c r="B1765" s="20" t="s">
        <v>121</v>
      </c>
      <c r="C1765" s="20" t="s">
        <v>176</v>
      </c>
      <c r="D1765" s="20" t="s">
        <v>45</v>
      </c>
      <c r="E1765" s="22">
        <v>31.065158427498318</v>
      </c>
      <c r="F1765" s="22">
        <v>33.302823897227796</v>
      </c>
      <c r="G1765" s="22">
        <v>34.078564677234638</v>
      </c>
      <c r="H1765" s="22"/>
      <c r="I1765" s="22"/>
    </row>
    <row r="1766" spans="1:9" x14ac:dyDescent="0.25">
      <c r="A1766" s="20" t="str">
        <f t="shared" si="27"/>
        <v>DISTRIBUCION VOLUMEN X CRITERIO (kg ó litros)Leche+bebidas vegetalesALTA Y MEDIA ALTA</v>
      </c>
      <c r="B1766" s="20" t="s">
        <v>121</v>
      </c>
      <c r="C1766" s="20" t="s">
        <v>176</v>
      </c>
      <c r="D1766" s="20" t="s">
        <v>18</v>
      </c>
      <c r="E1766" s="22">
        <v>25.124246074674783</v>
      </c>
      <c r="F1766" s="22">
        <v>24.304198967513202</v>
      </c>
      <c r="G1766" s="22">
        <v>24.55154617300273</v>
      </c>
      <c r="H1766" s="22"/>
      <c r="I1766" s="22"/>
    </row>
    <row r="1767" spans="1:9" x14ac:dyDescent="0.25">
      <c r="A1767" s="20" t="str">
        <f t="shared" si="27"/>
        <v>DISTRIBUCION VOLUMEN X CRITERIO (kg ó litros)Leche+bebidas vegetalesMEDIA</v>
      </c>
      <c r="B1767" s="20" t="s">
        <v>121</v>
      </c>
      <c r="C1767" s="20" t="s">
        <v>176</v>
      </c>
      <c r="D1767" s="20" t="s">
        <v>19</v>
      </c>
      <c r="E1767" s="22">
        <v>33.561919896329442</v>
      </c>
      <c r="F1767" s="22">
        <v>31.556292384143152</v>
      </c>
      <c r="G1767" s="22">
        <v>32.203406419135064</v>
      </c>
      <c r="H1767" s="22"/>
      <c r="I1767" s="22"/>
    </row>
    <row r="1768" spans="1:9" x14ac:dyDescent="0.25">
      <c r="A1768" s="20" t="str">
        <f t="shared" si="27"/>
        <v>DISTRIBUCION VOLUMEN X CRITERIO (kg ó litros)Leche+bebidas vegetalesMEDIA BAJA</v>
      </c>
      <c r="B1768" s="20" t="s">
        <v>121</v>
      </c>
      <c r="C1768" s="20" t="s">
        <v>176</v>
      </c>
      <c r="D1768" s="20" t="s">
        <v>20</v>
      </c>
      <c r="E1768" s="22">
        <v>23.582645306205649</v>
      </c>
      <c r="F1768" s="22">
        <v>25.743431926331166</v>
      </c>
      <c r="G1768" s="22">
        <v>26.650212649153499</v>
      </c>
      <c r="H1768" s="22"/>
      <c r="I1768" s="22"/>
    </row>
    <row r="1769" spans="1:9" x14ac:dyDescent="0.25">
      <c r="A1769" s="20" t="str">
        <f t="shared" si="27"/>
        <v>DISTRIBUCION VOLUMEN X CRITERIO (kg ó litros)Leche+bebidas vegetalesBAJA</v>
      </c>
      <c r="B1769" s="20" t="s">
        <v>121</v>
      </c>
      <c r="C1769" s="20" t="s">
        <v>176</v>
      </c>
      <c r="D1769" s="20" t="s">
        <v>21</v>
      </c>
      <c r="E1769" s="22">
        <v>17.731191031346043</v>
      </c>
      <c r="F1769" s="22">
        <v>18.396084383502952</v>
      </c>
      <c r="G1769" s="22">
        <v>16.594818129504365</v>
      </c>
      <c r="H1769" s="22"/>
      <c r="I1769" s="22"/>
    </row>
    <row r="1770" spans="1:9" x14ac:dyDescent="0.25">
      <c r="A1770" s="20" t="str">
        <f t="shared" si="27"/>
        <v>DISTRIBUCION VOLUMEN X CRITERIO (kg ó litros)Leche+bebidas vegetalesHOMBRE</v>
      </c>
      <c r="B1770" s="20" t="s">
        <v>121</v>
      </c>
      <c r="C1770" s="20" t="s">
        <v>176</v>
      </c>
      <c r="D1770" s="20" t="s">
        <v>22</v>
      </c>
      <c r="E1770" s="22">
        <v>59.05580775403849</v>
      </c>
      <c r="F1770" s="22">
        <v>57.826309771091765</v>
      </c>
      <c r="G1770" s="22">
        <v>59.638820203840382</v>
      </c>
      <c r="H1770" s="22"/>
      <c r="I1770" s="22"/>
    </row>
    <row r="1771" spans="1:9" x14ac:dyDescent="0.25">
      <c r="A1771" s="20" t="str">
        <f t="shared" si="27"/>
        <v>DISTRIBUCION VOLUMEN X CRITERIO (kg ó litros)Leche+bebidas vegetalesMUJER</v>
      </c>
      <c r="B1771" s="20" t="s">
        <v>121</v>
      </c>
      <c r="C1771" s="20" t="s">
        <v>176</v>
      </c>
      <c r="D1771" s="20" t="s">
        <v>23</v>
      </c>
      <c r="E1771" s="22">
        <v>40.944191506566391</v>
      </c>
      <c r="F1771" s="22">
        <v>42.173695105501345</v>
      </c>
      <c r="G1771" s="22">
        <v>40.361163231660356</v>
      </c>
      <c r="H1771" s="22"/>
      <c r="I1771" s="22"/>
    </row>
    <row r="1772" spans="1:9" x14ac:dyDescent="0.25">
      <c r="A1772" s="20" t="str">
        <f t="shared" si="27"/>
        <v>DISTRIBUCION VOLUMEN X CRITERIO (kg ó litros)LecheT.ESPAÑA</v>
      </c>
      <c r="B1772" s="20" t="s">
        <v>121</v>
      </c>
      <c r="C1772" s="20" t="s">
        <v>126</v>
      </c>
      <c r="D1772" s="20" t="s">
        <v>37</v>
      </c>
      <c r="E1772" s="22">
        <v>100</v>
      </c>
      <c r="F1772" s="22">
        <v>100</v>
      </c>
      <c r="G1772" s="22">
        <v>100</v>
      </c>
      <c r="H1772" s="22"/>
      <c r="I1772" s="22"/>
    </row>
    <row r="1773" spans="1:9" x14ac:dyDescent="0.25">
      <c r="A1773" s="20" t="str">
        <f t="shared" si="27"/>
        <v>DISTRIBUCION VOLUMEN X CRITERIO (kg ó litros)LecheBCN AM</v>
      </c>
      <c r="B1773" s="20" t="s">
        <v>121</v>
      </c>
      <c r="C1773" s="20" t="s">
        <v>126</v>
      </c>
      <c r="D1773" s="20" t="s">
        <v>2</v>
      </c>
      <c r="E1773" s="22">
        <v>8.4368585604737287</v>
      </c>
      <c r="F1773" s="22">
        <v>9.1618060642281005</v>
      </c>
      <c r="G1773" s="22">
        <v>7.3492318307530242</v>
      </c>
      <c r="H1773" s="22"/>
      <c r="I1773" s="22"/>
    </row>
    <row r="1774" spans="1:9" x14ac:dyDescent="0.25">
      <c r="A1774" s="20" t="str">
        <f t="shared" si="27"/>
        <v>DISTRIBUCION VOLUMEN X CRITERIO (kg ó litros)LecheREST.CAT ARAGON</v>
      </c>
      <c r="B1774" s="20" t="s">
        <v>121</v>
      </c>
      <c r="C1774" s="20" t="s">
        <v>126</v>
      </c>
      <c r="D1774" s="20" t="s">
        <v>3</v>
      </c>
      <c r="E1774" s="22">
        <v>10.193513586285539</v>
      </c>
      <c r="F1774" s="22">
        <v>9.2287298807688298</v>
      </c>
      <c r="G1774" s="22">
        <v>9.2333076432062491</v>
      </c>
      <c r="H1774" s="22"/>
      <c r="I1774" s="22"/>
    </row>
    <row r="1775" spans="1:9" x14ac:dyDescent="0.25">
      <c r="A1775" s="20" t="str">
        <f t="shared" si="27"/>
        <v>DISTRIBUCION VOLUMEN X CRITERIO (kg ó litros)LecheLEVANTE</v>
      </c>
      <c r="B1775" s="20" t="s">
        <v>121</v>
      </c>
      <c r="C1775" s="20" t="s">
        <v>126</v>
      </c>
      <c r="D1775" s="20" t="s">
        <v>4</v>
      </c>
      <c r="E1775" s="22">
        <v>9.630642378838445</v>
      </c>
      <c r="F1775" s="22">
        <v>9.9352226219559761</v>
      </c>
      <c r="G1775" s="22">
        <v>11.964547624622361</v>
      </c>
      <c r="H1775" s="22"/>
      <c r="I1775" s="22"/>
    </row>
    <row r="1776" spans="1:9" x14ac:dyDescent="0.25">
      <c r="A1776" s="20" t="str">
        <f t="shared" si="27"/>
        <v>DISTRIBUCION VOLUMEN X CRITERIO (kg ó litros)LecheANDALUCIA</v>
      </c>
      <c r="B1776" s="20" t="s">
        <v>121</v>
      </c>
      <c r="C1776" s="20" t="s">
        <v>126</v>
      </c>
      <c r="D1776" s="20" t="s">
        <v>5</v>
      </c>
      <c r="E1776" s="22">
        <v>21.659495289022164</v>
      </c>
      <c r="F1776" s="22">
        <v>21.551763218078136</v>
      </c>
      <c r="G1776" s="22">
        <v>21.670813188940436</v>
      </c>
      <c r="H1776" s="22"/>
      <c r="I1776" s="22"/>
    </row>
    <row r="1777" spans="1:9" x14ac:dyDescent="0.25">
      <c r="A1777" s="20" t="str">
        <f t="shared" si="27"/>
        <v>DISTRIBUCION VOLUMEN X CRITERIO (kg ó litros)LecheMDD AM</v>
      </c>
      <c r="B1777" s="20" t="s">
        <v>121</v>
      </c>
      <c r="C1777" s="20" t="s">
        <v>126</v>
      </c>
      <c r="D1777" s="20" t="s">
        <v>6</v>
      </c>
      <c r="E1777" s="22">
        <v>14.500682813125445</v>
      </c>
      <c r="F1777" s="22">
        <v>13.966521011563074</v>
      </c>
      <c r="G1777" s="22">
        <v>13.623068592639321</v>
      </c>
      <c r="H1777" s="22"/>
      <c r="I1777" s="22"/>
    </row>
    <row r="1778" spans="1:9" x14ac:dyDescent="0.25">
      <c r="A1778" s="20" t="str">
        <f t="shared" si="27"/>
        <v>DISTRIBUCION VOLUMEN X CRITERIO (kg ó litros)LecheRTO CENTRO</v>
      </c>
      <c r="B1778" s="20" t="s">
        <v>121</v>
      </c>
      <c r="C1778" s="20" t="s">
        <v>126</v>
      </c>
      <c r="D1778" s="20" t="s">
        <v>7</v>
      </c>
      <c r="E1778" s="22">
        <v>9.5167626547305435</v>
      </c>
      <c r="F1778" s="22">
        <v>9.4437056531288857</v>
      </c>
      <c r="G1778" s="22">
        <v>9.7175304503316848</v>
      </c>
      <c r="H1778" s="22"/>
      <c r="I1778" s="22"/>
    </row>
    <row r="1779" spans="1:9" x14ac:dyDescent="0.25">
      <c r="A1779" s="20" t="str">
        <f t="shared" si="27"/>
        <v>DISTRIBUCION VOLUMEN X CRITERIO (kg ó litros)LecheNORTE-CENTRO</v>
      </c>
      <c r="B1779" s="20" t="s">
        <v>121</v>
      </c>
      <c r="C1779" s="20" t="s">
        <v>126</v>
      </c>
      <c r="D1779" s="20" t="s">
        <v>8</v>
      </c>
      <c r="E1779" s="22">
        <v>11.545822283362332</v>
      </c>
      <c r="F1779" s="22">
        <v>10.846952341305546</v>
      </c>
      <c r="G1779" s="22">
        <v>11.450516097328263</v>
      </c>
      <c r="H1779" s="22"/>
      <c r="I1779" s="22"/>
    </row>
    <row r="1780" spans="1:9" x14ac:dyDescent="0.25">
      <c r="A1780" s="20" t="str">
        <f t="shared" si="27"/>
        <v>DISTRIBUCION VOLUMEN X CRITERIO (kg ó litros)LecheNOROESTE</v>
      </c>
      <c r="B1780" s="20" t="s">
        <v>121</v>
      </c>
      <c r="C1780" s="20" t="s">
        <v>126</v>
      </c>
      <c r="D1780" s="20" t="s">
        <v>9</v>
      </c>
      <c r="E1780" s="22">
        <v>14.516226365279259</v>
      </c>
      <c r="F1780" s="22">
        <v>15.865298233652844</v>
      </c>
      <c r="G1780" s="22">
        <v>14.99095881113103</v>
      </c>
      <c r="H1780" s="22"/>
      <c r="I1780" s="22"/>
    </row>
    <row r="1781" spans="1:9" x14ac:dyDescent="0.25">
      <c r="A1781" s="20" t="str">
        <f t="shared" si="27"/>
        <v>DISTRIBUCION VOLUMEN X CRITERIO (kg ó litros)Leche&lt;2MIL</v>
      </c>
      <c r="B1781" s="20" t="s">
        <v>121</v>
      </c>
      <c r="C1781" s="20" t="s">
        <v>126</v>
      </c>
      <c r="D1781" s="20" t="s">
        <v>10</v>
      </c>
      <c r="E1781" s="22">
        <v>4.2504800295945033</v>
      </c>
      <c r="F1781" s="22">
        <v>3.8185887337867181</v>
      </c>
      <c r="G1781" s="22">
        <v>4.437116225653944</v>
      </c>
      <c r="H1781" s="22"/>
      <c r="I1781" s="22"/>
    </row>
    <row r="1782" spans="1:9" x14ac:dyDescent="0.25">
      <c r="A1782" s="20" t="str">
        <f t="shared" si="27"/>
        <v>DISTRIBUCION VOLUMEN X CRITERIO (kg ó litros)Leche2-5MIL</v>
      </c>
      <c r="B1782" s="20" t="s">
        <v>121</v>
      </c>
      <c r="C1782" s="20" t="s">
        <v>126</v>
      </c>
      <c r="D1782" s="20" t="s">
        <v>11</v>
      </c>
      <c r="E1782" s="22">
        <v>4.4417557806458827</v>
      </c>
      <c r="F1782" s="22">
        <v>5.7523961039422682</v>
      </c>
      <c r="G1782" s="22">
        <v>4.7494686851467405</v>
      </c>
      <c r="H1782" s="22"/>
      <c r="I1782" s="22"/>
    </row>
    <row r="1783" spans="1:9" x14ac:dyDescent="0.25">
      <c r="A1783" s="20" t="str">
        <f t="shared" si="27"/>
        <v>DISTRIBUCION VOLUMEN X CRITERIO (kg ó litros)Leche5-10MIL</v>
      </c>
      <c r="B1783" s="20" t="s">
        <v>121</v>
      </c>
      <c r="C1783" s="20" t="s">
        <v>126</v>
      </c>
      <c r="D1783" s="20" t="s">
        <v>12</v>
      </c>
      <c r="E1783" s="22">
        <v>7.4513301527630071</v>
      </c>
      <c r="F1783" s="22">
        <v>6.6256452155841856</v>
      </c>
      <c r="G1783" s="22">
        <v>6.0318033304090433</v>
      </c>
      <c r="H1783" s="22"/>
      <c r="I1783" s="22"/>
    </row>
    <row r="1784" spans="1:9" x14ac:dyDescent="0.25">
      <c r="A1784" s="20" t="str">
        <f t="shared" si="27"/>
        <v>DISTRIBUCION VOLUMEN X CRITERIO (kg ó litros)Leche10-30MIL</v>
      </c>
      <c r="B1784" s="20" t="s">
        <v>121</v>
      </c>
      <c r="C1784" s="20" t="s">
        <v>126</v>
      </c>
      <c r="D1784" s="20" t="s">
        <v>13</v>
      </c>
      <c r="E1784" s="22">
        <v>20.516416633828722</v>
      </c>
      <c r="F1784" s="22">
        <v>19.444993585547071</v>
      </c>
      <c r="G1784" s="22">
        <v>20.749001852276066</v>
      </c>
      <c r="H1784" s="22"/>
      <c r="I1784" s="22"/>
    </row>
    <row r="1785" spans="1:9" x14ac:dyDescent="0.25">
      <c r="A1785" s="20" t="str">
        <f t="shared" si="27"/>
        <v>DISTRIBUCION VOLUMEN X CRITERIO (kg ó litros)Leche30-100MIL</v>
      </c>
      <c r="B1785" s="20" t="s">
        <v>121</v>
      </c>
      <c r="C1785" s="20" t="s">
        <v>126</v>
      </c>
      <c r="D1785" s="20" t="s">
        <v>14</v>
      </c>
      <c r="E1785" s="22">
        <v>21.0059620013315</v>
      </c>
      <c r="F1785" s="22">
        <v>21.492712584516802</v>
      </c>
      <c r="G1785" s="22">
        <v>20.664207344417949</v>
      </c>
      <c r="H1785" s="22"/>
      <c r="I1785" s="22"/>
    </row>
    <row r="1786" spans="1:9" x14ac:dyDescent="0.25">
      <c r="A1786" s="20" t="str">
        <f t="shared" si="27"/>
        <v>DISTRIBUCION VOLUMEN X CRITERIO (kg ó litros)Leche100-200MIL</v>
      </c>
      <c r="B1786" s="20" t="s">
        <v>121</v>
      </c>
      <c r="C1786" s="20" t="s">
        <v>126</v>
      </c>
      <c r="D1786" s="20" t="s">
        <v>15</v>
      </c>
      <c r="E1786" s="22">
        <v>11.713627146073371</v>
      </c>
      <c r="F1786" s="22">
        <v>11.924820715883545</v>
      </c>
      <c r="G1786" s="22">
        <v>12.465432898904405</v>
      </c>
      <c r="H1786" s="22"/>
      <c r="I1786" s="22"/>
    </row>
    <row r="1787" spans="1:9" x14ac:dyDescent="0.25">
      <c r="A1787" s="20" t="str">
        <f t="shared" si="27"/>
        <v>DISTRIBUCION VOLUMEN X CRITERIO (kg ó litros)Leche200-500MIL</v>
      </c>
      <c r="B1787" s="20" t="s">
        <v>121</v>
      </c>
      <c r="C1787" s="20" t="s">
        <v>126</v>
      </c>
      <c r="D1787" s="20" t="s">
        <v>16</v>
      </c>
      <c r="E1787" s="22">
        <v>13.917464273179938</v>
      </c>
      <c r="F1787" s="22">
        <v>13.734375528717399</v>
      </c>
      <c r="G1787" s="22">
        <v>13.13676654341012</v>
      </c>
      <c r="H1787" s="22"/>
      <c r="I1787" s="22"/>
    </row>
    <row r="1788" spans="1:9" x14ac:dyDescent="0.25">
      <c r="A1788" s="20" t="str">
        <f t="shared" si="27"/>
        <v>DISTRIBUCION VOLUMEN X CRITERIO (kg ó litros)Leche&gt;500MIL</v>
      </c>
      <c r="B1788" s="20" t="s">
        <v>121</v>
      </c>
      <c r="C1788" s="20" t="s">
        <v>126</v>
      </c>
      <c r="D1788" s="20" t="s">
        <v>17</v>
      </c>
      <c r="E1788" s="22">
        <v>16.702970985476529</v>
      </c>
      <c r="F1788" s="22">
        <v>17.206468144618828</v>
      </c>
      <c r="G1788" s="22">
        <v>17.76618951654369</v>
      </c>
      <c r="H1788" s="22"/>
      <c r="I1788" s="22"/>
    </row>
    <row r="1789" spans="1:9" x14ac:dyDescent="0.25">
      <c r="A1789" s="20" t="str">
        <f t="shared" si="27"/>
        <v>DISTRIBUCION VOLUMEN X CRITERIO (kg ó litros)LecheDE 15 A 19 AÑOS</v>
      </c>
      <c r="B1789" s="20" t="s">
        <v>121</v>
      </c>
      <c r="C1789" s="20" t="s">
        <v>126</v>
      </c>
      <c r="D1789" s="20" t="s">
        <v>40</v>
      </c>
      <c r="E1789" s="22">
        <v>0.70785621060575399</v>
      </c>
      <c r="F1789" s="22">
        <v>1.006386447175591</v>
      </c>
      <c r="G1789" s="22">
        <v>1.0574064953840681</v>
      </c>
      <c r="H1789" s="22"/>
      <c r="I1789" s="22"/>
    </row>
    <row r="1790" spans="1:9" x14ac:dyDescent="0.25">
      <c r="A1790" s="20" t="str">
        <f t="shared" si="27"/>
        <v>DISTRIBUCION VOLUMEN X CRITERIO (kg ó litros)LecheDE 20 A 24 AÑOS</v>
      </c>
      <c r="B1790" s="20" t="s">
        <v>121</v>
      </c>
      <c r="C1790" s="20" t="s">
        <v>126</v>
      </c>
      <c r="D1790" s="20" t="s">
        <v>41</v>
      </c>
      <c r="E1790" s="22">
        <v>1.7722504222984443</v>
      </c>
      <c r="F1790" s="22">
        <v>1.7558760375516049</v>
      </c>
      <c r="G1790" s="22">
        <v>1.9602690280104789</v>
      </c>
      <c r="H1790" s="22"/>
      <c r="I1790" s="22"/>
    </row>
    <row r="1791" spans="1:9" x14ac:dyDescent="0.25">
      <c r="A1791" s="20" t="str">
        <f t="shared" si="27"/>
        <v>DISTRIBUCION VOLUMEN X CRITERIO (kg ó litros)LecheDE 25 A 34 AÑOS</v>
      </c>
      <c r="B1791" s="20" t="s">
        <v>121</v>
      </c>
      <c r="C1791" s="20" t="s">
        <v>126</v>
      </c>
      <c r="D1791" s="20" t="s">
        <v>42</v>
      </c>
      <c r="E1791" s="22">
        <v>7.7037685229453565</v>
      </c>
      <c r="F1791" s="22">
        <v>7.0158849659890272</v>
      </c>
      <c r="G1791" s="22">
        <v>6.206585466682756</v>
      </c>
      <c r="H1791" s="22"/>
      <c r="I1791" s="22"/>
    </row>
    <row r="1792" spans="1:9" x14ac:dyDescent="0.25">
      <c r="A1792" s="20" t="str">
        <f t="shared" si="27"/>
        <v>DISTRIBUCION VOLUMEN X CRITERIO (kg ó litros)LecheDE 35 A 49 AÑOS</v>
      </c>
      <c r="B1792" s="20" t="s">
        <v>121</v>
      </c>
      <c r="C1792" s="20" t="s">
        <v>126</v>
      </c>
      <c r="D1792" s="20" t="s">
        <v>43</v>
      </c>
      <c r="E1792" s="22">
        <v>33.654904231835658</v>
      </c>
      <c r="F1792" s="22">
        <v>32.052320652971467</v>
      </c>
      <c r="G1792" s="22">
        <v>30.990126811695152</v>
      </c>
      <c r="H1792" s="22"/>
      <c r="I1792" s="22"/>
    </row>
    <row r="1793" spans="1:9" x14ac:dyDescent="0.25">
      <c r="A1793" s="20" t="str">
        <f t="shared" si="27"/>
        <v>DISTRIBUCION VOLUMEN X CRITERIO (kg ó litros)LecheDE 50 A 59 AÑOS</v>
      </c>
      <c r="B1793" s="20" t="s">
        <v>121</v>
      </c>
      <c r="C1793" s="20" t="s">
        <v>126</v>
      </c>
      <c r="D1793" s="20" t="s">
        <v>44</v>
      </c>
      <c r="E1793" s="22">
        <v>25.096063881317527</v>
      </c>
      <c r="F1793" s="22">
        <v>24.866716939370857</v>
      </c>
      <c r="G1793" s="22">
        <v>25.876419107659327</v>
      </c>
      <c r="H1793" s="22"/>
      <c r="I1793" s="22"/>
    </row>
    <row r="1794" spans="1:9" x14ac:dyDescent="0.25">
      <c r="A1794" s="20" t="str">
        <f t="shared" si="27"/>
        <v>DISTRIBUCION VOLUMEN X CRITERIO (kg ó litros)LecheDE 60 A 75 AÑOS</v>
      </c>
      <c r="B1794" s="20" t="s">
        <v>121</v>
      </c>
      <c r="C1794" s="20" t="s">
        <v>126</v>
      </c>
      <c r="D1794" s="20" t="s">
        <v>45</v>
      </c>
      <c r="E1794" s="22">
        <v>31.065158427498318</v>
      </c>
      <c r="F1794" s="22">
        <v>33.302823897227796</v>
      </c>
      <c r="G1794" s="22">
        <v>33.909177312433123</v>
      </c>
      <c r="H1794" s="22"/>
      <c r="I1794" s="22"/>
    </row>
    <row r="1795" spans="1:9" x14ac:dyDescent="0.25">
      <c r="A1795" s="20" t="str">
        <f t="shared" si="27"/>
        <v>DISTRIBUCION VOLUMEN X CRITERIO (kg ó litros)LecheALTA Y MEDIA ALTA</v>
      </c>
      <c r="B1795" s="20" t="s">
        <v>121</v>
      </c>
      <c r="C1795" s="20" t="s">
        <v>126</v>
      </c>
      <c r="D1795" s="20" t="s">
        <v>18</v>
      </c>
      <c r="E1795" s="22">
        <v>25.124246074674783</v>
      </c>
      <c r="F1795" s="22">
        <v>24.304198967513202</v>
      </c>
      <c r="G1795" s="22">
        <v>24.977147336813243</v>
      </c>
      <c r="H1795" s="22"/>
      <c r="I1795" s="22"/>
    </row>
    <row r="1796" spans="1:9" x14ac:dyDescent="0.25">
      <c r="A1796" s="20" t="str">
        <f t="shared" ref="A1796:A1859" si="28">B1796&amp;C1796&amp;D1796</f>
        <v>DISTRIBUCION VOLUMEN X CRITERIO (kg ó litros)LecheMEDIA</v>
      </c>
      <c r="B1796" s="20" t="s">
        <v>121</v>
      </c>
      <c r="C1796" s="20" t="s">
        <v>126</v>
      </c>
      <c r="D1796" s="20" t="s">
        <v>19</v>
      </c>
      <c r="E1796" s="22">
        <v>33.561919896329442</v>
      </c>
      <c r="F1796" s="22">
        <v>31.556292384143152</v>
      </c>
      <c r="G1796" s="22">
        <v>32.524554773414401</v>
      </c>
      <c r="H1796" s="22"/>
      <c r="I1796" s="22"/>
    </row>
    <row r="1797" spans="1:9" x14ac:dyDescent="0.25">
      <c r="A1797" s="20" t="str">
        <f t="shared" si="28"/>
        <v>DISTRIBUCION VOLUMEN X CRITERIO (kg ó litros)LecheMEDIA BAJA</v>
      </c>
      <c r="B1797" s="20" t="s">
        <v>121</v>
      </c>
      <c r="C1797" s="20" t="s">
        <v>126</v>
      </c>
      <c r="D1797" s="20" t="s">
        <v>20</v>
      </c>
      <c r="E1797" s="22">
        <v>23.582645306205649</v>
      </c>
      <c r="F1797" s="22">
        <v>25.743431926331166</v>
      </c>
      <c r="G1797" s="22">
        <v>26.786748406322243</v>
      </c>
      <c r="H1797" s="22"/>
      <c r="I1797" s="22"/>
    </row>
    <row r="1798" spans="1:9" x14ac:dyDescent="0.25">
      <c r="A1798" s="20" t="str">
        <f t="shared" si="28"/>
        <v>DISTRIBUCION VOLUMEN X CRITERIO (kg ó litros)LecheBAJA</v>
      </c>
      <c r="B1798" s="20" t="s">
        <v>121</v>
      </c>
      <c r="C1798" s="20" t="s">
        <v>126</v>
      </c>
      <c r="D1798" s="20" t="s">
        <v>21</v>
      </c>
      <c r="E1798" s="22">
        <v>17.731191031346043</v>
      </c>
      <c r="F1798" s="22">
        <v>18.396084383502952</v>
      </c>
      <c r="G1798" s="22">
        <v>15.711532327429945</v>
      </c>
      <c r="H1798" s="22"/>
      <c r="I1798" s="22"/>
    </row>
    <row r="1799" spans="1:9" x14ac:dyDescent="0.25">
      <c r="A1799" s="20" t="str">
        <f t="shared" si="28"/>
        <v>DISTRIBUCION VOLUMEN X CRITERIO (kg ó litros)LecheHOMBRE</v>
      </c>
      <c r="B1799" s="20" t="s">
        <v>121</v>
      </c>
      <c r="C1799" s="20" t="s">
        <v>126</v>
      </c>
      <c r="D1799" s="20" t="s">
        <v>22</v>
      </c>
      <c r="E1799" s="22">
        <v>59.05580775403849</v>
      </c>
      <c r="F1799" s="22">
        <v>57.826309771091765</v>
      </c>
      <c r="G1799" s="22">
        <v>60.981180352425866</v>
      </c>
      <c r="H1799" s="22"/>
      <c r="I1799" s="22"/>
    </row>
    <row r="1800" spans="1:9" x14ac:dyDescent="0.25">
      <c r="A1800" s="20" t="str">
        <f t="shared" si="28"/>
        <v>DISTRIBUCION VOLUMEN X CRITERIO (kg ó litros)LecheMUJER</v>
      </c>
      <c r="B1800" s="20" t="s">
        <v>121</v>
      </c>
      <c r="C1800" s="20" t="s">
        <v>126</v>
      </c>
      <c r="D1800" s="20" t="s">
        <v>23</v>
      </c>
      <c r="E1800" s="22">
        <v>40.944191506566391</v>
      </c>
      <c r="F1800" s="22">
        <v>42.173695105501345</v>
      </c>
      <c r="G1800" s="22">
        <v>39.018802626640728</v>
      </c>
      <c r="H1800" s="22"/>
      <c r="I1800" s="22"/>
    </row>
    <row r="1801" spans="1:9" x14ac:dyDescent="0.25">
      <c r="A1801" s="20" t="str">
        <f t="shared" si="28"/>
        <v>DISTRIBUCION VOLUMEN X CRITERIO (kg ó litros)Leche SolaT.ESPAÑA</v>
      </c>
      <c r="B1801" s="20" t="s">
        <v>121</v>
      </c>
      <c r="C1801" s="20" t="s">
        <v>127</v>
      </c>
      <c r="D1801" s="20" t="s">
        <v>37</v>
      </c>
      <c r="E1801" s="22">
        <v>100</v>
      </c>
      <c r="F1801" s="22">
        <v>100</v>
      </c>
      <c r="G1801" s="22">
        <v>100</v>
      </c>
      <c r="H1801" s="22"/>
      <c r="I1801" s="22"/>
    </row>
    <row r="1802" spans="1:9" x14ac:dyDescent="0.25">
      <c r="A1802" s="20" t="str">
        <f t="shared" si="28"/>
        <v>DISTRIBUCION VOLUMEN X CRITERIO (kg ó litros)Leche SolaBCN AM</v>
      </c>
      <c r="B1802" s="20" t="s">
        <v>121</v>
      </c>
      <c r="C1802" s="20" t="s">
        <v>127</v>
      </c>
      <c r="D1802" s="20" t="s">
        <v>2</v>
      </c>
      <c r="E1802" s="22">
        <v>8.75894681729803</v>
      </c>
      <c r="F1802" s="22">
        <v>5.4256073848590889</v>
      </c>
      <c r="G1802" s="22">
        <v>7.9890177048847901</v>
      </c>
      <c r="H1802" s="22"/>
      <c r="I1802" s="22"/>
    </row>
    <row r="1803" spans="1:9" x14ac:dyDescent="0.25">
      <c r="A1803" s="20" t="str">
        <f t="shared" si="28"/>
        <v>DISTRIBUCION VOLUMEN X CRITERIO (kg ó litros)Leche SolaREST.CAT ARAGON</v>
      </c>
      <c r="B1803" s="20" t="s">
        <v>121</v>
      </c>
      <c r="C1803" s="20" t="s">
        <v>127</v>
      </c>
      <c r="D1803" s="20" t="s">
        <v>3</v>
      </c>
      <c r="E1803" s="22">
        <v>7.3410200444030655</v>
      </c>
      <c r="F1803" s="22">
        <v>6.9028641557623098</v>
      </c>
      <c r="G1803" s="22">
        <v>4.1710711786217702</v>
      </c>
      <c r="H1803" s="22"/>
      <c r="I1803" s="22"/>
    </row>
    <row r="1804" spans="1:9" x14ac:dyDescent="0.25">
      <c r="A1804" s="20" t="str">
        <f t="shared" si="28"/>
        <v>DISTRIBUCION VOLUMEN X CRITERIO (kg ó litros)Leche SolaLEVANTE</v>
      </c>
      <c r="B1804" s="20" t="s">
        <v>121</v>
      </c>
      <c r="C1804" s="20" t="s">
        <v>127</v>
      </c>
      <c r="D1804" s="20" t="s">
        <v>4</v>
      </c>
      <c r="E1804" s="22">
        <v>15.763370213849662</v>
      </c>
      <c r="F1804" s="22">
        <v>16.106130713573872</v>
      </c>
      <c r="G1804" s="22">
        <v>15.581650456316545</v>
      </c>
      <c r="H1804" s="22"/>
      <c r="I1804" s="22"/>
    </row>
    <row r="1805" spans="1:9" x14ac:dyDescent="0.25">
      <c r="A1805" s="20" t="str">
        <f t="shared" si="28"/>
        <v>DISTRIBUCION VOLUMEN X CRITERIO (kg ó litros)Leche SolaANDALUCIA</v>
      </c>
      <c r="B1805" s="20" t="s">
        <v>121</v>
      </c>
      <c r="C1805" s="20" t="s">
        <v>127</v>
      </c>
      <c r="D1805" s="20" t="s">
        <v>5</v>
      </c>
      <c r="E1805" s="22">
        <v>17.14076121888171</v>
      </c>
      <c r="F1805" s="22">
        <v>35.581884821647996</v>
      </c>
      <c r="G1805" s="22">
        <v>27.071829194964959</v>
      </c>
      <c r="H1805" s="22"/>
      <c r="I1805" s="22"/>
    </row>
    <row r="1806" spans="1:9" x14ac:dyDescent="0.25">
      <c r="A1806" s="20" t="str">
        <f t="shared" si="28"/>
        <v>DISTRIBUCION VOLUMEN X CRITERIO (kg ó litros)Leche SolaMDD AM</v>
      </c>
      <c r="B1806" s="20" t="s">
        <v>121</v>
      </c>
      <c r="C1806" s="20" t="s">
        <v>127</v>
      </c>
      <c r="D1806" s="20" t="s">
        <v>6</v>
      </c>
      <c r="E1806" s="22">
        <v>24.681588617732462</v>
      </c>
      <c r="F1806" s="22">
        <v>14.769352312115632</v>
      </c>
      <c r="G1806" s="22">
        <v>11.063187273549129</v>
      </c>
      <c r="H1806" s="22"/>
      <c r="I1806" s="22"/>
    </row>
    <row r="1807" spans="1:9" x14ac:dyDescent="0.25">
      <c r="A1807" s="20" t="str">
        <f t="shared" si="28"/>
        <v>DISTRIBUCION VOLUMEN X CRITERIO (kg ó litros)Leche SolaRTO CENTRO</v>
      </c>
      <c r="B1807" s="20" t="s">
        <v>121</v>
      </c>
      <c r="C1807" s="20" t="s">
        <v>127</v>
      </c>
      <c r="D1807" s="20" t="s">
        <v>7</v>
      </c>
      <c r="E1807" s="22">
        <v>12.326109420376097</v>
      </c>
      <c r="F1807" s="22">
        <v>8.0262850405643587</v>
      </c>
      <c r="G1807" s="22">
        <v>16.025476558946579</v>
      </c>
      <c r="H1807" s="22"/>
      <c r="I1807" s="22"/>
    </row>
    <row r="1808" spans="1:9" x14ac:dyDescent="0.25">
      <c r="A1808" s="20" t="str">
        <f t="shared" si="28"/>
        <v>DISTRIBUCION VOLUMEN X CRITERIO (kg ó litros)Leche SolaNORTE-CENTRO</v>
      </c>
      <c r="B1808" s="20" t="s">
        <v>121</v>
      </c>
      <c r="C1808" s="20" t="s">
        <v>127</v>
      </c>
      <c r="D1808" s="20" t="s">
        <v>8</v>
      </c>
      <c r="E1808" s="22">
        <v>6.9653885955400563</v>
      </c>
      <c r="F1808" s="22">
        <v>4.9233491188314815</v>
      </c>
      <c r="G1808" s="22">
        <v>5.9241089470712227</v>
      </c>
      <c r="H1808" s="22"/>
      <c r="I1808" s="22"/>
    </row>
    <row r="1809" spans="1:9" x14ac:dyDescent="0.25">
      <c r="A1809" s="20" t="str">
        <f t="shared" si="28"/>
        <v>DISTRIBUCION VOLUMEN X CRITERIO (kg ó litros)Leche SolaNOROESTE</v>
      </c>
      <c r="B1809" s="20" t="s">
        <v>121</v>
      </c>
      <c r="C1809" s="20" t="s">
        <v>127</v>
      </c>
      <c r="D1809" s="20" t="s">
        <v>9</v>
      </c>
      <c r="E1809" s="22">
        <v>7.0228107773070327</v>
      </c>
      <c r="F1809" s="22">
        <v>8.2645179090773393</v>
      </c>
      <c r="G1809" s="22">
        <v>12.173653757060197</v>
      </c>
      <c r="H1809" s="22"/>
      <c r="I1809" s="22"/>
    </row>
    <row r="1810" spans="1:9" x14ac:dyDescent="0.25">
      <c r="A1810" s="20" t="str">
        <f t="shared" si="28"/>
        <v>DISTRIBUCION VOLUMEN X CRITERIO (kg ó litros)Leche Sola&lt;2MIL</v>
      </c>
      <c r="B1810" s="20" t="s">
        <v>121</v>
      </c>
      <c r="C1810" s="20" t="s">
        <v>127</v>
      </c>
      <c r="D1810" s="20" t="s">
        <v>10</v>
      </c>
      <c r="E1810" s="22">
        <v>4.0369905657576748</v>
      </c>
      <c r="F1810" s="22">
        <v>13.333794434719854</v>
      </c>
      <c r="G1810" s="22">
        <v>8.5734492911990969</v>
      </c>
      <c r="H1810" s="22"/>
      <c r="I1810" s="22"/>
    </row>
    <row r="1811" spans="1:9" x14ac:dyDescent="0.25">
      <c r="A1811" s="20" t="str">
        <f t="shared" si="28"/>
        <v>DISTRIBUCION VOLUMEN X CRITERIO (kg ó litros)Leche Sola2-5MIL</v>
      </c>
      <c r="B1811" s="20" t="s">
        <v>121</v>
      </c>
      <c r="C1811" s="20" t="s">
        <v>127</v>
      </c>
      <c r="D1811" s="20" t="s">
        <v>11</v>
      </c>
      <c r="E1811" s="22">
        <v>5.0505319601526582</v>
      </c>
      <c r="F1811" s="22">
        <v>6.6295101871996245</v>
      </c>
      <c r="G1811" s="22">
        <v>4.4714395551318535</v>
      </c>
      <c r="H1811" s="22"/>
      <c r="I1811" s="22"/>
    </row>
    <row r="1812" spans="1:9" x14ac:dyDescent="0.25">
      <c r="A1812" s="20" t="str">
        <f t="shared" si="28"/>
        <v>DISTRIBUCION VOLUMEN X CRITERIO (kg ó litros)Leche Sola5-10MIL</v>
      </c>
      <c r="B1812" s="20" t="s">
        <v>121</v>
      </c>
      <c r="C1812" s="20" t="s">
        <v>127</v>
      </c>
      <c r="D1812" s="20" t="s">
        <v>12</v>
      </c>
      <c r="E1812" s="22">
        <v>6.7973921291467096</v>
      </c>
      <c r="F1812" s="22">
        <v>17.115402495023375</v>
      </c>
      <c r="G1812" s="22">
        <v>3.9426453545271865</v>
      </c>
      <c r="H1812" s="22"/>
      <c r="I1812" s="22"/>
    </row>
    <row r="1813" spans="1:9" x14ac:dyDescent="0.25">
      <c r="A1813" s="20" t="str">
        <f t="shared" si="28"/>
        <v>DISTRIBUCION VOLUMEN X CRITERIO (kg ó litros)Leche Sola10-30MIL</v>
      </c>
      <c r="B1813" s="20" t="s">
        <v>121</v>
      </c>
      <c r="C1813" s="20" t="s">
        <v>127</v>
      </c>
      <c r="D1813" s="20" t="s">
        <v>13</v>
      </c>
      <c r="E1813" s="22">
        <v>10.015970051094609</v>
      </c>
      <c r="F1813" s="22">
        <v>13.901549451427552</v>
      </c>
      <c r="G1813" s="22">
        <v>11.633311882254699</v>
      </c>
      <c r="H1813" s="22"/>
      <c r="I1813" s="22"/>
    </row>
    <row r="1814" spans="1:9" x14ac:dyDescent="0.25">
      <c r="A1814" s="20" t="str">
        <f t="shared" si="28"/>
        <v>DISTRIBUCION VOLUMEN X CRITERIO (kg ó litros)Leche Sola30-100MIL</v>
      </c>
      <c r="B1814" s="20" t="s">
        <v>121</v>
      </c>
      <c r="C1814" s="20" t="s">
        <v>127</v>
      </c>
      <c r="D1814" s="20" t="s">
        <v>14</v>
      </c>
      <c r="E1814" s="22">
        <v>28.858331651724367</v>
      </c>
      <c r="F1814" s="22">
        <v>16.410346562294421</v>
      </c>
      <c r="G1814" s="22">
        <v>27.491005332728761</v>
      </c>
      <c r="H1814" s="22"/>
      <c r="I1814" s="22"/>
    </row>
    <row r="1815" spans="1:9" x14ac:dyDescent="0.25">
      <c r="A1815" s="20" t="str">
        <f t="shared" si="28"/>
        <v>DISTRIBUCION VOLUMEN X CRITERIO (kg ó litros)Leche Sola100-200MIL</v>
      </c>
      <c r="B1815" s="20" t="s">
        <v>121</v>
      </c>
      <c r="C1815" s="20" t="s">
        <v>127</v>
      </c>
      <c r="D1815" s="20" t="s">
        <v>15</v>
      </c>
      <c r="E1815" s="22">
        <v>16.714052340474893</v>
      </c>
      <c r="F1815" s="22">
        <v>9.8068525445509387</v>
      </c>
      <c r="G1815" s="22">
        <v>12.245674462749051</v>
      </c>
      <c r="H1815" s="22"/>
      <c r="I1815" s="22"/>
    </row>
    <row r="1816" spans="1:9" x14ac:dyDescent="0.25">
      <c r="A1816" s="20" t="str">
        <f t="shared" si="28"/>
        <v>DISTRIBUCION VOLUMEN X CRITERIO (kg ó litros)Leche Sola200-500MIL</v>
      </c>
      <c r="B1816" s="20" t="s">
        <v>121</v>
      </c>
      <c r="C1816" s="20" t="s">
        <v>127</v>
      </c>
      <c r="D1816" s="20" t="s">
        <v>16</v>
      </c>
      <c r="E1816" s="22">
        <v>8.9121447490344234</v>
      </c>
      <c r="F1816" s="22">
        <v>12.269734008576737</v>
      </c>
      <c r="G1816" s="22">
        <v>15.13900017320455</v>
      </c>
      <c r="H1816" s="22"/>
      <c r="I1816" s="22"/>
    </row>
    <row r="1817" spans="1:9" x14ac:dyDescent="0.25">
      <c r="A1817" s="20" t="str">
        <f t="shared" si="28"/>
        <v>DISTRIBUCION VOLUMEN X CRITERIO (kg ó litros)Leche Sola&gt;500MIL</v>
      </c>
      <c r="B1817" s="20" t="s">
        <v>121</v>
      </c>
      <c r="C1817" s="20" t="s">
        <v>127</v>
      </c>
      <c r="D1817" s="20" t="s">
        <v>17</v>
      </c>
      <c r="E1817" s="22">
        <v>19.614583814799584</v>
      </c>
      <c r="F1817" s="22">
        <v>10.532808054674817</v>
      </c>
      <c r="G1817" s="22">
        <v>16.503471835954166</v>
      </c>
      <c r="H1817" s="22"/>
      <c r="I1817" s="22"/>
    </row>
    <row r="1818" spans="1:9" x14ac:dyDescent="0.25">
      <c r="A1818" s="20" t="str">
        <f t="shared" si="28"/>
        <v>DISTRIBUCION VOLUMEN X CRITERIO (kg ó litros)Leche SolaDE 15 A 19 AÑOS</v>
      </c>
      <c r="B1818" s="20" t="s">
        <v>121</v>
      </c>
      <c r="C1818" s="20" t="s">
        <v>127</v>
      </c>
      <c r="D1818" s="20" t="s">
        <v>40</v>
      </c>
      <c r="E1818" s="22">
        <v>4.1999492376876031</v>
      </c>
      <c r="F1818" s="22">
        <v>0.97407821184128474</v>
      </c>
      <c r="G1818" s="22">
        <v>3.3386789702918986</v>
      </c>
      <c r="H1818" s="22"/>
      <c r="I1818" s="22"/>
    </row>
    <row r="1819" spans="1:9" x14ac:dyDescent="0.25">
      <c r="A1819" s="20" t="str">
        <f t="shared" si="28"/>
        <v>DISTRIBUCION VOLUMEN X CRITERIO (kg ó litros)Leche SolaDE 20 A 24 AÑOS</v>
      </c>
      <c r="B1819" s="20" t="s">
        <v>121</v>
      </c>
      <c r="C1819" s="20" t="s">
        <v>127</v>
      </c>
      <c r="D1819" s="20" t="s">
        <v>41</v>
      </c>
      <c r="E1819" s="22">
        <v>6.3750522130859713</v>
      </c>
      <c r="F1819" s="22">
        <v>5.5583003526483301</v>
      </c>
      <c r="G1819" s="22">
        <v>4.7151369512900922</v>
      </c>
      <c r="H1819" s="22"/>
      <c r="I1819" s="22"/>
    </row>
    <row r="1820" spans="1:9" x14ac:dyDescent="0.25">
      <c r="A1820" s="20" t="str">
        <f t="shared" si="28"/>
        <v>DISTRIBUCION VOLUMEN X CRITERIO (kg ó litros)Leche SolaDE 25 A 34 AÑOS</v>
      </c>
      <c r="B1820" s="20" t="s">
        <v>121</v>
      </c>
      <c r="C1820" s="20" t="s">
        <v>127</v>
      </c>
      <c r="D1820" s="20" t="s">
        <v>42</v>
      </c>
      <c r="E1820" s="22">
        <v>8.3559993285374325</v>
      </c>
      <c r="F1820" s="22">
        <v>11.669576505389234</v>
      </c>
      <c r="G1820" s="22">
        <v>13.254069954924571</v>
      </c>
      <c r="H1820" s="22"/>
      <c r="I1820" s="22"/>
    </row>
    <row r="1821" spans="1:9" x14ac:dyDescent="0.25">
      <c r="A1821" s="20" t="str">
        <f t="shared" si="28"/>
        <v>DISTRIBUCION VOLUMEN X CRITERIO (kg ó litros)Leche SolaDE 35 A 49 AÑOS</v>
      </c>
      <c r="B1821" s="20" t="s">
        <v>121</v>
      </c>
      <c r="C1821" s="20" t="s">
        <v>127</v>
      </c>
      <c r="D1821" s="20" t="s">
        <v>43</v>
      </c>
      <c r="E1821" s="22">
        <v>50.095364540882102</v>
      </c>
      <c r="F1821" s="22">
        <v>42.367553338248399</v>
      </c>
      <c r="G1821" s="22">
        <v>27.10814582415091</v>
      </c>
      <c r="H1821" s="22"/>
      <c r="I1821" s="22"/>
    </row>
    <row r="1822" spans="1:9" x14ac:dyDescent="0.25">
      <c r="A1822" s="20" t="str">
        <f t="shared" si="28"/>
        <v>DISTRIBUCION VOLUMEN X CRITERIO (kg ó litros)Leche SolaDE 50 A 59 AÑOS</v>
      </c>
      <c r="B1822" s="20" t="s">
        <v>121</v>
      </c>
      <c r="C1822" s="20" t="s">
        <v>127</v>
      </c>
      <c r="D1822" s="20" t="s">
        <v>44</v>
      </c>
      <c r="E1822" s="22">
        <v>11.417141932574271</v>
      </c>
      <c r="F1822" s="22">
        <v>19.733980433219202</v>
      </c>
      <c r="G1822" s="22">
        <v>22.796126977242608</v>
      </c>
      <c r="H1822" s="22"/>
      <c r="I1822" s="22"/>
    </row>
    <row r="1823" spans="1:9" x14ac:dyDescent="0.25">
      <c r="A1823" s="20" t="str">
        <f t="shared" si="28"/>
        <v>DISTRIBUCION VOLUMEN X CRITERIO (kg ó litros)Leche SolaDE 60 A 75 AÑOS</v>
      </c>
      <c r="B1823" s="20" t="s">
        <v>121</v>
      </c>
      <c r="C1823" s="20" t="s">
        <v>127</v>
      </c>
      <c r="D1823" s="20" t="s">
        <v>45</v>
      </c>
      <c r="E1823" s="22">
        <v>19.556488452620741</v>
      </c>
      <c r="F1823" s="22">
        <v>19.696510354553041</v>
      </c>
      <c r="G1823" s="22">
        <v>28.787835689431564</v>
      </c>
      <c r="H1823" s="22"/>
      <c r="I1823" s="22"/>
    </row>
    <row r="1824" spans="1:9" x14ac:dyDescent="0.25">
      <c r="A1824" s="20" t="str">
        <f t="shared" si="28"/>
        <v>DISTRIBUCION VOLUMEN X CRITERIO (kg ó litros)Leche SolaALTA Y MEDIA ALTA</v>
      </c>
      <c r="B1824" s="20" t="s">
        <v>121</v>
      </c>
      <c r="C1824" s="20" t="s">
        <v>127</v>
      </c>
      <c r="D1824" s="20" t="s">
        <v>18</v>
      </c>
      <c r="E1824" s="22">
        <v>17.492567234698871</v>
      </c>
      <c r="F1824" s="22">
        <v>19.353677578813159</v>
      </c>
      <c r="G1824" s="22">
        <v>19.669425735380056</v>
      </c>
      <c r="H1824" s="22"/>
      <c r="I1824" s="22"/>
    </row>
    <row r="1825" spans="1:9" x14ac:dyDescent="0.25">
      <c r="A1825" s="20" t="str">
        <f t="shared" si="28"/>
        <v>DISTRIBUCION VOLUMEN X CRITERIO (kg ó litros)Leche SolaMEDIA</v>
      </c>
      <c r="B1825" s="20" t="s">
        <v>121</v>
      </c>
      <c r="C1825" s="20" t="s">
        <v>127</v>
      </c>
      <c r="D1825" s="20" t="s">
        <v>19</v>
      </c>
      <c r="E1825" s="22">
        <v>31.262711984055393</v>
      </c>
      <c r="F1825" s="22">
        <v>34.52467859851312</v>
      </c>
      <c r="G1825" s="22">
        <v>27.357067520203675</v>
      </c>
      <c r="H1825" s="22"/>
      <c r="I1825" s="22"/>
    </row>
    <row r="1826" spans="1:9" x14ac:dyDescent="0.25">
      <c r="A1826" s="20" t="str">
        <f t="shared" si="28"/>
        <v>DISTRIBUCION VOLUMEN X CRITERIO (kg ó litros)Leche SolaMEDIA BAJA</v>
      </c>
      <c r="B1826" s="20" t="s">
        <v>121</v>
      </c>
      <c r="C1826" s="20" t="s">
        <v>127</v>
      </c>
      <c r="D1826" s="20" t="s">
        <v>20</v>
      </c>
      <c r="E1826" s="22">
        <v>26.032659557044063</v>
      </c>
      <c r="F1826" s="22">
        <v>23.617242628785494</v>
      </c>
      <c r="G1826" s="22">
        <v>23.822293538062052</v>
      </c>
      <c r="H1826" s="22"/>
      <c r="I1826" s="22"/>
    </row>
    <row r="1827" spans="1:9" x14ac:dyDescent="0.25">
      <c r="A1827" s="20" t="str">
        <f t="shared" si="28"/>
        <v>DISTRIBUCION VOLUMEN X CRITERIO (kg ó litros)Leche SolaBAJA</v>
      </c>
      <c r="B1827" s="20" t="s">
        <v>121</v>
      </c>
      <c r="C1827" s="20" t="s">
        <v>127</v>
      </c>
      <c r="D1827" s="20" t="s">
        <v>21</v>
      </c>
      <c r="E1827" s="22">
        <v>25.21205907689572</v>
      </c>
      <c r="F1827" s="22">
        <v>22.5043976759485</v>
      </c>
      <c r="G1827" s="22">
        <v>29.151206165518779</v>
      </c>
      <c r="H1827" s="22"/>
      <c r="I1827" s="22"/>
    </row>
    <row r="1828" spans="1:9" x14ac:dyDescent="0.25">
      <c r="A1828" s="20" t="str">
        <f t="shared" si="28"/>
        <v>DISTRIBUCION VOLUMEN X CRITERIO (kg ó litros)Leche SolaHOMBRE</v>
      </c>
      <c r="B1828" s="20" t="s">
        <v>121</v>
      </c>
      <c r="C1828" s="20" t="s">
        <v>127</v>
      </c>
      <c r="D1828" s="20" t="s">
        <v>22</v>
      </c>
      <c r="E1828" s="22">
        <v>38.392874637648831</v>
      </c>
      <c r="F1828" s="22">
        <v>32.118437974450707</v>
      </c>
      <c r="G1828" s="22">
        <v>44.051824773320305</v>
      </c>
      <c r="H1828" s="22"/>
      <c r="I1828" s="22"/>
    </row>
    <row r="1829" spans="1:9" x14ac:dyDescent="0.25">
      <c r="A1829" s="20" t="str">
        <f t="shared" si="28"/>
        <v>DISTRIBUCION VOLUMEN X CRITERIO (kg ó litros)Leche SolaMUJER</v>
      </c>
      <c r="B1829" s="20" t="s">
        <v>121</v>
      </c>
      <c r="C1829" s="20" t="s">
        <v>127</v>
      </c>
      <c r="D1829" s="20" t="s">
        <v>23</v>
      </c>
      <c r="E1829" s="22">
        <v>61.607125362351169</v>
      </c>
      <c r="F1829" s="22">
        <v>67.881556999921088</v>
      </c>
      <c r="G1829" s="22">
        <v>55.94816818584426</v>
      </c>
      <c r="H1829" s="22"/>
      <c r="I1829" s="22"/>
    </row>
    <row r="1830" spans="1:9" x14ac:dyDescent="0.25">
      <c r="A1830" s="20" t="str">
        <f t="shared" si="28"/>
        <v>DISTRIBUCION VOLUMEN X CRITERIO (kg ó litros)Leche Con CacaoT.ESPAÑA</v>
      </c>
      <c r="B1830" s="20" t="s">
        <v>121</v>
      </c>
      <c r="C1830" s="20" t="s">
        <v>128</v>
      </c>
      <c r="D1830" s="20" t="s">
        <v>37</v>
      </c>
      <c r="E1830" s="22">
        <v>100</v>
      </c>
      <c r="F1830" s="22">
        <v>100</v>
      </c>
      <c r="G1830" s="22">
        <v>100</v>
      </c>
      <c r="H1830" s="22"/>
      <c r="I1830" s="22"/>
    </row>
    <row r="1831" spans="1:9" x14ac:dyDescent="0.25">
      <c r="A1831" s="20" t="str">
        <f t="shared" si="28"/>
        <v>DISTRIBUCION VOLUMEN X CRITERIO (kg ó litros)Leche Con CacaoBCN AM</v>
      </c>
      <c r="B1831" s="20" t="s">
        <v>121</v>
      </c>
      <c r="C1831" s="20" t="s">
        <v>128</v>
      </c>
      <c r="D1831" s="20" t="s">
        <v>2</v>
      </c>
      <c r="E1831" s="22">
        <v>1.1803610522737884</v>
      </c>
      <c r="F1831" s="22">
        <v>0.6612139977299164</v>
      </c>
      <c r="G1831" s="22">
        <v>0.5202566345689229</v>
      </c>
      <c r="H1831" s="22"/>
      <c r="I1831" s="22"/>
    </row>
    <row r="1832" spans="1:9" x14ac:dyDescent="0.25">
      <c r="A1832" s="20" t="str">
        <f t="shared" si="28"/>
        <v>DISTRIBUCION VOLUMEN X CRITERIO (kg ó litros)Leche Con CacaoREST.CAT ARAGON</v>
      </c>
      <c r="B1832" s="20" t="s">
        <v>121</v>
      </c>
      <c r="C1832" s="20" t="s">
        <v>128</v>
      </c>
      <c r="D1832" s="20" t="s">
        <v>3</v>
      </c>
      <c r="E1832" s="22">
        <v>2.5333974326422015</v>
      </c>
      <c r="F1832" s="22">
        <v>2.1293178127527148</v>
      </c>
      <c r="G1832" s="22">
        <v>2.0479589666821418</v>
      </c>
      <c r="H1832" s="22"/>
      <c r="I1832" s="22"/>
    </row>
    <row r="1833" spans="1:9" x14ac:dyDescent="0.25">
      <c r="A1833" s="20" t="str">
        <f t="shared" si="28"/>
        <v>DISTRIBUCION VOLUMEN X CRITERIO (kg ó litros)Leche Con CacaoLEVANTE</v>
      </c>
      <c r="B1833" s="20" t="s">
        <v>121</v>
      </c>
      <c r="C1833" s="20" t="s">
        <v>128</v>
      </c>
      <c r="D1833" s="20" t="s">
        <v>4</v>
      </c>
      <c r="E1833" s="22">
        <v>8.2039640833902059</v>
      </c>
      <c r="F1833" s="22">
        <v>9.7822371946125468</v>
      </c>
      <c r="G1833" s="22">
        <v>6.2045207393113682</v>
      </c>
      <c r="H1833" s="22"/>
      <c r="I1833" s="22"/>
    </row>
    <row r="1834" spans="1:9" x14ac:dyDescent="0.25">
      <c r="A1834" s="20" t="str">
        <f t="shared" si="28"/>
        <v>DISTRIBUCION VOLUMEN X CRITERIO (kg ó litros)Leche Con CacaoANDALUCIA</v>
      </c>
      <c r="B1834" s="20" t="s">
        <v>121</v>
      </c>
      <c r="C1834" s="20" t="s">
        <v>128</v>
      </c>
      <c r="D1834" s="20" t="s">
        <v>5</v>
      </c>
      <c r="E1834" s="22">
        <v>45.89854426506114</v>
      </c>
      <c r="F1834" s="22">
        <v>42.392003902542029</v>
      </c>
      <c r="G1834" s="22">
        <v>41.183674049463583</v>
      </c>
      <c r="H1834" s="22"/>
      <c r="I1834" s="22"/>
    </row>
    <row r="1835" spans="1:9" x14ac:dyDescent="0.25">
      <c r="A1835" s="20" t="str">
        <f t="shared" si="28"/>
        <v>DISTRIBUCION VOLUMEN X CRITERIO (kg ó litros)Leche Con CacaoMDD AM</v>
      </c>
      <c r="B1835" s="20" t="s">
        <v>121</v>
      </c>
      <c r="C1835" s="20" t="s">
        <v>128</v>
      </c>
      <c r="D1835" s="20" t="s">
        <v>6</v>
      </c>
      <c r="E1835" s="22">
        <v>15.72272825956752</v>
      </c>
      <c r="F1835" s="22">
        <v>15.876812133258236</v>
      </c>
      <c r="G1835" s="22">
        <v>20.953797250479255</v>
      </c>
      <c r="H1835" s="22"/>
      <c r="I1835" s="22"/>
    </row>
    <row r="1836" spans="1:9" x14ac:dyDescent="0.25">
      <c r="A1836" s="20" t="str">
        <f t="shared" si="28"/>
        <v>DISTRIBUCION VOLUMEN X CRITERIO (kg ó litros)Leche Con CacaoRTO CENTRO</v>
      </c>
      <c r="B1836" s="20" t="s">
        <v>121</v>
      </c>
      <c r="C1836" s="20" t="s">
        <v>128</v>
      </c>
      <c r="D1836" s="20" t="s">
        <v>7</v>
      </c>
      <c r="E1836" s="22">
        <v>5.256413572892999</v>
      </c>
      <c r="F1836" s="22">
        <v>6.7580706756395879</v>
      </c>
      <c r="G1836" s="22">
        <v>5.7046949661599884</v>
      </c>
      <c r="H1836" s="22"/>
      <c r="I1836" s="22"/>
    </row>
    <row r="1837" spans="1:9" x14ac:dyDescent="0.25">
      <c r="A1837" s="20" t="str">
        <f t="shared" si="28"/>
        <v>DISTRIBUCION VOLUMEN X CRITERIO (kg ó litros)Leche Con CacaoNORTE-CENTRO</v>
      </c>
      <c r="B1837" s="20" t="s">
        <v>121</v>
      </c>
      <c r="C1837" s="20" t="s">
        <v>128</v>
      </c>
      <c r="D1837" s="20" t="s">
        <v>8</v>
      </c>
      <c r="E1837" s="22">
        <v>8.5770889441608791</v>
      </c>
      <c r="F1837" s="22">
        <v>10.303561138168295</v>
      </c>
      <c r="G1837" s="22">
        <v>10.769295755076003</v>
      </c>
      <c r="H1837" s="22"/>
      <c r="I1837" s="22"/>
    </row>
    <row r="1838" spans="1:9" x14ac:dyDescent="0.25">
      <c r="A1838" s="20" t="str">
        <f t="shared" si="28"/>
        <v>DISTRIBUCION VOLUMEN X CRITERIO (kg ó litros)Leche Con CacaoNOROESTE</v>
      </c>
      <c r="B1838" s="20" t="s">
        <v>121</v>
      </c>
      <c r="C1838" s="20" t="s">
        <v>128</v>
      </c>
      <c r="D1838" s="20" t="s">
        <v>9</v>
      </c>
      <c r="E1838" s="22">
        <v>12.627488942603811</v>
      </c>
      <c r="F1838" s="22">
        <v>12.096786744795212</v>
      </c>
      <c r="G1838" s="22">
        <v>12.615795058694973</v>
      </c>
      <c r="H1838" s="22"/>
      <c r="I1838" s="22"/>
    </row>
    <row r="1839" spans="1:9" x14ac:dyDescent="0.25">
      <c r="A1839" s="20" t="str">
        <f t="shared" si="28"/>
        <v>DISTRIBUCION VOLUMEN X CRITERIO (kg ó litros)Leche Con Cacao&lt;2MIL</v>
      </c>
      <c r="B1839" s="20" t="s">
        <v>121</v>
      </c>
      <c r="C1839" s="20" t="s">
        <v>128</v>
      </c>
      <c r="D1839" s="20" t="s">
        <v>10</v>
      </c>
      <c r="E1839" s="22">
        <v>2.040843669110969</v>
      </c>
      <c r="F1839" s="22">
        <v>1.9620252904195408</v>
      </c>
      <c r="G1839" s="22">
        <v>2.1804084803734245</v>
      </c>
      <c r="H1839" s="22"/>
      <c r="I1839" s="22"/>
    </row>
    <row r="1840" spans="1:9" x14ac:dyDescent="0.25">
      <c r="A1840" s="20" t="str">
        <f t="shared" si="28"/>
        <v>DISTRIBUCION VOLUMEN X CRITERIO (kg ó litros)Leche Con Cacao2-5MIL</v>
      </c>
      <c r="B1840" s="20" t="s">
        <v>121</v>
      </c>
      <c r="C1840" s="20" t="s">
        <v>128</v>
      </c>
      <c r="D1840" s="20" t="s">
        <v>11</v>
      </c>
      <c r="E1840" s="22">
        <v>3.8483850813753939</v>
      </c>
      <c r="F1840" s="22">
        <v>3.5316198806132038</v>
      </c>
      <c r="G1840" s="22">
        <v>2.6984528024204377</v>
      </c>
      <c r="H1840" s="22"/>
      <c r="I1840" s="22"/>
    </row>
    <row r="1841" spans="1:9" x14ac:dyDescent="0.25">
      <c r="A1841" s="20" t="str">
        <f t="shared" si="28"/>
        <v>DISTRIBUCION VOLUMEN X CRITERIO (kg ó litros)Leche Con Cacao5-10MIL</v>
      </c>
      <c r="B1841" s="20" t="s">
        <v>121</v>
      </c>
      <c r="C1841" s="20" t="s">
        <v>128</v>
      </c>
      <c r="D1841" s="20" t="s">
        <v>12</v>
      </c>
      <c r="E1841" s="22">
        <v>10.821863078143416</v>
      </c>
      <c r="F1841" s="22">
        <v>10.029790135522834</v>
      </c>
      <c r="G1841" s="22">
        <v>7.2466815312171349</v>
      </c>
      <c r="H1841" s="22"/>
      <c r="I1841" s="22"/>
    </row>
    <row r="1842" spans="1:9" x14ac:dyDescent="0.25">
      <c r="A1842" s="20" t="str">
        <f t="shared" si="28"/>
        <v>DISTRIBUCION VOLUMEN X CRITERIO (kg ó litros)Leche Con Cacao10-30MIL</v>
      </c>
      <c r="B1842" s="20" t="s">
        <v>121</v>
      </c>
      <c r="C1842" s="20" t="s">
        <v>128</v>
      </c>
      <c r="D1842" s="20" t="s">
        <v>13</v>
      </c>
      <c r="E1842" s="22">
        <v>14.574677080858025</v>
      </c>
      <c r="F1842" s="22">
        <v>15.535869345744862</v>
      </c>
      <c r="G1842" s="22">
        <v>16.576737189062975</v>
      </c>
      <c r="H1842" s="22"/>
      <c r="I1842" s="22"/>
    </row>
    <row r="1843" spans="1:9" x14ac:dyDescent="0.25">
      <c r="A1843" s="20" t="str">
        <f t="shared" si="28"/>
        <v>DISTRIBUCION VOLUMEN X CRITERIO (kg ó litros)Leche Con Cacao30-100MIL</v>
      </c>
      <c r="B1843" s="20" t="s">
        <v>121</v>
      </c>
      <c r="C1843" s="20" t="s">
        <v>128</v>
      </c>
      <c r="D1843" s="20" t="s">
        <v>14</v>
      </c>
      <c r="E1843" s="22">
        <v>30.605352740537406</v>
      </c>
      <c r="F1843" s="22">
        <v>32.586152283470447</v>
      </c>
      <c r="G1843" s="22">
        <v>29.441889819151477</v>
      </c>
      <c r="H1843" s="22"/>
      <c r="I1843" s="22"/>
    </row>
    <row r="1844" spans="1:9" x14ac:dyDescent="0.25">
      <c r="A1844" s="20" t="str">
        <f t="shared" si="28"/>
        <v>DISTRIBUCION VOLUMEN X CRITERIO (kg ó litros)Leche Con Cacao100-200MIL</v>
      </c>
      <c r="B1844" s="20" t="s">
        <v>121</v>
      </c>
      <c r="C1844" s="20" t="s">
        <v>128</v>
      </c>
      <c r="D1844" s="20" t="s">
        <v>15</v>
      </c>
      <c r="E1844" s="22">
        <v>12.030257728410851</v>
      </c>
      <c r="F1844" s="22">
        <v>10.148239348141098</v>
      </c>
      <c r="G1844" s="22">
        <v>7.476829408228773</v>
      </c>
      <c r="H1844" s="22"/>
      <c r="I1844" s="22"/>
    </row>
    <row r="1845" spans="1:9" x14ac:dyDescent="0.25">
      <c r="A1845" s="20" t="str">
        <f t="shared" si="28"/>
        <v>DISTRIBUCION VOLUMEN X CRITERIO (kg ó litros)Leche Con Cacao200-500MIL</v>
      </c>
      <c r="B1845" s="20" t="s">
        <v>121</v>
      </c>
      <c r="C1845" s="20" t="s">
        <v>128</v>
      </c>
      <c r="D1845" s="20" t="s">
        <v>16</v>
      </c>
      <c r="E1845" s="22">
        <v>11.364538160292033</v>
      </c>
      <c r="F1845" s="22">
        <v>13.168048931240323</v>
      </c>
      <c r="G1845" s="22">
        <v>12.203324837800595</v>
      </c>
      <c r="H1845" s="22"/>
      <c r="I1845" s="22"/>
    </row>
    <row r="1846" spans="1:9" x14ac:dyDescent="0.25">
      <c r="A1846" s="20" t="str">
        <f t="shared" si="28"/>
        <v>DISTRIBUCION VOLUMEN X CRITERIO (kg ó litros)Leche Con Cacao&gt;500MIL</v>
      </c>
      <c r="B1846" s="20" t="s">
        <v>121</v>
      </c>
      <c r="C1846" s="20" t="s">
        <v>128</v>
      </c>
      <c r="D1846" s="20" t="s">
        <v>17</v>
      </c>
      <c r="E1846" s="22">
        <v>14.714068306106165</v>
      </c>
      <c r="F1846" s="22">
        <v>13.038257870132149</v>
      </c>
      <c r="G1846" s="22">
        <v>22.175674879014981</v>
      </c>
      <c r="H1846" s="22"/>
      <c r="I1846" s="22"/>
    </row>
    <row r="1847" spans="1:9" x14ac:dyDescent="0.25">
      <c r="A1847" s="20" t="str">
        <f t="shared" si="28"/>
        <v>DISTRIBUCION VOLUMEN X CRITERIO (kg ó litros)Leche Con CacaoDE 15 A 19 AÑOS</v>
      </c>
      <c r="B1847" s="20" t="s">
        <v>121</v>
      </c>
      <c r="C1847" s="20" t="s">
        <v>128</v>
      </c>
      <c r="D1847" s="20" t="s">
        <v>40</v>
      </c>
      <c r="E1847" s="22">
        <v>4.0216800518503719</v>
      </c>
      <c r="F1847" s="22">
        <v>4.5557776579468525</v>
      </c>
      <c r="G1847" s="22">
        <v>4.0420865744264463</v>
      </c>
      <c r="H1847" s="22"/>
      <c r="I1847" s="22"/>
    </row>
    <row r="1848" spans="1:9" x14ac:dyDescent="0.25">
      <c r="A1848" s="20" t="str">
        <f t="shared" si="28"/>
        <v>DISTRIBUCION VOLUMEN X CRITERIO (kg ó litros)Leche Con CacaoDE 20 A 24 AÑOS</v>
      </c>
      <c r="B1848" s="20" t="s">
        <v>121</v>
      </c>
      <c r="C1848" s="20" t="s">
        <v>128</v>
      </c>
      <c r="D1848" s="20" t="s">
        <v>41</v>
      </c>
      <c r="E1848" s="22">
        <v>4.8438465813593812</v>
      </c>
      <c r="F1848" s="22">
        <v>3.1158664867145935</v>
      </c>
      <c r="G1848" s="22">
        <v>3.3182871869048789</v>
      </c>
      <c r="H1848" s="22"/>
      <c r="I1848" s="22"/>
    </row>
    <row r="1849" spans="1:9" x14ac:dyDescent="0.25">
      <c r="A1849" s="20" t="str">
        <f t="shared" si="28"/>
        <v>DISTRIBUCION VOLUMEN X CRITERIO (kg ó litros)Leche Con CacaoDE 25 A 34 AÑOS</v>
      </c>
      <c r="B1849" s="20" t="s">
        <v>121</v>
      </c>
      <c r="C1849" s="20" t="s">
        <v>128</v>
      </c>
      <c r="D1849" s="20" t="s">
        <v>42</v>
      </c>
      <c r="E1849" s="22">
        <v>12.89033444587038</v>
      </c>
      <c r="F1849" s="22">
        <v>10.214303858696715</v>
      </c>
      <c r="G1849" s="22">
        <v>6.8766626557645925</v>
      </c>
      <c r="H1849" s="22"/>
      <c r="I1849" s="22"/>
    </row>
    <row r="1850" spans="1:9" x14ac:dyDescent="0.25">
      <c r="A1850" s="20" t="str">
        <f t="shared" si="28"/>
        <v>DISTRIBUCION VOLUMEN X CRITERIO (kg ó litros)Leche Con CacaoDE 35 A 49 AÑOS</v>
      </c>
      <c r="B1850" s="20" t="s">
        <v>121</v>
      </c>
      <c r="C1850" s="20" t="s">
        <v>128</v>
      </c>
      <c r="D1850" s="20" t="s">
        <v>43</v>
      </c>
      <c r="E1850" s="22">
        <v>32.997435968665414</v>
      </c>
      <c r="F1850" s="22">
        <v>32.077138624916145</v>
      </c>
      <c r="G1850" s="22">
        <v>22.80156246216751</v>
      </c>
      <c r="H1850" s="22"/>
      <c r="I1850" s="22"/>
    </row>
    <row r="1851" spans="1:9" x14ac:dyDescent="0.25">
      <c r="A1851" s="20" t="str">
        <f t="shared" si="28"/>
        <v>DISTRIBUCION VOLUMEN X CRITERIO (kg ó litros)Leche Con CacaoDE 50 A 59 AÑOS</v>
      </c>
      <c r="B1851" s="20" t="s">
        <v>121</v>
      </c>
      <c r="C1851" s="20" t="s">
        <v>128</v>
      </c>
      <c r="D1851" s="20" t="s">
        <v>44</v>
      </c>
      <c r="E1851" s="22">
        <v>20.593759659794745</v>
      </c>
      <c r="F1851" s="22">
        <v>23.02796159026531</v>
      </c>
      <c r="G1851" s="22">
        <v>16.36019058627598</v>
      </c>
      <c r="H1851" s="22"/>
      <c r="I1851" s="22"/>
    </row>
    <row r="1852" spans="1:9" x14ac:dyDescent="0.25">
      <c r="A1852" s="20" t="str">
        <f t="shared" si="28"/>
        <v>DISTRIBUCION VOLUMEN X CRITERIO (kg ó litros)Leche Con CacaoDE 60 A 75 AÑOS</v>
      </c>
      <c r="B1852" s="20" t="s">
        <v>121</v>
      </c>
      <c r="C1852" s="20" t="s">
        <v>128</v>
      </c>
      <c r="D1852" s="20" t="s">
        <v>45</v>
      </c>
      <c r="E1852" s="22">
        <v>24.652930375870966</v>
      </c>
      <c r="F1852" s="22">
        <v>27.008950410222855</v>
      </c>
      <c r="G1852" s="22">
        <v>46.601207902635096</v>
      </c>
      <c r="H1852" s="22"/>
      <c r="I1852" s="22"/>
    </row>
    <row r="1853" spans="1:9" x14ac:dyDescent="0.25">
      <c r="A1853" s="20" t="str">
        <f t="shared" si="28"/>
        <v>DISTRIBUCION VOLUMEN X CRITERIO (kg ó litros)Leche Con CacaoALTA Y MEDIA ALTA</v>
      </c>
      <c r="B1853" s="20" t="s">
        <v>121</v>
      </c>
      <c r="C1853" s="20" t="s">
        <v>128</v>
      </c>
      <c r="D1853" s="20" t="s">
        <v>18</v>
      </c>
      <c r="E1853" s="22">
        <v>23.892898831084107</v>
      </c>
      <c r="F1853" s="22">
        <v>24.334855521270811</v>
      </c>
      <c r="G1853" s="22">
        <v>15.756581406047514</v>
      </c>
      <c r="H1853" s="22"/>
      <c r="I1853" s="22"/>
    </row>
    <row r="1854" spans="1:9" x14ac:dyDescent="0.25">
      <c r="A1854" s="20" t="str">
        <f t="shared" si="28"/>
        <v>DISTRIBUCION VOLUMEN X CRITERIO (kg ó litros)Leche Con CacaoMEDIA</v>
      </c>
      <c r="B1854" s="20" t="s">
        <v>121</v>
      </c>
      <c r="C1854" s="20" t="s">
        <v>128</v>
      </c>
      <c r="D1854" s="20" t="s">
        <v>19</v>
      </c>
      <c r="E1854" s="22">
        <v>39.655480959798084</v>
      </c>
      <c r="F1854" s="22">
        <v>37.144502383039438</v>
      </c>
      <c r="G1854" s="22">
        <v>46.467537485090716</v>
      </c>
      <c r="H1854" s="22"/>
      <c r="I1854" s="22"/>
    </row>
    <row r="1855" spans="1:9" x14ac:dyDescent="0.25">
      <c r="A1855" s="20" t="str">
        <f t="shared" si="28"/>
        <v>DISTRIBUCION VOLUMEN X CRITERIO (kg ó litros)Leche Con CacaoMEDIA BAJA</v>
      </c>
      <c r="B1855" s="20" t="s">
        <v>121</v>
      </c>
      <c r="C1855" s="20" t="s">
        <v>128</v>
      </c>
      <c r="D1855" s="20" t="s">
        <v>20</v>
      </c>
      <c r="E1855" s="22">
        <v>19.302505977461085</v>
      </c>
      <c r="F1855" s="22">
        <v>18.223400648526798</v>
      </c>
      <c r="G1855" s="22">
        <v>18.158164291180963</v>
      </c>
      <c r="H1855" s="22"/>
      <c r="I1855" s="22"/>
    </row>
    <row r="1856" spans="1:9" x14ac:dyDescent="0.25">
      <c r="A1856" s="20" t="str">
        <f t="shared" si="28"/>
        <v>DISTRIBUCION VOLUMEN X CRITERIO (kg ó litros)Leche Con CacaoBAJA</v>
      </c>
      <c r="B1856" s="20" t="s">
        <v>121</v>
      </c>
      <c r="C1856" s="20" t="s">
        <v>128</v>
      </c>
      <c r="D1856" s="20" t="s">
        <v>21</v>
      </c>
      <c r="E1856" s="22">
        <v>17.149098307095258</v>
      </c>
      <c r="F1856" s="22">
        <v>20.297244875256805</v>
      </c>
      <c r="G1856" s="22">
        <v>19.617714185855309</v>
      </c>
      <c r="H1856" s="22"/>
      <c r="I1856" s="22"/>
    </row>
    <row r="1857" spans="1:9" x14ac:dyDescent="0.25">
      <c r="A1857" s="20" t="str">
        <f t="shared" si="28"/>
        <v>DISTRIBUCION VOLUMEN X CRITERIO (kg ó litros)Leche Con CacaoHOMBRE</v>
      </c>
      <c r="B1857" s="20" t="s">
        <v>121</v>
      </c>
      <c r="C1857" s="20" t="s">
        <v>128</v>
      </c>
      <c r="D1857" s="20" t="s">
        <v>22</v>
      </c>
      <c r="E1857" s="22">
        <v>57.373859336933123</v>
      </c>
      <c r="F1857" s="22">
        <v>56.316338329551577</v>
      </c>
      <c r="G1857" s="22">
        <v>62.845808712605709</v>
      </c>
      <c r="H1857" s="22"/>
      <c r="I1857" s="22"/>
    </row>
    <row r="1858" spans="1:9" x14ac:dyDescent="0.25">
      <c r="A1858" s="20" t="str">
        <f t="shared" si="28"/>
        <v>DISTRIBUCION VOLUMEN X CRITERIO (kg ó litros)Leche Con CacaoMUJER</v>
      </c>
      <c r="B1858" s="20" t="s">
        <v>121</v>
      </c>
      <c r="C1858" s="20" t="s">
        <v>128</v>
      </c>
      <c r="D1858" s="20" t="s">
        <v>23</v>
      </c>
      <c r="E1858" s="22">
        <v>42.626124738505432</v>
      </c>
      <c r="F1858" s="22">
        <v>43.683659956401499</v>
      </c>
      <c r="G1858" s="22">
        <v>37.154191287394298</v>
      </c>
      <c r="H1858" s="22"/>
      <c r="I1858" s="22"/>
    </row>
    <row r="1859" spans="1:9" x14ac:dyDescent="0.25">
      <c r="A1859" s="20" t="str">
        <f t="shared" si="28"/>
        <v>DISTRIBUCION VOLUMEN X CRITERIO (kg ó litros)Leche Con CafeT.ESPAÑA</v>
      </c>
      <c r="B1859" s="20" t="s">
        <v>121</v>
      </c>
      <c r="C1859" s="20" t="s">
        <v>129</v>
      </c>
      <c r="D1859" s="20" t="s">
        <v>37</v>
      </c>
      <c r="E1859" s="22">
        <v>100</v>
      </c>
      <c r="F1859" s="22">
        <v>100</v>
      </c>
      <c r="G1859" s="22">
        <v>100</v>
      </c>
      <c r="H1859" s="22"/>
      <c r="I1859" s="22"/>
    </row>
    <row r="1860" spans="1:9" x14ac:dyDescent="0.25">
      <c r="A1860" s="20" t="str">
        <f t="shared" ref="A1860:A1923" si="29">B1860&amp;C1860&amp;D1860</f>
        <v>DISTRIBUCION VOLUMEN X CRITERIO (kg ó litros)Leche Con CafeBCN AM</v>
      </c>
      <c r="B1860" s="20" t="s">
        <v>121</v>
      </c>
      <c r="C1860" s="20" t="s">
        <v>129</v>
      </c>
      <c r="D1860" s="20" t="s">
        <v>2</v>
      </c>
      <c r="E1860" s="22">
        <v>8.7907010902986347</v>
      </c>
      <c r="F1860" s="22">
        <v>9.652419721334855</v>
      </c>
      <c r="G1860" s="22">
        <v>7.7131360108274549</v>
      </c>
      <c r="H1860" s="22"/>
      <c r="I1860" s="22"/>
    </row>
    <row r="1861" spans="1:9" x14ac:dyDescent="0.25">
      <c r="A1861" s="20" t="str">
        <f t="shared" si="29"/>
        <v>DISTRIBUCION VOLUMEN X CRITERIO (kg ó litros)Leche Con CafeREST.CAT ARAGON</v>
      </c>
      <c r="B1861" s="20" t="s">
        <v>121</v>
      </c>
      <c r="C1861" s="20" t="s">
        <v>129</v>
      </c>
      <c r="D1861" s="20" t="s">
        <v>3</v>
      </c>
      <c r="E1861" s="22">
        <v>10.619109534267018</v>
      </c>
      <c r="F1861" s="22">
        <v>9.6248738849124962</v>
      </c>
      <c r="G1861" s="22">
        <v>9.7345910864243521</v>
      </c>
      <c r="H1861" s="22"/>
      <c r="I1861" s="22"/>
    </row>
    <row r="1862" spans="1:9" x14ac:dyDescent="0.25">
      <c r="A1862" s="20" t="str">
        <f t="shared" si="29"/>
        <v>DISTRIBUCION VOLUMEN X CRITERIO (kg ó litros)Leche Con CafeLEVANTE</v>
      </c>
      <c r="B1862" s="20" t="s">
        <v>121</v>
      </c>
      <c r="C1862" s="20" t="s">
        <v>129</v>
      </c>
      <c r="D1862" s="20" t="s">
        <v>4</v>
      </c>
      <c r="E1862" s="22">
        <v>9.6012136331574762</v>
      </c>
      <c r="F1862" s="22">
        <v>9.8372655646611484</v>
      </c>
      <c r="G1862" s="22">
        <v>12.207965264941118</v>
      </c>
      <c r="H1862" s="22"/>
      <c r="I1862" s="22"/>
    </row>
    <row r="1863" spans="1:9" x14ac:dyDescent="0.25">
      <c r="A1863" s="20" t="str">
        <f t="shared" si="29"/>
        <v>DISTRIBUCION VOLUMEN X CRITERIO (kg ó litros)Leche Con CafeANDALUCIA</v>
      </c>
      <c r="B1863" s="20" t="s">
        <v>121</v>
      </c>
      <c r="C1863" s="20" t="s">
        <v>129</v>
      </c>
      <c r="D1863" s="20" t="s">
        <v>5</v>
      </c>
      <c r="E1863" s="22">
        <v>20.533702415691902</v>
      </c>
      <c r="F1863" s="22">
        <v>20.265591223013633</v>
      </c>
      <c r="G1863" s="22">
        <v>20.481785440160596</v>
      </c>
      <c r="H1863" s="22"/>
      <c r="I1863" s="22"/>
    </row>
    <row r="1864" spans="1:9" x14ac:dyDescent="0.25">
      <c r="A1864" s="20" t="str">
        <f t="shared" si="29"/>
        <v>DISTRIBUCION VOLUMEN X CRITERIO (kg ó litros)Leche Con CafeMDD AM</v>
      </c>
      <c r="B1864" s="20" t="s">
        <v>121</v>
      </c>
      <c r="C1864" s="20" t="s">
        <v>129</v>
      </c>
      <c r="D1864" s="20" t="s">
        <v>6</v>
      </c>
      <c r="E1864" s="22">
        <v>14.274150037319952</v>
      </c>
      <c r="F1864" s="22">
        <v>13.856897793601622</v>
      </c>
      <c r="G1864" s="22">
        <v>13.271090602731389</v>
      </c>
      <c r="H1864" s="22"/>
      <c r="I1864" s="22"/>
    </row>
    <row r="1865" spans="1:9" x14ac:dyDescent="0.25">
      <c r="A1865" s="20" t="str">
        <f t="shared" si="29"/>
        <v>DISTRIBUCION VOLUMEN X CRITERIO (kg ó litros)Leche Con CafeRTO CENTRO</v>
      </c>
      <c r="B1865" s="20" t="s">
        <v>121</v>
      </c>
      <c r="C1865" s="20" t="s">
        <v>129</v>
      </c>
      <c r="D1865" s="20" t="s">
        <v>7</v>
      </c>
      <c r="E1865" s="22">
        <v>9.6817682548857302</v>
      </c>
      <c r="F1865" s="22">
        <v>9.6027651653728778</v>
      </c>
      <c r="G1865" s="22">
        <v>9.8089208423978445</v>
      </c>
      <c r="H1865" s="22"/>
      <c r="I1865" s="22"/>
    </row>
    <row r="1866" spans="1:9" x14ac:dyDescent="0.25">
      <c r="A1866" s="20" t="str">
        <f t="shared" si="29"/>
        <v>DISTRIBUCION VOLUMEN X CRITERIO (kg ó litros)Leche Con CafeNORTE-CENTRO</v>
      </c>
      <c r="B1866" s="20" t="s">
        <v>121</v>
      </c>
      <c r="C1866" s="20" t="s">
        <v>129</v>
      </c>
      <c r="D1866" s="20" t="s">
        <v>8</v>
      </c>
      <c r="E1866" s="22">
        <v>11.767443856031393</v>
      </c>
      <c r="F1866" s="22">
        <v>10.975628037542776</v>
      </c>
      <c r="G1866" s="22">
        <v>11.602209091610993</v>
      </c>
      <c r="H1866" s="22"/>
      <c r="I1866" s="22"/>
    </row>
    <row r="1867" spans="1:9" x14ac:dyDescent="0.25">
      <c r="A1867" s="20" t="str">
        <f t="shared" si="29"/>
        <v>DISTRIBUCION VOLUMEN X CRITERIO (kg ó litros)Leche Con CafeNOROESTE</v>
      </c>
      <c r="B1867" s="20" t="s">
        <v>121</v>
      </c>
      <c r="C1867" s="20" t="s">
        <v>129</v>
      </c>
      <c r="D1867" s="20" t="s">
        <v>9</v>
      </c>
      <c r="E1867" s="22">
        <v>14.731916103629455</v>
      </c>
      <c r="F1867" s="22">
        <v>16.184557534181465</v>
      </c>
      <c r="G1867" s="22">
        <v>15.180274410598551</v>
      </c>
      <c r="H1867" s="22"/>
      <c r="I1867" s="22"/>
    </row>
    <row r="1868" spans="1:9" x14ac:dyDescent="0.25">
      <c r="A1868" s="20" t="str">
        <f t="shared" si="29"/>
        <v>DISTRIBUCION VOLUMEN X CRITERIO (kg ó litros)Leche Con Cafe&lt;2MIL</v>
      </c>
      <c r="B1868" s="20" t="s">
        <v>121</v>
      </c>
      <c r="C1868" s="20" t="s">
        <v>129</v>
      </c>
      <c r="D1868" s="20" t="s">
        <v>10</v>
      </c>
      <c r="E1868" s="22">
        <v>4.3633085786857784</v>
      </c>
      <c r="F1868" s="22">
        <v>3.7488877891344989</v>
      </c>
      <c r="G1868" s="22">
        <v>4.476355362179298</v>
      </c>
      <c r="H1868" s="22"/>
      <c r="I1868" s="22"/>
    </row>
    <row r="1869" spans="1:9" x14ac:dyDescent="0.25">
      <c r="A1869" s="20" t="str">
        <f t="shared" si="29"/>
        <v>DISTRIBUCION VOLUMEN X CRITERIO (kg ó litros)Leche Con Cafe2-5MIL</v>
      </c>
      <c r="B1869" s="20" t="s">
        <v>121</v>
      </c>
      <c r="C1869" s="20" t="s">
        <v>129</v>
      </c>
      <c r="D1869" s="20" t="s">
        <v>11</v>
      </c>
      <c r="E1869" s="22">
        <v>4.4611897937002034</v>
      </c>
      <c r="F1869" s="22">
        <v>5.8488451395981915</v>
      </c>
      <c r="G1869" s="22">
        <v>4.8684691231305157</v>
      </c>
      <c r="H1869" s="22"/>
      <c r="I1869" s="22"/>
    </row>
    <row r="1870" spans="1:9" x14ac:dyDescent="0.25">
      <c r="A1870" s="20" t="str">
        <f t="shared" si="29"/>
        <v>DISTRIBUCION VOLUMEN X CRITERIO (kg ó litros)Leche Con Cafe5-10MIL</v>
      </c>
      <c r="B1870" s="20" t="s">
        <v>121</v>
      </c>
      <c r="C1870" s="20" t="s">
        <v>129</v>
      </c>
      <c r="D1870" s="20" t="s">
        <v>12</v>
      </c>
      <c r="E1870" s="22">
        <v>7.2952017305031491</v>
      </c>
      <c r="F1870" s="22">
        <v>6.2752195225187615</v>
      </c>
      <c r="G1870" s="22">
        <v>6.0078390051821007</v>
      </c>
      <c r="H1870" s="22"/>
      <c r="I1870" s="22"/>
    </row>
    <row r="1871" spans="1:9" x14ac:dyDescent="0.25">
      <c r="A1871" s="20" t="str">
        <f t="shared" si="29"/>
        <v>DISTRIBUCION VOLUMEN X CRITERIO (kg ó litros)Leche Con Cafe10-30MIL</v>
      </c>
      <c r="B1871" s="20" t="s">
        <v>121</v>
      </c>
      <c r="C1871" s="20" t="s">
        <v>129</v>
      </c>
      <c r="D1871" s="20" t="s">
        <v>13</v>
      </c>
      <c r="E1871" s="22">
        <v>20.981720802534134</v>
      </c>
      <c r="F1871" s="22">
        <v>19.736092283014838</v>
      </c>
      <c r="G1871" s="22">
        <v>21.167566683773803</v>
      </c>
      <c r="H1871" s="22"/>
      <c r="I1871" s="22"/>
    </row>
    <row r="1872" spans="1:9" x14ac:dyDescent="0.25">
      <c r="A1872" s="20" t="str">
        <f t="shared" si="29"/>
        <v>DISTRIBUCION VOLUMEN X CRITERIO (kg ó litros)Leche Con Cafe30-100MIL</v>
      </c>
      <c r="B1872" s="20" t="s">
        <v>121</v>
      </c>
      <c r="C1872" s="20" t="s">
        <v>129</v>
      </c>
      <c r="D1872" s="20" t="s">
        <v>14</v>
      </c>
      <c r="E1872" s="22">
        <v>20.402846987864709</v>
      </c>
      <c r="F1872" s="22">
        <v>21.022919447865942</v>
      </c>
      <c r="G1872" s="22">
        <v>20.03856826883337</v>
      </c>
      <c r="H1872" s="22"/>
      <c r="I1872" s="22"/>
    </row>
    <row r="1873" spans="1:9" x14ac:dyDescent="0.25">
      <c r="A1873" s="20" t="str">
        <f t="shared" si="29"/>
        <v>DISTRIBUCION VOLUMEN X CRITERIO (kg ó litros)Leche Con Cafe100-200MIL</v>
      </c>
      <c r="B1873" s="20" t="s">
        <v>121</v>
      </c>
      <c r="C1873" s="20" t="s">
        <v>129</v>
      </c>
      <c r="D1873" s="20" t="s">
        <v>15</v>
      </c>
      <c r="E1873" s="22">
        <v>11.616397510062214</v>
      </c>
      <c r="F1873" s="22">
        <v>12.050245799407811</v>
      </c>
      <c r="G1873" s="22">
        <v>12.745450334043355</v>
      </c>
      <c r="H1873" s="22"/>
      <c r="I1873" s="22"/>
    </row>
    <row r="1874" spans="1:9" x14ac:dyDescent="0.25">
      <c r="A1874" s="20" t="str">
        <f t="shared" si="29"/>
        <v>DISTRIBUCION VOLUMEN X CRITERIO (kg ó litros)Leche Con Cafe200-500MIL</v>
      </c>
      <c r="B1874" s="20" t="s">
        <v>121</v>
      </c>
      <c r="C1874" s="20" t="s">
        <v>129</v>
      </c>
      <c r="D1874" s="20" t="s">
        <v>16</v>
      </c>
      <c r="E1874" s="22">
        <v>14.125439369318791</v>
      </c>
      <c r="F1874" s="22">
        <v>13.787872433365745</v>
      </c>
      <c r="G1874" s="22">
        <v>13.146983618023352</v>
      </c>
      <c r="H1874" s="22"/>
      <c r="I1874" s="22"/>
    </row>
    <row r="1875" spans="1:9" x14ac:dyDescent="0.25">
      <c r="A1875" s="20" t="str">
        <f t="shared" si="29"/>
        <v>DISTRIBUCION VOLUMEN X CRITERIO (kg ó litros)Leche Con Cafe&gt;500MIL</v>
      </c>
      <c r="B1875" s="20" t="s">
        <v>121</v>
      </c>
      <c r="C1875" s="20" t="s">
        <v>129</v>
      </c>
      <c r="D1875" s="20" t="s">
        <v>17</v>
      </c>
      <c r="E1875" s="22">
        <v>16.75390343613363</v>
      </c>
      <c r="F1875" s="22">
        <v>17.52991812278378</v>
      </c>
      <c r="G1875" s="22">
        <v>17.548753071336765</v>
      </c>
      <c r="H1875" s="22"/>
      <c r="I1875" s="22"/>
    </row>
    <row r="1876" spans="1:9" x14ac:dyDescent="0.25">
      <c r="A1876" s="20" t="str">
        <f t="shared" si="29"/>
        <v>DISTRIBUCION VOLUMEN X CRITERIO (kg ó litros)Leche Con CafeDE 15 A 19 AÑOS</v>
      </c>
      <c r="B1876" s="20" t="s">
        <v>121</v>
      </c>
      <c r="C1876" s="20" t="s">
        <v>129</v>
      </c>
      <c r="D1876" s="20" t="s">
        <v>40</v>
      </c>
      <c r="E1876" s="22">
        <v>0.48690912149558696</v>
      </c>
      <c r="F1876" s="22">
        <v>0.82879077058012185</v>
      </c>
      <c r="G1876" s="22">
        <v>0.84549675040080674</v>
      </c>
      <c r="H1876" s="22"/>
      <c r="I1876" s="22"/>
    </row>
    <row r="1877" spans="1:9" x14ac:dyDescent="0.25">
      <c r="A1877" s="20" t="str">
        <f t="shared" si="29"/>
        <v>DISTRIBUCION VOLUMEN X CRITERIO (kg ó litros)Leche Con CafeDE 20 A 24 AÑOS</v>
      </c>
      <c r="B1877" s="20" t="s">
        <v>121</v>
      </c>
      <c r="C1877" s="20" t="s">
        <v>129</v>
      </c>
      <c r="D1877" s="20" t="s">
        <v>41</v>
      </c>
      <c r="E1877" s="22">
        <v>1.5451737248049273</v>
      </c>
      <c r="F1877" s="22">
        <v>1.6225251493540305</v>
      </c>
      <c r="G1877" s="22">
        <v>1.8284111708094704</v>
      </c>
      <c r="H1877" s="22"/>
      <c r="I1877" s="22"/>
    </row>
    <row r="1878" spans="1:9" x14ac:dyDescent="0.25">
      <c r="A1878" s="20" t="str">
        <f t="shared" si="29"/>
        <v>DISTRIBUCION VOLUMEN X CRITERIO (kg ó litros)Leche Con CafeDE 25 A 34 AÑOS</v>
      </c>
      <c r="B1878" s="20" t="s">
        <v>121</v>
      </c>
      <c r="C1878" s="20" t="s">
        <v>129</v>
      </c>
      <c r="D1878" s="20" t="s">
        <v>42</v>
      </c>
      <c r="E1878" s="22">
        <v>7.4364670145411278</v>
      </c>
      <c r="F1878" s="22">
        <v>6.7756886028953938</v>
      </c>
      <c r="G1878" s="22">
        <v>6.0241101639106001</v>
      </c>
      <c r="H1878" s="22"/>
      <c r="I1878" s="22"/>
    </row>
    <row r="1879" spans="1:9" x14ac:dyDescent="0.25">
      <c r="A1879" s="20" t="str">
        <f t="shared" si="29"/>
        <v>DISTRIBUCION VOLUMEN X CRITERIO (kg ó litros)Leche Con CafeDE 35 A 49 AÑOS</v>
      </c>
      <c r="B1879" s="20" t="s">
        <v>121</v>
      </c>
      <c r="C1879" s="20" t="s">
        <v>129</v>
      </c>
      <c r="D1879" s="20" t="s">
        <v>43</v>
      </c>
      <c r="E1879" s="22">
        <v>33.41928314496959</v>
      </c>
      <c r="F1879" s="22">
        <v>31.874495512765506</v>
      </c>
      <c r="G1879" s="22">
        <v>31.522447440969021</v>
      </c>
      <c r="H1879" s="22"/>
      <c r="I1879" s="22"/>
    </row>
    <row r="1880" spans="1:9" x14ac:dyDescent="0.25">
      <c r="A1880" s="20" t="str">
        <f t="shared" si="29"/>
        <v>DISTRIBUCION VOLUMEN X CRITERIO (kg ó litros)Leche Con CafeDE 50 A 59 AÑOS</v>
      </c>
      <c r="B1880" s="20" t="s">
        <v>121</v>
      </c>
      <c r="C1880" s="20" t="s">
        <v>129</v>
      </c>
      <c r="D1880" s="20" t="s">
        <v>44</v>
      </c>
      <c r="E1880" s="22">
        <v>25.541979351359025</v>
      </c>
      <c r="F1880" s="22">
        <v>25.046870399393661</v>
      </c>
      <c r="G1880" s="22">
        <v>26.465507923026959</v>
      </c>
      <c r="H1880" s="22"/>
      <c r="I1880" s="22"/>
    </row>
    <row r="1881" spans="1:9" x14ac:dyDescent="0.25">
      <c r="A1881" s="20" t="str">
        <f t="shared" si="29"/>
        <v>DISTRIBUCION VOLUMEN X CRITERIO (kg ó litros)Leche Con CafeDE 60 A 75 AÑOS</v>
      </c>
      <c r="B1881" s="20" t="s">
        <v>121</v>
      </c>
      <c r="C1881" s="20" t="s">
        <v>129</v>
      </c>
      <c r="D1881" s="20" t="s">
        <v>45</v>
      </c>
      <c r="E1881" s="22">
        <v>31.570190160195878</v>
      </c>
      <c r="F1881" s="22">
        <v>33.851639189654506</v>
      </c>
      <c r="G1881" s="22">
        <v>33.314009837361084</v>
      </c>
      <c r="H1881" s="22"/>
      <c r="I1881" s="22"/>
    </row>
    <row r="1882" spans="1:9" x14ac:dyDescent="0.25">
      <c r="A1882" s="20" t="str">
        <f t="shared" si="29"/>
        <v>DISTRIBUCION VOLUMEN X CRITERIO (kg ó litros)Leche Con CafeALTA Y MEDIA ALTA</v>
      </c>
      <c r="B1882" s="20" t="s">
        <v>121</v>
      </c>
      <c r="C1882" s="20" t="s">
        <v>129</v>
      </c>
      <c r="D1882" s="20" t="s">
        <v>18</v>
      </c>
      <c r="E1882" s="22">
        <v>25.309659292553349</v>
      </c>
      <c r="F1882" s="22">
        <v>24.387404901535064</v>
      </c>
      <c r="G1882" s="22">
        <v>25.595887020224271</v>
      </c>
      <c r="H1882" s="22"/>
      <c r="I1882" s="22"/>
    </row>
    <row r="1883" spans="1:9" x14ac:dyDescent="0.25">
      <c r="A1883" s="20" t="str">
        <f t="shared" si="29"/>
        <v>DISTRIBUCION VOLUMEN X CRITERIO (kg ó litros)Leche Con CafeMEDIA</v>
      </c>
      <c r="B1883" s="20" t="s">
        <v>121</v>
      </c>
      <c r="C1883" s="20" t="s">
        <v>129</v>
      </c>
      <c r="D1883" s="20" t="s">
        <v>19</v>
      </c>
      <c r="E1883" s="22">
        <v>33.297874954434306</v>
      </c>
      <c r="F1883" s="22">
        <v>31.224998779444689</v>
      </c>
      <c r="G1883" s="22">
        <v>31.861259600056318</v>
      </c>
      <c r="H1883" s="22"/>
      <c r="I1883" s="22"/>
    </row>
    <row r="1884" spans="1:9" x14ac:dyDescent="0.25">
      <c r="A1884" s="20" t="str">
        <f t="shared" si="29"/>
        <v>DISTRIBUCION VOLUMEN X CRITERIO (kg ó litros)Leche Con CafeMEDIA BAJA</v>
      </c>
      <c r="B1884" s="20" t="s">
        <v>121</v>
      </c>
      <c r="C1884" s="20" t="s">
        <v>129</v>
      </c>
      <c r="D1884" s="20" t="s">
        <v>20</v>
      </c>
      <c r="E1884" s="22">
        <v>23.754491241125532</v>
      </c>
      <c r="F1884" s="22">
        <v>26.157269251060804</v>
      </c>
      <c r="G1884" s="22">
        <v>27.324428538338914</v>
      </c>
      <c r="H1884" s="22"/>
      <c r="I1884" s="22"/>
    </row>
    <row r="1885" spans="1:9" x14ac:dyDescent="0.25">
      <c r="A1885" s="20" t="str">
        <f t="shared" si="29"/>
        <v>DISTRIBUCION VOLUMEN X CRITERIO (kg ó litros)Leche Con CafeBAJA</v>
      </c>
      <c r="B1885" s="20" t="s">
        <v>121</v>
      </c>
      <c r="C1885" s="20" t="s">
        <v>129</v>
      </c>
      <c r="D1885" s="20" t="s">
        <v>21</v>
      </c>
      <c r="E1885" s="22">
        <v>17.637977795407856</v>
      </c>
      <c r="F1885" s="22">
        <v>18.230335133302923</v>
      </c>
      <c r="G1885" s="22">
        <v>15.218406674508699</v>
      </c>
      <c r="H1885" s="22"/>
      <c r="I1885" s="22"/>
    </row>
    <row r="1886" spans="1:9" x14ac:dyDescent="0.25">
      <c r="A1886" s="20" t="str">
        <f t="shared" si="29"/>
        <v>DISTRIBUCION VOLUMEN X CRITERIO (kg ó litros)Leche Con CafeHOMBRE</v>
      </c>
      <c r="B1886" s="20" t="s">
        <v>121</v>
      </c>
      <c r="C1886" s="20" t="s">
        <v>129</v>
      </c>
      <c r="D1886" s="20" t="s">
        <v>22</v>
      </c>
      <c r="E1886" s="22">
        <v>59.476069342929684</v>
      </c>
      <c r="F1886" s="22">
        <v>58.34217294978432</v>
      </c>
      <c r="G1886" s="22">
        <v>61.227662695691279</v>
      </c>
      <c r="H1886" s="22"/>
      <c r="I1886" s="22"/>
    </row>
    <row r="1887" spans="1:9" x14ac:dyDescent="0.25">
      <c r="A1887" s="20" t="str">
        <f t="shared" si="29"/>
        <v>DISTRIBUCION VOLUMEN X CRITERIO (kg ó litros)Leche Con CafeMUJER</v>
      </c>
      <c r="B1887" s="20" t="s">
        <v>121</v>
      </c>
      <c r="C1887" s="20" t="s">
        <v>129</v>
      </c>
      <c r="D1887" s="20" t="s">
        <v>23</v>
      </c>
      <c r="E1887" s="22">
        <v>40.523930657070323</v>
      </c>
      <c r="F1887" s="22">
        <v>41.657832427111344</v>
      </c>
      <c r="G1887" s="22">
        <v>38.772319137436931</v>
      </c>
      <c r="H1887" s="22"/>
      <c r="I1887" s="22"/>
    </row>
    <row r="1888" spans="1:9" x14ac:dyDescent="0.25">
      <c r="A1888" s="20" t="str">
        <f t="shared" si="29"/>
        <v>DISTRIBUCION VOLUMEN X CRITERIO (kg ó litros)Bebidas VegetalesT.ESPAÑA</v>
      </c>
      <c r="B1888" s="20" t="s">
        <v>121</v>
      </c>
      <c r="C1888" s="20" t="s">
        <v>177</v>
      </c>
      <c r="D1888" s="20" t="s">
        <v>37</v>
      </c>
      <c r="E1888" s="22" t="s">
        <v>213</v>
      </c>
      <c r="F1888" s="22" t="s">
        <v>213</v>
      </c>
      <c r="G1888" s="22">
        <v>100</v>
      </c>
      <c r="H1888" s="22"/>
      <c r="I1888" s="22"/>
    </row>
    <row r="1889" spans="1:9" x14ac:dyDescent="0.25">
      <c r="A1889" s="20" t="str">
        <f t="shared" si="29"/>
        <v>DISTRIBUCION VOLUMEN X CRITERIO (kg ó litros)Bebidas VegetalesBCN AM</v>
      </c>
      <c r="B1889" s="20" t="s">
        <v>121</v>
      </c>
      <c r="C1889" s="20" t="s">
        <v>177</v>
      </c>
      <c r="D1889" s="20" t="s">
        <v>2</v>
      </c>
      <c r="E1889" s="22" t="s">
        <v>213</v>
      </c>
      <c r="F1889" s="22" t="s">
        <v>213</v>
      </c>
      <c r="G1889" s="22">
        <v>32.839124776661336</v>
      </c>
      <c r="H1889" s="22"/>
      <c r="I1889" s="22"/>
    </row>
    <row r="1890" spans="1:9" x14ac:dyDescent="0.25">
      <c r="A1890" s="20" t="str">
        <f t="shared" si="29"/>
        <v>DISTRIBUCION VOLUMEN X CRITERIO (kg ó litros)Bebidas VegetalesREST.CAT ARAGON</v>
      </c>
      <c r="B1890" s="20" t="s">
        <v>121</v>
      </c>
      <c r="C1890" s="20" t="s">
        <v>177</v>
      </c>
      <c r="D1890" s="20" t="s">
        <v>3</v>
      </c>
      <c r="E1890" s="22" t="s">
        <v>213</v>
      </c>
      <c r="F1890" s="22" t="s">
        <v>213</v>
      </c>
      <c r="G1890" s="22">
        <v>13.966442951780037</v>
      </c>
      <c r="H1890" s="22"/>
      <c r="I1890" s="22"/>
    </row>
    <row r="1891" spans="1:9" x14ac:dyDescent="0.25">
      <c r="A1891" s="20" t="str">
        <f t="shared" si="29"/>
        <v>DISTRIBUCION VOLUMEN X CRITERIO (kg ó litros)Bebidas VegetalesLEVANTE</v>
      </c>
      <c r="B1891" s="20" t="s">
        <v>121</v>
      </c>
      <c r="C1891" s="20" t="s">
        <v>177</v>
      </c>
      <c r="D1891" s="20" t="s">
        <v>4</v>
      </c>
      <c r="E1891" s="22" t="s">
        <v>213</v>
      </c>
      <c r="F1891" s="22" t="s">
        <v>213</v>
      </c>
      <c r="G1891" s="22">
        <v>8.1588489844754175</v>
      </c>
      <c r="H1891" s="22"/>
      <c r="I1891" s="22"/>
    </row>
    <row r="1892" spans="1:9" x14ac:dyDescent="0.25">
      <c r="A1892" s="20" t="str">
        <f t="shared" si="29"/>
        <v>DISTRIBUCION VOLUMEN X CRITERIO (kg ó litros)Bebidas VegetalesANDALUCIA</v>
      </c>
      <c r="B1892" s="20" t="s">
        <v>121</v>
      </c>
      <c r="C1892" s="20" t="s">
        <v>177</v>
      </c>
      <c r="D1892" s="20" t="s">
        <v>5</v>
      </c>
      <c r="E1892" s="22" t="s">
        <v>213</v>
      </c>
      <c r="F1892" s="22" t="s">
        <v>213</v>
      </c>
      <c r="G1892" s="22">
        <v>11.00879139329513</v>
      </c>
      <c r="H1892" s="22"/>
      <c r="I1892" s="22"/>
    </row>
    <row r="1893" spans="1:9" x14ac:dyDescent="0.25">
      <c r="A1893" s="20" t="str">
        <f t="shared" si="29"/>
        <v>DISTRIBUCION VOLUMEN X CRITERIO (kg ó litros)Bebidas VegetalesMDD AM</v>
      </c>
      <c r="B1893" s="20" t="s">
        <v>121</v>
      </c>
      <c r="C1893" s="20" t="s">
        <v>177</v>
      </c>
      <c r="D1893" s="20" t="s">
        <v>6</v>
      </c>
      <c r="E1893" s="22" t="s">
        <v>213</v>
      </c>
      <c r="F1893" s="22" t="s">
        <v>213</v>
      </c>
      <c r="G1893" s="22">
        <v>8.6292248955761437</v>
      </c>
      <c r="H1893" s="22"/>
      <c r="I1893" s="22"/>
    </row>
    <row r="1894" spans="1:9" x14ac:dyDescent="0.25">
      <c r="A1894" s="20" t="str">
        <f t="shared" si="29"/>
        <v>DISTRIBUCION VOLUMEN X CRITERIO (kg ó litros)Bebidas VegetalesRTO CENTRO</v>
      </c>
      <c r="B1894" s="20" t="s">
        <v>121</v>
      </c>
      <c r="C1894" s="20" t="s">
        <v>177</v>
      </c>
      <c r="D1894" s="20" t="s">
        <v>7</v>
      </c>
      <c r="E1894" s="22" t="s">
        <v>213</v>
      </c>
      <c r="F1894" s="22" t="s">
        <v>213</v>
      </c>
      <c r="G1894" s="22">
        <v>6.7865226968255037</v>
      </c>
      <c r="H1894" s="22"/>
      <c r="I1894" s="22"/>
    </row>
    <row r="1895" spans="1:9" x14ac:dyDescent="0.25">
      <c r="A1895" s="20" t="str">
        <f t="shared" si="29"/>
        <v>DISTRIBUCION VOLUMEN X CRITERIO (kg ó litros)Bebidas VegetalesNORTE-CENTRO</v>
      </c>
      <c r="B1895" s="20" t="s">
        <v>121</v>
      </c>
      <c r="C1895" s="20" t="s">
        <v>177</v>
      </c>
      <c r="D1895" s="20" t="s">
        <v>8</v>
      </c>
      <c r="E1895" s="22" t="s">
        <v>213</v>
      </c>
      <c r="F1895" s="22" t="s">
        <v>213</v>
      </c>
      <c r="G1895" s="22">
        <v>9.5080849074029548</v>
      </c>
      <c r="H1895" s="22"/>
      <c r="I1895" s="22"/>
    </row>
    <row r="1896" spans="1:9" x14ac:dyDescent="0.25">
      <c r="A1896" s="20" t="str">
        <f t="shared" si="29"/>
        <v>DISTRIBUCION VOLUMEN X CRITERIO (kg ó litros)Bebidas VegetalesNOROESTE</v>
      </c>
      <c r="B1896" s="20" t="s">
        <v>121</v>
      </c>
      <c r="C1896" s="20" t="s">
        <v>177</v>
      </c>
      <c r="D1896" s="20" t="s">
        <v>9</v>
      </c>
      <c r="E1896" s="22" t="s">
        <v>213</v>
      </c>
      <c r="F1896" s="22" t="s">
        <v>213</v>
      </c>
      <c r="G1896" s="22">
        <v>9.1029516950395326</v>
      </c>
      <c r="H1896" s="22"/>
      <c r="I1896" s="22"/>
    </row>
    <row r="1897" spans="1:9" x14ac:dyDescent="0.25">
      <c r="A1897" s="20" t="str">
        <f t="shared" si="29"/>
        <v>DISTRIBUCION VOLUMEN X CRITERIO (kg ó litros)Bebidas Vegetales&lt;2MIL</v>
      </c>
      <c r="B1897" s="20" t="s">
        <v>121</v>
      </c>
      <c r="C1897" s="20" t="s">
        <v>177</v>
      </c>
      <c r="D1897" s="20" t="s">
        <v>10</v>
      </c>
      <c r="E1897" s="22" t="s">
        <v>213</v>
      </c>
      <c r="F1897" s="22" t="s">
        <v>213</v>
      </c>
      <c r="G1897" s="22">
        <v>3.0145655396624025</v>
      </c>
      <c r="H1897" s="22"/>
      <c r="I1897" s="22"/>
    </row>
    <row r="1898" spans="1:9" x14ac:dyDescent="0.25">
      <c r="A1898" s="20" t="str">
        <f t="shared" si="29"/>
        <v>DISTRIBUCION VOLUMEN X CRITERIO (kg ó litros)Bebidas Vegetales2-5MIL</v>
      </c>
      <c r="B1898" s="20" t="s">
        <v>121</v>
      </c>
      <c r="C1898" s="20" t="s">
        <v>177</v>
      </c>
      <c r="D1898" s="20" t="s">
        <v>11</v>
      </c>
      <c r="E1898" s="22" t="s">
        <v>213</v>
      </c>
      <c r="F1898" s="22" t="s">
        <v>213</v>
      </c>
      <c r="G1898" s="22">
        <v>4.7535537247398416</v>
      </c>
      <c r="H1898" s="22"/>
      <c r="I1898" s="22"/>
    </row>
    <row r="1899" spans="1:9" x14ac:dyDescent="0.25">
      <c r="A1899" s="20" t="str">
        <f t="shared" si="29"/>
        <v>DISTRIBUCION VOLUMEN X CRITERIO (kg ó litros)Bebidas Vegetales5-10MIL</v>
      </c>
      <c r="B1899" s="20" t="s">
        <v>121</v>
      </c>
      <c r="C1899" s="20" t="s">
        <v>177</v>
      </c>
      <c r="D1899" s="20" t="s">
        <v>12</v>
      </c>
      <c r="E1899" s="22" t="s">
        <v>213</v>
      </c>
      <c r="F1899" s="22" t="s">
        <v>213</v>
      </c>
      <c r="G1899" s="22">
        <v>4.8664384124826858</v>
      </c>
      <c r="H1899" s="22"/>
      <c r="I1899" s="22"/>
    </row>
    <row r="1900" spans="1:9" x14ac:dyDescent="0.25">
      <c r="A1900" s="20" t="str">
        <f t="shared" si="29"/>
        <v>DISTRIBUCION VOLUMEN X CRITERIO (kg ó litros)Bebidas Vegetales10-30MIL</v>
      </c>
      <c r="B1900" s="20" t="s">
        <v>121</v>
      </c>
      <c r="C1900" s="20" t="s">
        <v>177</v>
      </c>
      <c r="D1900" s="20" t="s">
        <v>13</v>
      </c>
      <c r="E1900" s="22" t="s">
        <v>213</v>
      </c>
      <c r="F1900" s="22" t="s">
        <v>213</v>
      </c>
      <c r="G1900" s="22">
        <v>15.999759916132017</v>
      </c>
      <c r="H1900" s="22"/>
      <c r="I1900" s="22"/>
    </row>
    <row r="1901" spans="1:9" x14ac:dyDescent="0.25">
      <c r="A1901" s="20" t="str">
        <f t="shared" si="29"/>
        <v>DISTRIBUCION VOLUMEN X CRITERIO (kg ó litros)Bebidas Vegetales30-100MIL</v>
      </c>
      <c r="B1901" s="20" t="s">
        <v>121</v>
      </c>
      <c r="C1901" s="20" t="s">
        <v>177</v>
      </c>
      <c r="D1901" s="20" t="s">
        <v>14</v>
      </c>
      <c r="E1901" s="22" t="s">
        <v>213</v>
      </c>
      <c r="F1901" s="22" t="s">
        <v>213</v>
      </c>
      <c r="G1901" s="22">
        <v>30.212820983601063</v>
      </c>
      <c r="H1901" s="22"/>
      <c r="I1901" s="22"/>
    </row>
    <row r="1902" spans="1:9" x14ac:dyDescent="0.25">
      <c r="A1902" s="20" t="str">
        <f t="shared" si="29"/>
        <v>DISTRIBUCION VOLUMEN X CRITERIO (kg ó litros)Bebidas Vegetales100-200MIL</v>
      </c>
      <c r="B1902" s="20" t="s">
        <v>121</v>
      </c>
      <c r="C1902" s="20" t="s">
        <v>177</v>
      </c>
      <c r="D1902" s="20" t="s">
        <v>15</v>
      </c>
      <c r="E1902" s="22" t="s">
        <v>213</v>
      </c>
      <c r="F1902" s="22" t="s">
        <v>213</v>
      </c>
      <c r="G1902" s="22">
        <v>14.070673410613074</v>
      </c>
      <c r="H1902" s="22"/>
      <c r="I1902" s="22"/>
    </row>
    <row r="1903" spans="1:9" x14ac:dyDescent="0.25">
      <c r="A1903" s="20" t="str">
        <f t="shared" si="29"/>
        <v>DISTRIBUCION VOLUMEN X CRITERIO (kg ó litros)Bebidas Vegetales200-500MIL</v>
      </c>
      <c r="B1903" s="20" t="s">
        <v>121</v>
      </c>
      <c r="C1903" s="20" t="s">
        <v>177</v>
      </c>
      <c r="D1903" s="20" t="s">
        <v>16</v>
      </c>
      <c r="E1903" s="22" t="s">
        <v>213</v>
      </c>
      <c r="F1903" s="22" t="s">
        <v>213</v>
      </c>
      <c r="G1903" s="22">
        <v>10.159780187143465</v>
      </c>
      <c r="H1903" s="22"/>
      <c r="I1903" s="22"/>
    </row>
    <row r="1904" spans="1:9" x14ac:dyDescent="0.25">
      <c r="A1904" s="20" t="str">
        <f t="shared" si="29"/>
        <v>DISTRIBUCION VOLUMEN X CRITERIO (kg ó litros)Bebidas Vegetales&gt;500MIL</v>
      </c>
      <c r="B1904" s="20" t="s">
        <v>121</v>
      </c>
      <c r="C1904" s="20" t="s">
        <v>177</v>
      </c>
      <c r="D1904" s="20" t="s">
        <v>17</v>
      </c>
      <c r="E1904" s="22" t="s">
        <v>213</v>
      </c>
      <c r="F1904" s="22" t="s">
        <v>213</v>
      </c>
      <c r="G1904" s="22">
        <v>16.922402590343562</v>
      </c>
      <c r="H1904" s="22"/>
      <c r="I1904" s="22"/>
    </row>
    <row r="1905" spans="1:9" x14ac:dyDescent="0.25">
      <c r="A1905" s="20" t="str">
        <f t="shared" si="29"/>
        <v>DISTRIBUCION VOLUMEN X CRITERIO (kg ó litros)Bebidas VegetalesDE 15 A 19 AÑOS</v>
      </c>
      <c r="B1905" s="20" t="s">
        <v>121</v>
      </c>
      <c r="C1905" s="20" t="s">
        <v>177</v>
      </c>
      <c r="D1905" s="20" t="s">
        <v>40</v>
      </c>
      <c r="E1905" s="22" t="s">
        <v>213</v>
      </c>
      <c r="F1905" s="22" t="s">
        <v>213</v>
      </c>
      <c r="G1905" s="22">
        <v>0.49707886668835105</v>
      </c>
      <c r="H1905" s="22"/>
      <c r="I1905" s="22"/>
    </row>
    <row r="1906" spans="1:9" x14ac:dyDescent="0.25">
      <c r="A1906" s="20" t="str">
        <f t="shared" si="29"/>
        <v>DISTRIBUCION VOLUMEN X CRITERIO (kg ó litros)Bebidas VegetalesDE 20 A 24 AÑOS</v>
      </c>
      <c r="B1906" s="20" t="s">
        <v>121</v>
      </c>
      <c r="C1906" s="20" t="s">
        <v>177</v>
      </c>
      <c r="D1906" s="20" t="s">
        <v>41</v>
      </c>
      <c r="E1906" s="22" t="s">
        <v>213</v>
      </c>
      <c r="F1906" s="22" t="s">
        <v>213</v>
      </c>
      <c r="G1906" s="22">
        <v>4.4729928129434393</v>
      </c>
      <c r="H1906" s="22"/>
      <c r="I1906" s="22"/>
    </row>
    <row r="1907" spans="1:9" x14ac:dyDescent="0.25">
      <c r="A1907" s="20" t="str">
        <f t="shared" si="29"/>
        <v>DISTRIBUCION VOLUMEN X CRITERIO (kg ó litros)Bebidas VegetalesDE 25 A 34 AÑOS</v>
      </c>
      <c r="B1907" s="20" t="s">
        <v>121</v>
      </c>
      <c r="C1907" s="20" t="s">
        <v>177</v>
      </c>
      <c r="D1907" s="20" t="s">
        <v>42</v>
      </c>
      <c r="E1907" s="22" t="s">
        <v>213</v>
      </c>
      <c r="F1907" s="22" t="s">
        <v>213</v>
      </c>
      <c r="G1907" s="22">
        <v>13.995965938147423</v>
      </c>
      <c r="H1907" s="22"/>
      <c r="I1907" s="22"/>
    </row>
    <row r="1908" spans="1:9" x14ac:dyDescent="0.25">
      <c r="A1908" s="20" t="str">
        <f t="shared" si="29"/>
        <v>DISTRIBUCION VOLUMEN X CRITERIO (kg ó litros)Bebidas VegetalesDE 35 A 49 AÑOS</v>
      </c>
      <c r="B1908" s="20" t="s">
        <v>121</v>
      </c>
      <c r="C1908" s="20" t="s">
        <v>177</v>
      </c>
      <c r="D1908" s="20" t="s">
        <v>43</v>
      </c>
      <c r="E1908" s="22" t="s">
        <v>213</v>
      </c>
      <c r="F1908" s="22" t="s">
        <v>213</v>
      </c>
      <c r="G1908" s="22">
        <v>23.295135074276022</v>
      </c>
      <c r="H1908" s="22"/>
      <c r="I1908" s="22"/>
    </row>
    <row r="1909" spans="1:9" x14ac:dyDescent="0.25">
      <c r="A1909" s="20" t="str">
        <f t="shared" si="29"/>
        <v>DISTRIBUCION VOLUMEN X CRITERIO (kg ó litros)Bebidas VegetalesDE 50 A 59 AÑOS</v>
      </c>
      <c r="B1909" s="20" t="s">
        <v>121</v>
      </c>
      <c r="C1909" s="20" t="s">
        <v>177</v>
      </c>
      <c r="D1909" s="20" t="s">
        <v>44</v>
      </c>
      <c r="E1909" s="22" t="s">
        <v>213</v>
      </c>
      <c r="F1909" s="22" t="s">
        <v>213</v>
      </c>
      <c r="G1909" s="22">
        <v>19.798724352739004</v>
      </c>
      <c r="H1909" s="22"/>
      <c r="I1909" s="22"/>
    </row>
    <row r="1910" spans="1:9" x14ac:dyDescent="0.25">
      <c r="A1910" s="20" t="str">
        <f t="shared" si="29"/>
        <v>DISTRIBUCION VOLUMEN X CRITERIO (kg ó litros)Bebidas VegetalesDE 60 A 75 AÑOS</v>
      </c>
      <c r="B1910" s="20" t="s">
        <v>121</v>
      </c>
      <c r="C1910" s="20" t="s">
        <v>177</v>
      </c>
      <c r="D1910" s="20" t="s">
        <v>45</v>
      </c>
      <c r="E1910" s="22" t="s">
        <v>213</v>
      </c>
      <c r="F1910" s="22" t="s">
        <v>213</v>
      </c>
      <c r="G1910" s="22">
        <v>37.940093962839228</v>
      </c>
      <c r="H1910" s="22"/>
      <c r="I1910" s="22"/>
    </row>
    <row r="1911" spans="1:9" x14ac:dyDescent="0.25">
      <c r="A1911" s="20" t="str">
        <f t="shared" si="29"/>
        <v>DISTRIBUCION VOLUMEN X CRITERIO (kg ó litros)Bebidas VegetalesALTA Y MEDIA ALTA</v>
      </c>
      <c r="B1911" s="20" t="s">
        <v>121</v>
      </c>
      <c r="C1911" s="20" t="s">
        <v>177</v>
      </c>
      <c r="D1911" s="20" t="s">
        <v>18</v>
      </c>
      <c r="E1911" s="22" t="s">
        <v>213</v>
      </c>
      <c r="F1911" s="22" t="s">
        <v>213</v>
      </c>
      <c r="G1911" s="22">
        <v>14.84910254642263</v>
      </c>
      <c r="H1911" s="22"/>
      <c r="I1911" s="22"/>
    </row>
    <row r="1912" spans="1:9" x14ac:dyDescent="0.25">
      <c r="A1912" s="20" t="str">
        <f t="shared" si="29"/>
        <v>DISTRIBUCION VOLUMEN X CRITERIO (kg ó litros)Bebidas VegetalesMEDIA</v>
      </c>
      <c r="B1912" s="20" t="s">
        <v>121</v>
      </c>
      <c r="C1912" s="20" t="s">
        <v>177</v>
      </c>
      <c r="D1912" s="20" t="s">
        <v>19</v>
      </c>
      <c r="E1912" s="22" t="s">
        <v>213</v>
      </c>
      <c r="F1912" s="22" t="s">
        <v>213</v>
      </c>
      <c r="G1912" s="22">
        <v>24.882176901653011</v>
      </c>
      <c r="H1912" s="22"/>
      <c r="I1912" s="22"/>
    </row>
    <row r="1913" spans="1:9" x14ac:dyDescent="0.25">
      <c r="A1913" s="20" t="str">
        <f t="shared" si="29"/>
        <v>DISTRIBUCION VOLUMEN X CRITERIO (kg ó litros)Bebidas VegetalesMEDIA BAJA</v>
      </c>
      <c r="B1913" s="20" t="s">
        <v>121</v>
      </c>
      <c r="C1913" s="20" t="s">
        <v>177</v>
      </c>
      <c r="D1913" s="20" t="s">
        <v>20</v>
      </c>
      <c r="E1913" s="22" t="s">
        <v>213</v>
      </c>
      <c r="F1913" s="22" t="s">
        <v>213</v>
      </c>
      <c r="G1913" s="22">
        <v>23.537602535305354</v>
      </c>
      <c r="H1913" s="22"/>
      <c r="I1913" s="22"/>
    </row>
    <row r="1914" spans="1:9" x14ac:dyDescent="0.25">
      <c r="A1914" s="20" t="str">
        <f t="shared" si="29"/>
        <v>DISTRIBUCION VOLUMEN X CRITERIO (kg ó litros)Bebidas VegetalesBAJA</v>
      </c>
      <c r="B1914" s="20" t="s">
        <v>121</v>
      </c>
      <c r="C1914" s="20" t="s">
        <v>177</v>
      </c>
      <c r="D1914" s="20" t="s">
        <v>21</v>
      </c>
      <c r="E1914" s="22" t="s">
        <v>213</v>
      </c>
      <c r="F1914" s="22" t="s">
        <v>213</v>
      </c>
      <c r="G1914" s="22">
        <v>36.731113397252628</v>
      </c>
      <c r="H1914" s="22"/>
      <c r="I1914" s="22"/>
    </row>
    <row r="1915" spans="1:9" x14ac:dyDescent="0.25">
      <c r="A1915" s="20" t="str">
        <f t="shared" si="29"/>
        <v>DISTRIBUCION VOLUMEN X CRITERIO (kg ó litros)Bebidas VegetalesHOMBRE</v>
      </c>
      <c r="B1915" s="20" t="s">
        <v>121</v>
      </c>
      <c r="C1915" s="20" t="s">
        <v>177</v>
      </c>
      <c r="D1915" s="20" t="s">
        <v>22</v>
      </c>
      <c r="E1915" s="22" t="s">
        <v>213</v>
      </c>
      <c r="F1915" s="22" t="s">
        <v>213</v>
      </c>
      <c r="G1915" s="22">
        <v>29.036992070642061</v>
      </c>
      <c r="H1915" s="22"/>
      <c r="I1915" s="22"/>
    </row>
    <row r="1916" spans="1:9" x14ac:dyDescent="0.25">
      <c r="A1916" s="20" t="str">
        <f t="shared" si="29"/>
        <v>DISTRIBUCION VOLUMEN X CRITERIO (kg ó litros)Bebidas VegetalesMUJER</v>
      </c>
      <c r="B1916" s="20" t="s">
        <v>121</v>
      </c>
      <c r="C1916" s="20" t="s">
        <v>177</v>
      </c>
      <c r="D1916" s="20" t="s">
        <v>23</v>
      </c>
      <c r="E1916" s="22" t="s">
        <v>213</v>
      </c>
      <c r="F1916" s="22" t="s">
        <v>213</v>
      </c>
      <c r="G1916" s="22">
        <v>70.96300177020278</v>
      </c>
      <c r="H1916" s="22"/>
      <c r="I1916" s="22"/>
    </row>
    <row r="1917" spans="1:9" x14ac:dyDescent="0.25">
      <c r="A1917" s="20" t="str">
        <f t="shared" si="29"/>
        <v>DISTRIBUCION VOLUMEN X CRITERIO (kg ó litros)InfusionesT.ESPAÑA</v>
      </c>
      <c r="B1917" s="20" t="s">
        <v>121</v>
      </c>
      <c r="C1917" s="20" t="s">
        <v>130</v>
      </c>
      <c r="D1917" s="20" t="s">
        <v>37</v>
      </c>
      <c r="E1917" s="22">
        <v>100</v>
      </c>
      <c r="F1917" s="22">
        <v>100</v>
      </c>
      <c r="G1917" s="22">
        <v>100</v>
      </c>
      <c r="H1917" s="22"/>
      <c r="I1917" s="22"/>
    </row>
    <row r="1918" spans="1:9" x14ac:dyDescent="0.25">
      <c r="A1918" s="20" t="str">
        <f t="shared" si="29"/>
        <v>DISTRIBUCION VOLUMEN X CRITERIO (kg ó litros)InfusionesBCN AM</v>
      </c>
      <c r="B1918" s="20" t="s">
        <v>121</v>
      </c>
      <c r="C1918" s="20" t="s">
        <v>130</v>
      </c>
      <c r="D1918" s="20" t="s">
        <v>2</v>
      </c>
      <c r="E1918" s="22">
        <v>7.8112954129150802</v>
      </c>
      <c r="F1918" s="22">
        <v>8.9991388179342025</v>
      </c>
      <c r="G1918" s="22">
        <v>7.1651970580594151</v>
      </c>
      <c r="H1918" s="22"/>
      <c r="I1918" s="22"/>
    </row>
    <row r="1919" spans="1:9" x14ac:dyDescent="0.25">
      <c r="A1919" s="20" t="str">
        <f t="shared" si="29"/>
        <v>DISTRIBUCION VOLUMEN X CRITERIO (kg ó litros)InfusionesREST.CAT ARAGON</v>
      </c>
      <c r="B1919" s="20" t="s">
        <v>121</v>
      </c>
      <c r="C1919" s="20" t="s">
        <v>130</v>
      </c>
      <c r="D1919" s="20" t="s">
        <v>3</v>
      </c>
      <c r="E1919" s="22">
        <v>15.047695704835892</v>
      </c>
      <c r="F1919" s="22">
        <v>12.239904432094121</v>
      </c>
      <c r="G1919" s="22">
        <v>13.066975588983038</v>
      </c>
      <c r="H1919" s="22"/>
      <c r="I1919" s="22"/>
    </row>
    <row r="1920" spans="1:9" x14ac:dyDescent="0.25">
      <c r="A1920" s="20" t="str">
        <f t="shared" si="29"/>
        <v>DISTRIBUCION VOLUMEN X CRITERIO (kg ó litros)InfusionesLEVANTE</v>
      </c>
      <c r="B1920" s="20" t="s">
        <v>121</v>
      </c>
      <c r="C1920" s="20" t="s">
        <v>130</v>
      </c>
      <c r="D1920" s="20" t="s">
        <v>4</v>
      </c>
      <c r="E1920" s="22">
        <v>15.955475255545204</v>
      </c>
      <c r="F1920" s="22">
        <v>14.595895432661063</v>
      </c>
      <c r="G1920" s="22">
        <v>12.297541903614952</v>
      </c>
      <c r="H1920" s="22"/>
      <c r="I1920" s="22"/>
    </row>
    <row r="1921" spans="1:9" x14ac:dyDescent="0.25">
      <c r="A1921" s="20" t="str">
        <f t="shared" si="29"/>
        <v>DISTRIBUCION VOLUMEN X CRITERIO (kg ó litros)InfusionesANDALUCIA</v>
      </c>
      <c r="B1921" s="20" t="s">
        <v>121</v>
      </c>
      <c r="C1921" s="20" t="s">
        <v>130</v>
      </c>
      <c r="D1921" s="20" t="s">
        <v>5</v>
      </c>
      <c r="E1921" s="22">
        <v>14.795106624722868</v>
      </c>
      <c r="F1921" s="22">
        <v>16.877007352133298</v>
      </c>
      <c r="G1921" s="22">
        <v>18.690094489808242</v>
      </c>
      <c r="H1921" s="22"/>
      <c r="I1921" s="22"/>
    </row>
    <row r="1922" spans="1:9" x14ac:dyDescent="0.25">
      <c r="A1922" s="20" t="str">
        <f t="shared" si="29"/>
        <v>DISTRIBUCION VOLUMEN X CRITERIO (kg ó litros)InfusionesMDD AM</v>
      </c>
      <c r="B1922" s="20" t="s">
        <v>121</v>
      </c>
      <c r="C1922" s="20" t="s">
        <v>130</v>
      </c>
      <c r="D1922" s="20" t="s">
        <v>6</v>
      </c>
      <c r="E1922" s="22">
        <v>14.273432006381375</v>
      </c>
      <c r="F1922" s="22">
        <v>11.085649359245719</v>
      </c>
      <c r="G1922" s="22">
        <v>10.917763520689007</v>
      </c>
      <c r="H1922" s="22"/>
      <c r="I1922" s="22"/>
    </row>
    <row r="1923" spans="1:9" x14ac:dyDescent="0.25">
      <c r="A1923" s="20" t="str">
        <f t="shared" si="29"/>
        <v>DISTRIBUCION VOLUMEN X CRITERIO (kg ó litros)InfusionesRTO CENTRO</v>
      </c>
      <c r="B1923" s="20" t="s">
        <v>121</v>
      </c>
      <c r="C1923" s="20" t="s">
        <v>130</v>
      </c>
      <c r="D1923" s="20" t="s">
        <v>7</v>
      </c>
      <c r="E1923" s="22">
        <v>6.6207057244131864</v>
      </c>
      <c r="F1923" s="22">
        <v>7.7125751079171385</v>
      </c>
      <c r="G1923" s="22">
        <v>8.1738264639318974</v>
      </c>
      <c r="H1923" s="22"/>
      <c r="I1923" s="22"/>
    </row>
    <row r="1924" spans="1:9" x14ac:dyDescent="0.25">
      <c r="A1924" s="20" t="str">
        <f t="shared" ref="A1924:A1987" si="30">B1924&amp;C1924&amp;D1924</f>
        <v>DISTRIBUCION VOLUMEN X CRITERIO (kg ó litros)InfusionesNORTE-CENTRO</v>
      </c>
      <c r="B1924" s="20" t="s">
        <v>121</v>
      </c>
      <c r="C1924" s="20" t="s">
        <v>130</v>
      </c>
      <c r="D1924" s="20" t="s">
        <v>8</v>
      </c>
      <c r="E1924" s="22">
        <v>7.8959170211502601</v>
      </c>
      <c r="F1924" s="22">
        <v>11.455334620887625</v>
      </c>
      <c r="G1924" s="22">
        <v>10.967518608629021</v>
      </c>
      <c r="H1924" s="22"/>
      <c r="I1924" s="22"/>
    </row>
    <row r="1925" spans="1:9" x14ac:dyDescent="0.25">
      <c r="A1925" s="20" t="str">
        <f t="shared" si="30"/>
        <v>DISTRIBUCION VOLUMEN X CRITERIO (kg ó litros)InfusionesNOROESTE</v>
      </c>
      <c r="B1925" s="20" t="s">
        <v>121</v>
      </c>
      <c r="C1925" s="20" t="s">
        <v>130</v>
      </c>
      <c r="D1925" s="20" t="s">
        <v>9</v>
      </c>
      <c r="E1925" s="22">
        <v>17.600374886478352</v>
      </c>
      <c r="F1925" s="22">
        <v>17.03449321301655</v>
      </c>
      <c r="G1925" s="22">
        <v>18.721074876618989</v>
      </c>
      <c r="H1925" s="22"/>
      <c r="I1925" s="22"/>
    </row>
    <row r="1926" spans="1:9" x14ac:dyDescent="0.25">
      <c r="A1926" s="20" t="str">
        <f t="shared" si="30"/>
        <v>DISTRIBUCION VOLUMEN X CRITERIO (kg ó litros)Infusiones&lt;2MIL</v>
      </c>
      <c r="B1926" s="20" t="s">
        <v>121</v>
      </c>
      <c r="C1926" s="20" t="s">
        <v>130</v>
      </c>
      <c r="D1926" s="20" t="s">
        <v>10</v>
      </c>
      <c r="E1926" s="22">
        <v>5.1666040857945221</v>
      </c>
      <c r="F1926" s="22">
        <v>5.1505191976402145</v>
      </c>
      <c r="G1926" s="22">
        <v>5.44917342918089</v>
      </c>
      <c r="H1926" s="22"/>
      <c r="I1926" s="22"/>
    </row>
    <row r="1927" spans="1:9" x14ac:dyDescent="0.25">
      <c r="A1927" s="20" t="str">
        <f t="shared" si="30"/>
        <v>DISTRIBUCION VOLUMEN X CRITERIO (kg ó litros)Infusiones2-5MIL</v>
      </c>
      <c r="B1927" s="20" t="s">
        <v>121</v>
      </c>
      <c r="C1927" s="20" t="s">
        <v>130</v>
      </c>
      <c r="D1927" s="20" t="s">
        <v>11</v>
      </c>
      <c r="E1927" s="22">
        <v>5.2638427888431654</v>
      </c>
      <c r="F1927" s="22">
        <v>6.7990151295411829</v>
      </c>
      <c r="G1927" s="22">
        <v>5.5038894269739655</v>
      </c>
      <c r="H1927" s="22"/>
      <c r="I1927" s="22"/>
    </row>
    <row r="1928" spans="1:9" x14ac:dyDescent="0.25">
      <c r="A1928" s="20" t="str">
        <f t="shared" si="30"/>
        <v>DISTRIBUCION VOLUMEN X CRITERIO (kg ó litros)Infusiones5-10MIL</v>
      </c>
      <c r="B1928" s="20" t="s">
        <v>121</v>
      </c>
      <c r="C1928" s="20" t="s">
        <v>130</v>
      </c>
      <c r="D1928" s="20" t="s">
        <v>12</v>
      </c>
      <c r="E1928" s="22">
        <v>3.6231148089677396</v>
      </c>
      <c r="F1928" s="22">
        <v>4.4842962737128662</v>
      </c>
      <c r="G1928" s="22">
        <v>5.2771306160795604</v>
      </c>
      <c r="H1928" s="22"/>
      <c r="I1928" s="22"/>
    </row>
    <row r="1929" spans="1:9" x14ac:dyDescent="0.25">
      <c r="A1929" s="20" t="str">
        <f t="shared" si="30"/>
        <v>DISTRIBUCION VOLUMEN X CRITERIO (kg ó litros)Infusiones10-30MIL</v>
      </c>
      <c r="B1929" s="20" t="s">
        <v>121</v>
      </c>
      <c r="C1929" s="20" t="s">
        <v>130</v>
      </c>
      <c r="D1929" s="20" t="s">
        <v>13</v>
      </c>
      <c r="E1929" s="22">
        <v>24.841606814679011</v>
      </c>
      <c r="F1929" s="22">
        <v>18.487549638118249</v>
      </c>
      <c r="G1929" s="22">
        <v>20.571161532284428</v>
      </c>
      <c r="H1929" s="22"/>
      <c r="I1929" s="22"/>
    </row>
    <row r="1930" spans="1:9" x14ac:dyDescent="0.25">
      <c r="A1930" s="20" t="str">
        <f t="shared" si="30"/>
        <v>DISTRIBUCION VOLUMEN X CRITERIO (kg ó litros)Infusiones30-100MIL</v>
      </c>
      <c r="B1930" s="20" t="s">
        <v>121</v>
      </c>
      <c r="C1930" s="20" t="s">
        <v>130</v>
      </c>
      <c r="D1930" s="20" t="s">
        <v>14</v>
      </c>
      <c r="E1930" s="22">
        <v>16.576228149827855</v>
      </c>
      <c r="F1930" s="22">
        <v>16.840072727583571</v>
      </c>
      <c r="G1930" s="22">
        <v>16.789227677985401</v>
      </c>
      <c r="H1930" s="22"/>
      <c r="I1930" s="22"/>
    </row>
    <row r="1931" spans="1:9" x14ac:dyDescent="0.25">
      <c r="A1931" s="20" t="str">
        <f t="shared" si="30"/>
        <v>DISTRIBUCION VOLUMEN X CRITERIO (kg ó litros)Infusiones100-200MIL</v>
      </c>
      <c r="B1931" s="20" t="s">
        <v>121</v>
      </c>
      <c r="C1931" s="20" t="s">
        <v>130</v>
      </c>
      <c r="D1931" s="20" t="s">
        <v>15</v>
      </c>
      <c r="E1931" s="22">
        <v>10.267454149284552</v>
      </c>
      <c r="F1931" s="22">
        <v>16.713063919868485</v>
      </c>
      <c r="G1931" s="22">
        <v>13.071838177485132</v>
      </c>
      <c r="H1931" s="22"/>
      <c r="I1931" s="22"/>
    </row>
    <row r="1932" spans="1:9" x14ac:dyDescent="0.25">
      <c r="A1932" s="20" t="str">
        <f t="shared" si="30"/>
        <v>DISTRIBUCION VOLUMEN X CRITERIO (kg ó litros)Infusiones200-500MIL</v>
      </c>
      <c r="B1932" s="20" t="s">
        <v>121</v>
      </c>
      <c r="C1932" s="20" t="s">
        <v>130</v>
      </c>
      <c r="D1932" s="20" t="s">
        <v>16</v>
      </c>
      <c r="E1932" s="22">
        <v>15.092546511550461</v>
      </c>
      <c r="F1932" s="22">
        <v>13.829857126974353</v>
      </c>
      <c r="G1932" s="22">
        <v>15.233391253412758</v>
      </c>
      <c r="H1932" s="22"/>
      <c r="I1932" s="22"/>
    </row>
    <row r="1933" spans="1:9" x14ac:dyDescent="0.25">
      <c r="A1933" s="20" t="str">
        <f t="shared" si="30"/>
        <v>DISTRIBUCION VOLUMEN X CRITERIO (kg ó litros)Infusiones&gt;500MIL</v>
      </c>
      <c r="B1933" s="20" t="s">
        <v>121</v>
      </c>
      <c r="C1933" s="20" t="s">
        <v>130</v>
      </c>
      <c r="D1933" s="20" t="s">
        <v>17</v>
      </c>
      <c r="E1933" s="22">
        <v>19.168605042535258</v>
      </c>
      <c r="F1933" s="22">
        <v>17.695625283034776</v>
      </c>
      <c r="G1933" s="22">
        <v>18.104177962200488</v>
      </c>
      <c r="H1933" s="22"/>
      <c r="I1933" s="22"/>
    </row>
    <row r="1934" spans="1:9" x14ac:dyDescent="0.25">
      <c r="A1934" s="20" t="str">
        <f t="shared" si="30"/>
        <v>DISTRIBUCION VOLUMEN X CRITERIO (kg ó litros)InfusionesDE 15 A 19 AÑOS</v>
      </c>
      <c r="B1934" s="20" t="s">
        <v>121</v>
      </c>
      <c r="C1934" s="20" t="s">
        <v>130</v>
      </c>
      <c r="D1934" s="20" t="s">
        <v>40</v>
      </c>
      <c r="E1934" s="22">
        <v>0.48376598972804119</v>
      </c>
      <c r="F1934" s="22">
        <v>0.79670993975724336</v>
      </c>
      <c r="G1934" s="22">
        <v>2.466041218960298</v>
      </c>
      <c r="H1934" s="22"/>
      <c r="I1934" s="22"/>
    </row>
    <row r="1935" spans="1:9" x14ac:dyDescent="0.25">
      <c r="A1935" s="20" t="str">
        <f t="shared" si="30"/>
        <v>DISTRIBUCION VOLUMEN X CRITERIO (kg ó litros)InfusionesDE 20 A 24 AÑOS</v>
      </c>
      <c r="B1935" s="20" t="s">
        <v>121</v>
      </c>
      <c r="C1935" s="20" t="s">
        <v>130</v>
      </c>
      <c r="D1935" s="20" t="s">
        <v>41</v>
      </c>
      <c r="E1935" s="22">
        <v>1.4961879001810297</v>
      </c>
      <c r="F1935" s="22">
        <v>1.7202641761939388</v>
      </c>
      <c r="G1935" s="22">
        <v>1.8192224886159447</v>
      </c>
      <c r="H1935" s="22"/>
      <c r="I1935" s="22"/>
    </row>
    <row r="1936" spans="1:9" x14ac:dyDescent="0.25">
      <c r="A1936" s="20" t="str">
        <f t="shared" si="30"/>
        <v>DISTRIBUCION VOLUMEN X CRITERIO (kg ó litros)InfusionesDE 25 A 34 AÑOS</v>
      </c>
      <c r="B1936" s="20" t="s">
        <v>121</v>
      </c>
      <c r="C1936" s="20" t="s">
        <v>130</v>
      </c>
      <c r="D1936" s="20" t="s">
        <v>42</v>
      </c>
      <c r="E1936" s="22">
        <v>7.1574112912391605</v>
      </c>
      <c r="F1936" s="22">
        <v>7.8162849424172007</v>
      </c>
      <c r="G1936" s="22">
        <v>11.016484080279008</v>
      </c>
      <c r="H1936" s="22"/>
      <c r="I1936" s="22"/>
    </row>
    <row r="1937" spans="1:9" x14ac:dyDescent="0.25">
      <c r="A1937" s="20" t="str">
        <f t="shared" si="30"/>
        <v>DISTRIBUCION VOLUMEN X CRITERIO (kg ó litros)InfusionesDE 35 A 49 AÑOS</v>
      </c>
      <c r="B1937" s="20" t="s">
        <v>121</v>
      </c>
      <c r="C1937" s="20" t="s">
        <v>130</v>
      </c>
      <c r="D1937" s="20" t="s">
        <v>43</v>
      </c>
      <c r="E1937" s="22">
        <v>33.513161427123642</v>
      </c>
      <c r="F1937" s="22">
        <v>31.882835285128795</v>
      </c>
      <c r="G1937" s="22">
        <v>26.776731041246844</v>
      </c>
      <c r="H1937" s="22"/>
      <c r="I1937" s="22"/>
    </row>
    <row r="1938" spans="1:9" x14ac:dyDescent="0.25">
      <c r="A1938" s="20" t="str">
        <f t="shared" si="30"/>
        <v>DISTRIBUCION VOLUMEN X CRITERIO (kg ó litros)InfusionesDE 50 A 59 AÑOS</v>
      </c>
      <c r="B1938" s="20" t="s">
        <v>121</v>
      </c>
      <c r="C1938" s="20" t="s">
        <v>130</v>
      </c>
      <c r="D1938" s="20" t="s">
        <v>44</v>
      </c>
      <c r="E1938" s="22">
        <v>21.6946415179819</v>
      </c>
      <c r="F1938" s="22">
        <v>23.156649128120861</v>
      </c>
      <c r="G1938" s="22">
        <v>26.22338876977355</v>
      </c>
      <c r="H1938" s="22"/>
      <c r="I1938" s="22"/>
    </row>
    <row r="1939" spans="1:9" x14ac:dyDescent="0.25">
      <c r="A1939" s="20" t="str">
        <f t="shared" si="30"/>
        <v>DISTRIBUCION VOLUMEN X CRITERIO (kg ó litros)InfusionesDE 60 A 75 AÑOS</v>
      </c>
      <c r="B1939" s="20" t="s">
        <v>121</v>
      </c>
      <c r="C1939" s="20" t="s">
        <v>130</v>
      </c>
      <c r="D1939" s="20" t="s">
        <v>45</v>
      </c>
      <c r="E1939" s="22">
        <v>35.654834010943645</v>
      </c>
      <c r="F1939" s="22">
        <v>34.62725665779314</v>
      </c>
      <c r="G1939" s="22">
        <v>31.698114834669305</v>
      </c>
      <c r="H1939" s="22"/>
      <c r="I1939" s="22"/>
    </row>
    <row r="1940" spans="1:9" x14ac:dyDescent="0.25">
      <c r="A1940" s="20" t="str">
        <f t="shared" si="30"/>
        <v>DISTRIBUCION VOLUMEN X CRITERIO (kg ó litros)InfusionesALTA Y MEDIA ALTA</v>
      </c>
      <c r="B1940" s="20" t="s">
        <v>121</v>
      </c>
      <c r="C1940" s="20" t="s">
        <v>130</v>
      </c>
      <c r="D1940" s="20" t="s">
        <v>18</v>
      </c>
      <c r="E1940" s="22">
        <v>26.905894487739278</v>
      </c>
      <c r="F1940" s="22">
        <v>25.388604383679159</v>
      </c>
      <c r="G1940" s="22">
        <v>26.17450499926899</v>
      </c>
      <c r="H1940" s="22"/>
      <c r="I1940" s="22"/>
    </row>
    <row r="1941" spans="1:9" x14ac:dyDescent="0.25">
      <c r="A1941" s="20" t="str">
        <f t="shared" si="30"/>
        <v>DISTRIBUCION VOLUMEN X CRITERIO (kg ó litros)InfusionesMEDIA</v>
      </c>
      <c r="B1941" s="20" t="s">
        <v>121</v>
      </c>
      <c r="C1941" s="20" t="s">
        <v>130</v>
      </c>
      <c r="D1941" s="20" t="s">
        <v>19</v>
      </c>
      <c r="E1941" s="22">
        <v>39.340504410932361</v>
      </c>
      <c r="F1941" s="22">
        <v>38.598166236126808</v>
      </c>
      <c r="G1941" s="22">
        <v>37.806818043279769</v>
      </c>
      <c r="H1941" s="22"/>
      <c r="I1941" s="22"/>
    </row>
    <row r="1942" spans="1:9" x14ac:dyDescent="0.25">
      <c r="A1942" s="20" t="str">
        <f t="shared" si="30"/>
        <v>DISTRIBUCION VOLUMEN X CRITERIO (kg ó litros)InfusionesMEDIA BAJA</v>
      </c>
      <c r="B1942" s="20" t="s">
        <v>121</v>
      </c>
      <c r="C1942" s="20" t="s">
        <v>130</v>
      </c>
      <c r="D1942" s="20" t="s">
        <v>20</v>
      </c>
      <c r="E1942" s="22">
        <v>22.090156039271559</v>
      </c>
      <c r="F1942" s="22">
        <v>21.395874625576806</v>
      </c>
      <c r="G1942" s="22">
        <v>20.877280461367175</v>
      </c>
      <c r="H1942" s="22"/>
      <c r="I1942" s="22"/>
    </row>
    <row r="1943" spans="1:9" x14ac:dyDescent="0.25">
      <c r="A1943" s="20" t="str">
        <f t="shared" si="30"/>
        <v>DISTRIBUCION VOLUMEN X CRITERIO (kg ó litros)InfusionesBAJA</v>
      </c>
      <c r="B1943" s="20" t="s">
        <v>121</v>
      </c>
      <c r="C1943" s="20" t="s">
        <v>130</v>
      </c>
      <c r="D1943" s="20" t="s">
        <v>21</v>
      </c>
      <c r="E1943" s="22">
        <v>11.663451462341152</v>
      </c>
      <c r="F1943" s="22">
        <v>14.617352078158497</v>
      </c>
      <c r="G1943" s="22">
        <v>15.141383383262863</v>
      </c>
      <c r="H1943" s="22"/>
      <c r="I1943" s="22"/>
    </row>
    <row r="1944" spans="1:9" x14ac:dyDescent="0.25">
      <c r="A1944" s="20" t="str">
        <f t="shared" si="30"/>
        <v>DISTRIBUCION VOLUMEN X CRITERIO (kg ó litros)InfusionesHOMBRE</v>
      </c>
      <c r="B1944" s="20" t="s">
        <v>121</v>
      </c>
      <c r="C1944" s="20" t="s">
        <v>130</v>
      </c>
      <c r="D1944" s="20" t="s">
        <v>22</v>
      </c>
      <c r="E1944" s="22">
        <v>42.32184850931781</v>
      </c>
      <c r="F1944" s="22">
        <v>46.029730889416157</v>
      </c>
      <c r="G1944" s="22">
        <v>47.325104616686488</v>
      </c>
      <c r="H1944" s="22"/>
      <c r="I1944" s="22"/>
    </row>
    <row r="1945" spans="1:9" x14ac:dyDescent="0.25">
      <c r="A1945" s="20" t="str">
        <f t="shared" si="30"/>
        <v>DISTRIBUCION VOLUMEN X CRITERIO (kg ó litros)InfusionesMUJER</v>
      </c>
      <c r="B1945" s="20" t="s">
        <v>121</v>
      </c>
      <c r="C1945" s="20" t="s">
        <v>130</v>
      </c>
      <c r="D1945" s="20" t="s">
        <v>23</v>
      </c>
      <c r="E1945" s="22">
        <v>57.678154894366997</v>
      </c>
      <c r="F1945" s="22">
        <v>53.970262698847534</v>
      </c>
      <c r="G1945" s="22">
        <v>52.674891721174269</v>
      </c>
      <c r="H1945" s="22"/>
      <c r="I1945" s="22"/>
    </row>
    <row r="1946" spans="1:9" x14ac:dyDescent="0.25">
      <c r="A1946" s="20" t="str">
        <f t="shared" si="30"/>
        <v>DISTRIBUCION VOLUMEN X CRITERIO (kg ó litros)Resto Bebidas CalienteT.ESPAÑA</v>
      </c>
      <c r="B1946" s="20" t="s">
        <v>121</v>
      </c>
      <c r="C1946" s="20" t="s">
        <v>131</v>
      </c>
      <c r="D1946" s="20" t="s">
        <v>37</v>
      </c>
      <c r="E1946" s="22">
        <v>100</v>
      </c>
      <c r="F1946" s="22">
        <v>100</v>
      </c>
      <c r="G1946" s="22">
        <v>100</v>
      </c>
      <c r="H1946" s="22"/>
      <c r="I1946" s="22"/>
    </row>
    <row r="1947" spans="1:9" x14ac:dyDescent="0.25">
      <c r="A1947" s="20" t="str">
        <f t="shared" si="30"/>
        <v>DISTRIBUCION VOLUMEN X CRITERIO (kg ó litros)Resto Bebidas CalienteBCN AM</v>
      </c>
      <c r="B1947" s="20" t="s">
        <v>121</v>
      </c>
      <c r="C1947" s="20" t="s">
        <v>131</v>
      </c>
      <c r="D1947" s="20" t="s">
        <v>2</v>
      </c>
      <c r="E1947" s="22">
        <v>13.091187951867747</v>
      </c>
      <c r="F1947" s="22">
        <v>12.301051968446721</v>
      </c>
      <c r="G1947" s="22">
        <v>10.893097457589592</v>
      </c>
      <c r="H1947" s="22"/>
      <c r="I1947" s="22"/>
    </row>
    <row r="1948" spans="1:9" x14ac:dyDescent="0.25">
      <c r="A1948" s="20" t="str">
        <f t="shared" si="30"/>
        <v>DISTRIBUCION VOLUMEN X CRITERIO (kg ó litros)Resto Bebidas CalienteREST.CAT ARAGON</v>
      </c>
      <c r="B1948" s="20" t="s">
        <v>121</v>
      </c>
      <c r="C1948" s="20" t="s">
        <v>131</v>
      </c>
      <c r="D1948" s="20" t="s">
        <v>3</v>
      </c>
      <c r="E1948" s="22">
        <v>11.605287990262745</v>
      </c>
      <c r="F1948" s="22">
        <v>12.119601773596848</v>
      </c>
      <c r="G1948" s="22">
        <v>13.109771309454443</v>
      </c>
      <c r="H1948" s="22"/>
      <c r="I1948" s="22"/>
    </row>
    <row r="1949" spans="1:9" x14ac:dyDescent="0.25">
      <c r="A1949" s="20" t="str">
        <f t="shared" si="30"/>
        <v>DISTRIBUCION VOLUMEN X CRITERIO (kg ó litros)Resto Bebidas CalienteLEVANTE</v>
      </c>
      <c r="B1949" s="20" t="s">
        <v>121</v>
      </c>
      <c r="C1949" s="20" t="s">
        <v>131</v>
      </c>
      <c r="D1949" s="20" t="s">
        <v>4</v>
      </c>
      <c r="E1949" s="22">
        <v>10.835873694054728</v>
      </c>
      <c r="F1949" s="22">
        <v>13.763136320331453</v>
      </c>
      <c r="G1949" s="22">
        <v>15.552944152990692</v>
      </c>
      <c r="H1949" s="22"/>
      <c r="I1949" s="22"/>
    </row>
    <row r="1950" spans="1:9" x14ac:dyDescent="0.25">
      <c r="A1950" s="20" t="str">
        <f t="shared" si="30"/>
        <v>DISTRIBUCION VOLUMEN X CRITERIO (kg ó litros)Resto Bebidas CalienteANDALUCIA</v>
      </c>
      <c r="B1950" s="20" t="s">
        <v>121</v>
      </c>
      <c r="C1950" s="20" t="s">
        <v>131</v>
      </c>
      <c r="D1950" s="20" t="s">
        <v>5</v>
      </c>
      <c r="E1950" s="22">
        <v>22.901533113238916</v>
      </c>
      <c r="F1950" s="22">
        <v>21.621227461768761</v>
      </c>
      <c r="G1950" s="22">
        <v>23.137681751794748</v>
      </c>
      <c r="H1950" s="22"/>
      <c r="I1950" s="22"/>
    </row>
    <row r="1951" spans="1:9" x14ac:dyDescent="0.25">
      <c r="A1951" s="20" t="str">
        <f t="shared" si="30"/>
        <v>DISTRIBUCION VOLUMEN X CRITERIO (kg ó litros)Resto Bebidas CalienteMDD AM</v>
      </c>
      <c r="B1951" s="20" t="s">
        <v>121</v>
      </c>
      <c r="C1951" s="20" t="s">
        <v>131</v>
      </c>
      <c r="D1951" s="20" t="s">
        <v>6</v>
      </c>
      <c r="E1951" s="22">
        <v>15.179744939922749</v>
      </c>
      <c r="F1951" s="22">
        <v>14.053581206139754</v>
      </c>
      <c r="G1951" s="22">
        <v>13.431055062101413</v>
      </c>
      <c r="H1951" s="22"/>
      <c r="I1951" s="22"/>
    </row>
    <row r="1952" spans="1:9" x14ac:dyDescent="0.25">
      <c r="A1952" s="20" t="str">
        <f t="shared" si="30"/>
        <v>DISTRIBUCION VOLUMEN X CRITERIO (kg ó litros)Resto Bebidas CalienteRTO CENTRO</v>
      </c>
      <c r="B1952" s="20" t="s">
        <v>121</v>
      </c>
      <c r="C1952" s="20" t="s">
        <v>131</v>
      </c>
      <c r="D1952" s="20" t="s">
        <v>7</v>
      </c>
      <c r="E1952" s="22">
        <v>7.3353689727283218</v>
      </c>
      <c r="F1952" s="22">
        <v>7.9690771776077458</v>
      </c>
      <c r="G1952" s="22">
        <v>8.7038632720154734</v>
      </c>
      <c r="H1952" s="22"/>
      <c r="I1952" s="22"/>
    </row>
    <row r="1953" spans="1:9" x14ac:dyDescent="0.25">
      <c r="A1953" s="20" t="str">
        <f t="shared" si="30"/>
        <v>DISTRIBUCION VOLUMEN X CRITERIO (kg ó litros)Resto Bebidas CalienteNORTE-CENTRO</v>
      </c>
      <c r="B1953" s="20" t="s">
        <v>121</v>
      </c>
      <c r="C1953" s="20" t="s">
        <v>131</v>
      </c>
      <c r="D1953" s="20" t="s">
        <v>8</v>
      </c>
      <c r="E1953" s="22">
        <v>8.3596718655966153</v>
      </c>
      <c r="F1953" s="22">
        <v>7.1058912708832604</v>
      </c>
      <c r="G1953" s="22">
        <v>7.131394394488888</v>
      </c>
      <c r="H1953" s="22"/>
      <c r="I1953" s="22"/>
    </row>
    <row r="1954" spans="1:9" x14ac:dyDescent="0.25">
      <c r="A1954" s="20" t="str">
        <f t="shared" si="30"/>
        <v>DISTRIBUCION VOLUMEN X CRITERIO (kg ó litros)Resto Bebidas CalienteNOROESTE</v>
      </c>
      <c r="B1954" s="20" t="s">
        <v>121</v>
      </c>
      <c r="C1954" s="20" t="s">
        <v>131</v>
      </c>
      <c r="D1954" s="20" t="s">
        <v>9</v>
      </c>
      <c r="E1954" s="22">
        <v>10.691342770617581</v>
      </c>
      <c r="F1954" s="22">
        <v>11.066426707199431</v>
      </c>
      <c r="G1954" s="22">
        <v>8.0401971423353693</v>
      </c>
      <c r="H1954" s="22"/>
      <c r="I1954" s="22"/>
    </row>
    <row r="1955" spans="1:9" x14ac:dyDescent="0.25">
      <c r="A1955" s="20" t="str">
        <f t="shared" si="30"/>
        <v>DISTRIBUCION VOLUMEN X CRITERIO (kg ó litros)Resto Bebidas Caliente&lt;2MIL</v>
      </c>
      <c r="B1955" s="20" t="s">
        <v>121</v>
      </c>
      <c r="C1955" s="20" t="s">
        <v>131</v>
      </c>
      <c r="D1955" s="20" t="s">
        <v>10</v>
      </c>
      <c r="E1955" s="22">
        <v>5.1499740578348003</v>
      </c>
      <c r="F1955" s="22">
        <v>6.0607120659004865</v>
      </c>
      <c r="G1955" s="22">
        <v>5.4676394292276544</v>
      </c>
      <c r="H1955" s="22"/>
      <c r="I1955" s="22"/>
    </row>
    <row r="1956" spans="1:9" x14ac:dyDescent="0.25">
      <c r="A1956" s="20" t="str">
        <f t="shared" si="30"/>
        <v>DISTRIBUCION VOLUMEN X CRITERIO (kg ó litros)Resto Bebidas Caliente2-5MIL</v>
      </c>
      <c r="B1956" s="20" t="s">
        <v>121</v>
      </c>
      <c r="C1956" s="20" t="s">
        <v>131</v>
      </c>
      <c r="D1956" s="20" t="s">
        <v>11</v>
      </c>
      <c r="E1956" s="22">
        <v>6.1842034360902787</v>
      </c>
      <c r="F1956" s="22">
        <v>5.8925643531883543</v>
      </c>
      <c r="G1956" s="22">
        <v>4.160087502936431</v>
      </c>
      <c r="H1956" s="22"/>
      <c r="I1956" s="22"/>
    </row>
    <row r="1957" spans="1:9" x14ac:dyDescent="0.25">
      <c r="A1957" s="20" t="str">
        <f t="shared" si="30"/>
        <v>DISTRIBUCION VOLUMEN X CRITERIO (kg ó litros)Resto Bebidas Caliente5-10MIL</v>
      </c>
      <c r="B1957" s="20" t="s">
        <v>121</v>
      </c>
      <c r="C1957" s="20" t="s">
        <v>131</v>
      </c>
      <c r="D1957" s="20" t="s">
        <v>12</v>
      </c>
      <c r="E1957" s="22">
        <v>6.9901811242322296</v>
      </c>
      <c r="F1957" s="22">
        <v>6.3718532564351893</v>
      </c>
      <c r="G1957" s="22">
        <v>6.1736386468796889</v>
      </c>
      <c r="H1957" s="22"/>
      <c r="I1957" s="22"/>
    </row>
    <row r="1958" spans="1:9" x14ac:dyDescent="0.25">
      <c r="A1958" s="20" t="str">
        <f t="shared" si="30"/>
        <v>DISTRIBUCION VOLUMEN X CRITERIO (kg ó litros)Resto Bebidas Caliente10-30MIL</v>
      </c>
      <c r="B1958" s="20" t="s">
        <v>121</v>
      </c>
      <c r="C1958" s="20" t="s">
        <v>131</v>
      </c>
      <c r="D1958" s="20" t="s">
        <v>13</v>
      </c>
      <c r="E1958" s="22">
        <v>17.115835950977427</v>
      </c>
      <c r="F1958" s="22">
        <v>14.815472890602674</v>
      </c>
      <c r="G1958" s="22">
        <v>17.145527294219946</v>
      </c>
      <c r="H1958" s="22"/>
      <c r="I1958" s="22"/>
    </row>
    <row r="1959" spans="1:9" x14ac:dyDescent="0.25">
      <c r="A1959" s="20" t="str">
        <f t="shared" si="30"/>
        <v>DISTRIBUCION VOLUMEN X CRITERIO (kg ó litros)Resto Bebidas Caliente30-100MIL</v>
      </c>
      <c r="B1959" s="20" t="s">
        <v>121</v>
      </c>
      <c r="C1959" s="20" t="s">
        <v>131</v>
      </c>
      <c r="D1959" s="20" t="s">
        <v>14</v>
      </c>
      <c r="E1959" s="22">
        <v>19.437368848206635</v>
      </c>
      <c r="F1959" s="22">
        <v>23.666704695446068</v>
      </c>
      <c r="G1959" s="22">
        <v>25.315629371977426</v>
      </c>
      <c r="H1959" s="22"/>
      <c r="I1959" s="22"/>
    </row>
    <row r="1960" spans="1:9" x14ac:dyDescent="0.25">
      <c r="A1960" s="20" t="str">
        <f t="shared" si="30"/>
        <v>DISTRIBUCION VOLUMEN X CRITERIO (kg ó litros)Resto Bebidas Caliente100-200MIL</v>
      </c>
      <c r="B1960" s="20" t="s">
        <v>121</v>
      </c>
      <c r="C1960" s="20" t="s">
        <v>131</v>
      </c>
      <c r="D1960" s="20" t="s">
        <v>15</v>
      </c>
      <c r="E1960" s="22">
        <v>8.6306476498600855</v>
      </c>
      <c r="F1960" s="22">
        <v>10.570369382934402</v>
      </c>
      <c r="G1960" s="22">
        <v>11.727820978613856</v>
      </c>
      <c r="H1960" s="22"/>
      <c r="I1960" s="22"/>
    </row>
    <row r="1961" spans="1:9" x14ac:dyDescent="0.25">
      <c r="A1961" s="20" t="str">
        <f t="shared" si="30"/>
        <v>DISTRIBUCION VOLUMEN X CRITERIO (kg ó litros)Resto Bebidas Caliente200-500MIL</v>
      </c>
      <c r="B1961" s="20" t="s">
        <v>121</v>
      </c>
      <c r="C1961" s="20" t="s">
        <v>131</v>
      </c>
      <c r="D1961" s="20" t="s">
        <v>16</v>
      </c>
      <c r="E1961" s="22">
        <v>16.636812229286853</v>
      </c>
      <c r="F1961" s="22">
        <v>11.377072240151088</v>
      </c>
      <c r="G1961" s="22">
        <v>10.336188775410134</v>
      </c>
      <c r="H1961" s="22"/>
      <c r="I1961" s="22"/>
    </row>
    <row r="1962" spans="1:9" x14ac:dyDescent="0.25">
      <c r="A1962" s="20" t="str">
        <f t="shared" si="30"/>
        <v>DISTRIBUCION VOLUMEN X CRITERIO (kg ó litros)Resto Bebidas Caliente&gt;500MIL</v>
      </c>
      <c r="B1962" s="20" t="s">
        <v>121</v>
      </c>
      <c r="C1962" s="20" t="s">
        <v>131</v>
      </c>
      <c r="D1962" s="20" t="s">
        <v>17</v>
      </c>
      <c r="E1962" s="22">
        <v>19.854990177813793</v>
      </c>
      <c r="F1962" s="22">
        <v>21.245241765614736</v>
      </c>
      <c r="G1962" s="22">
        <v>19.673472454721693</v>
      </c>
      <c r="H1962" s="22"/>
      <c r="I1962" s="22"/>
    </row>
    <row r="1963" spans="1:9" x14ac:dyDescent="0.25">
      <c r="A1963" s="20" t="str">
        <f t="shared" si="30"/>
        <v>DISTRIBUCION VOLUMEN X CRITERIO (kg ó litros)Resto Bebidas CalienteDE 15 A 19 AÑOS</v>
      </c>
      <c r="B1963" s="20" t="s">
        <v>121</v>
      </c>
      <c r="C1963" s="20" t="s">
        <v>131</v>
      </c>
      <c r="D1963" s="20" t="s">
        <v>40</v>
      </c>
      <c r="E1963" s="22">
        <v>2.8538761220905458</v>
      </c>
      <c r="F1963" s="22">
        <v>2.5907563765994239</v>
      </c>
      <c r="G1963" s="22">
        <v>3.00782222928152</v>
      </c>
      <c r="H1963" s="22"/>
      <c r="I1963" s="22"/>
    </row>
    <row r="1964" spans="1:9" x14ac:dyDescent="0.25">
      <c r="A1964" s="20" t="str">
        <f t="shared" si="30"/>
        <v>DISTRIBUCION VOLUMEN X CRITERIO (kg ó litros)Resto Bebidas CalienteDE 20 A 24 AÑOS</v>
      </c>
      <c r="B1964" s="20" t="s">
        <v>121</v>
      </c>
      <c r="C1964" s="20" t="s">
        <v>131</v>
      </c>
      <c r="D1964" s="20" t="s">
        <v>41</v>
      </c>
      <c r="E1964" s="22">
        <v>3.3433795996280753</v>
      </c>
      <c r="F1964" s="22">
        <v>2.5493678054068081</v>
      </c>
      <c r="G1964" s="22">
        <v>3.0032623381890446</v>
      </c>
      <c r="H1964" s="22"/>
      <c r="I1964" s="22"/>
    </row>
    <row r="1965" spans="1:9" x14ac:dyDescent="0.25">
      <c r="A1965" s="20" t="str">
        <f t="shared" si="30"/>
        <v>DISTRIBUCION VOLUMEN X CRITERIO (kg ó litros)Resto Bebidas CalienteDE 25 A 34 AÑOS</v>
      </c>
      <c r="B1965" s="20" t="s">
        <v>121</v>
      </c>
      <c r="C1965" s="20" t="s">
        <v>131</v>
      </c>
      <c r="D1965" s="20" t="s">
        <v>42</v>
      </c>
      <c r="E1965" s="22">
        <v>9.9826902743501496</v>
      </c>
      <c r="F1965" s="22">
        <v>7.2445321970256309</v>
      </c>
      <c r="G1965" s="22">
        <v>7.1899644692449138</v>
      </c>
      <c r="H1965" s="22"/>
      <c r="I1965" s="22"/>
    </row>
    <row r="1966" spans="1:9" x14ac:dyDescent="0.25">
      <c r="A1966" s="20" t="str">
        <f t="shared" si="30"/>
        <v>DISTRIBUCION VOLUMEN X CRITERIO (kg ó litros)Resto Bebidas CalienteDE 35 A 49 AÑOS</v>
      </c>
      <c r="B1966" s="20" t="s">
        <v>121</v>
      </c>
      <c r="C1966" s="20" t="s">
        <v>131</v>
      </c>
      <c r="D1966" s="20" t="s">
        <v>43</v>
      </c>
      <c r="E1966" s="22">
        <v>32.405083941988735</v>
      </c>
      <c r="F1966" s="22">
        <v>30.308455308474425</v>
      </c>
      <c r="G1966" s="22">
        <v>28.763542108342904</v>
      </c>
      <c r="H1966" s="22"/>
      <c r="I1966" s="22"/>
    </row>
    <row r="1967" spans="1:9" x14ac:dyDescent="0.25">
      <c r="A1967" s="20" t="str">
        <f t="shared" si="30"/>
        <v>DISTRIBUCION VOLUMEN X CRITERIO (kg ó litros)Resto Bebidas CalienteDE 50 A 59 AÑOS</v>
      </c>
      <c r="B1967" s="20" t="s">
        <v>121</v>
      </c>
      <c r="C1967" s="20" t="s">
        <v>131</v>
      </c>
      <c r="D1967" s="20" t="s">
        <v>44</v>
      </c>
      <c r="E1967" s="22">
        <v>22.23359243431597</v>
      </c>
      <c r="F1967" s="22">
        <v>21.74470999462336</v>
      </c>
      <c r="G1967" s="22">
        <v>26.170590492186779</v>
      </c>
      <c r="H1967" s="22"/>
      <c r="I1967" s="22"/>
    </row>
    <row r="1968" spans="1:9" x14ac:dyDescent="0.25">
      <c r="A1968" s="20" t="str">
        <f t="shared" si="30"/>
        <v>DISTRIBUCION VOLUMEN X CRITERIO (kg ó litros)Resto Bebidas CalienteDE 60 A 75 AÑOS</v>
      </c>
      <c r="B1968" s="20" t="s">
        <v>121</v>
      </c>
      <c r="C1968" s="20" t="s">
        <v>131</v>
      </c>
      <c r="D1968" s="20" t="s">
        <v>45</v>
      </c>
      <c r="E1968" s="22">
        <v>29.181391494512791</v>
      </c>
      <c r="F1968" s="22">
        <v>35.562169828655414</v>
      </c>
      <c r="G1968" s="22">
        <v>31.864806820862057</v>
      </c>
      <c r="H1968" s="22"/>
      <c r="I1968" s="22"/>
    </row>
    <row r="1969" spans="1:9" x14ac:dyDescent="0.25">
      <c r="A1969" s="20" t="str">
        <f t="shared" si="30"/>
        <v>DISTRIBUCION VOLUMEN X CRITERIO (kg ó litros)Resto Bebidas CalienteALTA Y MEDIA ALTA</v>
      </c>
      <c r="B1969" s="20" t="s">
        <v>121</v>
      </c>
      <c r="C1969" s="20" t="s">
        <v>131</v>
      </c>
      <c r="D1969" s="20" t="s">
        <v>18</v>
      </c>
      <c r="E1969" s="22">
        <v>28.933573003610142</v>
      </c>
      <c r="F1969" s="22">
        <v>26.513367560557761</v>
      </c>
      <c r="G1969" s="22">
        <v>27.548693377462431</v>
      </c>
      <c r="H1969" s="22"/>
      <c r="I1969" s="22"/>
    </row>
    <row r="1970" spans="1:9" x14ac:dyDescent="0.25">
      <c r="A1970" s="20" t="str">
        <f t="shared" si="30"/>
        <v>DISTRIBUCION VOLUMEN X CRITERIO (kg ó litros)Resto Bebidas CalienteMEDIA</v>
      </c>
      <c r="B1970" s="20" t="s">
        <v>121</v>
      </c>
      <c r="C1970" s="20" t="s">
        <v>131</v>
      </c>
      <c r="D1970" s="20" t="s">
        <v>19</v>
      </c>
      <c r="E1970" s="22">
        <v>33.91017233017002</v>
      </c>
      <c r="F1970" s="22">
        <v>31.173133225455913</v>
      </c>
      <c r="G1970" s="22">
        <v>32.546459466311603</v>
      </c>
      <c r="H1970" s="22"/>
      <c r="I1970" s="22"/>
    </row>
    <row r="1971" spans="1:9" x14ac:dyDescent="0.25">
      <c r="A1971" s="20" t="str">
        <f t="shared" si="30"/>
        <v>DISTRIBUCION VOLUMEN X CRITERIO (kg ó litros)Resto Bebidas CalienteMEDIA BAJA</v>
      </c>
      <c r="B1971" s="20" t="s">
        <v>121</v>
      </c>
      <c r="C1971" s="20" t="s">
        <v>131</v>
      </c>
      <c r="D1971" s="20" t="s">
        <v>20</v>
      </c>
      <c r="E1971" s="22">
        <v>20.297483023088901</v>
      </c>
      <c r="F1971" s="22">
        <v>20.563130026651585</v>
      </c>
      <c r="G1971" s="22">
        <v>22.932557013787392</v>
      </c>
      <c r="H1971" s="22"/>
      <c r="I1971" s="22"/>
    </row>
    <row r="1972" spans="1:9" x14ac:dyDescent="0.25">
      <c r="A1972" s="20" t="str">
        <f t="shared" si="30"/>
        <v>DISTRIBUCION VOLUMEN X CRITERIO (kg ó litros)Resto Bebidas CalienteBAJA</v>
      </c>
      <c r="B1972" s="20" t="s">
        <v>121</v>
      </c>
      <c r="C1972" s="20" t="s">
        <v>131</v>
      </c>
      <c r="D1972" s="20" t="s">
        <v>21</v>
      </c>
      <c r="E1972" s="22">
        <v>16.858784552430151</v>
      </c>
      <c r="F1972" s="22">
        <v>21.750359440718512</v>
      </c>
      <c r="G1972" s="22">
        <v>16.972289254600668</v>
      </c>
      <c r="H1972" s="22"/>
      <c r="I1972" s="22"/>
    </row>
    <row r="1973" spans="1:9" x14ac:dyDescent="0.25">
      <c r="A1973" s="20" t="str">
        <f t="shared" si="30"/>
        <v>DISTRIBUCION VOLUMEN X CRITERIO (kg ó litros)Resto Bebidas CalienteHOMBRE</v>
      </c>
      <c r="B1973" s="20" t="s">
        <v>121</v>
      </c>
      <c r="C1973" s="20" t="s">
        <v>131</v>
      </c>
      <c r="D1973" s="20" t="s">
        <v>22</v>
      </c>
      <c r="E1973" s="22">
        <v>48.923805482979915</v>
      </c>
      <c r="F1973" s="22">
        <v>51.184490333921538</v>
      </c>
      <c r="G1973" s="22">
        <v>49.61443500729473</v>
      </c>
      <c r="H1973" s="22"/>
      <c r="I1973" s="22"/>
    </row>
    <row r="1974" spans="1:9" x14ac:dyDescent="0.25">
      <c r="A1974" s="20" t="str">
        <f t="shared" si="30"/>
        <v>DISTRIBUCION VOLUMEN X CRITERIO (kg ó litros)Resto Bebidas CalienteMUJER</v>
      </c>
      <c r="B1974" s="20" t="s">
        <v>121</v>
      </c>
      <c r="C1974" s="20" t="s">
        <v>131</v>
      </c>
      <c r="D1974" s="20" t="s">
        <v>23</v>
      </c>
      <c r="E1974" s="22">
        <v>51.076213129400116</v>
      </c>
      <c r="F1974" s="22">
        <v>48.815497724278387</v>
      </c>
      <c r="G1974" s="22">
        <v>50.38556499270527</v>
      </c>
      <c r="H1974" s="22"/>
      <c r="I1974" s="22"/>
    </row>
    <row r="1975" spans="1:9" x14ac:dyDescent="0.25">
      <c r="A1975" s="20" t="str">
        <f t="shared" si="30"/>
        <v>DISTRIBUCION VOLUMEN X CRITERIO (kg ó litros).Total Bebidas FriasT.ESPAÑA</v>
      </c>
      <c r="B1975" s="20" t="s">
        <v>121</v>
      </c>
      <c r="C1975" s="20" t="s">
        <v>132</v>
      </c>
      <c r="D1975" s="20" t="s">
        <v>37</v>
      </c>
      <c r="E1975" s="22">
        <v>100</v>
      </c>
      <c r="F1975" s="22">
        <v>100</v>
      </c>
      <c r="G1975" s="22">
        <v>100</v>
      </c>
      <c r="H1975" s="22"/>
      <c r="I1975" s="22"/>
    </row>
    <row r="1976" spans="1:9" x14ac:dyDescent="0.25">
      <c r="A1976" s="20" t="str">
        <f t="shared" si="30"/>
        <v>DISTRIBUCION VOLUMEN X CRITERIO (kg ó litros).Total Bebidas FriasBCN AM</v>
      </c>
      <c r="B1976" s="20" t="s">
        <v>121</v>
      </c>
      <c r="C1976" s="20" t="s">
        <v>132</v>
      </c>
      <c r="D1976" s="20" t="s">
        <v>2</v>
      </c>
      <c r="E1976" s="22">
        <v>7.7508973219214381</v>
      </c>
      <c r="F1976" s="22">
        <v>7.9172676599017358</v>
      </c>
      <c r="G1976" s="22">
        <v>7.8906674989269776</v>
      </c>
      <c r="H1976" s="22"/>
      <c r="I1976" s="22"/>
    </row>
    <row r="1977" spans="1:9" x14ac:dyDescent="0.25">
      <c r="A1977" s="20" t="str">
        <f t="shared" si="30"/>
        <v>DISTRIBUCION VOLUMEN X CRITERIO (kg ó litros).Total Bebidas FriasREST.CAT ARAGON</v>
      </c>
      <c r="B1977" s="20" t="s">
        <v>121</v>
      </c>
      <c r="C1977" s="20" t="s">
        <v>132</v>
      </c>
      <c r="D1977" s="20" t="s">
        <v>3</v>
      </c>
      <c r="E1977" s="22">
        <v>14.120538185518328</v>
      </c>
      <c r="F1977" s="22">
        <v>13.72089997056818</v>
      </c>
      <c r="G1977" s="22">
        <v>11.660514289370818</v>
      </c>
      <c r="H1977" s="22"/>
      <c r="I1977" s="22"/>
    </row>
    <row r="1978" spans="1:9" x14ac:dyDescent="0.25">
      <c r="A1978" s="20" t="str">
        <f t="shared" si="30"/>
        <v>DISTRIBUCION VOLUMEN X CRITERIO (kg ó litros).Total Bebidas FriasLEVANTE</v>
      </c>
      <c r="B1978" s="20" t="s">
        <v>121</v>
      </c>
      <c r="C1978" s="20" t="s">
        <v>132</v>
      </c>
      <c r="D1978" s="20" t="s">
        <v>4</v>
      </c>
      <c r="E1978" s="22">
        <v>16.595182509862163</v>
      </c>
      <c r="F1978" s="22">
        <v>16.495619406247403</v>
      </c>
      <c r="G1978" s="22">
        <v>15.434863058384126</v>
      </c>
      <c r="H1978" s="22"/>
      <c r="I1978" s="22"/>
    </row>
    <row r="1979" spans="1:9" x14ac:dyDescent="0.25">
      <c r="A1979" s="20" t="str">
        <f t="shared" si="30"/>
        <v>DISTRIBUCION VOLUMEN X CRITERIO (kg ó litros).Total Bebidas FriasANDALUCIA</v>
      </c>
      <c r="B1979" s="20" t="s">
        <v>121</v>
      </c>
      <c r="C1979" s="20" t="s">
        <v>132</v>
      </c>
      <c r="D1979" s="20" t="s">
        <v>5</v>
      </c>
      <c r="E1979" s="22">
        <v>19.815625623395313</v>
      </c>
      <c r="F1979" s="22">
        <v>20.571528742157522</v>
      </c>
      <c r="G1979" s="22">
        <v>22.328948815869907</v>
      </c>
      <c r="H1979" s="22"/>
      <c r="I1979" s="22"/>
    </row>
    <row r="1980" spans="1:9" x14ac:dyDescent="0.25">
      <c r="A1980" s="20" t="str">
        <f t="shared" si="30"/>
        <v>DISTRIBUCION VOLUMEN X CRITERIO (kg ó litros).Total Bebidas FriasMDD AM</v>
      </c>
      <c r="B1980" s="20" t="s">
        <v>121</v>
      </c>
      <c r="C1980" s="20" t="s">
        <v>132</v>
      </c>
      <c r="D1980" s="20" t="s">
        <v>6</v>
      </c>
      <c r="E1980" s="22">
        <v>13.02523116947649</v>
      </c>
      <c r="F1980" s="22">
        <v>12.470785742491838</v>
      </c>
      <c r="G1980" s="22">
        <v>12.667608928104759</v>
      </c>
      <c r="H1980" s="22"/>
      <c r="I1980" s="22"/>
    </row>
    <row r="1981" spans="1:9" x14ac:dyDescent="0.25">
      <c r="A1981" s="20" t="str">
        <f t="shared" si="30"/>
        <v>DISTRIBUCION VOLUMEN X CRITERIO (kg ó litros).Total Bebidas FriasRTO CENTRO</v>
      </c>
      <c r="B1981" s="20" t="s">
        <v>121</v>
      </c>
      <c r="C1981" s="20" t="s">
        <v>132</v>
      </c>
      <c r="D1981" s="20" t="s">
        <v>7</v>
      </c>
      <c r="E1981" s="22">
        <v>9.6018452228543847</v>
      </c>
      <c r="F1981" s="22">
        <v>9.6142175247415658</v>
      </c>
      <c r="G1981" s="22">
        <v>10.485263801742848</v>
      </c>
      <c r="H1981" s="22"/>
      <c r="I1981" s="22"/>
    </row>
    <row r="1982" spans="1:9" x14ac:dyDescent="0.25">
      <c r="A1982" s="20" t="str">
        <f t="shared" si="30"/>
        <v>DISTRIBUCION VOLUMEN X CRITERIO (kg ó litros).Total Bebidas FriasNORTE-CENTRO</v>
      </c>
      <c r="B1982" s="20" t="s">
        <v>121</v>
      </c>
      <c r="C1982" s="20" t="s">
        <v>132</v>
      </c>
      <c r="D1982" s="20" t="s">
        <v>8</v>
      </c>
      <c r="E1982" s="22">
        <v>9.2610653538988856</v>
      </c>
      <c r="F1982" s="22">
        <v>8.9418094100220724</v>
      </c>
      <c r="G1982" s="22">
        <v>9.0587677624577392</v>
      </c>
      <c r="H1982" s="22"/>
      <c r="I1982" s="22"/>
    </row>
    <row r="1983" spans="1:9" x14ac:dyDescent="0.25">
      <c r="A1983" s="20" t="str">
        <f t="shared" si="30"/>
        <v>DISTRIBUCION VOLUMEN X CRITERIO (kg ó litros).Total Bebidas FriasNOROESTE</v>
      </c>
      <c r="B1983" s="20" t="s">
        <v>121</v>
      </c>
      <c r="C1983" s="20" t="s">
        <v>132</v>
      </c>
      <c r="D1983" s="20" t="s">
        <v>9</v>
      </c>
      <c r="E1983" s="22">
        <v>9.8296112694488755</v>
      </c>
      <c r="F1983" s="22">
        <v>10.267868295157534</v>
      </c>
      <c r="G1983" s="22">
        <v>10.473371058179209</v>
      </c>
      <c r="H1983" s="22"/>
      <c r="I1983" s="22"/>
    </row>
    <row r="1984" spans="1:9" x14ac:dyDescent="0.25">
      <c r="A1984" s="20" t="str">
        <f t="shared" si="30"/>
        <v>DISTRIBUCION VOLUMEN X CRITERIO (kg ó litros).Total Bebidas Frias&lt;2MIL</v>
      </c>
      <c r="B1984" s="20" t="s">
        <v>121</v>
      </c>
      <c r="C1984" s="20" t="s">
        <v>132</v>
      </c>
      <c r="D1984" s="20" t="s">
        <v>10</v>
      </c>
      <c r="E1984" s="22">
        <v>5.5554649732189665</v>
      </c>
      <c r="F1984" s="22">
        <v>5.6247155307461156</v>
      </c>
      <c r="G1984" s="22">
        <v>6.2991870082326455</v>
      </c>
      <c r="H1984" s="22"/>
      <c r="I1984" s="22"/>
    </row>
    <row r="1985" spans="1:9" x14ac:dyDescent="0.25">
      <c r="A1985" s="20" t="str">
        <f t="shared" si="30"/>
        <v>DISTRIBUCION VOLUMEN X CRITERIO (kg ó litros).Total Bebidas Frias2-5MIL</v>
      </c>
      <c r="B1985" s="20" t="s">
        <v>121</v>
      </c>
      <c r="C1985" s="20" t="s">
        <v>132</v>
      </c>
      <c r="D1985" s="20" t="s">
        <v>11</v>
      </c>
      <c r="E1985" s="22">
        <v>6.2546747330819139</v>
      </c>
      <c r="F1985" s="22">
        <v>5.2524866738975025</v>
      </c>
      <c r="G1985" s="22">
        <v>4.8229906577031683</v>
      </c>
      <c r="H1985" s="22"/>
      <c r="I1985" s="22"/>
    </row>
    <row r="1986" spans="1:9" x14ac:dyDescent="0.25">
      <c r="A1986" s="20" t="str">
        <f t="shared" si="30"/>
        <v>DISTRIBUCION VOLUMEN X CRITERIO (kg ó litros).Total Bebidas Frias5-10MIL</v>
      </c>
      <c r="B1986" s="20" t="s">
        <v>121</v>
      </c>
      <c r="C1986" s="20" t="s">
        <v>132</v>
      </c>
      <c r="D1986" s="20" t="s">
        <v>12</v>
      </c>
      <c r="E1986" s="22">
        <v>7.6977660170533717</v>
      </c>
      <c r="F1986" s="22">
        <v>7.6713558744683468</v>
      </c>
      <c r="G1986" s="22">
        <v>6.8464273552551136</v>
      </c>
      <c r="H1986" s="22"/>
      <c r="I1986" s="22"/>
    </row>
    <row r="1987" spans="1:9" x14ac:dyDescent="0.25">
      <c r="A1987" s="20" t="str">
        <f t="shared" si="30"/>
        <v>DISTRIBUCION VOLUMEN X CRITERIO (kg ó litros).Total Bebidas Frias10-30MIL</v>
      </c>
      <c r="B1987" s="20" t="s">
        <v>121</v>
      </c>
      <c r="C1987" s="20" t="s">
        <v>132</v>
      </c>
      <c r="D1987" s="20" t="s">
        <v>13</v>
      </c>
      <c r="E1987" s="22">
        <v>21.807862318840975</v>
      </c>
      <c r="F1987" s="22">
        <v>21.193403991989985</v>
      </c>
      <c r="G1987" s="22">
        <v>19.706364940185956</v>
      </c>
      <c r="H1987" s="22"/>
      <c r="I1987" s="22"/>
    </row>
    <row r="1988" spans="1:9" x14ac:dyDescent="0.25">
      <c r="A1988" s="20" t="str">
        <f t="shared" ref="A1988:A2051" si="31">B1988&amp;C1988&amp;D1988</f>
        <v>DISTRIBUCION VOLUMEN X CRITERIO (kg ó litros).Total Bebidas Frias30-100MIL</v>
      </c>
      <c r="B1988" s="20" t="s">
        <v>121</v>
      </c>
      <c r="C1988" s="20" t="s">
        <v>132</v>
      </c>
      <c r="D1988" s="20" t="s">
        <v>14</v>
      </c>
      <c r="E1988" s="22">
        <v>19.063270354719013</v>
      </c>
      <c r="F1988" s="22">
        <v>19.848422312280995</v>
      </c>
      <c r="G1988" s="22">
        <v>20.282837063832968</v>
      </c>
      <c r="H1988" s="22"/>
      <c r="I1988" s="22"/>
    </row>
    <row r="1989" spans="1:9" x14ac:dyDescent="0.25">
      <c r="A1989" s="20" t="str">
        <f t="shared" si="31"/>
        <v>DISTRIBUCION VOLUMEN X CRITERIO (kg ó litros).Total Bebidas Frias100-200MIL</v>
      </c>
      <c r="B1989" s="20" t="s">
        <v>121</v>
      </c>
      <c r="C1989" s="20" t="s">
        <v>132</v>
      </c>
      <c r="D1989" s="20" t="s">
        <v>15</v>
      </c>
      <c r="E1989" s="22">
        <v>10.37833349137224</v>
      </c>
      <c r="F1989" s="22">
        <v>10.24421783158129</v>
      </c>
      <c r="G1989" s="22">
        <v>10.051381630028059</v>
      </c>
      <c r="H1989" s="22"/>
      <c r="I1989" s="22"/>
    </row>
    <row r="1990" spans="1:9" x14ac:dyDescent="0.25">
      <c r="A1990" s="20" t="str">
        <f t="shared" si="31"/>
        <v>DISTRIBUCION VOLUMEN X CRITERIO (kg ó litros).Total Bebidas Frias200-500MIL</v>
      </c>
      <c r="B1990" s="20" t="s">
        <v>121</v>
      </c>
      <c r="C1990" s="20" t="s">
        <v>132</v>
      </c>
      <c r="D1990" s="20" t="s">
        <v>16</v>
      </c>
      <c r="E1990" s="22">
        <v>12.403812629150474</v>
      </c>
      <c r="F1990" s="22">
        <v>13.086016975139989</v>
      </c>
      <c r="G1990" s="22">
        <v>13.046184524490808</v>
      </c>
      <c r="H1990" s="22"/>
      <c r="I1990" s="22"/>
    </row>
    <row r="1991" spans="1:9" x14ac:dyDescent="0.25">
      <c r="A1991" s="20" t="str">
        <f t="shared" si="31"/>
        <v>DISTRIBUCION VOLUMEN X CRITERIO (kg ó litros).Total Bebidas Frias&gt;500MIL</v>
      </c>
      <c r="B1991" s="20" t="s">
        <v>121</v>
      </c>
      <c r="C1991" s="20" t="s">
        <v>132</v>
      </c>
      <c r="D1991" s="20" t="s">
        <v>17</v>
      </c>
      <c r="E1991" s="22">
        <v>16.838814722814163</v>
      </c>
      <c r="F1991" s="22">
        <v>17.079378137938619</v>
      </c>
      <c r="G1991" s="22">
        <v>18.944632939485835</v>
      </c>
      <c r="H1991" s="22"/>
      <c r="I1991" s="22"/>
    </row>
    <row r="1992" spans="1:9" x14ac:dyDescent="0.25">
      <c r="A1992" s="20" t="str">
        <f t="shared" si="31"/>
        <v>DISTRIBUCION VOLUMEN X CRITERIO (kg ó litros).Total Bebidas FriasDE 15 A 19 AÑOS</v>
      </c>
      <c r="B1992" s="20" t="s">
        <v>121</v>
      </c>
      <c r="C1992" s="20" t="s">
        <v>132</v>
      </c>
      <c r="D1992" s="20" t="s">
        <v>40</v>
      </c>
      <c r="E1992" s="22">
        <v>2.2638954840467176</v>
      </c>
      <c r="F1992" s="22">
        <v>2.2063426227936751</v>
      </c>
      <c r="G1992" s="22">
        <v>2.8887426038822719</v>
      </c>
      <c r="H1992" s="22"/>
      <c r="I1992" s="22"/>
    </row>
    <row r="1993" spans="1:9" x14ac:dyDescent="0.25">
      <c r="A1993" s="20" t="str">
        <f t="shared" si="31"/>
        <v>DISTRIBUCION VOLUMEN X CRITERIO (kg ó litros).Total Bebidas FriasDE 20 A 24 AÑOS</v>
      </c>
      <c r="B1993" s="20" t="s">
        <v>121</v>
      </c>
      <c r="C1993" s="20" t="s">
        <v>132</v>
      </c>
      <c r="D1993" s="20" t="s">
        <v>41</v>
      </c>
      <c r="E1993" s="22">
        <v>3.5707660067445772</v>
      </c>
      <c r="F1993" s="22">
        <v>3.4301173975375576</v>
      </c>
      <c r="G1993" s="22">
        <v>4.161902819723224</v>
      </c>
      <c r="H1993" s="22"/>
      <c r="I1993" s="22"/>
    </row>
    <row r="1994" spans="1:9" x14ac:dyDescent="0.25">
      <c r="A1994" s="20" t="str">
        <f t="shared" si="31"/>
        <v>DISTRIBUCION VOLUMEN X CRITERIO (kg ó litros).Total Bebidas FriasDE 25 A 34 AÑOS</v>
      </c>
      <c r="B1994" s="20" t="s">
        <v>121</v>
      </c>
      <c r="C1994" s="20" t="s">
        <v>132</v>
      </c>
      <c r="D1994" s="20" t="s">
        <v>42</v>
      </c>
      <c r="E1994" s="22">
        <v>9.5908787488430267</v>
      </c>
      <c r="F1994" s="22">
        <v>9.083185662064853</v>
      </c>
      <c r="G1994" s="22">
        <v>8.7225149652164742</v>
      </c>
      <c r="H1994" s="22"/>
      <c r="I1994" s="22"/>
    </row>
    <row r="1995" spans="1:9" x14ac:dyDescent="0.25">
      <c r="A1995" s="20" t="str">
        <f t="shared" si="31"/>
        <v>DISTRIBUCION VOLUMEN X CRITERIO (kg ó litros).Total Bebidas FriasDE 35 A 49 AÑOS</v>
      </c>
      <c r="B1995" s="20" t="s">
        <v>121</v>
      </c>
      <c r="C1995" s="20" t="s">
        <v>132</v>
      </c>
      <c r="D1995" s="20" t="s">
        <v>43</v>
      </c>
      <c r="E1995" s="22">
        <v>31.634175057276252</v>
      </c>
      <c r="F1995" s="22">
        <v>29.1840116466892</v>
      </c>
      <c r="G1995" s="22">
        <v>27.505039599901192</v>
      </c>
      <c r="H1995" s="22"/>
      <c r="I1995" s="22"/>
    </row>
    <row r="1996" spans="1:9" x14ac:dyDescent="0.25">
      <c r="A1996" s="20" t="str">
        <f t="shared" si="31"/>
        <v>DISTRIBUCION VOLUMEN X CRITERIO (kg ó litros).Total Bebidas FriasDE 50 A 59 AÑOS</v>
      </c>
      <c r="B1996" s="20" t="s">
        <v>121</v>
      </c>
      <c r="C1996" s="20" t="s">
        <v>132</v>
      </c>
      <c r="D1996" s="20" t="s">
        <v>44</v>
      </c>
      <c r="E1996" s="22">
        <v>23.063085002120665</v>
      </c>
      <c r="F1996" s="22">
        <v>24.33241172872539</v>
      </c>
      <c r="G1996" s="22">
        <v>24.387734115281255</v>
      </c>
      <c r="H1996" s="22"/>
      <c r="I1996" s="22"/>
    </row>
    <row r="1997" spans="1:9" x14ac:dyDescent="0.25">
      <c r="A1997" s="20" t="str">
        <f t="shared" si="31"/>
        <v>DISTRIBUCION VOLUMEN X CRITERIO (kg ó litros).Total Bebidas FriasDE 60 A 75 AÑOS</v>
      </c>
      <c r="B1997" s="20" t="s">
        <v>121</v>
      </c>
      <c r="C1997" s="20" t="s">
        <v>132</v>
      </c>
      <c r="D1997" s="20" t="s">
        <v>45</v>
      </c>
      <c r="E1997" s="22">
        <v>29.877198375940299</v>
      </c>
      <c r="F1997" s="22">
        <v>31.763928724431057</v>
      </c>
      <c r="G1997" s="22">
        <v>32.334072528281297</v>
      </c>
      <c r="H1997" s="22"/>
      <c r="I1997" s="22"/>
    </row>
    <row r="1998" spans="1:9" x14ac:dyDescent="0.25">
      <c r="A1998" s="20" t="str">
        <f t="shared" si="31"/>
        <v>DISTRIBUCION VOLUMEN X CRITERIO (kg ó litros).Total Bebidas FriasALTA Y MEDIA ALTA</v>
      </c>
      <c r="B1998" s="20" t="s">
        <v>121</v>
      </c>
      <c r="C1998" s="20" t="s">
        <v>132</v>
      </c>
      <c r="D1998" s="20" t="s">
        <v>18</v>
      </c>
      <c r="E1998" s="22">
        <v>24.294394265891182</v>
      </c>
      <c r="F1998" s="22">
        <v>25.389460411866249</v>
      </c>
      <c r="G1998" s="22">
        <v>25.268777068498633</v>
      </c>
      <c r="H1998" s="22"/>
      <c r="I1998" s="22"/>
    </row>
    <row r="1999" spans="1:9" x14ac:dyDescent="0.25">
      <c r="A1999" s="20" t="str">
        <f t="shared" si="31"/>
        <v>DISTRIBUCION VOLUMEN X CRITERIO (kg ó litros).Total Bebidas FriasMEDIA</v>
      </c>
      <c r="B1999" s="20" t="s">
        <v>121</v>
      </c>
      <c r="C1999" s="20" t="s">
        <v>132</v>
      </c>
      <c r="D1999" s="20" t="s">
        <v>19</v>
      </c>
      <c r="E1999" s="22">
        <v>32.883167407170269</v>
      </c>
      <c r="F1999" s="22">
        <v>31.404016442068443</v>
      </c>
      <c r="G1999" s="22">
        <v>30.937921441651419</v>
      </c>
      <c r="H1999" s="22"/>
      <c r="I1999" s="22"/>
    </row>
    <row r="2000" spans="1:9" x14ac:dyDescent="0.25">
      <c r="A2000" s="20" t="str">
        <f t="shared" si="31"/>
        <v>DISTRIBUCION VOLUMEN X CRITERIO (kg ó litros).Total Bebidas FriasMEDIA BAJA</v>
      </c>
      <c r="B2000" s="20" t="s">
        <v>121</v>
      </c>
      <c r="C2000" s="20" t="s">
        <v>132</v>
      </c>
      <c r="D2000" s="20" t="s">
        <v>20</v>
      </c>
      <c r="E2000" s="22">
        <v>26.865407111204327</v>
      </c>
      <c r="F2000" s="22">
        <v>27.652179429628571</v>
      </c>
      <c r="G2000" s="22">
        <v>25.474562568852587</v>
      </c>
      <c r="H2000" s="22"/>
      <c r="I2000" s="22"/>
    </row>
    <row r="2001" spans="1:9" x14ac:dyDescent="0.25">
      <c r="A2001" s="20" t="str">
        <f t="shared" si="31"/>
        <v>DISTRIBUCION VOLUMEN X CRITERIO (kg ó litros).Total Bebidas FriasBAJA</v>
      </c>
      <c r="B2001" s="20" t="s">
        <v>121</v>
      </c>
      <c r="C2001" s="20" t="s">
        <v>132</v>
      </c>
      <c r="D2001" s="20" t="s">
        <v>21</v>
      </c>
      <c r="E2001" s="22">
        <v>15.957029412456805</v>
      </c>
      <c r="F2001" s="22">
        <v>15.554339376092653</v>
      </c>
      <c r="G2001" s="22">
        <v>18.318742907608005</v>
      </c>
      <c r="H2001" s="22"/>
      <c r="I2001" s="22"/>
    </row>
    <row r="2002" spans="1:9" x14ac:dyDescent="0.25">
      <c r="A2002" s="20" t="str">
        <f t="shared" si="31"/>
        <v>DISTRIBUCION VOLUMEN X CRITERIO (kg ó litros).Total Bebidas FriasHOMBRE</v>
      </c>
      <c r="B2002" s="20" t="s">
        <v>121</v>
      </c>
      <c r="C2002" s="20" t="s">
        <v>132</v>
      </c>
      <c r="D2002" s="20" t="s">
        <v>22</v>
      </c>
      <c r="E2002" s="22">
        <v>55.363515133510255</v>
      </c>
      <c r="F2002" s="22">
        <v>55.320472398861298</v>
      </c>
      <c r="G2002" s="22">
        <v>56.664894721432859</v>
      </c>
      <c r="H2002" s="22"/>
      <c r="I2002" s="22"/>
    </row>
    <row r="2003" spans="1:9" x14ac:dyDescent="0.25">
      <c r="A2003" s="20" t="str">
        <f t="shared" si="31"/>
        <v>DISTRIBUCION VOLUMEN X CRITERIO (kg ó litros).Total Bebidas FriasMUJER</v>
      </c>
      <c r="B2003" s="20" t="s">
        <v>121</v>
      </c>
      <c r="C2003" s="20" t="s">
        <v>132</v>
      </c>
      <c r="D2003" s="20" t="s">
        <v>23</v>
      </c>
      <c r="E2003" s="22">
        <v>44.636482042693764</v>
      </c>
      <c r="F2003" s="22">
        <v>44.679525333241564</v>
      </c>
      <c r="G2003" s="22">
        <v>43.335108722695942</v>
      </c>
      <c r="H2003" s="22"/>
      <c r="I2003" s="22"/>
    </row>
    <row r="2004" spans="1:9" x14ac:dyDescent="0.25">
      <c r="A2004" s="20" t="str">
        <f t="shared" si="31"/>
        <v>DISTRIBUCION VOLUMEN X CRITERIO (kg ó litros)Total bebidas de vinoT.ESPAÑA</v>
      </c>
      <c r="B2004" s="20" t="s">
        <v>121</v>
      </c>
      <c r="C2004" s="20" t="s">
        <v>133</v>
      </c>
      <c r="D2004" s="20" t="s">
        <v>37</v>
      </c>
      <c r="E2004" s="22">
        <v>100</v>
      </c>
      <c r="F2004" s="22">
        <v>100</v>
      </c>
      <c r="G2004" s="22">
        <v>100</v>
      </c>
      <c r="H2004" s="22"/>
      <c r="I2004" s="22"/>
    </row>
    <row r="2005" spans="1:9" x14ac:dyDescent="0.25">
      <c r="A2005" s="20" t="str">
        <f t="shared" si="31"/>
        <v>DISTRIBUCION VOLUMEN X CRITERIO (kg ó litros)Total bebidas de vinoBCN AM</v>
      </c>
      <c r="B2005" s="20" t="s">
        <v>121</v>
      </c>
      <c r="C2005" s="20" t="s">
        <v>133</v>
      </c>
      <c r="D2005" s="20" t="s">
        <v>2</v>
      </c>
      <c r="E2005" s="22">
        <v>7.2937487726205701</v>
      </c>
      <c r="F2005" s="22">
        <v>8.1645341813315362</v>
      </c>
      <c r="G2005" s="22">
        <v>6.8139844677780861</v>
      </c>
      <c r="H2005" s="22"/>
      <c r="I2005" s="22"/>
    </row>
    <row r="2006" spans="1:9" x14ac:dyDescent="0.25">
      <c r="A2006" s="20" t="str">
        <f t="shared" si="31"/>
        <v>DISTRIBUCION VOLUMEN X CRITERIO (kg ó litros)Total bebidas de vinoREST.CAT ARAGON</v>
      </c>
      <c r="B2006" s="20" t="s">
        <v>121</v>
      </c>
      <c r="C2006" s="20" t="s">
        <v>133</v>
      </c>
      <c r="D2006" s="20" t="s">
        <v>3</v>
      </c>
      <c r="E2006" s="22">
        <v>16.285426749732405</v>
      </c>
      <c r="F2006" s="22">
        <v>11.974985964486422</v>
      </c>
      <c r="G2006" s="22">
        <v>11.795962381117238</v>
      </c>
      <c r="H2006" s="22"/>
      <c r="I2006" s="22"/>
    </row>
    <row r="2007" spans="1:9" x14ac:dyDescent="0.25">
      <c r="A2007" s="20" t="str">
        <f t="shared" si="31"/>
        <v>DISTRIBUCION VOLUMEN X CRITERIO (kg ó litros)Total bebidas de vinoLEVANTE</v>
      </c>
      <c r="B2007" s="20" t="s">
        <v>121</v>
      </c>
      <c r="C2007" s="20" t="s">
        <v>133</v>
      </c>
      <c r="D2007" s="20" t="s">
        <v>4</v>
      </c>
      <c r="E2007" s="22">
        <v>14.300697080837695</v>
      </c>
      <c r="F2007" s="22">
        <v>15.31610579006751</v>
      </c>
      <c r="G2007" s="22">
        <v>14.665358477362728</v>
      </c>
      <c r="H2007" s="22"/>
      <c r="I2007" s="22"/>
    </row>
    <row r="2008" spans="1:9" x14ac:dyDescent="0.25">
      <c r="A2008" s="20" t="str">
        <f t="shared" si="31"/>
        <v>DISTRIBUCION VOLUMEN X CRITERIO (kg ó litros)Total bebidas de vinoANDALUCIA</v>
      </c>
      <c r="B2008" s="20" t="s">
        <v>121</v>
      </c>
      <c r="C2008" s="20" t="s">
        <v>133</v>
      </c>
      <c r="D2008" s="20" t="s">
        <v>5</v>
      </c>
      <c r="E2008" s="22">
        <v>15.546828230680463</v>
      </c>
      <c r="F2008" s="22">
        <v>17.385970542565438</v>
      </c>
      <c r="G2008" s="22">
        <v>19.389763021182205</v>
      </c>
      <c r="H2008" s="22"/>
      <c r="I2008" s="22"/>
    </row>
    <row r="2009" spans="1:9" x14ac:dyDescent="0.25">
      <c r="A2009" s="20" t="str">
        <f t="shared" si="31"/>
        <v>DISTRIBUCION VOLUMEN X CRITERIO (kg ó litros)Total bebidas de vinoMDD AM</v>
      </c>
      <c r="B2009" s="20" t="s">
        <v>121</v>
      </c>
      <c r="C2009" s="20" t="s">
        <v>133</v>
      </c>
      <c r="D2009" s="20" t="s">
        <v>6</v>
      </c>
      <c r="E2009" s="22">
        <v>12.187981671672416</v>
      </c>
      <c r="F2009" s="22">
        <v>12.666509329468816</v>
      </c>
      <c r="G2009" s="22">
        <v>13.450715628126462</v>
      </c>
      <c r="H2009" s="22"/>
      <c r="I2009" s="22"/>
    </row>
    <row r="2010" spans="1:9" x14ac:dyDescent="0.25">
      <c r="A2010" s="20" t="str">
        <f t="shared" si="31"/>
        <v>DISTRIBUCION VOLUMEN X CRITERIO (kg ó litros)Total bebidas de vinoRTO CENTRO</v>
      </c>
      <c r="B2010" s="20" t="s">
        <v>121</v>
      </c>
      <c r="C2010" s="20" t="s">
        <v>133</v>
      </c>
      <c r="D2010" s="20" t="s">
        <v>7</v>
      </c>
      <c r="E2010" s="22">
        <v>8.5018097919813158</v>
      </c>
      <c r="F2010" s="22">
        <v>10.103360053073873</v>
      </c>
      <c r="G2010" s="22">
        <v>11.216279429306198</v>
      </c>
      <c r="H2010" s="22"/>
      <c r="I2010" s="22"/>
    </row>
    <row r="2011" spans="1:9" x14ac:dyDescent="0.25">
      <c r="A2011" s="20" t="str">
        <f t="shared" si="31"/>
        <v>DISTRIBUCION VOLUMEN X CRITERIO (kg ó litros)Total bebidas de vinoNORTE-CENTRO</v>
      </c>
      <c r="B2011" s="20" t="s">
        <v>121</v>
      </c>
      <c r="C2011" s="20" t="s">
        <v>133</v>
      </c>
      <c r="D2011" s="20" t="s">
        <v>8</v>
      </c>
      <c r="E2011" s="22">
        <v>13.314945431930642</v>
      </c>
      <c r="F2011" s="22">
        <v>13.775643392762838</v>
      </c>
      <c r="G2011" s="22">
        <v>12.217060493658231</v>
      </c>
      <c r="H2011" s="22"/>
      <c r="I2011" s="22"/>
    </row>
    <row r="2012" spans="1:9" x14ac:dyDescent="0.25">
      <c r="A2012" s="20" t="str">
        <f t="shared" si="31"/>
        <v>DISTRIBUCION VOLUMEN X CRITERIO (kg ó litros)Total bebidas de vinoNOROESTE</v>
      </c>
      <c r="B2012" s="20" t="s">
        <v>121</v>
      </c>
      <c r="C2012" s="20" t="s">
        <v>133</v>
      </c>
      <c r="D2012" s="20" t="s">
        <v>9</v>
      </c>
      <c r="E2012" s="22">
        <v>12.568567070387578</v>
      </c>
      <c r="F2012" s="22">
        <v>10.612896405047927</v>
      </c>
      <c r="G2012" s="22">
        <v>10.45088292674216</v>
      </c>
      <c r="H2012" s="22"/>
      <c r="I2012" s="22"/>
    </row>
    <row r="2013" spans="1:9" x14ac:dyDescent="0.25">
      <c r="A2013" s="20" t="str">
        <f t="shared" si="31"/>
        <v>DISTRIBUCION VOLUMEN X CRITERIO (kg ó litros)Total bebidas de vino&lt;2MIL</v>
      </c>
      <c r="B2013" s="20" t="s">
        <v>121</v>
      </c>
      <c r="C2013" s="20" t="s">
        <v>133</v>
      </c>
      <c r="D2013" s="20" t="s">
        <v>10</v>
      </c>
      <c r="E2013" s="22">
        <v>5.6676704815848122</v>
      </c>
      <c r="F2013" s="22">
        <v>5.5129546062349482</v>
      </c>
      <c r="G2013" s="22">
        <v>5.5076948109503183</v>
      </c>
      <c r="H2013" s="22"/>
      <c r="I2013" s="22"/>
    </row>
    <row r="2014" spans="1:9" x14ac:dyDescent="0.25">
      <c r="A2014" s="20" t="str">
        <f t="shared" si="31"/>
        <v>DISTRIBUCION VOLUMEN X CRITERIO (kg ó litros)Total bebidas de vino2-5MIL</v>
      </c>
      <c r="B2014" s="20" t="s">
        <v>121</v>
      </c>
      <c r="C2014" s="20" t="s">
        <v>133</v>
      </c>
      <c r="D2014" s="20" t="s">
        <v>11</v>
      </c>
      <c r="E2014" s="22">
        <v>7.9078286765645007</v>
      </c>
      <c r="F2014" s="22">
        <v>5.313664551449313</v>
      </c>
      <c r="G2014" s="22">
        <v>5.4136669192723623</v>
      </c>
      <c r="H2014" s="22"/>
      <c r="I2014" s="22"/>
    </row>
    <row r="2015" spans="1:9" x14ac:dyDescent="0.25">
      <c r="A2015" s="20" t="str">
        <f t="shared" si="31"/>
        <v>DISTRIBUCION VOLUMEN X CRITERIO (kg ó litros)Total bebidas de vino5-10MIL</v>
      </c>
      <c r="B2015" s="20" t="s">
        <v>121</v>
      </c>
      <c r="C2015" s="20" t="s">
        <v>133</v>
      </c>
      <c r="D2015" s="20" t="s">
        <v>12</v>
      </c>
      <c r="E2015" s="22">
        <v>6.8159192264602222</v>
      </c>
      <c r="F2015" s="22">
        <v>6.4532123057951711</v>
      </c>
      <c r="G2015" s="22">
        <v>6.2494355588215305</v>
      </c>
      <c r="H2015" s="22"/>
      <c r="I2015" s="22"/>
    </row>
    <row r="2016" spans="1:9" x14ac:dyDescent="0.25">
      <c r="A2016" s="20" t="str">
        <f t="shared" si="31"/>
        <v>DISTRIBUCION VOLUMEN X CRITERIO (kg ó litros)Total bebidas de vino10-30MIL</v>
      </c>
      <c r="B2016" s="20" t="s">
        <v>121</v>
      </c>
      <c r="C2016" s="20" t="s">
        <v>133</v>
      </c>
      <c r="D2016" s="20" t="s">
        <v>13</v>
      </c>
      <c r="E2016" s="22">
        <v>21.22690980941843</v>
      </c>
      <c r="F2016" s="22">
        <v>19.994301073288948</v>
      </c>
      <c r="G2016" s="22">
        <v>20.668554568462707</v>
      </c>
      <c r="H2016" s="22"/>
      <c r="I2016" s="22"/>
    </row>
    <row r="2017" spans="1:9" x14ac:dyDescent="0.25">
      <c r="A2017" s="20" t="str">
        <f t="shared" si="31"/>
        <v>DISTRIBUCION VOLUMEN X CRITERIO (kg ó litros)Total bebidas de vino30-100MIL</v>
      </c>
      <c r="B2017" s="20" t="s">
        <v>121</v>
      </c>
      <c r="C2017" s="20" t="s">
        <v>133</v>
      </c>
      <c r="D2017" s="20" t="s">
        <v>14</v>
      </c>
      <c r="E2017" s="22">
        <v>17.020465034088041</v>
      </c>
      <c r="F2017" s="22">
        <v>17.416995339952557</v>
      </c>
      <c r="G2017" s="22">
        <v>16.972274775824971</v>
      </c>
      <c r="H2017" s="22"/>
      <c r="I2017" s="22"/>
    </row>
    <row r="2018" spans="1:9" x14ac:dyDescent="0.25">
      <c r="A2018" s="20" t="str">
        <f t="shared" si="31"/>
        <v>DISTRIBUCION VOLUMEN X CRITERIO (kg ó litros)Total bebidas de vino100-200MIL</v>
      </c>
      <c r="B2018" s="20" t="s">
        <v>121</v>
      </c>
      <c r="C2018" s="20" t="s">
        <v>133</v>
      </c>
      <c r="D2018" s="20" t="s">
        <v>15</v>
      </c>
      <c r="E2018" s="22">
        <v>11.847171467940765</v>
      </c>
      <c r="F2018" s="22">
        <v>12.894301561397695</v>
      </c>
      <c r="G2018" s="22">
        <v>11.131371129847915</v>
      </c>
      <c r="H2018" s="22"/>
      <c r="I2018" s="22"/>
    </row>
    <row r="2019" spans="1:9" x14ac:dyDescent="0.25">
      <c r="A2019" s="20" t="str">
        <f t="shared" si="31"/>
        <v>DISTRIBUCION VOLUMEN X CRITERIO (kg ó litros)Total bebidas de vino200-500MIL</v>
      </c>
      <c r="B2019" s="20" t="s">
        <v>121</v>
      </c>
      <c r="C2019" s="20" t="s">
        <v>133</v>
      </c>
      <c r="D2019" s="20" t="s">
        <v>16</v>
      </c>
      <c r="E2019" s="22">
        <v>14.892875641705809</v>
      </c>
      <c r="F2019" s="22">
        <v>15.124996296708911</v>
      </c>
      <c r="G2019" s="22">
        <v>14.742020875419351</v>
      </c>
      <c r="H2019" s="22"/>
      <c r="I2019" s="22"/>
    </row>
    <row r="2020" spans="1:9" x14ac:dyDescent="0.25">
      <c r="A2020" s="20" t="str">
        <f t="shared" si="31"/>
        <v>DISTRIBUCION VOLUMEN X CRITERIO (kg ó litros)Total bebidas de vino&gt;500MIL</v>
      </c>
      <c r="B2020" s="20" t="s">
        <v>121</v>
      </c>
      <c r="C2020" s="20" t="s">
        <v>133</v>
      </c>
      <c r="D2020" s="20" t="s">
        <v>17</v>
      </c>
      <c r="E2020" s="22">
        <v>14.621165393108488</v>
      </c>
      <c r="F2020" s="22">
        <v>17.289577718809678</v>
      </c>
      <c r="G2020" s="22">
        <v>19.314988667138863</v>
      </c>
      <c r="H2020" s="22"/>
      <c r="I2020" s="22"/>
    </row>
    <row r="2021" spans="1:9" x14ac:dyDescent="0.25">
      <c r="A2021" s="20" t="str">
        <f t="shared" si="31"/>
        <v>DISTRIBUCION VOLUMEN X CRITERIO (kg ó litros)Total bebidas de vinoDE 15 A 19 AÑOS</v>
      </c>
      <c r="B2021" s="20" t="s">
        <v>121</v>
      </c>
      <c r="C2021" s="20" t="s">
        <v>133</v>
      </c>
      <c r="D2021" s="20" t="s">
        <v>40</v>
      </c>
      <c r="E2021" s="22">
        <v>0.34743703898224898</v>
      </c>
      <c r="F2021" s="22">
        <v>0.3836315501167083</v>
      </c>
      <c r="G2021" s="22">
        <v>0.71457033566456551</v>
      </c>
      <c r="H2021" s="22"/>
      <c r="I2021" s="22"/>
    </row>
    <row r="2022" spans="1:9" x14ac:dyDescent="0.25">
      <c r="A2022" s="20" t="str">
        <f t="shared" si="31"/>
        <v>DISTRIBUCION VOLUMEN X CRITERIO (kg ó litros)Total bebidas de vinoDE 20 A 24 AÑOS</v>
      </c>
      <c r="B2022" s="20" t="s">
        <v>121</v>
      </c>
      <c r="C2022" s="20" t="s">
        <v>133</v>
      </c>
      <c r="D2022" s="20" t="s">
        <v>41</v>
      </c>
      <c r="E2022" s="22">
        <v>1.7687215051486751</v>
      </c>
      <c r="F2022" s="22">
        <v>2.2226404356274254</v>
      </c>
      <c r="G2022" s="22">
        <v>2.2278413958510508</v>
      </c>
      <c r="H2022" s="22"/>
      <c r="I2022" s="22"/>
    </row>
    <row r="2023" spans="1:9" x14ac:dyDescent="0.25">
      <c r="A2023" s="20" t="str">
        <f t="shared" si="31"/>
        <v>DISTRIBUCION VOLUMEN X CRITERIO (kg ó litros)Total bebidas de vinoDE 25 A 34 AÑOS</v>
      </c>
      <c r="B2023" s="20" t="s">
        <v>121</v>
      </c>
      <c r="C2023" s="20" t="s">
        <v>133</v>
      </c>
      <c r="D2023" s="20" t="s">
        <v>42</v>
      </c>
      <c r="E2023" s="22">
        <v>6.6619714560516075</v>
      </c>
      <c r="F2023" s="22">
        <v>6.3083211155729444</v>
      </c>
      <c r="G2023" s="22">
        <v>6.876246167429743</v>
      </c>
      <c r="H2023" s="22"/>
      <c r="I2023" s="22"/>
    </row>
    <row r="2024" spans="1:9" x14ac:dyDescent="0.25">
      <c r="A2024" s="20" t="str">
        <f t="shared" si="31"/>
        <v>DISTRIBUCION VOLUMEN X CRITERIO (kg ó litros)Total bebidas de vinoDE 35 A 49 AÑOS</v>
      </c>
      <c r="B2024" s="20" t="s">
        <v>121</v>
      </c>
      <c r="C2024" s="20" t="s">
        <v>133</v>
      </c>
      <c r="D2024" s="20" t="s">
        <v>43</v>
      </c>
      <c r="E2024" s="22">
        <v>19.052305469057181</v>
      </c>
      <c r="F2024" s="22">
        <v>19.246340924768933</v>
      </c>
      <c r="G2024" s="22">
        <v>18.144692192133714</v>
      </c>
      <c r="H2024" s="22"/>
      <c r="I2024" s="22"/>
    </row>
    <row r="2025" spans="1:9" x14ac:dyDescent="0.25">
      <c r="A2025" s="20" t="str">
        <f t="shared" si="31"/>
        <v>DISTRIBUCION VOLUMEN X CRITERIO (kg ó litros)Total bebidas de vinoDE 50 A 59 AÑOS</v>
      </c>
      <c r="B2025" s="20" t="s">
        <v>121</v>
      </c>
      <c r="C2025" s="20" t="s">
        <v>133</v>
      </c>
      <c r="D2025" s="20" t="s">
        <v>44</v>
      </c>
      <c r="E2025" s="22">
        <v>25.930166370222391</v>
      </c>
      <c r="F2025" s="22">
        <v>25.014513571815595</v>
      </c>
      <c r="G2025" s="22">
        <v>24.063875198145446</v>
      </c>
      <c r="H2025" s="22"/>
      <c r="I2025" s="22"/>
    </row>
    <row r="2026" spans="1:9" x14ac:dyDescent="0.25">
      <c r="A2026" s="20" t="str">
        <f t="shared" si="31"/>
        <v>DISTRIBUCION VOLUMEN X CRITERIO (kg ó litros)Total bebidas de vinoDE 60 A 75 AÑOS</v>
      </c>
      <c r="B2026" s="20" t="s">
        <v>121</v>
      </c>
      <c r="C2026" s="20" t="s">
        <v>133</v>
      </c>
      <c r="D2026" s="20" t="s">
        <v>45</v>
      </c>
      <c r="E2026" s="22">
        <v>46.239404453825614</v>
      </c>
      <c r="F2026" s="22">
        <v>46.824555148435685</v>
      </c>
      <c r="G2026" s="22">
        <v>47.972782561962937</v>
      </c>
      <c r="H2026" s="22"/>
      <c r="I2026" s="22"/>
    </row>
    <row r="2027" spans="1:9" x14ac:dyDescent="0.25">
      <c r="A2027" s="20" t="str">
        <f t="shared" si="31"/>
        <v>DISTRIBUCION VOLUMEN X CRITERIO (kg ó litros)Total bebidas de vinoALTA Y MEDIA ALTA</v>
      </c>
      <c r="B2027" s="20" t="s">
        <v>121</v>
      </c>
      <c r="C2027" s="20" t="s">
        <v>133</v>
      </c>
      <c r="D2027" s="20" t="s">
        <v>18</v>
      </c>
      <c r="E2027" s="22">
        <v>30.56575846157299</v>
      </c>
      <c r="F2027" s="22">
        <v>31.490937361754799</v>
      </c>
      <c r="G2027" s="22">
        <v>31.087167656753145</v>
      </c>
      <c r="H2027" s="22"/>
      <c r="I2027" s="22"/>
    </row>
    <row r="2028" spans="1:9" x14ac:dyDescent="0.25">
      <c r="A2028" s="20" t="str">
        <f t="shared" si="31"/>
        <v>DISTRIBUCION VOLUMEN X CRITERIO (kg ó litros)Total bebidas de vinoMEDIA</v>
      </c>
      <c r="B2028" s="20" t="s">
        <v>121</v>
      </c>
      <c r="C2028" s="20" t="s">
        <v>133</v>
      </c>
      <c r="D2028" s="20" t="s">
        <v>19</v>
      </c>
      <c r="E2028" s="22">
        <v>28.810110813858515</v>
      </c>
      <c r="F2028" s="22">
        <v>30.277880591162088</v>
      </c>
      <c r="G2028" s="22">
        <v>32.184292848914041</v>
      </c>
      <c r="H2028" s="22"/>
      <c r="I2028" s="22"/>
    </row>
    <row r="2029" spans="1:9" x14ac:dyDescent="0.25">
      <c r="A2029" s="20" t="str">
        <f t="shared" si="31"/>
        <v>DISTRIBUCION VOLUMEN X CRITERIO (kg ó litros)Total bebidas de vinoMEDIA BAJA</v>
      </c>
      <c r="B2029" s="20" t="s">
        <v>121</v>
      </c>
      <c r="C2029" s="20" t="s">
        <v>133</v>
      </c>
      <c r="D2029" s="20" t="s">
        <v>20</v>
      </c>
      <c r="E2029" s="22">
        <v>24.078539799149034</v>
      </c>
      <c r="F2029" s="22">
        <v>25.762782021999815</v>
      </c>
      <c r="G2029" s="22">
        <v>22.807390652210771</v>
      </c>
      <c r="H2029" s="22"/>
      <c r="I2029" s="22"/>
    </row>
    <row r="2030" spans="1:9" x14ac:dyDescent="0.25">
      <c r="A2030" s="20" t="str">
        <f t="shared" si="31"/>
        <v>DISTRIBUCION VOLUMEN X CRITERIO (kg ó litros)Total bebidas de vinoBAJA</v>
      </c>
      <c r="B2030" s="20" t="s">
        <v>121</v>
      </c>
      <c r="C2030" s="20" t="s">
        <v>133</v>
      </c>
      <c r="D2030" s="20" t="s">
        <v>21</v>
      </c>
      <c r="E2030" s="22">
        <v>16.545593310079873</v>
      </c>
      <c r="F2030" s="22">
        <v>12.468406584578313</v>
      </c>
      <c r="G2030" s="22">
        <v>13.921160394858395</v>
      </c>
      <c r="H2030" s="22"/>
      <c r="I2030" s="22"/>
    </row>
    <row r="2031" spans="1:9" x14ac:dyDescent="0.25">
      <c r="A2031" s="20" t="str">
        <f t="shared" si="31"/>
        <v>DISTRIBUCION VOLUMEN X CRITERIO (kg ó litros)Total bebidas de vinoHOMBRE</v>
      </c>
      <c r="B2031" s="20" t="s">
        <v>121</v>
      </c>
      <c r="C2031" s="20" t="s">
        <v>133</v>
      </c>
      <c r="D2031" s="20" t="s">
        <v>22</v>
      </c>
      <c r="E2031" s="22">
        <v>62.61886127963939</v>
      </c>
      <c r="F2031" s="22">
        <v>61.293949202722487</v>
      </c>
      <c r="G2031" s="22">
        <v>59.280875933482569</v>
      </c>
      <c r="H2031" s="22"/>
      <c r="I2031" s="22"/>
    </row>
    <row r="2032" spans="1:9" x14ac:dyDescent="0.25">
      <c r="A2032" s="20" t="str">
        <f t="shared" si="31"/>
        <v>DISTRIBUCION VOLUMEN X CRITERIO (kg ó litros)Total bebidas de vinoMUJER</v>
      </c>
      <c r="B2032" s="20" t="s">
        <v>121</v>
      </c>
      <c r="C2032" s="20" t="s">
        <v>133</v>
      </c>
      <c r="D2032" s="20" t="s">
        <v>23</v>
      </c>
      <c r="E2032" s="22">
        <v>37.381142404746683</v>
      </c>
      <c r="F2032" s="22">
        <v>38.706052702169437</v>
      </c>
      <c r="G2032" s="22">
        <v>40.719137549089076</v>
      </c>
      <c r="H2032" s="22"/>
      <c r="I2032" s="22"/>
    </row>
    <row r="2033" spans="1:9" x14ac:dyDescent="0.25">
      <c r="A2033" s="20" t="str">
        <f t="shared" si="31"/>
        <v>DISTRIBUCION VOLUMEN X CRITERIO (kg ó litros)VinoT.ESPAÑA</v>
      </c>
      <c r="B2033" s="20" t="s">
        <v>121</v>
      </c>
      <c r="C2033" s="20" t="s">
        <v>134</v>
      </c>
      <c r="D2033" s="20" t="s">
        <v>37</v>
      </c>
      <c r="E2033" s="22">
        <v>100</v>
      </c>
      <c r="F2033" s="22">
        <v>100</v>
      </c>
      <c r="G2033" s="22">
        <v>100</v>
      </c>
      <c r="H2033" s="22"/>
      <c r="I2033" s="22"/>
    </row>
    <row r="2034" spans="1:9" x14ac:dyDescent="0.25">
      <c r="A2034" s="20" t="str">
        <f t="shared" si="31"/>
        <v>DISTRIBUCION VOLUMEN X CRITERIO (kg ó litros)VinoBCN AM</v>
      </c>
      <c r="B2034" s="20" t="s">
        <v>121</v>
      </c>
      <c r="C2034" s="20" t="s">
        <v>134</v>
      </c>
      <c r="D2034" s="20" t="s">
        <v>2</v>
      </c>
      <c r="E2034" s="22">
        <v>6.8785283248768812</v>
      </c>
      <c r="F2034" s="22">
        <v>7.7458792587422094</v>
      </c>
      <c r="G2034" s="22">
        <v>6.2262442912499871</v>
      </c>
      <c r="H2034" s="22"/>
      <c r="I2034" s="22"/>
    </row>
    <row r="2035" spans="1:9" x14ac:dyDescent="0.25">
      <c r="A2035" s="20" t="str">
        <f t="shared" si="31"/>
        <v>DISTRIBUCION VOLUMEN X CRITERIO (kg ó litros)VinoREST.CAT ARAGON</v>
      </c>
      <c r="B2035" s="20" t="s">
        <v>121</v>
      </c>
      <c r="C2035" s="20" t="s">
        <v>134</v>
      </c>
      <c r="D2035" s="20" t="s">
        <v>3</v>
      </c>
      <c r="E2035" s="22">
        <v>17.9372048374738</v>
      </c>
      <c r="F2035" s="22">
        <v>12.775855794978991</v>
      </c>
      <c r="G2035" s="22">
        <v>12.580998054962761</v>
      </c>
      <c r="H2035" s="22"/>
      <c r="I2035" s="22"/>
    </row>
    <row r="2036" spans="1:9" x14ac:dyDescent="0.25">
      <c r="A2036" s="20" t="str">
        <f t="shared" si="31"/>
        <v>DISTRIBUCION VOLUMEN X CRITERIO (kg ó litros)VinoLEVANTE</v>
      </c>
      <c r="B2036" s="20" t="s">
        <v>121</v>
      </c>
      <c r="C2036" s="20" t="s">
        <v>134</v>
      </c>
      <c r="D2036" s="20" t="s">
        <v>4</v>
      </c>
      <c r="E2036" s="22">
        <v>14.515208146119832</v>
      </c>
      <c r="F2036" s="22">
        <v>15.308741840721346</v>
      </c>
      <c r="G2036" s="22">
        <v>15.286379955515883</v>
      </c>
      <c r="H2036" s="22"/>
      <c r="I2036" s="22"/>
    </row>
    <row r="2037" spans="1:9" x14ac:dyDescent="0.25">
      <c r="A2037" s="20" t="str">
        <f t="shared" si="31"/>
        <v>DISTRIBUCION VOLUMEN X CRITERIO (kg ó litros)VinoANDALUCIA</v>
      </c>
      <c r="B2037" s="20" t="s">
        <v>121</v>
      </c>
      <c r="C2037" s="20" t="s">
        <v>134</v>
      </c>
      <c r="D2037" s="20" t="s">
        <v>5</v>
      </c>
      <c r="E2037" s="22">
        <v>10.618291510461935</v>
      </c>
      <c r="F2037" s="22">
        <v>11.417029165614164</v>
      </c>
      <c r="G2037" s="22">
        <v>12.756572023640853</v>
      </c>
      <c r="H2037" s="22"/>
      <c r="I2037" s="22"/>
    </row>
    <row r="2038" spans="1:9" x14ac:dyDescent="0.25">
      <c r="A2038" s="20" t="str">
        <f t="shared" si="31"/>
        <v>DISTRIBUCION VOLUMEN X CRITERIO (kg ó litros)VinoMDD AM</v>
      </c>
      <c r="B2038" s="20" t="s">
        <v>121</v>
      </c>
      <c r="C2038" s="20" t="s">
        <v>134</v>
      </c>
      <c r="D2038" s="20" t="s">
        <v>6</v>
      </c>
      <c r="E2038" s="22">
        <v>10.91848598631498</v>
      </c>
      <c r="F2038" s="22">
        <v>11.417965978160796</v>
      </c>
      <c r="G2038" s="22">
        <v>12.367171362805406</v>
      </c>
      <c r="H2038" s="22"/>
      <c r="I2038" s="22"/>
    </row>
    <row r="2039" spans="1:9" x14ac:dyDescent="0.25">
      <c r="A2039" s="20" t="str">
        <f t="shared" si="31"/>
        <v>DISTRIBUCION VOLUMEN X CRITERIO (kg ó litros)VinoRTO CENTRO</v>
      </c>
      <c r="B2039" s="20" t="s">
        <v>121</v>
      </c>
      <c r="C2039" s="20" t="s">
        <v>134</v>
      </c>
      <c r="D2039" s="20" t="s">
        <v>7</v>
      </c>
      <c r="E2039" s="22">
        <v>8.3346195942750914</v>
      </c>
      <c r="F2039" s="22">
        <v>10.98308874377871</v>
      </c>
      <c r="G2039" s="22">
        <v>12.412719779962011</v>
      </c>
      <c r="H2039" s="22"/>
      <c r="I2039" s="22"/>
    </row>
    <row r="2040" spans="1:9" x14ac:dyDescent="0.25">
      <c r="A2040" s="20" t="str">
        <f t="shared" si="31"/>
        <v>DISTRIBUCION VOLUMEN X CRITERIO (kg ó litros)VinoNORTE-CENTRO</v>
      </c>
      <c r="B2040" s="20" t="s">
        <v>121</v>
      </c>
      <c r="C2040" s="20" t="s">
        <v>134</v>
      </c>
      <c r="D2040" s="20" t="s">
        <v>8</v>
      </c>
      <c r="E2040" s="22">
        <v>14.640863989841732</v>
      </c>
      <c r="F2040" s="22">
        <v>16.374749111820261</v>
      </c>
      <c r="G2040" s="22">
        <v>14.712446355117811</v>
      </c>
      <c r="H2040" s="22"/>
      <c r="I2040" s="22"/>
    </row>
    <row r="2041" spans="1:9" x14ac:dyDescent="0.25">
      <c r="A2041" s="20" t="str">
        <f t="shared" si="31"/>
        <v>DISTRIBUCION VOLUMEN X CRITERIO (kg ó litros)VinoNOROESTE</v>
      </c>
      <c r="B2041" s="20" t="s">
        <v>121</v>
      </c>
      <c r="C2041" s="20" t="s">
        <v>134</v>
      </c>
      <c r="D2041" s="20" t="s">
        <v>9</v>
      </c>
      <c r="E2041" s="22">
        <v>16.156806151806862</v>
      </c>
      <c r="F2041" s="22">
        <v>13.976701299824523</v>
      </c>
      <c r="G2041" s="22">
        <v>13.657473957927085</v>
      </c>
      <c r="H2041" s="22"/>
      <c r="I2041" s="22"/>
    </row>
    <row r="2042" spans="1:9" x14ac:dyDescent="0.25">
      <c r="A2042" s="20" t="str">
        <f t="shared" si="31"/>
        <v>DISTRIBUCION VOLUMEN X CRITERIO (kg ó litros)Vino&lt;2MIL</v>
      </c>
      <c r="B2042" s="20" t="s">
        <v>121</v>
      </c>
      <c r="C2042" s="20" t="s">
        <v>134</v>
      </c>
      <c r="D2042" s="20" t="s">
        <v>10</v>
      </c>
      <c r="E2042" s="22">
        <v>5.0976841109777391</v>
      </c>
      <c r="F2042" s="22">
        <v>5.1979833073364237</v>
      </c>
      <c r="G2042" s="22">
        <v>5.6877800870349464</v>
      </c>
      <c r="H2042" s="22"/>
      <c r="I2042" s="22"/>
    </row>
    <row r="2043" spans="1:9" x14ac:dyDescent="0.25">
      <c r="A2043" s="20" t="str">
        <f t="shared" si="31"/>
        <v>DISTRIBUCION VOLUMEN X CRITERIO (kg ó litros)Vino2-5MIL</v>
      </c>
      <c r="B2043" s="20" t="s">
        <v>121</v>
      </c>
      <c r="C2043" s="20" t="s">
        <v>134</v>
      </c>
      <c r="D2043" s="20" t="s">
        <v>11</v>
      </c>
      <c r="E2043" s="22">
        <v>8.983525255947967</v>
      </c>
      <c r="F2043" s="22">
        <v>5.2279568169959756</v>
      </c>
      <c r="G2043" s="22">
        <v>5.3209379469965619</v>
      </c>
      <c r="H2043" s="22"/>
      <c r="I2043" s="22"/>
    </row>
    <row r="2044" spans="1:9" x14ac:dyDescent="0.25">
      <c r="A2044" s="20" t="str">
        <f t="shared" si="31"/>
        <v>DISTRIBUCION VOLUMEN X CRITERIO (kg ó litros)Vino5-10MIL</v>
      </c>
      <c r="B2044" s="20" t="s">
        <v>121</v>
      </c>
      <c r="C2044" s="20" t="s">
        <v>134</v>
      </c>
      <c r="D2044" s="20" t="s">
        <v>12</v>
      </c>
      <c r="E2044" s="22">
        <v>7.2460513018972019</v>
      </c>
      <c r="F2044" s="22">
        <v>6.4981511800810896</v>
      </c>
      <c r="G2044" s="22">
        <v>6.2451704036765445</v>
      </c>
      <c r="H2044" s="22"/>
      <c r="I2044" s="22"/>
    </row>
    <row r="2045" spans="1:9" x14ac:dyDescent="0.25">
      <c r="A2045" s="20" t="str">
        <f t="shared" si="31"/>
        <v>DISTRIBUCION VOLUMEN X CRITERIO (kg ó litros)Vino10-30MIL</v>
      </c>
      <c r="B2045" s="20" t="s">
        <v>121</v>
      </c>
      <c r="C2045" s="20" t="s">
        <v>134</v>
      </c>
      <c r="D2045" s="20" t="s">
        <v>13</v>
      </c>
      <c r="E2045" s="22">
        <v>21.936945812942525</v>
      </c>
      <c r="F2045" s="22">
        <v>21.019744113182785</v>
      </c>
      <c r="G2045" s="22">
        <v>20.899456353962023</v>
      </c>
      <c r="H2045" s="22"/>
      <c r="I2045" s="22"/>
    </row>
    <row r="2046" spans="1:9" x14ac:dyDescent="0.25">
      <c r="A2046" s="20" t="str">
        <f t="shared" si="31"/>
        <v>DISTRIBUCION VOLUMEN X CRITERIO (kg ó litros)Vino30-100MIL</v>
      </c>
      <c r="B2046" s="20" t="s">
        <v>121</v>
      </c>
      <c r="C2046" s="20" t="s">
        <v>134</v>
      </c>
      <c r="D2046" s="20" t="s">
        <v>14</v>
      </c>
      <c r="E2046" s="22">
        <v>16.090434502229716</v>
      </c>
      <c r="F2046" s="22">
        <v>16.950412134971806</v>
      </c>
      <c r="G2046" s="22">
        <v>16.199826177207918</v>
      </c>
      <c r="H2046" s="22"/>
      <c r="I2046" s="22"/>
    </row>
    <row r="2047" spans="1:9" x14ac:dyDescent="0.25">
      <c r="A2047" s="20" t="str">
        <f t="shared" si="31"/>
        <v>DISTRIBUCION VOLUMEN X CRITERIO (kg ó litros)Vino100-200MIL</v>
      </c>
      <c r="B2047" s="20" t="s">
        <v>121</v>
      </c>
      <c r="C2047" s="20" t="s">
        <v>134</v>
      </c>
      <c r="D2047" s="20" t="s">
        <v>15</v>
      </c>
      <c r="E2047" s="22">
        <v>12.476070534396911</v>
      </c>
      <c r="F2047" s="22">
        <v>13.229823992247328</v>
      </c>
      <c r="G2047" s="22">
        <v>11.710345127384185</v>
      </c>
      <c r="H2047" s="22"/>
      <c r="I2047" s="22"/>
    </row>
    <row r="2048" spans="1:9" x14ac:dyDescent="0.25">
      <c r="A2048" s="20" t="str">
        <f t="shared" si="31"/>
        <v>DISTRIBUCION VOLUMEN X CRITERIO (kg ó litros)Vino200-500MIL</v>
      </c>
      <c r="B2048" s="20" t="s">
        <v>121</v>
      </c>
      <c r="C2048" s="20" t="s">
        <v>134</v>
      </c>
      <c r="D2048" s="20" t="s">
        <v>16</v>
      </c>
      <c r="E2048" s="22">
        <v>15.371447477607205</v>
      </c>
      <c r="F2048" s="22">
        <v>16.330584484437285</v>
      </c>
      <c r="G2048" s="22">
        <v>15.948616059444392</v>
      </c>
      <c r="H2048" s="22"/>
      <c r="I2048" s="22"/>
    </row>
    <row r="2049" spans="1:9" x14ac:dyDescent="0.25">
      <c r="A2049" s="20" t="str">
        <f t="shared" si="31"/>
        <v>DISTRIBUCION VOLUMEN X CRITERIO (kg ó litros)Vino&gt;500MIL</v>
      </c>
      <c r="B2049" s="20" t="s">
        <v>121</v>
      </c>
      <c r="C2049" s="20" t="s">
        <v>134</v>
      </c>
      <c r="D2049" s="20" t="s">
        <v>17</v>
      </c>
      <c r="E2049" s="22">
        <v>12.797852203391768</v>
      </c>
      <c r="F2049" s="22">
        <v>15.54535341003527</v>
      </c>
      <c r="G2049" s="22">
        <v>17.987876428699071</v>
      </c>
      <c r="H2049" s="22"/>
      <c r="I2049" s="22"/>
    </row>
    <row r="2050" spans="1:9" x14ac:dyDescent="0.25">
      <c r="A2050" s="20" t="str">
        <f t="shared" si="31"/>
        <v>DISTRIBUCION VOLUMEN X CRITERIO (kg ó litros)VinoDE 15 A 19 AÑOS</v>
      </c>
      <c r="B2050" s="20" t="s">
        <v>121</v>
      </c>
      <c r="C2050" s="20" t="s">
        <v>134</v>
      </c>
      <c r="D2050" s="20" t="s">
        <v>40</v>
      </c>
      <c r="E2050" s="22">
        <v>0.26624283644409646</v>
      </c>
      <c r="F2050" s="22">
        <v>0.19957622276400208</v>
      </c>
      <c r="G2050" s="22">
        <v>0.39283964471973398</v>
      </c>
      <c r="H2050" s="22"/>
      <c r="I2050" s="22"/>
    </row>
    <row r="2051" spans="1:9" x14ac:dyDescent="0.25">
      <c r="A2051" s="20" t="str">
        <f t="shared" si="31"/>
        <v>DISTRIBUCION VOLUMEN X CRITERIO (kg ó litros)VinoDE 20 A 24 AÑOS</v>
      </c>
      <c r="B2051" s="20" t="s">
        <v>121</v>
      </c>
      <c r="C2051" s="20" t="s">
        <v>134</v>
      </c>
      <c r="D2051" s="20" t="s">
        <v>41</v>
      </c>
      <c r="E2051" s="22">
        <v>1.0040767252771154</v>
      </c>
      <c r="F2051" s="22">
        <v>1.1753912655398817</v>
      </c>
      <c r="G2051" s="22">
        <v>1.0865716780107595</v>
      </c>
      <c r="H2051" s="22"/>
      <c r="I2051" s="22"/>
    </row>
    <row r="2052" spans="1:9" x14ac:dyDescent="0.25">
      <c r="A2052" s="20" t="str">
        <f t="shared" ref="A2052:A2115" si="32">B2052&amp;C2052&amp;D2052</f>
        <v>DISTRIBUCION VOLUMEN X CRITERIO (kg ó litros)VinoDE 25 A 34 AÑOS</v>
      </c>
      <c r="B2052" s="20" t="s">
        <v>121</v>
      </c>
      <c r="C2052" s="20" t="s">
        <v>134</v>
      </c>
      <c r="D2052" s="20" t="s">
        <v>42</v>
      </c>
      <c r="E2052" s="22">
        <v>4.8770420426661323</v>
      </c>
      <c r="F2052" s="22">
        <v>4.825081119902654</v>
      </c>
      <c r="G2052" s="22">
        <v>5.0590359608364093</v>
      </c>
      <c r="H2052" s="22"/>
      <c r="I2052" s="22"/>
    </row>
    <row r="2053" spans="1:9" x14ac:dyDescent="0.25">
      <c r="A2053" s="20" t="str">
        <f t="shared" si="32"/>
        <v>DISTRIBUCION VOLUMEN X CRITERIO (kg ó litros)VinoDE 35 A 49 AÑOS</v>
      </c>
      <c r="B2053" s="20" t="s">
        <v>121</v>
      </c>
      <c r="C2053" s="20" t="s">
        <v>134</v>
      </c>
      <c r="D2053" s="20" t="s">
        <v>43</v>
      </c>
      <c r="E2053" s="22">
        <v>16.748198350672279</v>
      </c>
      <c r="F2053" s="22">
        <v>17.256201934844349</v>
      </c>
      <c r="G2053" s="22">
        <v>17.122468220784061</v>
      </c>
      <c r="H2053" s="22"/>
      <c r="I2053" s="22"/>
    </row>
    <row r="2054" spans="1:9" x14ac:dyDescent="0.25">
      <c r="A2054" s="20" t="str">
        <f t="shared" si="32"/>
        <v>DISTRIBUCION VOLUMEN X CRITERIO (kg ó litros)VinoDE 50 A 59 AÑOS</v>
      </c>
      <c r="B2054" s="20" t="s">
        <v>121</v>
      </c>
      <c r="C2054" s="20" t="s">
        <v>134</v>
      </c>
      <c r="D2054" s="20" t="s">
        <v>44</v>
      </c>
      <c r="E2054" s="22">
        <v>25.61811410751017</v>
      </c>
      <c r="F2054" s="22">
        <v>25.247072227873897</v>
      </c>
      <c r="G2054" s="22">
        <v>24.281458365703827</v>
      </c>
      <c r="H2054" s="22"/>
      <c r="I2054" s="22"/>
    </row>
    <row r="2055" spans="1:9" x14ac:dyDescent="0.25">
      <c r="A2055" s="20" t="str">
        <f t="shared" si="32"/>
        <v>DISTRIBUCION VOLUMEN X CRITERIO (kg ó litros)VinoDE 60 A 75 AÑOS</v>
      </c>
      <c r="B2055" s="20" t="s">
        <v>121</v>
      </c>
      <c r="C2055" s="20" t="s">
        <v>134</v>
      </c>
      <c r="D2055" s="20" t="s">
        <v>45</v>
      </c>
      <c r="E2055" s="22">
        <v>51.486335904851423</v>
      </c>
      <c r="F2055" s="22">
        <v>51.296684704356331</v>
      </c>
      <c r="G2055" s="22">
        <v>52.057633234210584</v>
      </c>
      <c r="H2055" s="22"/>
      <c r="I2055" s="22"/>
    </row>
    <row r="2056" spans="1:9" x14ac:dyDescent="0.25">
      <c r="A2056" s="20" t="str">
        <f t="shared" si="32"/>
        <v>DISTRIBUCION VOLUMEN X CRITERIO (kg ó litros)VinoALTA Y MEDIA ALTA</v>
      </c>
      <c r="B2056" s="20" t="s">
        <v>121</v>
      </c>
      <c r="C2056" s="20" t="s">
        <v>134</v>
      </c>
      <c r="D2056" s="20" t="s">
        <v>18</v>
      </c>
      <c r="E2056" s="22">
        <v>32.356774987572713</v>
      </c>
      <c r="F2056" s="22">
        <v>35.023923211882753</v>
      </c>
      <c r="G2056" s="22">
        <v>33.509235492465024</v>
      </c>
      <c r="H2056" s="22"/>
      <c r="I2056" s="22"/>
    </row>
    <row r="2057" spans="1:9" x14ac:dyDescent="0.25">
      <c r="A2057" s="20" t="str">
        <f t="shared" si="32"/>
        <v>DISTRIBUCION VOLUMEN X CRITERIO (kg ó litros)VinoMEDIA</v>
      </c>
      <c r="B2057" s="20" t="s">
        <v>121</v>
      </c>
      <c r="C2057" s="20" t="s">
        <v>134</v>
      </c>
      <c r="D2057" s="20" t="s">
        <v>19</v>
      </c>
      <c r="E2057" s="22">
        <v>27.539353028360559</v>
      </c>
      <c r="F2057" s="22">
        <v>30.248068979019255</v>
      </c>
      <c r="G2057" s="22">
        <v>32.914595644100757</v>
      </c>
      <c r="H2057" s="22"/>
      <c r="I2057" s="22"/>
    </row>
    <row r="2058" spans="1:9" x14ac:dyDescent="0.25">
      <c r="A2058" s="20" t="str">
        <f t="shared" si="32"/>
        <v>DISTRIBUCION VOLUMEN X CRITERIO (kg ó litros)VinoMEDIA BAJA</v>
      </c>
      <c r="B2058" s="20" t="s">
        <v>121</v>
      </c>
      <c r="C2058" s="20" t="s">
        <v>134</v>
      </c>
      <c r="D2058" s="20" t="s">
        <v>20</v>
      </c>
      <c r="E2058" s="22">
        <v>24.017007655729422</v>
      </c>
      <c r="F2058" s="22">
        <v>26.650870675524331</v>
      </c>
      <c r="G2058" s="22">
        <v>23.592788663031946</v>
      </c>
      <c r="H2058" s="22"/>
      <c r="I2058" s="22"/>
    </row>
    <row r="2059" spans="1:9" x14ac:dyDescent="0.25">
      <c r="A2059" s="20" t="str">
        <f t="shared" si="32"/>
        <v>DISTRIBUCION VOLUMEN X CRITERIO (kg ó litros)VinoBAJA</v>
      </c>
      <c r="B2059" s="20" t="s">
        <v>121</v>
      </c>
      <c r="C2059" s="20" t="s">
        <v>134</v>
      </c>
      <c r="D2059" s="20" t="s">
        <v>21</v>
      </c>
      <c r="E2059" s="22">
        <v>16.086870377929181</v>
      </c>
      <c r="F2059" s="22">
        <v>8.0771493264396579</v>
      </c>
      <c r="G2059" s="22">
        <v>9.9833929145148659</v>
      </c>
      <c r="H2059" s="22"/>
      <c r="I2059" s="22"/>
    </row>
    <row r="2060" spans="1:9" x14ac:dyDescent="0.25">
      <c r="A2060" s="20" t="str">
        <f t="shared" si="32"/>
        <v>DISTRIBUCION VOLUMEN X CRITERIO (kg ó litros)VinoHOMBRE</v>
      </c>
      <c r="B2060" s="20" t="s">
        <v>121</v>
      </c>
      <c r="C2060" s="20" t="s">
        <v>134</v>
      </c>
      <c r="D2060" s="20" t="s">
        <v>22</v>
      </c>
      <c r="E2060" s="22">
        <v>68.317563564926161</v>
      </c>
      <c r="F2060" s="22">
        <v>66.055898237564989</v>
      </c>
      <c r="G2060" s="22">
        <v>64.742862017325535</v>
      </c>
      <c r="H2060" s="22"/>
      <c r="I2060" s="22"/>
    </row>
    <row r="2061" spans="1:9" x14ac:dyDescent="0.25">
      <c r="A2061" s="20" t="str">
        <f t="shared" si="32"/>
        <v>DISTRIBUCION VOLUMEN X CRITERIO (kg ó litros)VinoMUJER</v>
      </c>
      <c r="B2061" s="20" t="s">
        <v>121</v>
      </c>
      <c r="C2061" s="20" t="s">
        <v>134</v>
      </c>
      <c r="D2061" s="20" t="s">
        <v>23</v>
      </c>
      <c r="E2061" s="22">
        <v>31.682443863634024</v>
      </c>
      <c r="F2061" s="22">
        <v>33.944108137782443</v>
      </c>
      <c r="G2061" s="22">
        <v>35.257150662792114</v>
      </c>
      <c r="H2061" s="22"/>
      <c r="I2061" s="22"/>
    </row>
    <row r="2062" spans="1:9" x14ac:dyDescent="0.25">
      <c r="A2062" s="20" t="str">
        <f t="shared" si="32"/>
        <v>DISTRIBUCION VOLUMEN X CRITERIO (kg ó litros)TintoT.ESPAÑA</v>
      </c>
      <c r="B2062" s="20" t="s">
        <v>121</v>
      </c>
      <c r="C2062" s="20" t="s">
        <v>135</v>
      </c>
      <c r="D2062" s="20" t="s">
        <v>37</v>
      </c>
      <c r="E2062" s="22">
        <v>100</v>
      </c>
      <c r="F2062" s="22">
        <v>100</v>
      </c>
      <c r="G2062" s="22">
        <v>100</v>
      </c>
      <c r="H2062" s="22"/>
      <c r="I2062" s="22"/>
    </row>
    <row r="2063" spans="1:9" x14ac:dyDescent="0.25">
      <c r="A2063" s="20" t="str">
        <f t="shared" si="32"/>
        <v>DISTRIBUCION VOLUMEN X CRITERIO (kg ó litros)TintoBCN AM</v>
      </c>
      <c r="B2063" s="20" t="s">
        <v>121</v>
      </c>
      <c r="C2063" s="20" t="s">
        <v>135</v>
      </c>
      <c r="D2063" s="20" t="s">
        <v>2</v>
      </c>
      <c r="E2063" s="22">
        <v>6.8663323650158867</v>
      </c>
      <c r="F2063" s="22">
        <v>7.9036162461663224</v>
      </c>
      <c r="G2063" s="22">
        <v>6.66786566130813</v>
      </c>
      <c r="H2063" s="22"/>
      <c r="I2063" s="22"/>
    </row>
    <row r="2064" spans="1:9" x14ac:dyDescent="0.25">
      <c r="A2064" s="20" t="str">
        <f t="shared" si="32"/>
        <v>DISTRIBUCION VOLUMEN X CRITERIO (kg ó litros)TintoREST.CAT ARAGON</v>
      </c>
      <c r="B2064" s="20" t="s">
        <v>121</v>
      </c>
      <c r="C2064" s="20" t="s">
        <v>135</v>
      </c>
      <c r="D2064" s="20" t="s">
        <v>3</v>
      </c>
      <c r="E2064" s="22">
        <v>20.632815804360781</v>
      </c>
      <c r="F2064" s="22">
        <v>12.47661524538176</v>
      </c>
      <c r="G2064" s="22">
        <v>11.750126781531286</v>
      </c>
      <c r="H2064" s="22"/>
      <c r="I2064" s="22"/>
    </row>
    <row r="2065" spans="1:9" x14ac:dyDescent="0.25">
      <c r="A2065" s="20" t="str">
        <f t="shared" si="32"/>
        <v>DISTRIBUCION VOLUMEN X CRITERIO (kg ó litros)TintoLEVANTE</v>
      </c>
      <c r="B2065" s="20" t="s">
        <v>121</v>
      </c>
      <c r="C2065" s="20" t="s">
        <v>135</v>
      </c>
      <c r="D2065" s="20" t="s">
        <v>4</v>
      </c>
      <c r="E2065" s="22">
        <v>13.979763022802185</v>
      </c>
      <c r="F2065" s="22">
        <v>16.749674750468426</v>
      </c>
      <c r="G2065" s="22">
        <v>17.855496971110092</v>
      </c>
      <c r="H2065" s="22"/>
      <c r="I2065" s="22"/>
    </row>
    <row r="2066" spans="1:9" x14ac:dyDescent="0.25">
      <c r="A2066" s="20" t="str">
        <f t="shared" si="32"/>
        <v>DISTRIBUCION VOLUMEN X CRITERIO (kg ó litros)TintoANDALUCIA</v>
      </c>
      <c r="B2066" s="20" t="s">
        <v>121</v>
      </c>
      <c r="C2066" s="20" t="s">
        <v>135</v>
      </c>
      <c r="D2066" s="20" t="s">
        <v>5</v>
      </c>
      <c r="E2066" s="22">
        <v>10.512484867409228</v>
      </c>
      <c r="F2066" s="22">
        <v>10.8037784736822</v>
      </c>
      <c r="G2066" s="22">
        <v>12.658908660693601</v>
      </c>
      <c r="H2066" s="22"/>
      <c r="I2066" s="22"/>
    </row>
    <row r="2067" spans="1:9" x14ac:dyDescent="0.25">
      <c r="A2067" s="20" t="str">
        <f t="shared" si="32"/>
        <v>DISTRIBUCION VOLUMEN X CRITERIO (kg ó litros)TintoMDD AM</v>
      </c>
      <c r="B2067" s="20" t="s">
        <v>121</v>
      </c>
      <c r="C2067" s="20" t="s">
        <v>135</v>
      </c>
      <c r="D2067" s="20" t="s">
        <v>6</v>
      </c>
      <c r="E2067" s="22">
        <v>9.2248332320562483</v>
      </c>
      <c r="F2067" s="22">
        <v>10.791319518727134</v>
      </c>
      <c r="G2067" s="22">
        <v>10.875684426852104</v>
      </c>
      <c r="H2067" s="22"/>
      <c r="I2067" s="22"/>
    </row>
    <row r="2068" spans="1:9" x14ac:dyDescent="0.25">
      <c r="A2068" s="20" t="str">
        <f t="shared" si="32"/>
        <v>DISTRIBUCION VOLUMEN X CRITERIO (kg ó litros)TintoRTO CENTRO</v>
      </c>
      <c r="B2068" s="20" t="s">
        <v>121</v>
      </c>
      <c r="C2068" s="20" t="s">
        <v>135</v>
      </c>
      <c r="D2068" s="20" t="s">
        <v>7</v>
      </c>
      <c r="E2068" s="22">
        <v>7.6918505511185939</v>
      </c>
      <c r="F2068" s="22">
        <v>9.8377408609908503</v>
      </c>
      <c r="G2068" s="22">
        <v>12.581223659068039</v>
      </c>
      <c r="H2068" s="22"/>
      <c r="I2068" s="22"/>
    </row>
    <row r="2069" spans="1:9" x14ac:dyDescent="0.25">
      <c r="A2069" s="20" t="str">
        <f t="shared" si="32"/>
        <v>DISTRIBUCION VOLUMEN X CRITERIO (kg ó litros)TintoNORTE-CENTRO</v>
      </c>
      <c r="B2069" s="20" t="s">
        <v>121</v>
      </c>
      <c r="C2069" s="20" t="s">
        <v>135</v>
      </c>
      <c r="D2069" s="20" t="s">
        <v>8</v>
      </c>
      <c r="E2069" s="22">
        <v>15.524819687082235</v>
      </c>
      <c r="F2069" s="22">
        <v>17.275388305464087</v>
      </c>
      <c r="G2069" s="22">
        <v>14.847105609541947</v>
      </c>
      <c r="H2069" s="22"/>
      <c r="I2069" s="22"/>
    </row>
    <row r="2070" spans="1:9" x14ac:dyDescent="0.25">
      <c r="A2070" s="20" t="str">
        <f t="shared" si="32"/>
        <v>DISTRIBUCION VOLUMEN X CRITERIO (kg ó litros)TintoNOROESTE</v>
      </c>
      <c r="B2070" s="20" t="s">
        <v>121</v>
      </c>
      <c r="C2070" s="20" t="s">
        <v>135</v>
      </c>
      <c r="D2070" s="20" t="s">
        <v>9</v>
      </c>
      <c r="E2070" s="22">
        <v>15.567116007061763</v>
      </c>
      <c r="F2070" s="22">
        <v>14.161883688752905</v>
      </c>
      <c r="G2070" s="22">
        <v>12.763591058860349</v>
      </c>
      <c r="H2070" s="22"/>
      <c r="I2070" s="22"/>
    </row>
    <row r="2071" spans="1:9" x14ac:dyDescent="0.25">
      <c r="A2071" s="20" t="str">
        <f t="shared" si="32"/>
        <v>DISTRIBUCION VOLUMEN X CRITERIO (kg ó litros)Tinto&lt;2MIL</v>
      </c>
      <c r="B2071" s="20" t="s">
        <v>121</v>
      </c>
      <c r="C2071" s="20" t="s">
        <v>135</v>
      </c>
      <c r="D2071" s="20" t="s">
        <v>10</v>
      </c>
      <c r="E2071" s="22">
        <v>4.3221312583409972</v>
      </c>
      <c r="F2071" s="22">
        <v>4.2532116822437596</v>
      </c>
      <c r="G2071" s="22">
        <v>4.5907497305521954</v>
      </c>
      <c r="H2071" s="22"/>
      <c r="I2071" s="22"/>
    </row>
    <row r="2072" spans="1:9" x14ac:dyDescent="0.25">
      <c r="A2072" s="20" t="str">
        <f t="shared" si="32"/>
        <v>DISTRIBUCION VOLUMEN X CRITERIO (kg ó litros)Tinto2-5MIL</v>
      </c>
      <c r="B2072" s="20" t="s">
        <v>121</v>
      </c>
      <c r="C2072" s="20" t="s">
        <v>135</v>
      </c>
      <c r="D2072" s="20" t="s">
        <v>11</v>
      </c>
      <c r="E2072" s="22">
        <v>11.273219323290288</v>
      </c>
      <c r="F2072" s="22">
        <v>5.3677938609050688</v>
      </c>
      <c r="G2072" s="22">
        <v>6.1654557812153872</v>
      </c>
      <c r="H2072" s="22"/>
      <c r="I2072" s="22"/>
    </row>
    <row r="2073" spans="1:9" x14ac:dyDescent="0.25">
      <c r="A2073" s="20" t="str">
        <f t="shared" si="32"/>
        <v>DISTRIBUCION VOLUMEN X CRITERIO (kg ó litros)Tinto5-10MIL</v>
      </c>
      <c r="B2073" s="20" t="s">
        <v>121</v>
      </c>
      <c r="C2073" s="20" t="s">
        <v>135</v>
      </c>
      <c r="D2073" s="20" t="s">
        <v>12</v>
      </c>
      <c r="E2073" s="22">
        <v>7.3121275944635729</v>
      </c>
      <c r="F2073" s="22">
        <v>6.6717600017834249</v>
      </c>
      <c r="G2073" s="22">
        <v>5.8112249954695798</v>
      </c>
      <c r="H2073" s="22"/>
      <c r="I2073" s="22"/>
    </row>
    <row r="2074" spans="1:9" x14ac:dyDescent="0.25">
      <c r="A2074" s="20" t="str">
        <f t="shared" si="32"/>
        <v>DISTRIBUCION VOLUMEN X CRITERIO (kg ó litros)Tinto10-30MIL</v>
      </c>
      <c r="B2074" s="20" t="s">
        <v>121</v>
      </c>
      <c r="C2074" s="20" t="s">
        <v>135</v>
      </c>
      <c r="D2074" s="20" t="s">
        <v>13</v>
      </c>
      <c r="E2074" s="22">
        <v>21.45033924791721</v>
      </c>
      <c r="F2074" s="22">
        <v>21.171066488679138</v>
      </c>
      <c r="G2074" s="22">
        <v>21.920228601672761</v>
      </c>
      <c r="H2074" s="22"/>
      <c r="I2074" s="22"/>
    </row>
    <row r="2075" spans="1:9" x14ac:dyDescent="0.25">
      <c r="A2075" s="20" t="str">
        <f t="shared" si="32"/>
        <v>DISTRIBUCION VOLUMEN X CRITERIO (kg ó litros)Tinto30-100MIL</v>
      </c>
      <c r="B2075" s="20" t="s">
        <v>121</v>
      </c>
      <c r="C2075" s="20" t="s">
        <v>135</v>
      </c>
      <c r="D2075" s="20" t="s">
        <v>14</v>
      </c>
      <c r="E2075" s="22">
        <v>15.667207389696827</v>
      </c>
      <c r="F2075" s="22">
        <v>15.697089725995115</v>
      </c>
      <c r="G2075" s="22">
        <v>15.177485179084094</v>
      </c>
      <c r="H2075" s="22"/>
      <c r="I2075" s="22"/>
    </row>
    <row r="2076" spans="1:9" x14ac:dyDescent="0.25">
      <c r="A2076" s="20" t="str">
        <f t="shared" si="32"/>
        <v>DISTRIBUCION VOLUMEN X CRITERIO (kg ó litros)Tinto100-200MIL</v>
      </c>
      <c r="B2076" s="20" t="s">
        <v>121</v>
      </c>
      <c r="C2076" s="20" t="s">
        <v>135</v>
      </c>
      <c r="D2076" s="20" t="s">
        <v>15</v>
      </c>
      <c r="E2076" s="22">
        <v>12.616454648704995</v>
      </c>
      <c r="F2076" s="22">
        <v>14.76261009277699</v>
      </c>
      <c r="G2076" s="22">
        <v>12.78895781465104</v>
      </c>
      <c r="H2076" s="22"/>
      <c r="I2076" s="22"/>
    </row>
    <row r="2077" spans="1:9" x14ac:dyDescent="0.25">
      <c r="A2077" s="20" t="str">
        <f t="shared" si="32"/>
        <v>DISTRIBUCION VOLUMEN X CRITERIO (kg ó litros)Tinto200-500MIL</v>
      </c>
      <c r="B2077" s="20" t="s">
        <v>121</v>
      </c>
      <c r="C2077" s="20" t="s">
        <v>135</v>
      </c>
      <c r="D2077" s="20" t="s">
        <v>16</v>
      </c>
      <c r="E2077" s="22">
        <v>15.437114244693831</v>
      </c>
      <c r="F2077" s="22">
        <v>17.396447369136485</v>
      </c>
      <c r="G2077" s="22">
        <v>17.163457421832319</v>
      </c>
      <c r="H2077" s="22"/>
      <c r="I2077" s="22"/>
    </row>
    <row r="2078" spans="1:9" x14ac:dyDescent="0.25">
      <c r="A2078" s="20" t="str">
        <f t="shared" si="32"/>
        <v>DISTRIBUCION VOLUMEN X CRITERIO (kg ó litros)Tinto&gt;500MIL</v>
      </c>
      <c r="B2078" s="20" t="s">
        <v>121</v>
      </c>
      <c r="C2078" s="20" t="s">
        <v>135</v>
      </c>
      <c r="D2078" s="20" t="s">
        <v>17</v>
      </c>
      <c r="E2078" s="22">
        <v>11.921424302961238</v>
      </c>
      <c r="F2078" s="22">
        <v>14.680036480123146</v>
      </c>
      <c r="G2078" s="22">
        <v>16.382448290344591</v>
      </c>
      <c r="H2078" s="22"/>
      <c r="I2078" s="22"/>
    </row>
    <row r="2079" spans="1:9" x14ac:dyDescent="0.25">
      <c r="A2079" s="20" t="str">
        <f t="shared" si="32"/>
        <v>DISTRIBUCION VOLUMEN X CRITERIO (kg ó litros)TintoDE 15 A 19 AÑOS</v>
      </c>
      <c r="B2079" s="20" t="s">
        <v>121</v>
      </c>
      <c r="C2079" s="20" t="s">
        <v>135</v>
      </c>
      <c r="D2079" s="20" t="s">
        <v>40</v>
      </c>
      <c r="E2079" s="22">
        <v>0.37241197739056187</v>
      </c>
      <c r="F2079" s="22">
        <v>0.29554426399229045</v>
      </c>
      <c r="G2079" s="22">
        <v>7.4348279182567575E-2</v>
      </c>
      <c r="H2079" s="22"/>
      <c r="I2079" s="22"/>
    </row>
    <row r="2080" spans="1:9" x14ac:dyDescent="0.25">
      <c r="A2080" s="20" t="str">
        <f t="shared" si="32"/>
        <v>DISTRIBUCION VOLUMEN X CRITERIO (kg ó litros)TintoDE 20 A 24 AÑOS</v>
      </c>
      <c r="B2080" s="20" t="s">
        <v>121</v>
      </c>
      <c r="C2080" s="20" t="s">
        <v>135</v>
      </c>
      <c r="D2080" s="20" t="s">
        <v>41</v>
      </c>
      <c r="E2080" s="22">
        <v>0.59914752355651413</v>
      </c>
      <c r="F2080" s="22">
        <v>1.2182076014891459</v>
      </c>
      <c r="G2080" s="22">
        <v>0.80409593529920453</v>
      </c>
      <c r="H2080" s="22"/>
      <c r="I2080" s="22"/>
    </row>
    <row r="2081" spans="1:9" x14ac:dyDescent="0.25">
      <c r="A2081" s="20" t="str">
        <f t="shared" si="32"/>
        <v>DISTRIBUCION VOLUMEN X CRITERIO (kg ó litros)TintoDE 25 A 34 AÑOS</v>
      </c>
      <c r="B2081" s="20" t="s">
        <v>121</v>
      </c>
      <c r="C2081" s="20" t="s">
        <v>135</v>
      </c>
      <c r="D2081" s="20" t="s">
        <v>42</v>
      </c>
      <c r="E2081" s="22">
        <v>3.1891440505946238</v>
      </c>
      <c r="F2081" s="22">
        <v>3.3127897917130813</v>
      </c>
      <c r="G2081" s="22">
        <v>3.2527140000295933</v>
      </c>
      <c r="H2081" s="22"/>
      <c r="I2081" s="22"/>
    </row>
    <row r="2082" spans="1:9" x14ac:dyDescent="0.25">
      <c r="A2082" s="20" t="str">
        <f t="shared" si="32"/>
        <v>DISTRIBUCION VOLUMEN X CRITERIO (kg ó litros)TintoDE 35 A 49 AÑOS</v>
      </c>
      <c r="B2082" s="20" t="s">
        <v>121</v>
      </c>
      <c r="C2082" s="20" t="s">
        <v>135</v>
      </c>
      <c r="D2082" s="20" t="s">
        <v>43</v>
      </c>
      <c r="E2082" s="22">
        <v>16.52153265803755</v>
      </c>
      <c r="F2082" s="22">
        <v>17.064770220870411</v>
      </c>
      <c r="G2082" s="22">
        <v>17.248117219042733</v>
      </c>
      <c r="H2082" s="22"/>
      <c r="I2082" s="22"/>
    </row>
    <row r="2083" spans="1:9" x14ac:dyDescent="0.25">
      <c r="A2083" s="20" t="str">
        <f t="shared" si="32"/>
        <v>DISTRIBUCION VOLUMEN X CRITERIO (kg ó litros)TintoDE 50 A 59 AÑOS</v>
      </c>
      <c r="B2083" s="20" t="s">
        <v>121</v>
      </c>
      <c r="C2083" s="20" t="s">
        <v>135</v>
      </c>
      <c r="D2083" s="20" t="s">
        <v>44</v>
      </c>
      <c r="E2083" s="22">
        <v>26.398929551672072</v>
      </c>
      <c r="F2083" s="22">
        <v>27.150501936272669</v>
      </c>
      <c r="G2083" s="22">
        <v>24.426515821311366</v>
      </c>
      <c r="H2083" s="22"/>
      <c r="I2083" s="22"/>
    </row>
    <row r="2084" spans="1:9" x14ac:dyDescent="0.25">
      <c r="A2084" s="20" t="str">
        <f t="shared" si="32"/>
        <v>DISTRIBUCION VOLUMEN X CRITERIO (kg ó litros)TintoDE 60 A 75 AÑOS</v>
      </c>
      <c r="B2084" s="20" t="s">
        <v>121</v>
      </c>
      <c r="C2084" s="20" t="s">
        <v>135</v>
      </c>
      <c r="D2084" s="20" t="s">
        <v>45</v>
      </c>
      <c r="E2084" s="22">
        <v>52.918850786403397</v>
      </c>
      <c r="F2084" s="22">
        <v>50.958197929512274</v>
      </c>
      <c r="G2084" s="22">
        <v>54.194220640409959</v>
      </c>
      <c r="H2084" s="22"/>
      <c r="I2084" s="22"/>
    </row>
    <row r="2085" spans="1:9" x14ac:dyDescent="0.25">
      <c r="A2085" s="20" t="str">
        <f t="shared" si="32"/>
        <v>DISTRIBUCION VOLUMEN X CRITERIO (kg ó litros)TintoALTA Y MEDIA ALTA</v>
      </c>
      <c r="B2085" s="20" t="s">
        <v>121</v>
      </c>
      <c r="C2085" s="20" t="s">
        <v>135</v>
      </c>
      <c r="D2085" s="20" t="s">
        <v>18</v>
      </c>
      <c r="E2085" s="22">
        <v>32.123373945490755</v>
      </c>
      <c r="F2085" s="22">
        <v>35.241472379594349</v>
      </c>
      <c r="G2085" s="22">
        <v>31.418776573143813</v>
      </c>
      <c r="H2085" s="22"/>
      <c r="I2085" s="22"/>
    </row>
    <row r="2086" spans="1:9" x14ac:dyDescent="0.25">
      <c r="A2086" s="20" t="str">
        <f t="shared" si="32"/>
        <v>DISTRIBUCION VOLUMEN X CRITERIO (kg ó litros)TintoMEDIA</v>
      </c>
      <c r="B2086" s="20" t="s">
        <v>121</v>
      </c>
      <c r="C2086" s="20" t="s">
        <v>135</v>
      </c>
      <c r="D2086" s="20" t="s">
        <v>19</v>
      </c>
      <c r="E2086" s="22">
        <v>27.724922471340108</v>
      </c>
      <c r="F2086" s="22">
        <v>31.077301042363732</v>
      </c>
      <c r="G2086" s="22">
        <v>35.377960258187336</v>
      </c>
      <c r="H2086" s="22"/>
      <c r="I2086" s="22"/>
    </row>
    <row r="2087" spans="1:9" x14ac:dyDescent="0.25">
      <c r="A2087" s="20" t="str">
        <f t="shared" si="32"/>
        <v>DISTRIBUCION VOLUMEN X CRITERIO (kg ó litros)TintoMEDIA BAJA</v>
      </c>
      <c r="B2087" s="20" t="s">
        <v>121</v>
      </c>
      <c r="C2087" s="20" t="s">
        <v>135</v>
      </c>
      <c r="D2087" s="20" t="s">
        <v>20</v>
      </c>
      <c r="E2087" s="22">
        <v>22.431192869260762</v>
      </c>
      <c r="F2087" s="22">
        <v>25.554307642852393</v>
      </c>
      <c r="G2087" s="22">
        <v>24.132015729343188</v>
      </c>
      <c r="H2087" s="22"/>
      <c r="I2087" s="22"/>
    </row>
    <row r="2088" spans="1:9" x14ac:dyDescent="0.25">
      <c r="A2088" s="20" t="str">
        <f t="shared" si="32"/>
        <v>DISTRIBUCION VOLUMEN X CRITERIO (kg ó litros)TintoBAJA</v>
      </c>
      <c r="B2088" s="20" t="s">
        <v>121</v>
      </c>
      <c r="C2088" s="20" t="s">
        <v>135</v>
      </c>
      <c r="D2088" s="20" t="s">
        <v>21</v>
      </c>
      <c r="E2088" s="22">
        <v>17.720523425542069</v>
      </c>
      <c r="F2088" s="22">
        <v>8.126936700993264</v>
      </c>
      <c r="G2088" s="22">
        <v>9.0712581121396525</v>
      </c>
      <c r="H2088" s="22"/>
      <c r="I2088" s="22"/>
    </row>
    <row r="2089" spans="1:9" x14ac:dyDescent="0.25">
      <c r="A2089" s="20" t="str">
        <f t="shared" si="32"/>
        <v>DISTRIBUCION VOLUMEN X CRITERIO (kg ó litros)TintoHOMBRE</v>
      </c>
      <c r="B2089" s="20" t="s">
        <v>121</v>
      </c>
      <c r="C2089" s="20" t="s">
        <v>135</v>
      </c>
      <c r="D2089" s="20" t="s">
        <v>22</v>
      </c>
      <c r="E2089" s="22">
        <v>71.331689922820033</v>
      </c>
      <c r="F2089" s="22">
        <v>68.220983245104364</v>
      </c>
      <c r="G2089" s="22">
        <v>66.841603689081836</v>
      </c>
      <c r="H2089" s="22"/>
      <c r="I2089" s="22"/>
    </row>
    <row r="2090" spans="1:9" x14ac:dyDescent="0.25">
      <c r="A2090" s="20" t="str">
        <f t="shared" si="32"/>
        <v>DISTRIBUCION VOLUMEN X CRITERIO (kg ó litros)TintoMUJER</v>
      </c>
      <c r="B2090" s="20" t="s">
        <v>121</v>
      </c>
      <c r="C2090" s="20" t="s">
        <v>135</v>
      </c>
      <c r="D2090" s="20" t="s">
        <v>23</v>
      </c>
      <c r="E2090" s="22">
        <v>28.668325838348192</v>
      </c>
      <c r="F2090" s="22">
        <v>31.779028626492916</v>
      </c>
      <c r="G2090" s="22">
        <v>33.158413056965237</v>
      </c>
      <c r="H2090" s="22"/>
      <c r="I2090" s="22"/>
    </row>
    <row r="2091" spans="1:9" x14ac:dyDescent="0.25">
      <c r="A2091" s="20" t="str">
        <f t="shared" si="32"/>
        <v>DISTRIBUCION VOLUMEN X CRITERIO (kg ó litros)BlancoT.ESPAÑA</v>
      </c>
      <c r="B2091" s="20" t="s">
        <v>121</v>
      </c>
      <c r="C2091" s="20" t="s">
        <v>136</v>
      </c>
      <c r="D2091" s="20" t="s">
        <v>37</v>
      </c>
      <c r="E2091" s="22">
        <v>100</v>
      </c>
      <c r="F2091" s="22">
        <v>100</v>
      </c>
      <c r="G2091" s="22">
        <v>100</v>
      </c>
      <c r="H2091" s="22"/>
      <c r="I2091" s="22"/>
    </row>
    <row r="2092" spans="1:9" x14ac:dyDescent="0.25">
      <c r="A2092" s="20" t="str">
        <f t="shared" si="32"/>
        <v>DISTRIBUCION VOLUMEN X CRITERIO (kg ó litros)BlancoBCN AM</v>
      </c>
      <c r="B2092" s="20" t="s">
        <v>121</v>
      </c>
      <c r="C2092" s="20" t="s">
        <v>136</v>
      </c>
      <c r="D2092" s="20" t="s">
        <v>2</v>
      </c>
      <c r="E2092" s="22">
        <v>7.0710782599586697</v>
      </c>
      <c r="F2092" s="22">
        <v>7.3326664008062661</v>
      </c>
      <c r="G2092" s="22">
        <v>5.1018551290983467</v>
      </c>
      <c r="H2092" s="22"/>
      <c r="I2092" s="22"/>
    </row>
    <row r="2093" spans="1:9" x14ac:dyDescent="0.25">
      <c r="A2093" s="20" t="str">
        <f t="shared" si="32"/>
        <v>DISTRIBUCION VOLUMEN X CRITERIO (kg ó litros)BlancoREST.CAT ARAGON</v>
      </c>
      <c r="B2093" s="20" t="s">
        <v>121</v>
      </c>
      <c r="C2093" s="20" t="s">
        <v>136</v>
      </c>
      <c r="D2093" s="20" t="s">
        <v>3</v>
      </c>
      <c r="E2093" s="22">
        <v>13.052884628703843</v>
      </c>
      <c r="F2093" s="22">
        <v>13.395290728276482</v>
      </c>
      <c r="G2093" s="22">
        <v>13.809561509440307</v>
      </c>
      <c r="H2093" s="22"/>
      <c r="I2093" s="22"/>
    </row>
    <row r="2094" spans="1:9" x14ac:dyDescent="0.25">
      <c r="A2094" s="20" t="str">
        <f t="shared" si="32"/>
        <v>DISTRIBUCION VOLUMEN X CRITERIO (kg ó litros)BlancoLEVANTE</v>
      </c>
      <c r="B2094" s="20" t="s">
        <v>121</v>
      </c>
      <c r="C2094" s="20" t="s">
        <v>136</v>
      </c>
      <c r="D2094" s="20" t="s">
        <v>4</v>
      </c>
      <c r="E2094" s="22">
        <v>10.242482126901017</v>
      </c>
      <c r="F2094" s="22">
        <v>10.521085720824416</v>
      </c>
      <c r="G2094" s="22">
        <v>11.492766534582286</v>
      </c>
      <c r="H2094" s="22"/>
      <c r="I2094" s="22"/>
    </row>
    <row r="2095" spans="1:9" x14ac:dyDescent="0.25">
      <c r="A2095" s="20" t="str">
        <f t="shared" si="32"/>
        <v>DISTRIBUCION VOLUMEN X CRITERIO (kg ó litros)BlancoANDALUCIA</v>
      </c>
      <c r="B2095" s="20" t="s">
        <v>121</v>
      </c>
      <c r="C2095" s="20" t="s">
        <v>136</v>
      </c>
      <c r="D2095" s="20" t="s">
        <v>5</v>
      </c>
      <c r="E2095" s="22">
        <v>11.154700275239875</v>
      </c>
      <c r="F2095" s="22">
        <v>12.453391096544783</v>
      </c>
      <c r="G2095" s="22">
        <v>11.897606060740772</v>
      </c>
      <c r="H2095" s="22"/>
      <c r="I2095" s="22"/>
    </row>
    <row r="2096" spans="1:9" x14ac:dyDescent="0.25">
      <c r="A2096" s="20" t="str">
        <f t="shared" si="32"/>
        <v>DISTRIBUCION VOLUMEN X CRITERIO (kg ó litros)BlancoMDD AM</v>
      </c>
      <c r="B2096" s="20" t="s">
        <v>121</v>
      </c>
      <c r="C2096" s="20" t="s">
        <v>136</v>
      </c>
      <c r="D2096" s="20" t="s">
        <v>6</v>
      </c>
      <c r="E2096" s="22">
        <v>15.511617455716852</v>
      </c>
      <c r="F2096" s="22">
        <v>12.687223677802065</v>
      </c>
      <c r="G2096" s="22">
        <v>14.74599960635928</v>
      </c>
      <c r="H2096" s="22"/>
      <c r="I2096" s="22"/>
    </row>
    <row r="2097" spans="1:9" x14ac:dyDescent="0.25">
      <c r="A2097" s="20" t="str">
        <f t="shared" si="32"/>
        <v>DISTRIBUCION VOLUMEN X CRITERIO (kg ó litros)BlancoRTO CENTRO</v>
      </c>
      <c r="B2097" s="20" t="s">
        <v>121</v>
      </c>
      <c r="C2097" s="20" t="s">
        <v>136</v>
      </c>
      <c r="D2097" s="20" t="s">
        <v>7</v>
      </c>
      <c r="E2097" s="22">
        <v>11.193487169902422</v>
      </c>
      <c r="F2097" s="22">
        <v>14.253357826387145</v>
      </c>
      <c r="G2097" s="22">
        <v>12.864283754292385</v>
      </c>
      <c r="H2097" s="22"/>
      <c r="I2097" s="22"/>
    </row>
    <row r="2098" spans="1:9" x14ac:dyDescent="0.25">
      <c r="A2098" s="20" t="str">
        <f t="shared" si="32"/>
        <v>DISTRIBUCION VOLUMEN X CRITERIO (kg ó litros)BlancoNORTE-CENTRO</v>
      </c>
      <c r="B2098" s="20" t="s">
        <v>121</v>
      </c>
      <c r="C2098" s="20" t="s">
        <v>136</v>
      </c>
      <c r="D2098" s="20" t="s">
        <v>8</v>
      </c>
      <c r="E2098" s="22">
        <v>13.905845783275437</v>
      </c>
      <c r="F2098" s="22">
        <v>15.269861469281365</v>
      </c>
      <c r="G2098" s="22">
        <v>14.375947081824425</v>
      </c>
      <c r="H2098" s="22"/>
      <c r="I2098" s="22"/>
    </row>
    <row r="2099" spans="1:9" x14ac:dyDescent="0.25">
      <c r="A2099" s="20" t="str">
        <f t="shared" si="32"/>
        <v>DISTRIBUCION VOLUMEN X CRITERIO (kg ó litros)BlancoNOROESTE</v>
      </c>
      <c r="B2099" s="20" t="s">
        <v>121</v>
      </c>
      <c r="C2099" s="20" t="s">
        <v>136</v>
      </c>
      <c r="D2099" s="20" t="s">
        <v>9</v>
      </c>
      <c r="E2099" s="22">
        <v>17.86790338650535</v>
      </c>
      <c r="F2099" s="22">
        <v>14.087123719406062</v>
      </c>
      <c r="G2099" s="22">
        <v>15.711992305135301</v>
      </c>
      <c r="H2099" s="22"/>
      <c r="I2099" s="22"/>
    </row>
    <row r="2100" spans="1:9" x14ac:dyDescent="0.25">
      <c r="A2100" s="20" t="str">
        <f t="shared" si="32"/>
        <v>DISTRIBUCION VOLUMEN X CRITERIO (kg ó litros)Blanco&lt;2MIL</v>
      </c>
      <c r="B2100" s="20" t="s">
        <v>121</v>
      </c>
      <c r="C2100" s="20" t="s">
        <v>136</v>
      </c>
      <c r="D2100" s="20" t="s">
        <v>10</v>
      </c>
      <c r="E2100" s="22">
        <v>6.6298884628152672</v>
      </c>
      <c r="F2100" s="22">
        <v>7.3342884902253189</v>
      </c>
      <c r="G2100" s="22">
        <v>7.0814026358111031</v>
      </c>
      <c r="H2100" s="22"/>
      <c r="I2100" s="22"/>
    </row>
    <row r="2101" spans="1:9" x14ac:dyDescent="0.25">
      <c r="A2101" s="20" t="str">
        <f t="shared" si="32"/>
        <v>DISTRIBUCION VOLUMEN X CRITERIO (kg ó litros)Blanco2-5MIL</v>
      </c>
      <c r="B2101" s="20" t="s">
        <v>121</v>
      </c>
      <c r="C2101" s="20" t="s">
        <v>136</v>
      </c>
      <c r="D2101" s="20" t="s">
        <v>11</v>
      </c>
      <c r="E2101" s="22">
        <v>5.5197638552455563</v>
      </c>
      <c r="F2101" s="22">
        <v>4.935051186651501</v>
      </c>
      <c r="G2101" s="22">
        <v>3.9655900402299964</v>
      </c>
      <c r="H2101" s="22"/>
      <c r="I2101" s="22"/>
    </row>
    <row r="2102" spans="1:9" x14ac:dyDescent="0.25">
      <c r="A2102" s="20" t="str">
        <f t="shared" si="32"/>
        <v>DISTRIBUCION VOLUMEN X CRITERIO (kg ó litros)Blanco5-10MIL</v>
      </c>
      <c r="B2102" s="20" t="s">
        <v>121</v>
      </c>
      <c r="C2102" s="20" t="s">
        <v>136</v>
      </c>
      <c r="D2102" s="20" t="s">
        <v>12</v>
      </c>
      <c r="E2102" s="22">
        <v>7.8913665754370559</v>
      </c>
      <c r="F2102" s="22">
        <v>6.8173252026784414</v>
      </c>
      <c r="G2102" s="22">
        <v>7.4796614391831104</v>
      </c>
      <c r="H2102" s="22"/>
      <c r="I2102" s="22"/>
    </row>
    <row r="2103" spans="1:9" x14ac:dyDescent="0.25">
      <c r="A2103" s="20" t="str">
        <f t="shared" si="32"/>
        <v>DISTRIBUCION VOLUMEN X CRITERIO (kg ó litros)Blanco10-30MIL</v>
      </c>
      <c r="B2103" s="20" t="s">
        <v>121</v>
      </c>
      <c r="C2103" s="20" t="s">
        <v>136</v>
      </c>
      <c r="D2103" s="20" t="s">
        <v>13</v>
      </c>
      <c r="E2103" s="22">
        <v>16.139786738451694</v>
      </c>
      <c r="F2103" s="22">
        <v>17.204045676240902</v>
      </c>
      <c r="G2103" s="22">
        <v>18.533684595575998</v>
      </c>
      <c r="H2103" s="22"/>
      <c r="I2103" s="22"/>
    </row>
    <row r="2104" spans="1:9" x14ac:dyDescent="0.25">
      <c r="A2104" s="20" t="str">
        <f t="shared" si="32"/>
        <v>DISTRIBUCION VOLUMEN X CRITERIO (kg ó litros)Blanco30-100MIL</v>
      </c>
      <c r="B2104" s="20" t="s">
        <v>121</v>
      </c>
      <c r="C2104" s="20" t="s">
        <v>136</v>
      </c>
      <c r="D2104" s="20" t="s">
        <v>14</v>
      </c>
      <c r="E2104" s="22">
        <v>18.720647093760252</v>
      </c>
      <c r="F2104" s="22">
        <v>20.062394169182991</v>
      </c>
      <c r="G2104" s="22">
        <v>17.458433478104077</v>
      </c>
      <c r="H2104" s="22"/>
      <c r="I2104" s="22"/>
    </row>
    <row r="2105" spans="1:9" x14ac:dyDescent="0.25">
      <c r="A2105" s="20" t="str">
        <f t="shared" si="32"/>
        <v>DISTRIBUCION VOLUMEN X CRITERIO (kg ó litros)Blanco100-200MIL</v>
      </c>
      <c r="B2105" s="20" t="s">
        <v>121</v>
      </c>
      <c r="C2105" s="20" t="s">
        <v>136</v>
      </c>
      <c r="D2105" s="20" t="s">
        <v>15</v>
      </c>
      <c r="E2105" s="22">
        <v>13.453640120395066</v>
      </c>
      <c r="F2105" s="22">
        <v>11.224891846915957</v>
      </c>
      <c r="G2105" s="22">
        <v>10.506905016685767</v>
      </c>
      <c r="H2105" s="22"/>
      <c r="I2105" s="22"/>
    </row>
    <row r="2106" spans="1:9" x14ac:dyDescent="0.25">
      <c r="A2106" s="20" t="str">
        <f t="shared" si="32"/>
        <v>DISTRIBUCION VOLUMEN X CRITERIO (kg ó litros)Blanco200-500MIL</v>
      </c>
      <c r="B2106" s="20" t="s">
        <v>121</v>
      </c>
      <c r="C2106" s="20" t="s">
        <v>136</v>
      </c>
      <c r="D2106" s="20" t="s">
        <v>16</v>
      </c>
      <c r="E2106" s="22">
        <v>16.35256375702355</v>
      </c>
      <c r="F2106" s="22">
        <v>15.798152608683727</v>
      </c>
      <c r="G2106" s="22">
        <v>14.857599312146371</v>
      </c>
      <c r="H2106" s="22"/>
      <c r="I2106" s="22"/>
    </row>
    <row r="2107" spans="1:9" x14ac:dyDescent="0.25">
      <c r="A2107" s="20" t="str">
        <f t="shared" si="32"/>
        <v>DISTRIBUCION VOLUMEN X CRITERIO (kg ó litros)Blanco&gt;500MIL</v>
      </c>
      <c r="B2107" s="20" t="s">
        <v>121</v>
      </c>
      <c r="C2107" s="20" t="s">
        <v>136</v>
      </c>
      <c r="D2107" s="20" t="s">
        <v>17</v>
      </c>
      <c r="E2107" s="22">
        <v>15.29234534533723</v>
      </c>
      <c r="F2107" s="22">
        <v>16.623849041837012</v>
      </c>
      <c r="G2107" s="22">
        <v>20.116735078954143</v>
      </c>
      <c r="H2107" s="22"/>
      <c r="I2107" s="22"/>
    </row>
    <row r="2108" spans="1:9" x14ac:dyDescent="0.25">
      <c r="A2108" s="20" t="str">
        <f t="shared" si="32"/>
        <v>DISTRIBUCION VOLUMEN X CRITERIO (kg ó litros)BlancoDE 15 A 19 AÑOS</v>
      </c>
      <c r="B2108" s="20" t="s">
        <v>121</v>
      </c>
      <c r="C2108" s="20" t="s">
        <v>136</v>
      </c>
      <c r="D2108" s="20" t="s">
        <v>40</v>
      </c>
      <c r="E2108" s="22">
        <v>6.9827841794007167E-2</v>
      </c>
      <c r="F2108" s="22">
        <v>4.4726117153977958E-2</v>
      </c>
      <c r="G2108" s="22">
        <v>0.97553485529233619</v>
      </c>
      <c r="H2108" s="22"/>
      <c r="I2108" s="22"/>
    </row>
    <row r="2109" spans="1:9" x14ac:dyDescent="0.25">
      <c r="A2109" s="20" t="str">
        <f t="shared" si="32"/>
        <v>DISTRIBUCION VOLUMEN X CRITERIO (kg ó litros)BlancoDE 20 A 24 AÑOS</v>
      </c>
      <c r="B2109" s="20" t="s">
        <v>121</v>
      </c>
      <c r="C2109" s="20" t="s">
        <v>136</v>
      </c>
      <c r="D2109" s="20" t="s">
        <v>41</v>
      </c>
      <c r="E2109" s="22">
        <v>1.6033636323933027</v>
      </c>
      <c r="F2109" s="22">
        <v>1.1192950580101679</v>
      </c>
      <c r="G2109" s="22">
        <v>1.7158759316045613</v>
      </c>
      <c r="H2109" s="22"/>
      <c r="I2109" s="22"/>
    </row>
    <row r="2110" spans="1:9" x14ac:dyDescent="0.25">
      <c r="A2110" s="20" t="str">
        <f t="shared" si="32"/>
        <v>DISTRIBUCION VOLUMEN X CRITERIO (kg ó litros)BlancoDE 25 A 34 AÑOS</v>
      </c>
      <c r="B2110" s="20" t="s">
        <v>121</v>
      </c>
      <c r="C2110" s="20" t="s">
        <v>136</v>
      </c>
      <c r="D2110" s="20" t="s">
        <v>42</v>
      </c>
      <c r="E2110" s="22">
        <v>8.5992428112580477</v>
      </c>
      <c r="F2110" s="22">
        <v>7.9657821317641666</v>
      </c>
      <c r="G2110" s="22">
        <v>8.0438780129014642</v>
      </c>
      <c r="H2110" s="22"/>
      <c r="I2110" s="22"/>
    </row>
    <row r="2111" spans="1:9" x14ac:dyDescent="0.25">
      <c r="A2111" s="20" t="str">
        <f t="shared" si="32"/>
        <v>DISTRIBUCION VOLUMEN X CRITERIO (kg ó litros)BlancoDE 35 A 49 AÑOS</v>
      </c>
      <c r="B2111" s="20" t="s">
        <v>121</v>
      </c>
      <c r="C2111" s="20" t="s">
        <v>136</v>
      </c>
      <c r="D2111" s="20" t="s">
        <v>43</v>
      </c>
      <c r="E2111" s="22">
        <v>17.702709482673232</v>
      </c>
      <c r="F2111" s="22">
        <v>17.37735607999219</v>
      </c>
      <c r="G2111" s="22">
        <v>16.497661787075639</v>
      </c>
      <c r="H2111" s="22"/>
      <c r="I2111" s="22"/>
    </row>
    <row r="2112" spans="1:9" x14ac:dyDescent="0.25">
      <c r="A2112" s="20" t="str">
        <f t="shared" si="32"/>
        <v>DISTRIBUCION VOLUMEN X CRITERIO (kg ó litros)BlancoDE 50 A 59 AÑOS</v>
      </c>
      <c r="B2112" s="20" t="s">
        <v>121</v>
      </c>
      <c r="C2112" s="20" t="s">
        <v>136</v>
      </c>
      <c r="D2112" s="20" t="s">
        <v>44</v>
      </c>
      <c r="E2112" s="22">
        <v>24.486140242270867</v>
      </c>
      <c r="F2112" s="22">
        <v>22.026861954218358</v>
      </c>
      <c r="G2112" s="22">
        <v>23.239997739771038</v>
      </c>
      <c r="H2112" s="22"/>
      <c r="I2112" s="22"/>
    </row>
    <row r="2113" spans="1:9" x14ac:dyDescent="0.25">
      <c r="A2113" s="20" t="str">
        <f t="shared" si="32"/>
        <v>DISTRIBUCION VOLUMEN X CRITERIO (kg ó litros)BlancoDE 60 A 75 AÑOS</v>
      </c>
      <c r="B2113" s="20" t="s">
        <v>121</v>
      </c>
      <c r="C2113" s="20" t="s">
        <v>136</v>
      </c>
      <c r="D2113" s="20" t="s">
        <v>45</v>
      </c>
      <c r="E2113" s="22">
        <v>47.538717257563704</v>
      </c>
      <c r="F2113" s="22">
        <v>51.465978794248379</v>
      </c>
      <c r="G2113" s="22">
        <v>49.527051509617721</v>
      </c>
      <c r="H2113" s="22"/>
      <c r="I2113" s="22"/>
    </row>
    <row r="2114" spans="1:9" x14ac:dyDescent="0.25">
      <c r="A2114" s="20" t="str">
        <f t="shared" si="32"/>
        <v>DISTRIBUCION VOLUMEN X CRITERIO (kg ó litros)BlancoALTA Y MEDIA ALTA</v>
      </c>
      <c r="B2114" s="20" t="s">
        <v>121</v>
      </c>
      <c r="C2114" s="20" t="s">
        <v>136</v>
      </c>
      <c r="D2114" s="20" t="s">
        <v>18</v>
      </c>
      <c r="E2114" s="22">
        <v>37.088713837112017</v>
      </c>
      <c r="F2114" s="22">
        <v>38.282830211830372</v>
      </c>
      <c r="G2114" s="22">
        <v>40.016833703629217</v>
      </c>
      <c r="H2114" s="22"/>
      <c r="I2114" s="22"/>
    </row>
    <row r="2115" spans="1:9" x14ac:dyDescent="0.25">
      <c r="A2115" s="20" t="str">
        <f t="shared" si="32"/>
        <v>DISTRIBUCION VOLUMEN X CRITERIO (kg ó litros)BlancoMEDIA</v>
      </c>
      <c r="B2115" s="20" t="s">
        <v>121</v>
      </c>
      <c r="C2115" s="20" t="s">
        <v>136</v>
      </c>
      <c r="D2115" s="20" t="s">
        <v>19</v>
      </c>
      <c r="E2115" s="22">
        <v>25.505109817337441</v>
      </c>
      <c r="F2115" s="22">
        <v>28.402975645793322</v>
      </c>
      <c r="G2115" s="22">
        <v>27.433566743235936</v>
      </c>
      <c r="H2115" s="22"/>
      <c r="I2115" s="22"/>
    </row>
    <row r="2116" spans="1:9" x14ac:dyDescent="0.25">
      <c r="A2116" s="20" t="str">
        <f t="shared" ref="A2116:A2179" si="33">B2116&amp;C2116&amp;D2116</f>
        <v>DISTRIBUCION VOLUMEN X CRITERIO (kg ó litros)BlancoMEDIA BAJA</v>
      </c>
      <c r="B2116" s="20" t="s">
        <v>121</v>
      </c>
      <c r="C2116" s="20" t="s">
        <v>136</v>
      </c>
      <c r="D2116" s="20" t="s">
        <v>20</v>
      </c>
      <c r="E2116" s="22">
        <v>23.549052567277805</v>
      </c>
      <c r="F2116" s="22">
        <v>25.827230039497469</v>
      </c>
      <c r="G2116" s="22">
        <v>21.710658935419552</v>
      </c>
      <c r="H2116" s="22"/>
      <c r="I2116" s="22"/>
    </row>
    <row r="2117" spans="1:9" x14ac:dyDescent="0.25">
      <c r="A2117" s="20" t="str">
        <f t="shared" si="33"/>
        <v>DISTRIBUCION VOLUMEN X CRITERIO (kg ó litros)BlancoBAJA</v>
      </c>
      <c r="B2117" s="20" t="s">
        <v>121</v>
      </c>
      <c r="C2117" s="20" t="s">
        <v>136</v>
      </c>
      <c r="D2117" s="20" t="s">
        <v>21</v>
      </c>
      <c r="E2117" s="22">
        <v>13.857118029573833</v>
      </c>
      <c r="F2117" s="22">
        <v>7.4869666376286128</v>
      </c>
      <c r="G2117" s="22">
        <v>10.838958792549795</v>
      </c>
      <c r="H2117" s="22"/>
      <c r="I2117" s="22"/>
    </row>
    <row r="2118" spans="1:9" x14ac:dyDescent="0.25">
      <c r="A2118" s="20" t="str">
        <f t="shared" si="33"/>
        <v>DISTRIBUCION VOLUMEN X CRITERIO (kg ó litros)BlancoHOMBRE</v>
      </c>
      <c r="B2118" s="20" t="s">
        <v>121</v>
      </c>
      <c r="C2118" s="20" t="s">
        <v>136</v>
      </c>
      <c r="D2118" s="20" t="s">
        <v>22</v>
      </c>
      <c r="E2118" s="22">
        <v>61.011459013548695</v>
      </c>
      <c r="F2118" s="22">
        <v>61.803261195006911</v>
      </c>
      <c r="G2118" s="22">
        <v>61.493978804229663</v>
      </c>
      <c r="H2118" s="22"/>
      <c r="I2118" s="22"/>
    </row>
    <row r="2119" spans="1:9" x14ac:dyDescent="0.25">
      <c r="A2119" s="20" t="str">
        <f t="shared" si="33"/>
        <v>DISTRIBUCION VOLUMEN X CRITERIO (kg ó litros)BlancoMUJER</v>
      </c>
      <c r="B2119" s="20" t="s">
        <v>121</v>
      </c>
      <c r="C2119" s="20" t="s">
        <v>136</v>
      </c>
      <c r="D2119" s="20" t="s">
        <v>23</v>
      </c>
      <c r="E2119" s="22">
        <v>38.988533347305562</v>
      </c>
      <c r="F2119" s="22">
        <v>38.196734515223717</v>
      </c>
      <c r="G2119" s="22">
        <v>38.506027335917125</v>
      </c>
      <c r="H2119" s="22"/>
      <c r="I2119" s="22"/>
    </row>
    <row r="2120" spans="1:9" x14ac:dyDescent="0.25">
      <c r="A2120" s="20" t="str">
        <f t="shared" si="33"/>
        <v>DISTRIBUCION VOLUMEN X CRITERIO (kg ó litros)RosadoT.ESPAÑA</v>
      </c>
      <c r="B2120" s="20" t="s">
        <v>121</v>
      </c>
      <c r="C2120" s="20" t="s">
        <v>137</v>
      </c>
      <c r="D2120" s="20" t="s">
        <v>37</v>
      </c>
      <c r="E2120" s="22">
        <v>100</v>
      </c>
      <c r="F2120" s="22">
        <v>100</v>
      </c>
      <c r="G2120" s="22">
        <v>100</v>
      </c>
      <c r="H2120" s="22"/>
      <c r="I2120" s="22"/>
    </row>
    <row r="2121" spans="1:9" x14ac:dyDescent="0.25">
      <c r="A2121" s="20" t="str">
        <f t="shared" si="33"/>
        <v>DISTRIBUCION VOLUMEN X CRITERIO (kg ó litros)RosadoBCN AM</v>
      </c>
      <c r="B2121" s="20" t="s">
        <v>121</v>
      </c>
      <c r="C2121" s="20" t="s">
        <v>137</v>
      </c>
      <c r="D2121" s="20" t="s">
        <v>2</v>
      </c>
      <c r="E2121" s="22">
        <v>5.916557593717787</v>
      </c>
      <c r="F2121" s="22">
        <v>8.4144276056415421</v>
      </c>
      <c r="G2121" s="22">
        <v>8.3706242913898397</v>
      </c>
      <c r="H2121" s="22"/>
      <c r="I2121" s="22"/>
    </row>
    <row r="2122" spans="1:9" x14ac:dyDescent="0.25">
      <c r="A2122" s="20" t="str">
        <f t="shared" si="33"/>
        <v>DISTRIBUCION VOLUMEN X CRITERIO (kg ó litros)RosadoREST.CAT ARAGON</v>
      </c>
      <c r="B2122" s="20" t="s">
        <v>121</v>
      </c>
      <c r="C2122" s="20" t="s">
        <v>137</v>
      </c>
      <c r="D2122" s="20" t="s">
        <v>3</v>
      </c>
      <c r="E2122" s="22">
        <v>13.573967411785285</v>
      </c>
      <c r="F2122" s="22">
        <v>14.369345081947158</v>
      </c>
      <c r="G2122" s="22">
        <v>16.592081263007767</v>
      </c>
      <c r="H2122" s="22"/>
      <c r="I2122" s="22"/>
    </row>
    <row r="2123" spans="1:9" x14ac:dyDescent="0.25">
      <c r="A2123" s="20" t="str">
        <f t="shared" si="33"/>
        <v>DISTRIBUCION VOLUMEN X CRITERIO (kg ó litros)RosadoLEVANTE</v>
      </c>
      <c r="B2123" s="20" t="s">
        <v>121</v>
      </c>
      <c r="C2123" s="20" t="s">
        <v>137</v>
      </c>
      <c r="D2123" s="20" t="s">
        <v>4</v>
      </c>
      <c r="E2123" s="22">
        <v>35.842929541495899</v>
      </c>
      <c r="F2123" s="22">
        <v>25.818378353299259</v>
      </c>
      <c r="G2123" s="22">
        <v>11.341684560890945</v>
      </c>
      <c r="H2123" s="22"/>
      <c r="I2123" s="22"/>
    </row>
    <row r="2124" spans="1:9" x14ac:dyDescent="0.25">
      <c r="A2124" s="20" t="str">
        <f t="shared" si="33"/>
        <v>DISTRIBUCION VOLUMEN X CRITERIO (kg ó litros)RosadoANDALUCIA</v>
      </c>
      <c r="B2124" s="20" t="s">
        <v>121</v>
      </c>
      <c r="C2124" s="20" t="s">
        <v>137</v>
      </c>
      <c r="D2124" s="20" t="s">
        <v>5</v>
      </c>
      <c r="E2124" s="22">
        <v>6.1896355425969087</v>
      </c>
      <c r="F2124" s="22">
        <v>6.4036663015565782</v>
      </c>
      <c r="G2124" s="22">
        <v>8.714891404920742</v>
      </c>
      <c r="H2124" s="22"/>
      <c r="I2124" s="22"/>
    </row>
    <row r="2125" spans="1:9" x14ac:dyDescent="0.25">
      <c r="A2125" s="20" t="str">
        <f t="shared" si="33"/>
        <v>DISTRIBUCION VOLUMEN X CRITERIO (kg ó litros)RosadoMDD AM</v>
      </c>
      <c r="B2125" s="20" t="s">
        <v>121</v>
      </c>
      <c r="C2125" s="20" t="s">
        <v>137</v>
      </c>
      <c r="D2125" s="20" t="s">
        <v>6</v>
      </c>
      <c r="E2125" s="22">
        <v>9.0023782820193752</v>
      </c>
      <c r="F2125" s="22">
        <v>13.086491493187427</v>
      </c>
      <c r="G2125" s="22">
        <v>16.663993213634281</v>
      </c>
      <c r="H2125" s="22"/>
      <c r="I2125" s="22"/>
    </row>
    <row r="2126" spans="1:9" x14ac:dyDescent="0.25">
      <c r="A2126" s="20" t="str">
        <f t="shared" si="33"/>
        <v>DISTRIBUCION VOLUMEN X CRITERIO (kg ó litros)RosadoRTO CENTRO</v>
      </c>
      <c r="B2126" s="20" t="s">
        <v>121</v>
      </c>
      <c r="C2126" s="20" t="s">
        <v>137</v>
      </c>
      <c r="D2126" s="20" t="s">
        <v>7</v>
      </c>
      <c r="E2126" s="22">
        <v>3.7623637952095654</v>
      </c>
      <c r="F2126" s="22">
        <v>7.2050615130346811</v>
      </c>
      <c r="G2126" s="22">
        <v>9.5282389206085352</v>
      </c>
      <c r="H2126" s="22"/>
      <c r="I2126" s="22"/>
    </row>
    <row r="2127" spans="1:9" x14ac:dyDescent="0.25">
      <c r="A2127" s="20" t="str">
        <f t="shared" si="33"/>
        <v>DISTRIBUCION VOLUMEN X CRITERIO (kg ó litros)RosadoNORTE-CENTRO</v>
      </c>
      <c r="B2127" s="20" t="s">
        <v>121</v>
      </c>
      <c r="C2127" s="20" t="s">
        <v>137</v>
      </c>
      <c r="D2127" s="20" t="s">
        <v>8</v>
      </c>
      <c r="E2127" s="22">
        <v>9.9602549895723751</v>
      </c>
      <c r="F2127" s="22">
        <v>11.987696074058325</v>
      </c>
      <c r="G2127" s="22">
        <v>15.826444869709148</v>
      </c>
      <c r="H2127" s="22"/>
      <c r="I2127" s="22"/>
    </row>
    <row r="2128" spans="1:9" x14ac:dyDescent="0.25">
      <c r="A2128" s="20" t="str">
        <f t="shared" si="33"/>
        <v>DISTRIBUCION VOLUMEN X CRITERIO (kg ó litros)RosadoNOROESTE</v>
      </c>
      <c r="B2128" s="20" t="s">
        <v>121</v>
      </c>
      <c r="C2128" s="20" t="s">
        <v>137</v>
      </c>
      <c r="D2128" s="20" t="s">
        <v>9</v>
      </c>
      <c r="E2128" s="22">
        <v>15.751898966779907</v>
      </c>
      <c r="F2128" s="22">
        <v>12.714937801934875</v>
      </c>
      <c r="G2128" s="22">
        <v>12.962042223170004</v>
      </c>
      <c r="H2128" s="22"/>
      <c r="I2128" s="22"/>
    </row>
    <row r="2129" spans="1:9" x14ac:dyDescent="0.25">
      <c r="A2129" s="20" t="str">
        <f t="shared" si="33"/>
        <v>DISTRIBUCION VOLUMEN X CRITERIO (kg ó litros)Rosado&lt;2MIL</v>
      </c>
      <c r="B2129" s="20" t="s">
        <v>121</v>
      </c>
      <c r="C2129" s="20" t="s">
        <v>137</v>
      </c>
      <c r="D2129" s="20" t="s">
        <v>10</v>
      </c>
      <c r="E2129" s="22">
        <v>6.3252781346310707</v>
      </c>
      <c r="F2129" s="22">
        <v>4.4225061174561828</v>
      </c>
      <c r="G2129" s="22">
        <v>11.253980753380159</v>
      </c>
      <c r="H2129" s="22"/>
      <c r="I2129" s="22"/>
    </row>
    <row r="2130" spans="1:9" x14ac:dyDescent="0.25">
      <c r="A2130" s="20" t="str">
        <f t="shared" si="33"/>
        <v>DISTRIBUCION VOLUMEN X CRITERIO (kg ó litros)Rosado2-5MIL</v>
      </c>
      <c r="B2130" s="20" t="s">
        <v>121</v>
      </c>
      <c r="C2130" s="20" t="s">
        <v>137</v>
      </c>
      <c r="D2130" s="20" t="s">
        <v>11</v>
      </c>
      <c r="E2130" s="22">
        <v>2.3835921590308713</v>
      </c>
      <c r="F2130" s="22">
        <v>5.4474057757095666</v>
      </c>
      <c r="G2130" s="22">
        <v>3.9503928234675767</v>
      </c>
      <c r="H2130" s="22"/>
      <c r="I2130" s="22"/>
    </row>
    <row r="2131" spans="1:9" x14ac:dyDescent="0.25">
      <c r="A2131" s="20" t="str">
        <f t="shared" si="33"/>
        <v>DISTRIBUCION VOLUMEN X CRITERIO (kg ó litros)Rosado5-10MIL</v>
      </c>
      <c r="B2131" s="20" t="s">
        <v>121</v>
      </c>
      <c r="C2131" s="20" t="s">
        <v>137</v>
      </c>
      <c r="D2131" s="20" t="s">
        <v>12</v>
      </c>
      <c r="E2131" s="22">
        <v>4.4269428826751236</v>
      </c>
      <c r="F2131" s="22">
        <v>3.8494395078440853</v>
      </c>
      <c r="G2131" s="22">
        <v>3.9394132567747264</v>
      </c>
      <c r="H2131" s="22"/>
      <c r="I2131" s="22"/>
    </row>
    <row r="2132" spans="1:9" x14ac:dyDescent="0.25">
      <c r="A2132" s="20" t="str">
        <f t="shared" si="33"/>
        <v>DISTRIBUCION VOLUMEN X CRITERIO (kg ó litros)Rosado10-30MIL</v>
      </c>
      <c r="B2132" s="20" t="s">
        <v>121</v>
      </c>
      <c r="C2132" s="20" t="s">
        <v>137</v>
      </c>
      <c r="D2132" s="20" t="s">
        <v>13</v>
      </c>
      <c r="E2132" s="22">
        <v>47.318219151923216</v>
      </c>
      <c r="F2132" s="22">
        <v>36.990309940695326</v>
      </c>
      <c r="G2132" s="22">
        <v>22.022360599739315</v>
      </c>
      <c r="H2132" s="22"/>
      <c r="I2132" s="22"/>
    </row>
    <row r="2133" spans="1:9" x14ac:dyDescent="0.25">
      <c r="A2133" s="20" t="str">
        <f t="shared" si="33"/>
        <v>DISTRIBUCION VOLUMEN X CRITERIO (kg ó litros)Rosado30-100MIL</v>
      </c>
      <c r="B2133" s="20" t="s">
        <v>121</v>
      </c>
      <c r="C2133" s="20" t="s">
        <v>137</v>
      </c>
      <c r="D2133" s="20" t="s">
        <v>14</v>
      </c>
      <c r="E2133" s="22">
        <v>10.070076780603143</v>
      </c>
      <c r="F2133" s="22">
        <v>14.929696980386304</v>
      </c>
      <c r="G2133" s="22">
        <v>19.735006797351488</v>
      </c>
      <c r="H2133" s="22"/>
      <c r="I2133" s="22"/>
    </row>
    <row r="2134" spans="1:9" x14ac:dyDescent="0.25">
      <c r="A2134" s="20" t="str">
        <f t="shared" si="33"/>
        <v>DISTRIBUCION VOLUMEN X CRITERIO (kg ó litros)Rosado100-200MIL</v>
      </c>
      <c r="B2134" s="20" t="s">
        <v>121</v>
      </c>
      <c r="C2134" s="20" t="s">
        <v>137</v>
      </c>
      <c r="D2134" s="20" t="s">
        <v>15</v>
      </c>
      <c r="E2134" s="22">
        <v>7.3018203515427427</v>
      </c>
      <c r="F2134" s="22">
        <v>7.4597024234121845</v>
      </c>
      <c r="G2134" s="22">
        <v>6.9715297429995049</v>
      </c>
      <c r="H2134" s="22"/>
      <c r="I2134" s="22"/>
    </row>
    <row r="2135" spans="1:9" x14ac:dyDescent="0.25">
      <c r="A2135" s="20" t="str">
        <f t="shared" si="33"/>
        <v>DISTRIBUCION VOLUMEN X CRITERIO (kg ó litros)Rosado200-500MIL</v>
      </c>
      <c r="B2135" s="20" t="s">
        <v>121</v>
      </c>
      <c r="C2135" s="20" t="s">
        <v>137</v>
      </c>
      <c r="D2135" s="20" t="s">
        <v>16</v>
      </c>
      <c r="E2135" s="22">
        <v>10.864266418321845</v>
      </c>
      <c r="F2135" s="22">
        <v>7.7208684317739795</v>
      </c>
      <c r="G2135" s="22">
        <v>8.0860936075750089</v>
      </c>
      <c r="H2135" s="22"/>
      <c r="I2135" s="22"/>
    </row>
    <row r="2136" spans="1:9" x14ac:dyDescent="0.25">
      <c r="A2136" s="20" t="str">
        <f t="shared" si="33"/>
        <v>DISTRIBUCION VOLUMEN X CRITERIO (kg ó litros)Rosado&gt;500MIL</v>
      </c>
      <c r="B2136" s="20" t="s">
        <v>121</v>
      </c>
      <c r="C2136" s="20" t="s">
        <v>137</v>
      </c>
      <c r="D2136" s="20" t="s">
        <v>17</v>
      </c>
      <c r="E2136" s="22">
        <v>11.309793943598951</v>
      </c>
      <c r="F2136" s="22">
        <v>19.180073058220209</v>
      </c>
      <c r="G2136" s="22">
        <v>24.04121920518779</v>
      </c>
      <c r="H2136" s="22"/>
      <c r="I2136" s="22"/>
    </row>
    <row r="2137" spans="1:9" x14ac:dyDescent="0.25">
      <c r="A2137" s="20" t="str">
        <f t="shared" si="33"/>
        <v>DISTRIBUCION VOLUMEN X CRITERIO (kg ó litros)RosadoDE 15 A 19 AÑOS</v>
      </c>
      <c r="B2137" s="20" t="s">
        <v>121</v>
      </c>
      <c r="C2137" s="20" t="s">
        <v>137</v>
      </c>
      <c r="D2137" s="20" t="s">
        <v>40</v>
      </c>
      <c r="E2137" s="22">
        <v>5.1661890540977043E-2</v>
      </c>
      <c r="F2137" s="22">
        <v>0</v>
      </c>
      <c r="G2137" s="22">
        <v>0.51656366324446246</v>
      </c>
      <c r="H2137" s="22"/>
      <c r="I2137" s="22"/>
    </row>
    <row r="2138" spans="1:9" x14ac:dyDescent="0.25">
      <c r="A2138" s="20" t="str">
        <f t="shared" si="33"/>
        <v>DISTRIBUCION VOLUMEN X CRITERIO (kg ó litros)RosadoDE 20 A 24 AÑOS</v>
      </c>
      <c r="B2138" s="20" t="s">
        <v>121</v>
      </c>
      <c r="C2138" s="20" t="s">
        <v>137</v>
      </c>
      <c r="D2138" s="20" t="s">
        <v>41</v>
      </c>
      <c r="E2138" s="22">
        <v>2.0037745659343402</v>
      </c>
      <c r="F2138" s="22">
        <v>1.1436482662964766</v>
      </c>
      <c r="G2138" s="22">
        <v>0.37971976123961926</v>
      </c>
      <c r="H2138" s="22"/>
      <c r="I2138" s="22"/>
    </row>
    <row r="2139" spans="1:9" x14ac:dyDescent="0.25">
      <c r="A2139" s="20" t="str">
        <f t="shared" si="33"/>
        <v>DISTRIBUCION VOLUMEN X CRITERIO (kg ó litros)RosadoDE 25 A 34 AÑOS</v>
      </c>
      <c r="B2139" s="20" t="s">
        <v>121</v>
      </c>
      <c r="C2139" s="20" t="s">
        <v>137</v>
      </c>
      <c r="D2139" s="20" t="s">
        <v>42</v>
      </c>
      <c r="E2139" s="22">
        <v>4.7187515025179527</v>
      </c>
      <c r="F2139" s="22">
        <v>4.2664718163058026</v>
      </c>
      <c r="G2139" s="22">
        <v>5.5411272460760816</v>
      </c>
      <c r="H2139" s="22"/>
      <c r="I2139" s="22"/>
    </row>
    <row r="2140" spans="1:9" x14ac:dyDescent="0.25">
      <c r="A2140" s="20" t="str">
        <f t="shared" si="33"/>
        <v>DISTRIBUCION VOLUMEN X CRITERIO (kg ó litros)RosadoDE 35 A 49 AÑOS</v>
      </c>
      <c r="B2140" s="20" t="s">
        <v>121</v>
      </c>
      <c r="C2140" s="20" t="s">
        <v>137</v>
      </c>
      <c r="D2140" s="20" t="s">
        <v>43</v>
      </c>
      <c r="E2140" s="22">
        <v>12.66955978871831</v>
      </c>
      <c r="F2140" s="22">
        <v>17.598589294588066</v>
      </c>
      <c r="G2140" s="22">
        <v>19.658299222020684</v>
      </c>
      <c r="H2140" s="22"/>
      <c r="I2140" s="22"/>
    </row>
    <row r="2141" spans="1:9" x14ac:dyDescent="0.25">
      <c r="A2141" s="20" t="str">
        <f t="shared" si="33"/>
        <v>DISTRIBUCION VOLUMEN X CRITERIO (kg ó litros)RosadoDE 50 A 59 AÑOS</v>
      </c>
      <c r="B2141" s="20" t="s">
        <v>121</v>
      </c>
      <c r="C2141" s="20" t="s">
        <v>137</v>
      </c>
      <c r="D2141" s="20" t="s">
        <v>44</v>
      </c>
      <c r="E2141" s="22">
        <v>23.274075065794317</v>
      </c>
      <c r="F2141" s="22">
        <v>21.573362432734523</v>
      </c>
      <c r="G2141" s="22">
        <v>28.615804994967846</v>
      </c>
      <c r="H2141" s="22"/>
      <c r="I2141" s="22"/>
    </row>
    <row r="2142" spans="1:9" x14ac:dyDescent="0.25">
      <c r="A2142" s="20" t="str">
        <f t="shared" si="33"/>
        <v>DISTRIBUCION VOLUMEN X CRITERIO (kg ó litros)RosadoDE 60 A 75 AÑOS</v>
      </c>
      <c r="B2142" s="20" t="s">
        <v>121</v>
      </c>
      <c r="C2142" s="20" t="s">
        <v>137</v>
      </c>
      <c r="D2142" s="20" t="s">
        <v>45</v>
      </c>
      <c r="E2142" s="22">
        <v>57.282165273939825</v>
      </c>
      <c r="F2142" s="22">
        <v>55.417929166180947</v>
      </c>
      <c r="G2142" s="22">
        <v>45.288483692521915</v>
      </c>
      <c r="H2142" s="22"/>
      <c r="I2142" s="22"/>
    </row>
    <row r="2143" spans="1:9" x14ac:dyDescent="0.25">
      <c r="A2143" s="20" t="str">
        <f t="shared" si="33"/>
        <v>DISTRIBUCION VOLUMEN X CRITERIO (kg ó litros)RosadoALTA Y MEDIA ALTA</v>
      </c>
      <c r="B2143" s="20" t="s">
        <v>121</v>
      </c>
      <c r="C2143" s="20" t="s">
        <v>137</v>
      </c>
      <c r="D2143" s="20" t="s">
        <v>18</v>
      </c>
      <c r="E2143" s="22">
        <v>17.642879489241096</v>
      </c>
      <c r="F2143" s="22">
        <v>18.50486279527075</v>
      </c>
      <c r="G2143" s="22">
        <v>20.06720600567359</v>
      </c>
      <c r="H2143" s="22"/>
      <c r="I2143" s="22"/>
    </row>
    <row r="2144" spans="1:9" x14ac:dyDescent="0.25">
      <c r="A2144" s="20" t="str">
        <f t="shared" si="33"/>
        <v>DISTRIBUCION VOLUMEN X CRITERIO (kg ó litros)RosadoMEDIA</v>
      </c>
      <c r="B2144" s="20" t="s">
        <v>121</v>
      </c>
      <c r="C2144" s="20" t="s">
        <v>137</v>
      </c>
      <c r="D2144" s="20" t="s">
        <v>19</v>
      </c>
      <c r="E2144" s="22">
        <v>33.262617750600299</v>
      </c>
      <c r="F2144" s="22">
        <v>32.462978982755864</v>
      </c>
      <c r="G2144" s="22">
        <v>38.044497149566467</v>
      </c>
      <c r="H2144" s="22"/>
      <c r="I2144" s="22"/>
    </row>
    <row r="2145" spans="1:9" x14ac:dyDescent="0.25">
      <c r="A2145" s="20" t="str">
        <f t="shared" si="33"/>
        <v>DISTRIBUCION VOLUMEN X CRITERIO (kg ó litros)RosadoMEDIA BAJA</v>
      </c>
      <c r="B2145" s="20" t="s">
        <v>121</v>
      </c>
      <c r="C2145" s="20" t="s">
        <v>137</v>
      </c>
      <c r="D2145" s="20" t="s">
        <v>20</v>
      </c>
      <c r="E2145" s="22">
        <v>39.602298018582673</v>
      </c>
      <c r="F2145" s="22">
        <v>40.484381685472243</v>
      </c>
      <c r="G2145" s="22">
        <v>30.657762862374387</v>
      </c>
      <c r="H2145" s="22"/>
      <c r="I2145" s="22"/>
    </row>
    <row r="2146" spans="1:9" x14ac:dyDescent="0.25">
      <c r="A2146" s="20" t="str">
        <f t="shared" si="33"/>
        <v>DISTRIBUCION VOLUMEN X CRITERIO (kg ó litros)RosadoBAJA</v>
      </c>
      <c r="B2146" s="20" t="s">
        <v>121</v>
      </c>
      <c r="C2146" s="20" t="s">
        <v>137</v>
      </c>
      <c r="D2146" s="20" t="s">
        <v>21</v>
      </c>
      <c r="E2146" s="22">
        <v>9.49219984203968</v>
      </c>
      <c r="F2146" s="22">
        <v>8.5477806379930605</v>
      </c>
      <c r="G2146" s="22">
        <v>11.230534729716812</v>
      </c>
      <c r="H2146" s="22"/>
      <c r="I2146" s="22"/>
    </row>
    <row r="2147" spans="1:9" x14ac:dyDescent="0.25">
      <c r="A2147" s="20" t="str">
        <f t="shared" si="33"/>
        <v>DISTRIBUCION VOLUMEN X CRITERIO (kg ó litros)RosadoHOMBRE</v>
      </c>
      <c r="B2147" s="20" t="s">
        <v>121</v>
      </c>
      <c r="C2147" s="20" t="s">
        <v>137</v>
      </c>
      <c r="D2147" s="20" t="s">
        <v>22</v>
      </c>
      <c r="E2147" s="22">
        <v>71.69999005819065</v>
      </c>
      <c r="F2147" s="22">
        <v>67.494713216635361</v>
      </c>
      <c r="G2147" s="22">
        <v>62.551985296705837</v>
      </c>
      <c r="H2147" s="22"/>
      <c r="I2147" s="22"/>
    </row>
    <row r="2148" spans="1:9" x14ac:dyDescent="0.25">
      <c r="A2148" s="20" t="str">
        <f t="shared" si="33"/>
        <v>DISTRIBUCION VOLUMEN X CRITERIO (kg ó litros)RosadoMUJER</v>
      </c>
      <c r="B2148" s="20" t="s">
        <v>121</v>
      </c>
      <c r="C2148" s="20" t="s">
        <v>137</v>
      </c>
      <c r="D2148" s="20" t="s">
        <v>23</v>
      </c>
      <c r="E2148" s="22">
        <v>28.300004374154518</v>
      </c>
      <c r="F2148" s="22">
        <v>32.505289899513159</v>
      </c>
      <c r="G2148" s="22">
        <v>37.448016945287954</v>
      </c>
      <c r="H2148" s="22"/>
      <c r="I2148" s="22"/>
    </row>
    <row r="2149" spans="1:9" x14ac:dyDescent="0.25">
      <c r="A2149" s="20" t="str">
        <f t="shared" si="33"/>
        <v>DISTRIBUCION VOLUMEN X CRITERIO (kg ó litros)Resto vinoT.ESPAÑA</v>
      </c>
      <c r="B2149" s="20" t="s">
        <v>121</v>
      </c>
      <c r="C2149" s="20" t="s">
        <v>138</v>
      </c>
      <c r="D2149" s="20" t="s">
        <v>37</v>
      </c>
      <c r="E2149" s="22">
        <v>100</v>
      </c>
      <c r="F2149" s="22">
        <v>100</v>
      </c>
      <c r="G2149" s="22">
        <v>100</v>
      </c>
      <c r="H2149" s="22"/>
      <c r="I2149" s="22"/>
    </row>
    <row r="2150" spans="1:9" x14ac:dyDescent="0.25">
      <c r="A2150" s="20" t="str">
        <f t="shared" si="33"/>
        <v>DISTRIBUCION VOLUMEN X CRITERIO (kg ó litros)Resto vinoBCN AM</v>
      </c>
      <c r="B2150" s="20" t="s">
        <v>121</v>
      </c>
      <c r="C2150" s="20" t="s">
        <v>138</v>
      </c>
      <c r="D2150" s="20" t="s">
        <v>2</v>
      </c>
      <c r="E2150" s="22">
        <v>9.7186928067387974</v>
      </c>
      <c r="F2150" s="22">
        <v>6.1582079711642539</v>
      </c>
      <c r="G2150" s="22">
        <v>6.7532174136204066</v>
      </c>
      <c r="H2150" s="22"/>
      <c r="I2150" s="22"/>
    </row>
    <row r="2151" spans="1:9" x14ac:dyDescent="0.25">
      <c r="A2151" s="20" t="str">
        <f t="shared" si="33"/>
        <v>DISTRIBUCION VOLUMEN X CRITERIO (kg ó litros)Resto vinoREST.CAT ARAGON</v>
      </c>
      <c r="B2151" s="20" t="s">
        <v>121</v>
      </c>
      <c r="C2151" s="20" t="s">
        <v>138</v>
      </c>
      <c r="D2151" s="20" t="s">
        <v>3</v>
      </c>
      <c r="E2151" s="22">
        <v>13.529940345523331</v>
      </c>
      <c r="F2151" s="22">
        <v>3.8641895648003874</v>
      </c>
      <c r="G2151" s="22">
        <v>6.2286157878844168</v>
      </c>
      <c r="H2151" s="22"/>
      <c r="I2151" s="22"/>
    </row>
    <row r="2152" spans="1:9" x14ac:dyDescent="0.25">
      <c r="A2152" s="20" t="str">
        <f t="shared" si="33"/>
        <v>DISTRIBUCION VOLUMEN X CRITERIO (kg ó litros)Resto vinoLEVANTE</v>
      </c>
      <c r="B2152" s="20" t="s">
        <v>121</v>
      </c>
      <c r="C2152" s="20" t="s">
        <v>138</v>
      </c>
      <c r="D2152" s="20" t="s">
        <v>4</v>
      </c>
      <c r="E2152" s="22">
        <v>6.290635006894604</v>
      </c>
      <c r="F2152" s="22">
        <v>4.1364349139105876</v>
      </c>
      <c r="G2152" s="22">
        <v>5.8987419155288867</v>
      </c>
      <c r="H2152" s="22"/>
      <c r="I2152" s="22"/>
    </row>
    <row r="2153" spans="1:9" x14ac:dyDescent="0.25">
      <c r="A2153" s="20" t="str">
        <f t="shared" si="33"/>
        <v>DISTRIBUCION VOLUMEN X CRITERIO (kg ó litros)Resto vinoANDALUCIA</v>
      </c>
      <c r="B2153" s="20" t="s">
        <v>121</v>
      </c>
      <c r="C2153" s="20" t="s">
        <v>138</v>
      </c>
      <c r="D2153" s="20" t="s">
        <v>5</v>
      </c>
      <c r="E2153" s="22">
        <v>37.348251230862623</v>
      </c>
      <c r="F2153" s="22">
        <v>47.865630873034753</v>
      </c>
      <c r="G2153" s="22">
        <v>52.468202516679654</v>
      </c>
      <c r="H2153" s="22"/>
      <c r="I2153" s="22"/>
    </row>
    <row r="2154" spans="1:9" x14ac:dyDescent="0.25">
      <c r="A2154" s="20" t="str">
        <f t="shared" si="33"/>
        <v>DISTRIBUCION VOLUMEN X CRITERIO (kg ó litros)Resto vinoMDD AM</v>
      </c>
      <c r="B2154" s="20" t="s">
        <v>121</v>
      </c>
      <c r="C2154" s="20" t="s">
        <v>138</v>
      </c>
      <c r="D2154" s="20" t="s">
        <v>6</v>
      </c>
      <c r="E2154" s="22">
        <v>6.0347089899016915</v>
      </c>
      <c r="F2154" s="22">
        <v>3.2382065489123355</v>
      </c>
      <c r="G2154" s="22">
        <v>6.5568272803938124</v>
      </c>
      <c r="H2154" s="22"/>
      <c r="I2154" s="22"/>
    </row>
    <row r="2155" spans="1:9" x14ac:dyDescent="0.25">
      <c r="A2155" s="20" t="str">
        <f t="shared" si="33"/>
        <v>DISTRIBUCION VOLUMEN X CRITERIO (kg ó litros)Resto vinoRTO CENTRO</v>
      </c>
      <c r="B2155" s="20" t="s">
        <v>121</v>
      </c>
      <c r="C2155" s="20" t="s">
        <v>138</v>
      </c>
      <c r="D2155" s="20" t="s">
        <v>7</v>
      </c>
      <c r="E2155" s="22">
        <v>4.3575318818643867</v>
      </c>
      <c r="F2155" s="22">
        <v>8.5652473172916217</v>
      </c>
      <c r="G2155" s="22">
        <v>3.2924709642122303</v>
      </c>
      <c r="H2155" s="22"/>
      <c r="I2155" s="22"/>
    </row>
    <row r="2156" spans="1:9" x14ac:dyDescent="0.25">
      <c r="A2156" s="20" t="str">
        <f t="shared" si="33"/>
        <v>DISTRIBUCION VOLUMEN X CRITERIO (kg ó litros)Resto vinoNORTE-CENTRO</v>
      </c>
      <c r="B2156" s="20" t="s">
        <v>121</v>
      </c>
      <c r="C2156" s="20" t="s">
        <v>138</v>
      </c>
      <c r="D2156" s="20" t="s">
        <v>8</v>
      </c>
      <c r="E2156" s="22">
        <v>13.643440508151993</v>
      </c>
      <c r="F2156" s="22">
        <v>19.162331071608367</v>
      </c>
      <c r="G2156" s="22">
        <v>13.142443608998555</v>
      </c>
      <c r="H2156" s="22"/>
      <c r="I2156" s="22"/>
    </row>
    <row r="2157" spans="1:9" x14ac:dyDescent="0.25">
      <c r="A2157" s="20" t="str">
        <f t="shared" si="33"/>
        <v>DISTRIBUCION VOLUMEN X CRITERIO (kg ó litros)Resto vinoNOROESTE</v>
      </c>
      <c r="B2157" s="20" t="s">
        <v>121</v>
      </c>
      <c r="C2157" s="20" t="s">
        <v>138</v>
      </c>
      <c r="D2157" s="20" t="s">
        <v>9</v>
      </c>
      <c r="E2157" s="22">
        <v>9.0767901534940467</v>
      </c>
      <c r="F2157" s="22">
        <v>7.009749629854289</v>
      </c>
      <c r="G2157" s="22">
        <v>5.6594838323345646</v>
      </c>
      <c r="H2157" s="22"/>
      <c r="I2157" s="22"/>
    </row>
    <row r="2158" spans="1:9" x14ac:dyDescent="0.25">
      <c r="A2158" s="20" t="str">
        <f t="shared" si="33"/>
        <v>DISTRIBUCION VOLUMEN X CRITERIO (kg ó litros)Resto vino&lt;2MIL</v>
      </c>
      <c r="B2158" s="20" t="s">
        <v>121</v>
      </c>
      <c r="C2158" s="20" t="s">
        <v>138</v>
      </c>
      <c r="D2158" s="20" t="s">
        <v>10</v>
      </c>
      <c r="E2158" s="22">
        <v>2.8562581391153121</v>
      </c>
      <c r="F2158" s="22">
        <v>5.6207495900433928</v>
      </c>
      <c r="G2158" s="22">
        <v>2.078815956548302</v>
      </c>
      <c r="H2158" s="22"/>
      <c r="I2158" s="22"/>
    </row>
    <row r="2159" spans="1:9" x14ac:dyDescent="0.25">
      <c r="A2159" s="20" t="str">
        <f t="shared" si="33"/>
        <v>DISTRIBUCION VOLUMEN X CRITERIO (kg ó litros)Resto vino2-5MIL</v>
      </c>
      <c r="B2159" s="20" t="s">
        <v>121</v>
      </c>
      <c r="C2159" s="20" t="s">
        <v>138</v>
      </c>
      <c r="D2159" s="20" t="s">
        <v>11</v>
      </c>
      <c r="E2159" s="22">
        <v>8.1854684414888137</v>
      </c>
      <c r="F2159" s="22">
        <v>3.8934157691233935</v>
      </c>
      <c r="G2159" s="22">
        <v>5.1901477819933106</v>
      </c>
      <c r="H2159" s="22"/>
      <c r="I2159" s="22"/>
    </row>
    <row r="2160" spans="1:9" x14ac:dyDescent="0.25">
      <c r="A2160" s="20" t="str">
        <f t="shared" si="33"/>
        <v>DISTRIBUCION VOLUMEN X CRITERIO (kg ó litros)Resto vino5-10MIL</v>
      </c>
      <c r="B2160" s="20" t="s">
        <v>121</v>
      </c>
      <c r="C2160" s="20" t="s">
        <v>138</v>
      </c>
      <c r="D2160" s="20" t="s">
        <v>12</v>
      </c>
      <c r="E2160" s="22">
        <v>6.2845552690659749</v>
      </c>
      <c r="F2160" s="22">
        <v>2.3259115296739474</v>
      </c>
      <c r="G2160" s="22">
        <v>3.1710973175292332</v>
      </c>
      <c r="H2160" s="22"/>
      <c r="I2160" s="22"/>
    </row>
    <row r="2161" spans="1:9" x14ac:dyDescent="0.25">
      <c r="A2161" s="20" t="str">
        <f t="shared" si="33"/>
        <v>DISTRIBUCION VOLUMEN X CRITERIO (kg ó litros)Resto vino10-30MIL</v>
      </c>
      <c r="B2161" s="20" t="s">
        <v>121</v>
      </c>
      <c r="C2161" s="20" t="s">
        <v>138</v>
      </c>
      <c r="D2161" s="20" t="s">
        <v>13</v>
      </c>
      <c r="E2161" s="22">
        <v>22.874746576344997</v>
      </c>
      <c r="F2161" s="22">
        <v>28.02201603422786</v>
      </c>
      <c r="G2161" s="22">
        <v>29.398743000799911</v>
      </c>
      <c r="H2161" s="22"/>
      <c r="I2161" s="22"/>
    </row>
    <row r="2162" spans="1:9" x14ac:dyDescent="0.25">
      <c r="A2162" s="20" t="str">
        <f t="shared" si="33"/>
        <v>DISTRIBUCION VOLUMEN X CRITERIO (kg ó litros)Resto vino30-100MIL</v>
      </c>
      <c r="B2162" s="20" t="s">
        <v>121</v>
      </c>
      <c r="C2162" s="20" t="s">
        <v>138</v>
      </c>
      <c r="D2162" s="20" t="s">
        <v>14</v>
      </c>
      <c r="E2162" s="22">
        <v>15.498570847214296</v>
      </c>
      <c r="F2162" s="22">
        <v>15.341920283566568</v>
      </c>
      <c r="G2162" s="22">
        <v>19.482964373105961</v>
      </c>
      <c r="H2162" s="22"/>
      <c r="I2162" s="22"/>
    </row>
    <row r="2163" spans="1:9" x14ac:dyDescent="0.25">
      <c r="A2163" s="20" t="str">
        <f t="shared" si="33"/>
        <v>DISTRIBUCION VOLUMEN X CRITERIO (kg ó litros)Resto vino100-200MIL</v>
      </c>
      <c r="B2163" s="20" t="s">
        <v>121</v>
      </c>
      <c r="C2163" s="20" t="s">
        <v>138</v>
      </c>
      <c r="D2163" s="20" t="s">
        <v>15</v>
      </c>
      <c r="E2163" s="22">
        <v>15.495472220396451</v>
      </c>
      <c r="F2163" s="22">
        <v>11.678790714754344</v>
      </c>
      <c r="G2163" s="22">
        <v>8.5891244352600733</v>
      </c>
      <c r="H2163" s="22"/>
      <c r="I2163" s="22"/>
    </row>
    <row r="2164" spans="1:9" x14ac:dyDescent="0.25">
      <c r="A2164" s="20" t="str">
        <f t="shared" si="33"/>
        <v>DISTRIBUCION VOLUMEN X CRITERIO (kg ó litros)Resto vino200-500MIL</v>
      </c>
      <c r="B2164" s="20" t="s">
        <v>121</v>
      </c>
      <c r="C2164" s="20" t="s">
        <v>138</v>
      </c>
      <c r="D2164" s="20" t="s">
        <v>16</v>
      </c>
      <c r="E2164" s="22">
        <v>18.031997202526977</v>
      </c>
      <c r="F2164" s="22">
        <v>17.36441685517255</v>
      </c>
      <c r="G2164" s="22">
        <v>14.463600967551033</v>
      </c>
      <c r="H2164" s="22"/>
      <c r="I2164" s="22"/>
    </row>
    <row r="2165" spans="1:9" x14ac:dyDescent="0.25">
      <c r="A2165" s="20" t="str">
        <f t="shared" si="33"/>
        <v>DISTRIBUCION VOLUMEN X CRITERIO (kg ó litros)Resto vino&gt;500MIL</v>
      </c>
      <c r="B2165" s="20" t="s">
        <v>121</v>
      </c>
      <c r="C2165" s="20" t="s">
        <v>138</v>
      </c>
      <c r="D2165" s="20" t="s">
        <v>17</v>
      </c>
      <c r="E2165" s="22">
        <v>10.772923133159271</v>
      </c>
      <c r="F2165" s="22">
        <v>15.752773574473558</v>
      </c>
      <c r="G2165" s="22">
        <v>17.625515104738227</v>
      </c>
      <c r="H2165" s="22"/>
      <c r="I2165" s="22"/>
    </row>
    <row r="2166" spans="1:9" x14ac:dyDescent="0.25">
      <c r="A2166" s="20" t="str">
        <f t="shared" si="33"/>
        <v>DISTRIBUCION VOLUMEN X CRITERIO (kg ó litros)Resto vinoDE 15 A 19 AÑOS</v>
      </c>
      <c r="B2166" s="20" t="s">
        <v>121</v>
      </c>
      <c r="C2166" s="20" t="s">
        <v>138</v>
      </c>
      <c r="D2166" s="20" t="s">
        <v>40</v>
      </c>
      <c r="E2166" s="22">
        <v>0.55224720454655729</v>
      </c>
      <c r="F2166" s="22">
        <v>0</v>
      </c>
      <c r="G2166" s="22">
        <v>0</v>
      </c>
      <c r="H2166" s="22"/>
      <c r="I2166" s="22"/>
    </row>
    <row r="2167" spans="1:9" x14ac:dyDescent="0.25">
      <c r="A2167" s="20" t="str">
        <f t="shared" si="33"/>
        <v>DISTRIBUCION VOLUMEN X CRITERIO (kg ó litros)Resto vinoDE 20 A 24 AÑOS</v>
      </c>
      <c r="B2167" s="20" t="s">
        <v>121</v>
      </c>
      <c r="C2167" s="20" t="s">
        <v>138</v>
      </c>
      <c r="D2167" s="20" t="s">
        <v>41</v>
      </c>
      <c r="E2167" s="22">
        <v>2.8712095743581023</v>
      </c>
      <c r="F2167" s="22">
        <v>0.38320541795748925</v>
      </c>
      <c r="G2167" s="22">
        <v>0.72112934579224464</v>
      </c>
      <c r="H2167" s="22"/>
      <c r="I2167" s="22"/>
    </row>
    <row r="2168" spans="1:9" x14ac:dyDescent="0.25">
      <c r="A2168" s="20" t="str">
        <f t="shared" si="33"/>
        <v>DISTRIBUCION VOLUMEN X CRITERIO (kg ó litros)Resto vinoDE 25 A 34 AÑOS</v>
      </c>
      <c r="B2168" s="20" t="s">
        <v>121</v>
      </c>
      <c r="C2168" s="20" t="s">
        <v>138</v>
      </c>
      <c r="D2168" s="20" t="s">
        <v>42</v>
      </c>
      <c r="E2168" s="22">
        <v>11.180147014548222</v>
      </c>
      <c r="F2168" s="22">
        <v>9.4919732238373342</v>
      </c>
      <c r="G2168" s="22">
        <v>11.564144688332505</v>
      </c>
      <c r="H2168" s="22"/>
      <c r="I2168" s="22"/>
    </row>
    <row r="2169" spans="1:9" x14ac:dyDescent="0.25">
      <c r="A2169" s="20" t="str">
        <f t="shared" si="33"/>
        <v>DISTRIBUCION VOLUMEN X CRITERIO (kg ó litros)Resto vinoDE 35 A 49 AÑOS</v>
      </c>
      <c r="B2169" s="20" t="s">
        <v>121</v>
      </c>
      <c r="C2169" s="20" t="s">
        <v>138</v>
      </c>
      <c r="D2169" s="20" t="s">
        <v>43</v>
      </c>
      <c r="E2169" s="22">
        <v>36.592463842023854</v>
      </c>
      <c r="F2169" s="22">
        <v>23.331994802881265</v>
      </c>
      <c r="G2169" s="22">
        <v>18.300463027689094</v>
      </c>
      <c r="H2169" s="22"/>
      <c r="I2169" s="22"/>
    </row>
    <row r="2170" spans="1:9" x14ac:dyDescent="0.25">
      <c r="A2170" s="20" t="str">
        <f t="shared" si="33"/>
        <v>DISTRIBUCION VOLUMEN X CRITERIO (kg ó litros)Resto vinoDE 50 A 59 AÑOS</v>
      </c>
      <c r="B2170" s="20" t="s">
        <v>121</v>
      </c>
      <c r="C2170" s="20" t="s">
        <v>138</v>
      </c>
      <c r="D2170" s="20" t="s">
        <v>44</v>
      </c>
      <c r="E2170" s="22">
        <v>24.644299936631697</v>
      </c>
      <c r="F2170" s="22">
        <v>23.883034652982062</v>
      </c>
      <c r="G2170" s="22">
        <v>28.822929095413841</v>
      </c>
      <c r="H2170" s="22"/>
      <c r="I2170" s="22"/>
    </row>
    <row r="2171" spans="1:9" x14ac:dyDescent="0.25">
      <c r="A2171" s="20" t="str">
        <f t="shared" si="33"/>
        <v>DISTRIBUCION VOLUMEN X CRITERIO (kg ó litros)Resto vinoDE 60 A 75 AÑOS</v>
      </c>
      <c r="B2171" s="20" t="s">
        <v>121</v>
      </c>
      <c r="C2171" s="20" t="s">
        <v>138</v>
      </c>
      <c r="D2171" s="20" t="s">
        <v>45</v>
      </c>
      <c r="E2171" s="22">
        <v>24.159626452631965</v>
      </c>
      <c r="F2171" s="22">
        <v>42.909789596277278</v>
      </c>
      <c r="G2171" s="22">
        <v>40.591332259553411</v>
      </c>
      <c r="H2171" s="22"/>
      <c r="I2171" s="22"/>
    </row>
    <row r="2172" spans="1:9" x14ac:dyDescent="0.25">
      <c r="A2172" s="20" t="str">
        <f t="shared" si="33"/>
        <v>DISTRIBUCION VOLUMEN X CRITERIO (kg ó litros)Resto vinoALTA Y MEDIA ALTA</v>
      </c>
      <c r="B2172" s="20" t="s">
        <v>121</v>
      </c>
      <c r="C2172" s="20" t="s">
        <v>138</v>
      </c>
      <c r="D2172" s="20" t="s">
        <v>18</v>
      </c>
      <c r="E2172" s="22">
        <v>26.461753830487773</v>
      </c>
      <c r="F2172" s="22">
        <v>24.890040316265495</v>
      </c>
      <c r="G2172" s="22">
        <v>12.687243660580849</v>
      </c>
      <c r="H2172" s="22"/>
      <c r="I2172" s="22"/>
    </row>
    <row r="2173" spans="1:9" x14ac:dyDescent="0.25">
      <c r="A2173" s="20" t="str">
        <f t="shared" si="33"/>
        <v>DISTRIBUCION VOLUMEN X CRITERIO (kg ó litros)Resto vinoMEDIA</v>
      </c>
      <c r="B2173" s="20" t="s">
        <v>121</v>
      </c>
      <c r="C2173" s="20" t="s">
        <v>138</v>
      </c>
      <c r="D2173" s="20" t="s">
        <v>19</v>
      </c>
      <c r="E2173" s="22">
        <v>29.097897331725449</v>
      </c>
      <c r="F2173" s="22">
        <v>20.115373304392282</v>
      </c>
      <c r="G2173" s="22">
        <v>39.463480310949294</v>
      </c>
      <c r="H2173" s="22"/>
      <c r="I2173" s="22"/>
    </row>
    <row r="2174" spans="1:9" x14ac:dyDescent="0.25">
      <c r="A2174" s="20" t="str">
        <f t="shared" si="33"/>
        <v>DISTRIBUCION VOLUMEN X CRITERIO (kg ó litros)Resto vinoMEDIA BAJA</v>
      </c>
      <c r="B2174" s="20" t="s">
        <v>121</v>
      </c>
      <c r="C2174" s="20" t="s">
        <v>138</v>
      </c>
      <c r="D2174" s="20" t="s">
        <v>20</v>
      </c>
      <c r="E2174" s="22">
        <v>20.98270295209015</v>
      </c>
      <c r="F2174" s="22">
        <v>35.813214096804693</v>
      </c>
      <c r="G2174" s="22">
        <v>21.749168586638781</v>
      </c>
      <c r="H2174" s="22"/>
      <c r="I2174" s="22"/>
    </row>
    <row r="2175" spans="1:9" x14ac:dyDescent="0.25">
      <c r="A2175" s="20" t="str">
        <f t="shared" si="33"/>
        <v>DISTRIBUCION VOLUMEN X CRITERIO (kg ó litros)Resto vinoBAJA</v>
      </c>
      <c r="B2175" s="20" t="s">
        <v>121</v>
      </c>
      <c r="C2175" s="20" t="s">
        <v>138</v>
      </c>
      <c r="D2175" s="20" t="s">
        <v>21</v>
      </c>
      <c r="E2175" s="22">
        <v>23.457634340159363</v>
      </c>
      <c r="F2175" s="22">
        <v>19.181371567478749</v>
      </c>
      <c r="G2175" s="22">
        <v>26.100118166862334</v>
      </c>
      <c r="H2175" s="22"/>
      <c r="I2175" s="22"/>
    </row>
    <row r="2176" spans="1:9" x14ac:dyDescent="0.25">
      <c r="A2176" s="20" t="str">
        <f t="shared" si="33"/>
        <v>DISTRIBUCION VOLUMEN X CRITERIO (kg ó litros)Resto vinoHOMBRE</v>
      </c>
      <c r="B2176" s="20" t="s">
        <v>121</v>
      </c>
      <c r="C2176" s="20" t="s">
        <v>138</v>
      </c>
      <c r="D2176" s="20" t="s">
        <v>22</v>
      </c>
      <c r="E2176" s="22">
        <v>51.715192405881297</v>
      </c>
      <c r="F2176" s="22">
        <v>48.711710412205107</v>
      </c>
      <c r="G2176" s="22">
        <v>57.287969004659644</v>
      </c>
      <c r="H2176" s="22"/>
      <c r="I2176" s="22"/>
    </row>
    <row r="2177" spans="1:9" x14ac:dyDescent="0.25">
      <c r="A2177" s="20" t="str">
        <f t="shared" si="33"/>
        <v>DISTRIBUCION VOLUMEN X CRITERIO (kg ó litros)Resto vinoMUJER</v>
      </c>
      <c r="B2177" s="20" t="s">
        <v>121</v>
      </c>
      <c r="C2177" s="20" t="s">
        <v>138</v>
      </c>
      <c r="D2177" s="20" t="s">
        <v>23</v>
      </c>
      <c r="E2177" s="22">
        <v>48.28479658145239</v>
      </c>
      <c r="F2177" s="22">
        <v>51.288288336442022</v>
      </c>
      <c r="G2177" s="22">
        <v>42.712056531129086</v>
      </c>
      <c r="H2177" s="22"/>
      <c r="I2177" s="22"/>
    </row>
    <row r="2178" spans="1:9" x14ac:dyDescent="0.25">
      <c r="A2178" s="20" t="str">
        <f t="shared" si="33"/>
        <v>DISTRIBUCION VOLUMEN X CRITERIO (kg ó litros)CavaT.ESPAÑA</v>
      </c>
      <c r="B2178" s="20" t="s">
        <v>121</v>
      </c>
      <c r="C2178" s="20" t="s">
        <v>139</v>
      </c>
      <c r="D2178" s="20" t="s">
        <v>37</v>
      </c>
      <c r="E2178" s="22">
        <v>100</v>
      </c>
      <c r="F2178" s="22">
        <v>100</v>
      </c>
      <c r="G2178" s="22">
        <v>100</v>
      </c>
      <c r="H2178" s="22"/>
      <c r="I2178" s="22"/>
    </row>
    <row r="2179" spans="1:9" x14ac:dyDescent="0.25">
      <c r="A2179" s="20" t="str">
        <f t="shared" si="33"/>
        <v>DISTRIBUCION VOLUMEN X CRITERIO (kg ó litros)CavaBCN AM</v>
      </c>
      <c r="B2179" s="20" t="s">
        <v>121</v>
      </c>
      <c r="C2179" s="20" t="s">
        <v>139</v>
      </c>
      <c r="D2179" s="20" t="s">
        <v>2</v>
      </c>
      <c r="E2179" s="22">
        <v>21.976739411300837</v>
      </c>
      <c r="F2179" s="22">
        <v>31.520659420299204</v>
      </c>
      <c r="G2179" s="22">
        <v>33.51199504199186</v>
      </c>
      <c r="H2179" s="22"/>
      <c r="I2179" s="22"/>
    </row>
    <row r="2180" spans="1:9" x14ac:dyDescent="0.25">
      <c r="A2180" s="20" t="str">
        <f t="shared" ref="A2180:A2243" si="34">B2180&amp;C2180&amp;D2180</f>
        <v>DISTRIBUCION VOLUMEN X CRITERIO (kg ó litros)CavaREST.CAT ARAGON</v>
      </c>
      <c r="B2180" s="20" t="s">
        <v>121</v>
      </c>
      <c r="C2180" s="20" t="s">
        <v>139</v>
      </c>
      <c r="D2180" s="20" t="s">
        <v>3</v>
      </c>
      <c r="E2180" s="22">
        <v>24.293142114134607</v>
      </c>
      <c r="F2180" s="22">
        <v>25.407163212248424</v>
      </c>
      <c r="G2180" s="22">
        <v>23.874420632041573</v>
      </c>
      <c r="H2180" s="22"/>
      <c r="I2180" s="22"/>
    </row>
    <row r="2181" spans="1:9" x14ac:dyDescent="0.25">
      <c r="A2181" s="20" t="str">
        <f t="shared" si="34"/>
        <v>DISTRIBUCION VOLUMEN X CRITERIO (kg ó litros)CavaLEVANTE</v>
      </c>
      <c r="B2181" s="20" t="s">
        <v>121</v>
      </c>
      <c r="C2181" s="20" t="s">
        <v>139</v>
      </c>
      <c r="D2181" s="20" t="s">
        <v>4</v>
      </c>
      <c r="E2181" s="22">
        <v>21.34068472676363</v>
      </c>
      <c r="F2181" s="22">
        <v>14.646761887763038</v>
      </c>
      <c r="G2181" s="22">
        <v>13.304735467125905</v>
      </c>
      <c r="H2181" s="22"/>
      <c r="I2181" s="22"/>
    </row>
    <row r="2182" spans="1:9" x14ac:dyDescent="0.25">
      <c r="A2182" s="20" t="str">
        <f t="shared" si="34"/>
        <v>DISTRIBUCION VOLUMEN X CRITERIO (kg ó litros)CavaANDALUCIA</v>
      </c>
      <c r="B2182" s="20" t="s">
        <v>121</v>
      </c>
      <c r="C2182" s="20" t="s">
        <v>139</v>
      </c>
      <c r="D2182" s="20" t="s">
        <v>5</v>
      </c>
      <c r="E2182" s="22">
        <v>3.9330460237258573</v>
      </c>
      <c r="F2182" s="22">
        <v>3.5867159785544258</v>
      </c>
      <c r="G2182" s="22">
        <v>5.8435969377561561</v>
      </c>
      <c r="H2182" s="22"/>
      <c r="I2182" s="22"/>
    </row>
    <row r="2183" spans="1:9" x14ac:dyDescent="0.25">
      <c r="A2183" s="20" t="str">
        <f t="shared" si="34"/>
        <v>DISTRIBUCION VOLUMEN X CRITERIO (kg ó litros)CavaMDD AM</v>
      </c>
      <c r="B2183" s="20" t="s">
        <v>121</v>
      </c>
      <c r="C2183" s="20" t="s">
        <v>139</v>
      </c>
      <c r="D2183" s="20" t="s">
        <v>6</v>
      </c>
      <c r="E2183" s="22">
        <v>2.9505721344847249</v>
      </c>
      <c r="F2183" s="22">
        <v>4.118200688055933</v>
      </c>
      <c r="G2183" s="22">
        <v>3.9451174823848896</v>
      </c>
      <c r="H2183" s="22"/>
      <c r="I2183" s="22"/>
    </row>
    <row r="2184" spans="1:9" x14ac:dyDescent="0.25">
      <c r="A2184" s="20" t="str">
        <f t="shared" si="34"/>
        <v>DISTRIBUCION VOLUMEN X CRITERIO (kg ó litros)CavaRTO CENTRO</v>
      </c>
      <c r="B2184" s="20" t="s">
        <v>121</v>
      </c>
      <c r="C2184" s="20" t="s">
        <v>139</v>
      </c>
      <c r="D2184" s="20" t="s">
        <v>7</v>
      </c>
      <c r="E2184" s="22">
        <v>5.6459946496922031</v>
      </c>
      <c r="F2184" s="22">
        <v>4.5011220807824586</v>
      </c>
      <c r="G2184" s="22">
        <v>3.2372805440228238</v>
      </c>
      <c r="H2184" s="22"/>
      <c r="I2184" s="22"/>
    </row>
    <row r="2185" spans="1:9" x14ac:dyDescent="0.25">
      <c r="A2185" s="20" t="str">
        <f t="shared" si="34"/>
        <v>DISTRIBUCION VOLUMEN X CRITERIO (kg ó litros)CavaNORTE-CENTRO</v>
      </c>
      <c r="B2185" s="20" t="s">
        <v>121</v>
      </c>
      <c r="C2185" s="20" t="s">
        <v>139</v>
      </c>
      <c r="D2185" s="20" t="s">
        <v>8</v>
      </c>
      <c r="E2185" s="22">
        <v>16.90073296826753</v>
      </c>
      <c r="F2185" s="22">
        <v>13.222843463361148</v>
      </c>
      <c r="G2185" s="22">
        <v>12.027454473894588</v>
      </c>
      <c r="H2185" s="22"/>
      <c r="I2185" s="22"/>
    </row>
    <row r="2186" spans="1:9" x14ac:dyDescent="0.25">
      <c r="A2186" s="20" t="str">
        <f t="shared" si="34"/>
        <v>DISTRIBUCION VOLUMEN X CRITERIO (kg ó litros)CavaNOROESTE</v>
      </c>
      <c r="B2186" s="20" t="s">
        <v>121</v>
      </c>
      <c r="C2186" s="20" t="s">
        <v>139</v>
      </c>
      <c r="D2186" s="20" t="s">
        <v>9</v>
      </c>
      <c r="E2186" s="22">
        <v>2.9590850793069405</v>
      </c>
      <c r="F2186" s="22">
        <v>2.9965365894380538</v>
      </c>
      <c r="G2186" s="22">
        <v>4.2554065245444122</v>
      </c>
      <c r="H2186" s="22"/>
      <c r="I2186" s="22"/>
    </row>
    <row r="2187" spans="1:9" x14ac:dyDescent="0.25">
      <c r="A2187" s="20" t="str">
        <f t="shared" si="34"/>
        <v>DISTRIBUCION VOLUMEN X CRITERIO (kg ó litros)Cava&lt;2MIL</v>
      </c>
      <c r="B2187" s="20" t="s">
        <v>121</v>
      </c>
      <c r="C2187" s="20" t="s">
        <v>139</v>
      </c>
      <c r="D2187" s="20" t="s">
        <v>10</v>
      </c>
      <c r="E2187" s="22">
        <v>10.367656100249608</v>
      </c>
      <c r="F2187" s="22">
        <v>6.9423777642596125</v>
      </c>
      <c r="G2187" s="22">
        <v>8.396159162926093</v>
      </c>
      <c r="H2187" s="22"/>
      <c r="I2187" s="22"/>
    </row>
    <row r="2188" spans="1:9" x14ac:dyDescent="0.25">
      <c r="A2188" s="20" t="str">
        <f t="shared" si="34"/>
        <v>DISTRIBUCION VOLUMEN X CRITERIO (kg ó litros)Cava2-5MIL</v>
      </c>
      <c r="B2188" s="20" t="s">
        <v>121</v>
      </c>
      <c r="C2188" s="20" t="s">
        <v>139</v>
      </c>
      <c r="D2188" s="20" t="s">
        <v>11</v>
      </c>
      <c r="E2188" s="22">
        <v>3.624752043661311</v>
      </c>
      <c r="F2188" s="22">
        <v>3.1739406731348967</v>
      </c>
      <c r="G2188" s="22">
        <v>4.0164869963282435</v>
      </c>
      <c r="H2188" s="22"/>
      <c r="I2188" s="22"/>
    </row>
    <row r="2189" spans="1:9" x14ac:dyDescent="0.25">
      <c r="A2189" s="20" t="str">
        <f t="shared" si="34"/>
        <v>DISTRIBUCION VOLUMEN X CRITERIO (kg ó litros)Cava5-10MIL</v>
      </c>
      <c r="B2189" s="20" t="s">
        <v>121</v>
      </c>
      <c r="C2189" s="20" t="s">
        <v>139</v>
      </c>
      <c r="D2189" s="20" t="s">
        <v>12</v>
      </c>
      <c r="E2189" s="22">
        <v>5.336645216987991</v>
      </c>
      <c r="F2189" s="22">
        <v>5.9339636582482411</v>
      </c>
      <c r="G2189" s="22">
        <v>2.8183910135318837</v>
      </c>
      <c r="H2189" s="22"/>
      <c r="I2189" s="22"/>
    </row>
    <row r="2190" spans="1:9" x14ac:dyDescent="0.25">
      <c r="A2190" s="20" t="str">
        <f t="shared" si="34"/>
        <v>DISTRIBUCION VOLUMEN X CRITERIO (kg ó litros)Cava10-30MIL</v>
      </c>
      <c r="B2190" s="20" t="s">
        <v>121</v>
      </c>
      <c r="C2190" s="20" t="s">
        <v>139</v>
      </c>
      <c r="D2190" s="20" t="s">
        <v>13</v>
      </c>
      <c r="E2190" s="22">
        <v>22.093447612562368</v>
      </c>
      <c r="F2190" s="22">
        <v>18.700404803061733</v>
      </c>
      <c r="G2190" s="22">
        <v>14.10311633167988</v>
      </c>
      <c r="H2190" s="22"/>
      <c r="I2190" s="22"/>
    </row>
    <row r="2191" spans="1:9" x14ac:dyDescent="0.25">
      <c r="A2191" s="20" t="str">
        <f t="shared" si="34"/>
        <v>DISTRIBUCION VOLUMEN X CRITERIO (kg ó litros)Cava30-100MIL</v>
      </c>
      <c r="B2191" s="20" t="s">
        <v>121</v>
      </c>
      <c r="C2191" s="20" t="s">
        <v>139</v>
      </c>
      <c r="D2191" s="20" t="s">
        <v>14</v>
      </c>
      <c r="E2191" s="22">
        <v>25.297034596178026</v>
      </c>
      <c r="F2191" s="22">
        <v>18.438999134014267</v>
      </c>
      <c r="G2191" s="22">
        <v>16.409659862986185</v>
      </c>
      <c r="H2191" s="22"/>
      <c r="I2191" s="22"/>
    </row>
    <row r="2192" spans="1:9" x14ac:dyDescent="0.25">
      <c r="A2192" s="20" t="str">
        <f t="shared" si="34"/>
        <v>DISTRIBUCION VOLUMEN X CRITERIO (kg ó litros)Cava100-200MIL</v>
      </c>
      <c r="B2192" s="20" t="s">
        <v>121</v>
      </c>
      <c r="C2192" s="20" t="s">
        <v>139</v>
      </c>
      <c r="D2192" s="20" t="s">
        <v>15</v>
      </c>
      <c r="E2192" s="22">
        <v>4.1642284348237997</v>
      </c>
      <c r="F2192" s="22">
        <v>6.7515447555199195</v>
      </c>
      <c r="G2192" s="22">
        <v>7.8548978220439674</v>
      </c>
      <c r="H2192" s="22"/>
      <c r="I2192" s="22"/>
    </row>
    <row r="2193" spans="1:9" x14ac:dyDescent="0.25">
      <c r="A2193" s="20" t="str">
        <f t="shared" si="34"/>
        <v>DISTRIBUCION VOLUMEN X CRITERIO (kg ó litros)Cava200-500MIL</v>
      </c>
      <c r="B2193" s="20" t="s">
        <v>121</v>
      </c>
      <c r="C2193" s="20" t="s">
        <v>139</v>
      </c>
      <c r="D2193" s="20" t="s">
        <v>16</v>
      </c>
      <c r="E2193" s="22">
        <v>13.359050864473224</v>
      </c>
      <c r="F2193" s="22">
        <v>20.688728086465424</v>
      </c>
      <c r="G2193" s="22">
        <v>21.253146483494071</v>
      </c>
      <c r="H2193" s="22"/>
      <c r="I2193" s="22"/>
    </row>
    <row r="2194" spans="1:9" x14ac:dyDescent="0.25">
      <c r="A2194" s="20" t="str">
        <f t="shared" si="34"/>
        <v>DISTRIBUCION VOLUMEN X CRITERIO (kg ó litros)Cava&gt;500MIL</v>
      </c>
      <c r="B2194" s="20" t="s">
        <v>121</v>
      </c>
      <c r="C2194" s="20" t="s">
        <v>139</v>
      </c>
      <c r="D2194" s="20" t="s">
        <v>17</v>
      </c>
      <c r="E2194" s="22">
        <v>15.757178896328822</v>
      </c>
      <c r="F2194" s="22">
        <v>19.37004092053726</v>
      </c>
      <c r="G2194" s="22">
        <v>25.148145043154045</v>
      </c>
      <c r="H2194" s="22"/>
      <c r="I2194" s="22"/>
    </row>
    <row r="2195" spans="1:9" x14ac:dyDescent="0.25">
      <c r="A2195" s="20" t="str">
        <f t="shared" si="34"/>
        <v>DISTRIBUCION VOLUMEN X CRITERIO (kg ó litros)CavaDE 15 A 19 AÑOS</v>
      </c>
      <c r="B2195" s="20" t="s">
        <v>121</v>
      </c>
      <c r="C2195" s="20" t="s">
        <v>139</v>
      </c>
      <c r="D2195" s="20" t="s">
        <v>40</v>
      </c>
      <c r="E2195" s="22">
        <v>7.2773523310017782E-2</v>
      </c>
      <c r="F2195" s="22">
        <v>0</v>
      </c>
      <c r="G2195" s="22">
        <v>0</v>
      </c>
      <c r="H2195" s="22"/>
      <c r="I2195" s="22"/>
    </row>
    <row r="2196" spans="1:9" x14ac:dyDescent="0.25">
      <c r="A2196" s="20" t="str">
        <f t="shared" si="34"/>
        <v>DISTRIBUCION VOLUMEN X CRITERIO (kg ó litros)CavaDE 20 A 24 AÑOS</v>
      </c>
      <c r="B2196" s="20" t="s">
        <v>121</v>
      </c>
      <c r="C2196" s="20" t="s">
        <v>139</v>
      </c>
      <c r="D2196" s="20" t="s">
        <v>41</v>
      </c>
      <c r="E2196" s="22">
        <v>1.6999303538176487</v>
      </c>
      <c r="F2196" s="22">
        <v>0.79575764114383618</v>
      </c>
      <c r="G2196" s="22">
        <v>0.84997507154036989</v>
      </c>
      <c r="H2196" s="22"/>
      <c r="I2196" s="22"/>
    </row>
    <row r="2197" spans="1:9" x14ac:dyDescent="0.25">
      <c r="A2197" s="20" t="str">
        <f t="shared" si="34"/>
        <v>DISTRIBUCION VOLUMEN X CRITERIO (kg ó litros)CavaDE 25 A 34 AÑOS</v>
      </c>
      <c r="B2197" s="20" t="s">
        <v>121</v>
      </c>
      <c r="C2197" s="20" t="s">
        <v>139</v>
      </c>
      <c r="D2197" s="20" t="s">
        <v>42</v>
      </c>
      <c r="E2197" s="22">
        <v>2.2214092545095059</v>
      </c>
      <c r="F2197" s="22">
        <v>1.9694536072231372</v>
      </c>
      <c r="G2197" s="22">
        <v>3.9821141370874629</v>
      </c>
      <c r="H2197" s="22"/>
      <c r="I2197" s="22"/>
    </row>
    <row r="2198" spans="1:9" x14ac:dyDescent="0.25">
      <c r="A2198" s="20" t="str">
        <f t="shared" si="34"/>
        <v>DISTRIBUCION VOLUMEN X CRITERIO (kg ó litros)CavaDE 35 A 49 AÑOS</v>
      </c>
      <c r="B2198" s="20" t="s">
        <v>121</v>
      </c>
      <c r="C2198" s="20" t="s">
        <v>139</v>
      </c>
      <c r="D2198" s="20" t="s">
        <v>43</v>
      </c>
      <c r="E2198" s="22">
        <v>9.3462062417096785</v>
      </c>
      <c r="F2198" s="22">
        <v>11.760556081068616</v>
      </c>
      <c r="G2198" s="22">
        <v>13.696767553148288</v>
      </c>
      <c r="H2198" s="22"/>
      <c r="I2198" s="22"/>
    </row>
    <row r="2199" spans="1:9" x14ac:dyDescent="0.25">
      <c r="A2199" s="20" t="str">
        <f t="shared" si="34"/>
        <v>DISTRIBUCION VOLUMEN X CRITERIO (kg ó litros)CavaDE 50 A 59 AÑOS</v>
      </c>
      <c r="B2199" s="20" t="s">
        <v>121</v>
      </c>
      <c r="C2199" s="20" t="s">
        <v>139</v>
      </c>
      <c r="D2199" s="20" t="s">
        <v>44</v>
      </c>
      <c r="E2199" s="22">
        <v>29.05349081052891</v>
      </c>
      <c r="F2199" s="22">
        <v>29.554343971357106</v>
      </c>
      <c r="G2199" s="22">
        <v>27.224039340217193</v>
      </c>
      <c r="H2199" s="22"/>
      <c r="I2199" s="22"/>
    </row>
    <row r="2200" spans="1:9" x14ac:dyDescent="0.25">
      <c r="A2200" s="20" t="str">
        <f t="shared" si="34"/>
        <v>DISTRIBUCION VOLUMEN X CRITERIO (kg ó litros)CavaDE 60 A 75 AÑOS</v>
      </c>
      <c r="B2200" s="20" t="s">
        <v>121</v>
      </c>
      <c r="C2200" s="20" t="s">
        <v>139</v>
      </c>
      <c r="D2200" s="20" t="s">
        <v>45</v>
      </c>
      <c r="E2200" s="22">
        <v>57.606189202368554</v>
      </c>
      <c r="F2200" s="22">
        <v>55.919894896568934</v>
      </c>
      <c r="G2200" s="22">
        <v>54.247106979785876</v>
      </c>
      <c r="H2200" s="22"/>
      <c r="I2200" s="22"/>
    </row>
    <row r="2201" spans="1:9" x14ac:dyDescent="0.25">
      <c r="A2201" s="20" t="str">
        <f t="shared" si="34"/>
        <v>DISTRIBUCION VOLUMEN X CRITERIO (kg ó litros)CavaALTA Y MEDIA ALTA</v>
      </c>
      <c r="B2201" s="20" t="s">
        <v>121</v>
      </c>
      <c r="C2201" s="20" t="s">
        <v>139</v>
      </c>
      <c r="D2201" s="20" t="s">
        <v>18</v>
      </c>
      <c r="E2201" s="22">
        <v>25.374352034146053</v>
      </c>
      <c r="F2201" s="22">
        <v>24.119052722900587</v>
      </c>
      <c r="G2201" s="22">
        <v>25.908532271320883</v>
      </c>
      <c r="H2201" s="22"/>
      <c r="I2201" s="22"/>
    </row>
    <row r="2202" spans="1:9" x14ac:dyDescent="0.25">
      <c r="A2202" s="20" t="str">
        <f t="shared" si="34"/>
        <v>DISTRIBUCION VOLUMEN X CRITERIO (kg ó litros)CavaMEDIA</v>
      </c>
      <c r="B2202" s="20" t="s">
        <v>121</v>
      </c>
      <c r="C2202" s="20" t="s">
        <v>139</v>
      </c>
      <c r="D2202" s="20" t="s">
        <v>19</v>
      </c>
      <c r="E2202" s="22">
        <v>23.910173397668608</v>
      </c>
      <c r="F2202" s="22">
        <v>32.245255112582747</v>
      </c>
      <c r="G2202" s="22">
        <v>24.549514136617365</v>
      </c>
      <c r="H2202" s="22"/>
      <c r="I2202" s="22"/>
    </row>
    <row r="2203" spans="1:9" x14ac:dyDescent="0.25">
      <c r="A2203" s="20" t="str">
        <f t="shared" si="34"/>
        <v>DISTRIBUCION VOLUMEN X CRITERIO (kg ó litros)CavaMEDIA BAJA</v>
      </c>
      <c r="B2203" s="20" t="s">
        <v>121</v>
      </c>
      <c r="C2203" s="20" t="s">
        <v>139</v>
      </c>
      <c r="D2203" s="20" t="s">
        <v>20</v>
      </c>
      <c r="E2203" s="22">
        <v>29.540124396974488</v>
      </c>
      <c r="F2203" s="22">
        <v>28.027423953134406</v>
      </c>
      <c r="G2203" s="22">
        <v>28.106577848745758</v>
      </c>
      <c r="H2203" s="22"/>
      <c r="I2203" s="22"/>
    </row>
    <row r="2204" spans="1:9" x14ac:dyDescent="0.25">
      <c r="A2204" s="20" t="str">
        <f t="shared" si="34"/>
        <v>DISTRIBUCION VOLUMEN X CRITERIO (kg ó litros)CavaBAJA</v>
      </c>
      <c r="B2204" s="20" t="s">
        <v>121</v>
      </c>
      <c r="C2204" s="20" t="s">
        <v>139</v>
      </c>
      <c r="D2204" s="20" t="s">
        <v>21</v>
      </c>
      <c r="E2204" s="22">
        <v>21.175342754996304</v>
      </c>
      <c r="F2204" s="22">
        <v>15.60827165815277</v>
      </c>
      <c r="G2204" s="22">
        <v>21.435375743315998</v>
      </c>
      <c r="H2204" s="22"/>
      <c r="I2204" s="22"/>
    </row>
    <row r="2205" spans="1:9" x14ac:dyDescent="0.25">
      <c r="A2205" s="20" t="str">
        <f t="shared" si="34"/>
        <v>DISTRIBUCION VOLUMEN X CRITERIO (kg ó litros)CavaHOMBRE</v>
      </c>
      <c r="B2205" s="20" t="s">
        <v>121</v>
      </c>
      <c r="C2205" s="20" t="s">
        <v>139</v>
      </c>
      <c r="D2205" s="20" t="s">
        <v>22</v>
      </c>
      <c r="E2205" s="22">
        <v>48.153018488957898</v>
      </c>
      <c r="F2205" s="22">
        <v>46.619826557006405</v>
      </c>
      <c r="G2205" s="22">
        <v>43.998435605309751</v>
      </c>
      <c r="H2205" s="22"/>
      <c r="I2205" s="22"/>
    </row>
    <row r="2206" spans="1:9" x14ac:dyDescent="0.25">
      <c r="A2206" s="20" t="str">
        <f t="shared" si="34"/>
        <v>DISTRIBUCION VOLUMEN X CRITERIO (kg ó litros)CavaMUJER</v>
      </c>
      <c r="B2206" s="20" t="s">
        <v>121</v>
      </c>
      <c r="C2206" s="20" t="s">
        <v>139</v>
      </c>
      <c r="D2206" s="20" t="s">
        <v>23</v>
      </c>
      <c r="E2206" s="22">
        <v>51.846976907874456</v>
      </c>
      <c r="F2206" s="22">
        <v>53.380186411041066</v>
      </c>
      <c r="G2206" s="22">
        <v>56.001564394690249</v>
      </c>
      <c r="H2206" s="22"/>
      <c r="I2206" s="22"/>
    </row>
    <row r="2207" spans="1:9" x14ac:dyDescent="0.25">
      <c r="A2207" s="20" t="str">
        <f t="shared" si="34"/>
        <v>DISTRIBUCION VOLUMEN X CRITERIO (kg ó litros)Otr.Bebidas Deri.VinoT.ESPAÑA</v>
      </c>
      <c r="B2207" s="20" t="s">
        <v>121</v>
      </c>
      <c r="C2207" s="20" t="s">
        <v>140</v>
      </c>
      <c r="D2207" s="20" t="s">
        <v>37</v>
      </c>
      <c r="E2207" s="22">
        <v>100</v>
      </c>
      <c r="F2207" s="22">
        <v>100</v>
      </c>
      <c r="G2207" s="22">
        <v>100</v>
      </c>
      <c r="H2207" s="22"/>
      <c r="I2207" s="22"/>
    </row>
    <row r="2208" spans="1:9" x14ac:dyDescent="0.25">
      <c r="A2208" s="20" t="str">
        <f t="shared" si="34"/>
        <v>DISTRIBUCION VOLUMEN X CRITERIO (kg ó litros)Otr.Bebidas Deri.VinoBCN AM</v>
      </c>
      <c r="B2208" s="20" t="s">
        <v>121</v>
      </c>
      <c r="C2208" s="20" t="s">
        <v>140</v>
      </c>
      <c r="D2208" s="20" t="s">
        <v>2</v>
      </c>
      <c r="E2208" s="22">
        <v>5.4176900310147635</v>
      </c>
      <c r="F2208" s="22">
        <v>5.5683315077679039</v>
      </c>
      <c r="G2208" s="22">
        <v>3.8193537188903686</v>
      </c>
      <c r="H2208" s="22"/>
      <c r="I2208" s="22"/>
    </row>
    <row r="2209" spans="1:9" x14ac:dyDescent="0.25">
      <c r="A2209" s="20" t="str">
        <f t="shared" si="34"/>
        <v>DISTRIBUCION VOLUMEN X CRITERIO (kg ó litros)Otr.Bebidas Deri.VinoREST.CAT ARAGON</v>
      </c>
      <c r="B2209" s="20" t="s">
        <v>121</v>
      </c>
      <c r="C2209" s="20" t="s">
        <v>140</v>
      </c>
      <c r="D2209" s="20" t="s">
        <v>3</v>
      </c>
      <c r="E2209" s="22">
        <v>8.801574320640551</v>
      </c>
      <c r="F2209" s="22">
        <v>7.3463967922389113</v>
      </c>
      <c r="G2209" s="22">
        <v>7.7041057854492969</v>
      </c>
      <c r="H2209" s="22"/>
      <c r="I2209" s="22"/>
    </row>
    <row r="2210" spans="1:9" x14ac:dyDescent="0.25">
      <c r="A2210" s="20" t="str">
        <f t="shared" si="34"/>
        <v>DISTRIBUCION VOLUMEN X CRITERIO (kg ó litros)Otr.Bebidas Deri.VinoLEVANTE</v>
      </c>
      <c r="B2210" s="20" t="s">
        <v>121</v>
      </c>
      <c r="C2210" s="20" t="s">
        <v>140</v>
      </c>
      <c r="D2210" s="20" t="s">
        <v>4</v>
      </c>
      <c r="E2210" s="22">
        <v>11.978514388810316</v>
      </c>
      <c r="F2210" s="22">
        <v>15.448790507111475</v>
      </c>
      <c r="G2210" s="22">
        <v>13.278598241543405</v>
      </c>
      <c r="H2210" s="22"/>
      <c r="I2210" s="22"/>
    </row>
    <row r="2211" spans="1:9" x14ac:dyDescent="0.25">
      <c r="A2211" s="20" t="str">
        <f t="shared" si="34"/>
        <v>DISTRIBUCION VOLUMEN X CRITERIO (kg ó litros)Otr.Bebidas Deri.VinoANDALUCIA</v>
      </c>
      <c r="B2211" s="20" t="s">
        <v>121</v>
      </c>
      <c r="C2211" s="20" t="s">
        <v>140</v>
      </c>
      <c r="D2211" s="20" t="s">
        <v>5</v>
      </c>
      <c r="E2211" s="22">
        <v>35.113547794168888</v>
      </c>
      <c r="F2211" s="22">
        <v>37.631909635137163</v>
      </c>
      <c r="G2211" s="22">
        <v>38.961322932446727</v>
      </c>
      <c r="H2211" s="22"/>
      <c r="I2211" s="22"/>
    </row>
    <row r="2212" spans="1:9" x14ac:dyDescent="0.25">
      <c r="A2212" s="20" t="str">
        <f t="shared" si="34"/>
        <v>DISTRIBUCION VOLUMEN X CRITERIO (kg ó litros)Otr.Bebidas Deri.VinoMDD AM</v>
      </c>
      <c r="B2212" s="20" t="s">
        <v>121</v>
      </c>
      <c r="C2212" s="20" t="s">
        <v>140</v>
      </c>
      <c r="D2212" s="20" t="s">
        <v>6</v>
      </c>
      <c r="E2212" s="22">
        <v>18.633601270481908</v>
      </c>
      <c r="F2212" s="22">
        <v>17.836274084453017</v>
      </c>
      <c r="G2212" s="22">
        <v>17.883905037845487</v>
      </c>
      <c r="H2212" s="22"/>
      <c r="I2212" s="22"/>
    </row>
    <row r="2213" spans="1:9" x14ac:dyDescent="0.25">
      <c r="A2213" s="20" t="str">
        <f t="shared" si="34"/>
        <v>DISTRIBUCION VOLUMEN X CRITERIO (kg ó litros)Otr.Bebidas Deri.VinoRTO CENTRO</v>
      </c>
      <c r="B2213" s="20" t="s">
        <v>121</v>
      </c>
      <c r="C2213" s="20" t="s">
        <v>140</v>
      </c>
      <c r="D2213" s="20" t="s">
        <v>7</v>
      </c>
      <c r="E2213" s="22">
        <v>9.7195936238768486</v>
      </c>
      <c r="F2213" s="22">
        <v>8.3802405825819548</v>
      </c>
      <c r="G2213" s="22">
        <v>9.4527208147907817</v>
      </c>
      <c r="H2213" s="22"/>
      <c r="I2213" s="22"/>
    </row>
    <row r="2214" spans="1:9" x14ac:dyDescent="0.25">
      <c r="A2214" s="20" t="str">
        <f t="shared" si="34"/>
        <v>DISTRIBUCION VOLUMEN X CRITERIO (kg ó litros)Otr.Bebidas Deri.VinoNORTE-CENTRO</v>
      </c>
      <c r="B2214" s="20" t="s">
        <v>121</v>
      </c>
      <c r="C2214" s="20" t="s">
        <v>140</v>
      </c>
      <c r="D2214" s="20" t="s">
        <v>8</v>
      </c>
      <c r="E2214" s="22">
        <v>7.9471101952827778</v>
      </c>
      <c r="F2214" s="22">
        <v>6.0431852153477568</v>
      </c>
      <c r="G2214" s="22">
        <v>5.7502204066597074</v>
      </c>
      <c r="H2214" s="22"/>
      <c r="I2214" s="22"/>
    </row>
    <row r="2215" spans="1:9" x14ac:dyDescent="0.25">
      <c r="A2215" s="20" t="str">
        <f t="shared" si="34"/>
        <v>DISTRIBUCION VOLUMEN X CRITERIO (kg ó litros)Otr.Bebidas Deri.VinoNOROESTE</v>
      </c>
      <c r="B2215" s="20" t="s">
        <v>121</v>
      </c>
      <c r="C2215" s="20" t="s">
        <v>140</v>
      </c>
      <c r="D2215" s="20" t="s">
        <v>9</v>
      </c>
      <c r="E2215" s="22">
        <v>2.3883620372876844</v>
      </c>
      <c r="F2215" s="22">
        <v>1.7448610594891845</v>
      </c>
      <c r="G2215" s="22">
        <v>3.1497825596734557</v>
      </c>
      <c r="H2215" s="22"/>
      <c r="I2215" s="22"/>
    </row>
    <row r="2216" spans="1:9" x14ac:dyDescent="0.25">
      <c r="A2216" s="20" t="str">
        <f t="shared" si="34"/>
        <v>DISTRIBUCION VOLUMEN X CRITERIO (kg ó litros)Otr.Bebidas Deri.Vino&lt;2MIL</v>
      </c>
      <c r="B2216" s="20" t="s">
        <v>121</v>
      </c>
      <c r="C2216" s="20" t="s">
        <v>140</v>
      </c>
      <c r="D2216" s="20" t="s">
        <v>10</v>
      </c>
      <c r="E2216" s="22">
        <v>6.5705941385397786</v>
      </c>
      <c r="F2216" s="22">
        <v>6.2250519884286826</v>
      </c>
      <c r="G2216" s="22">
        <v>4.549083362948692</v>
      </c>
      <c r="H2216" s="22"/>
      <c r="I2216" s="22"/>
    </row>
    <row r="2217" spans="1:9" x14ac:dyDescent="0.25">
      <c r="A2217" s="20" t="str">
        <f t="shared" si="34"/>
        <v>DISTRIBUCION VOLUMEN X CRITERIO (kg ó litros)Otr.Bebidas Deri.Vino2-5MIL</v>
      </c>
      <c r="B2217" s="20" t="s">
        <v>121</v>
      </c>
      <c r="C2217" s="20" t="s">
        <v>140</v>
      </c>
      <c r="D2217" s="20" t="s">
        <v>11</v>
      </c>
      <c r="E2217" s="22">
        <v>5.1715481153627358</v>
      </c>
      <c r="F2217" s="22">
        <v>5.9249571383734096</v>
      </c>
      <c r="G2217" s="22">
        <v>5.8919935221469792</v>
      </c>
      <c r="H2217" s="22"/>
      <c r="I2217" s="22"/>
    </row>
    <row r="2218" spans="1:9" x14ac:dyDescent="0.25">
      <c r="A2218" s="20" t="str">
        <f t="shared" si="34"/>
        <v>DISTRIBUCION VOLUMEN X CRITERIO (kg ó litros)Otr.Bebidas Deri.Vino5-10MIL</v>
      </c>
      <c r="B2218" s="20" t="s">
        <v>121</v>
      </c>
      <c r="C2218" s="20" t="s">
        <v>140</v>
      </c>
      <c r="D2218" s="20" t="s">
        <v>12</v>
      </c>
      <c r="E2218" s="22">
        <v>5.6692604515833054</v>
      </c>
      <c r="F2218" s="22">
        <v>6.4036741496400085</v>
      </c>
      <c r="G2218" s="22">
        <v>6.8421092965359458</v>
      </c>
      <c r="H2218" s="22"/>
      <c r="I2218" s="22"/>
    </row>
    <row r="2219" spans="1:9" x14ac:dyDescent="0.25">
      <c r="A2219" s="20" t="str">
        <f t="shared" si="34"/>
        <v>DISTRIBUCION VOLUMEN X CRITERIO (kg ó litros)Otr.Bebidas Deri.Vino10-30MIL</v>
      </c>
      <c r="B2219" s="20" t="s">
        <v>121</v>
      </c>
      <c r="C2219" s="20" t="s">
        <v>140</v>
      </c>
      <c r="D2219" s="20" t="s">
        <v>13</v>
      </c>
      <c r="E2219" s="22">
        <v>18.589529815470279</v>
      </c>
      <c r="F2219" s="22">
        <v>17.121190207516744</v>
      </c>
      <c r="G2219" s="22">
        <v>21.180042894722622</v>
      </c>
      <c r="H2219" s="22"/>
      <c r="I2219" s="22"/>
    </row>
    <row r="2220" spans="1:9" x14ac:dyDescent="0.25">
      <c r="A2220" s="20" t="str">
        <f t="shared" si="34"/>
        <v>DISTRIBUCION VOLUMEN X CRITERIO (kg ó litros)Otr.Bebidas Deri.Vino30-100MIL</v>
      </c>
      <c r="B2220" s="20" t="s">
        <v>121</v>
      </c>
      <c r="C2220" s="20" t="s">
        <v>140</v>
      </c>
      <c r="D2220" s="20" t="s">
        <v>14</v>
      </c>
      <c r="E2220" s="22">
        <v>18.356971978054023</v>
      </c>
      <c r="F2220" s="22">
        <v>18.652739974359367</v>
      </c>
      <c r="G2220" s="22">
        <v>19.079402338782941</v>
      </c>
      <c r="H2220" s="22"/>
      <c r="I2220" s="22"/>
    </row>
    <row r="2221" spans="1:9" x14ac:dyDescent="0.25">
      <c r="A2221" s="20" t="str">
        <f t="shared" si="34"/>
        <v>DISTRIBUCION VOLUMEN X CRITERIO (kg ó litros)Otr.Bebidas Deri.Vino100-200MIL</v>
      </c>
      <c r="B2221" s="20" t="s">
        <v>121</v>
      </c>
      <c r="C2221" s="20" t="s">
        <v>140</v>
      </c>
      <c r="D2221" s="20" t="s">
        <v>15</v>
      </c>
      <c r="E2221" s="22">
        <v>11.412899243009306</v>
      </c>
      <c r="F2221" s="22">
        <v>12.898579117891314</v>
      </c>
      <c r="G2221" s="22">
        <v>10.178857871454451</v>
      </c>
      <c r="H2221" s="22"/>
      <c r="I2221" s="22"/>
    </row>
    <row r="2222" spans="1:9" x14ac:dyDescent="0.25">
      <c r="A2222" s="20" t="str">
        <f t="shared" si="34"/>
        <v>DISTRIBUCION VOLUMEN X CRITERIO (kg ó litros)Otr.Bebidas Deri.Vino200-500MIL</v>
      </c>
      <c r="B2222" s="20" t="s">
        <v>121</v>
      </c>
      <c r="C2222" s="20" t="s">
        <v>140</v>
      </c>
      <c r="D2222" s="20" t="s">
        <v>16</v>
      </c>
      <c r="E2222" s="22">
        <v>13.591870916003559</v>
      </c>
      <c r="F2222" s="22">
        <v>10.577328924405837</v>
      </c>
      <c r="G2222" s="22">
        <v>10.49592404318687</v>
      </c>
      <c r="H2222" s="22"/>
      <c r="I2222" s="22"/>
    </row>
    <row r="2223" spans="1:9" x14ac:dyDescent="0.25">
      <c r="A2223" s="20" t="str">
        <f t="shared" si="34"/>
        <v>DISTRIBUCION VOLUMEN X CRITERIO (kg ó litros)Otr.Bebidas Deri.Vino&gt;500MIL</v>
      </c>
      <c r="B2223" s="20" t="s">
        <v>121</v>
      </c>
      <c r="C2223" s="20" t="s">
        <v>140</v>
      </c>
      <c r="D2223" s="20" t="s">
        <v>17</v>
      </c>
      <c r="E2223" s="22">
        <v>20.637314955116089</v>
      </c>
      <c r="F2223" s="22">
        <v>22.19646453928674</v>
      </c>
      <c r="G2223" s="22">
        <v>21.782591423740616</v>
      </c>
      <c r="H2223" s="22"/>
      <c r="I2223" s="22"/>
    </row>
    <row r="2224" spans="1:9" x14ac:dyDescent="0.25">
      <c r="A2224" s="20" t="str">
        <f t="shared" si="34"/>
        <v>DISTRIBUCION VOLUMEN X CRITERIO (kg ó litros)Otr.Bebidas Deri.VinoDE 15 A 19 AÑOS</v>
      </c>
      <c r="B2224" s="20" t="s">
        <v>121</v>
      </c>
      <c r="C2224" s="20" t="s">
        <v>140</v>
      </c>
      <c r="D2224" s="20" t="s">
        <v>40</v>
      </c>
      <c r="E2224" s="22">
        <v>0.68853907721106389</v>
      </c>
      <c r="F2224" s="22">
        <v>1.0010111045624355</v>
      </c>
      <c r="G2224" s="22">
        <v>1.6736055812912785</v>
      </c>
      <c r="H2224" s="22"/>
      <c r="I2224" s="22"/>
    </row>
    <row r="2225" spans="1:9" x14ac:dyDescent="0.25">
      <c r="A2225" s="20" t="str">
        <f t="shared" si="34"/>
        <v>DISTRIBUCION VOLUMEN X CRITERIO (kg ó litros)Otr.Bebidas Deri.VinoDE 20 A 24 AÑOS</v>
      </c>
      <c r="B2225" s="20" t="s">
        <v>121</v>
      </c>
      <c r="C2225" s="20" t="s">
        <v>140</v>
      </c>
      <c r="D2225" s="20" t="s">
        <v>41</v>
      </c>
      <c r="E2225" s="22">
        <v>4.4144153323434336</v>
      </c>
      <c r="F2225" s="22">
        <v>5.6106299372397554</v>
      </c>
      <c r="G2225" s="22">
        <v>5.4337119779245313</v>
      </c>
      <c r="H2225" s="22"/>
      <c r="I2225" s="22"/>
    </row>
    <row r="2226" spans="1:9" x14ac:dyDescent="0.25">
      <c r="A2226" s="20" t="str">
        <f t="shared" si="34"/>
        <v>DISTRIBUCION VOLUMEN X CRITERIO (kg ó litros)Otr.Bebidas Deri.VinoDE 25 A 34 AÑOS</v>
      </c>
      <c r="B2226" s="20" t="s">
        <v>121</v>
      </c>
      <c r="C2226" s="20" t="s">
        <v>140</v>
      </c>
      <c r="D2226" s="20" t="s">
        <v>42</v>
      </c>
      <c r="E2226" s="22">
        <v>13.801067210288675</v>
      </c>
      <c r="F2226" s="22">
        <v>11.489523627741988</v>
      </c>
      <c r="G2226" s="22">
        <v>12.099543551829402</v>
      </c>
      <c r="H2226" s="22"/>
      <c r="I2226" s="22"/>
    </row>
    <row r="2227" spans="1:9" x14ac:dyDescent="0.25">
      <c r="A2227" s="20" t="str">
        <f t="shared" si="34"/>
        <v>DISTRIBUCION VOLUMEN X CRITERIO (kg ó litros)Otr.Bebidas Deri.VinoDE 35 A 49 AÑOS</v>
      </c>
      <c r="B2227" s="20" t="s">
        <v>121</v>
      </c>
      <c r="C2227" s="20" t="s">
        <v>140</v>
      </c>
      <c r="D2227" s="20" t="s">
        <v>43</v>
      </c>
      <c r="E2227" s="22">
        <v>29.162240819135565</v>
      </c>
      <c r="F2227" s="22">
        <v>26.472992285199631</v>
      </c>
      <c r="G2227" s="22">
        <v>21.560898281941395</v>
      </c>
      <c r="H2227" s="22"/>
      <c r="I2227" s="22"/>
    </row>
    <row r="2228" spans="1:9" x14ac:dyDescent="0.25">
      <c r="A2228" s="20" t="str">
        <f t="shared" si="34"/>
        <v>DISTRIBUCION VOLUMEN X CRITERIO (kg ó litros)Otr.Bebidas Deri.VinoDE 50 A 59 AÑOS</v>
      </c>
      <c r="B2228" s="20" t="s">
        <v>121</v>
      </c>
      <c r="C2228" s="20" t="s">
        <v>140</v>
      </c>
      <c r="D2228" s="20" t="s">
        <v>44</v>
      </c>
      <c r="E2228" s="22">
        <v>26.30067149080616</v>
      </c>
      <c r="F2228" s="22">
        <v>23.564884597260047</v>
      </c>
      <c r="G2228" s="22">
        <v>22.961550914694417</v>
      </c>
      <c r="H2228" s="22"/>
      <c r="I2228" s="22"/>
    </row>
    <row r="2229" spans="1:9" x14ac:dyDescent="0.25">
      <c r="A2229" s="20" t="str">
        <f t="shared" si="34"/>
        <v>DISTRIBUCION VOLUMEN X CRITERIO (kg ó litros)Otr.Bebidas Deri.VinoDE 60 A 75 AÑOS</v>
      </c>
      <c r="B2229" s="20" t="s">
        <v>121</v>
      </c>
      <c r="C2229" s="20" t="s">
        <v>140</v>
      </c>
      <c r="D2229" s="20" t="s">
        <v>45</v>
      </c>
      <c r="E2229" s="22">
        <v>25.633061279670365</v>
      </c>
      <c r="F2229" s="22">
        <v>31.860946389627021</v>
      </c>
      <c r="G2229" s="22">
        <v>36.270700297208528</v>
      </c>
      <c r="H2229" s="22"/>
      <c r="I2229" s="22"/>
    </row>
    <row r="2230" spans="1:9" x14ac:dyDescent="0.25">
      <c r="A2230" s="20" t="str">
        <f t="shared" si="34"/>
        <v>DISTRIBUCION VOLUMEN X CRITERIO (kg ó litros)Otr.Bebidas Deri.VinoALTA Y MEDIA ALTA</v>
      </c>
      <c r="B2230" s="20" t="s">
        <v>121</v>
      </c>
      <c r="C2230" s="20" t="s">
        <v>140</v>
      </c>
      <c r="D2230" s="20" t="s">
        <v>18</v>
      </c>
      <c r="E2230" s="22">
        <v>25.573346600984753</v>
      </c>
      <c r="F2230" s="22">
        <v>22.073273413949714</v>
      </c>
      <c r="G2230" s="22">
        <v>25.656922508544245</v>
      </c>
      <c r="H2230" s="22"/>
      <c r="I2230" s="22"/>
    </row>
    <row r="2231" spans="1:9" x14ac:dyDescent="0.25">
      <c r="A2231" s="20" t="str">
        <f t="shared" si="34"/>
        <v>DISTRIBUCION VOLUMEN X CRITERIO (kg ó litros)Otr.Bebidas Deri.VinoMEDIA</v>
      </c>
      <c r="B2231" s="20" t="s">
        <v>121</v>
      </c>
      <c r="C2231" s="20" t="s">
        <v>140</v>
      </c>
      <c r="D2231" s="20" t="s">
        <v>19</v>
      </c>
      <c r="E2231" s="22">
        <v>34.283947212885174</v>
      </c>
      <c r="F2231" s="22">
        <v>30.042777410432365</v>
      </c>
      <c r="G2231" s="22">
        <v>31.576396382372945</v>
      </c>
      <c r="H2231" s="22"/>
      <c r="I2231" s="22"/>
    </row>
    <row r="2232" spans="1:9" x14ac:dyDescent="0.25">
      <c r="A2232" s="20" t="str">
        <f t="shared" si="34"/>
        <v>DISTRIBUCION VOLUMEN X CRITERIO (kg ó litros)Otr.Bebidas Deri.VinoMEDIA BAJA</v>
      </c>
      <c r="B2232" s="20" t="s">
        <v>121</v>
      </c>
      <c r="C2232" s="20" t="s">
        <v>140</v>
      </c>
      <c r="D2232" s="20" t="s">
        <v>20</v>
      </c>
      <c r="E2232" s="22">
        <v>23.061097110095357</v>
      </c>
      <c r="F2232" s="22">
        <v>22.715565965237079</v>
      </c>
      <c r="G2232" s="22">
        <v>19.863683795023885</v>
      </c>
      <c r="H2232" s="22"/>
      <c r="I2232" s="22"/>
    </row>
    <row r="2233" spans="1:9" x14ac:dyDescent="0.25">
      <c r="A2233" s="20" t="str">
        <f t="shared" si="34"/>
        <v>DISTRIBUCION VOLUMEN X CRITERIO (kg ó litros)Otr.Bebidas Deri.VinoBAJA</v>
      </c>
      <c r="B2233" s="20" t="s">
        <v>121</v>
      </c>
      <c r="C2233" s="20" t="s">
        <v>140</v>
      </c>
      <c r="D2233" s="20" t="s">
        <v>21</v>
      </c>
      <c r="E2233" s="22">
        <v>17.081601059756782</v>
      </c>
      <c r="F2233" s="22">
        <v>25.168373326462483</v>
      </c>
      <c r="G2233" s="22">
        <v>22.903007800309705</v>
      </c>
      <c r="H2233" s="22"/>
      <c r="I2233" s="22"/>
    </row>
    <row r="2234" spans="1:9" x14ac:dyDescent="0.25">
      <c r="A2234" s="20" t="str">
        <f t="shared" si="34"/>
        <v>DISTRIBUCION VOLUMEN X CRITERIO (kg ó litros)Otr.Bebidas Deri.VinoHOMBRE</v>
      </c>
      <c r="B2234" s="20" t="s">
        <v>121</v>
      </c>
      <c r="C2234" s="20" t="s">
        <v>140</v>
      </c>
      <c r="D2234" s="20" t="s">
        <v>22</v>
      </c>
      <c r="E2234" s="22">
        <v>46.272016668314414</v>
      </c>
      <c r="F2234" s="22">
        <v>49.382606603815198</v>
      </c>
      <c r="G2234" s="22">
        <v>47.646078420894881</v>
      </c>
      <c r="H2234" s="22"/>
      <c r="I2234" s="22"/>
    </row>
    <row r="2235" spans="1:9" x14ac:dyDescent="0.25">
      <c r="A2235" s="20" t="str">
        <f t="shared" si="34"/>
        <v>DISTRIBUCION VOLUMEN X CRITERIO (kg ó litros)Otr.Bebidas Deri.VinoMUJER</v>
      </c>
      <c r="B2235" s="20" t="s">
        <v>121</v>
      </c>
      <c r="C2235" s="20" t="s">
        <v>140</v>
      </c>
      <c r="D2235" s="20" t="s">
        <v>23</v>
      </c>
      <c r="E2235" s="22">
        <v>53.72797600199101</v>
      </c>
      <c r="F2235" s="22">
        <v>50.617380017593305</v>
      </c>
      <c r="G2235" s="22">
        <v>52.353939436896255</v>
      </c>
      <c r="H2235" s="22"/>
      <c r="I2235" s="22"/>
    </row>
    <row r="2236" spans="1:9" x14ac:dyDescent="0.25">
      <c r="A2236" s="20" t="str">
        <f t="shared" si="34"/>
        <v>DISTRIBUCION VOLUMEN X CRITERIO (kg ó litros)Tinto de VeranoT.ESPAÑA</v>
      </c>
      <c r="B2236" s="20" t="s">
        <v>121</v>
      </c>
      <c r="C2236" s="20" t="s">
        <v>141</v>
      </c>
      <c r="D2236" s="20" t="s">
        <v>37</v>
      </c>
      <c r="E2236" s="22">
        <v>100</v>
      </c>
      <c r="F2236" s="22">
        <v>100</v>
      </c>
      <c r="G2236" s="22">
        <v>100</v>
      </c>
      <c r="H2236" s="22"/>
      <c r="I2236" s="22"/>
    </row>
    <row r="2237" spans="1:9" x14ac:dyDescent="0.25">
      <c r="A2237" s="20" t="str">
        <f t="shared" si="34"/>
        <v>DISTRIBUCION VOLUMEN X CRITERIO (kg ó litros)Tinto de VeranoBCN AM</v>
      </c>
      <c r="B2237" s="20" t="s">
        <v>121</v>
      </c>
      <c r="C2237" s="20" t="s">
        <v>141</v>
      </c>
      <c r="D2237" s="20" t="s">
        <v>2</v>
      </c>
      <c r="E2237" s="22">
        <v>2.9392972913197095</v>
      </c>
      <c r="F2237" s="22">
        <v>2.2987362713368196</v>
      </c>
      <c r="G2237" s="22">
        <v>1.4976013515296078</v>
      </c>
      <c r="H2237" s="22"/>
      <c r="I2237" s="22"/>
    </row>
    <row r="2238" spans="1:9" x14ac:dyDescent="0.25">
      <c r="A2238" s="20" t="str">
        <f t="shared" si="34"/>
        <v>DISTRIBUCION VOLUMEN X CRITERIO (kg ó litros)Tinto de VeranoREST.CAT ARAGON</v>
      </c>
      <c r="B2238" s="20" t="s">
        <v>121</v>
      </c>
      <c r="C2238" s="20" t="s">
        <v>141</v>
      </c>
      <c r="D2238" s="20" t="s">
        <v>3</v>
      </c>
      <c r="E2238" s="22">
        <v>3.5833584139367365</v>
      </c>
      <c r="F2238" s="22">
        <v>3.3308878925597951</v>
      </c>
      <c r="G2238" s="22">
        <v>3.2106354525052581</v>
      </c>
      <c r="H2238" s="22"/>
      <c r="I2238" s="22"/>
    </row>
    <row r="2239" spans="1:9" x14ac:dyDescent="0.25">
      <c r="A2239" s="20" t="str">
        <f t="shared" si="34"/>
        <v>DISTRIBUCION VOLUMEN X CRITERIO (kg ó litros)Tinto de VeranoLEVANTE</v>
      </c>
      <c r="B2239" s="20" t="s">
        <v>121</v>
      </c>
      <c r="C2239" s="20" t="s">
        <v>141</v>
      </c>
      <c r="D2239" s="20" t="s">
        <v>4</v>
      </c>
      <c r="E2239" s="22">
        <v>12.174348740738109</v>
      </c>
      <c r="F2239" s="22">
        <v>15.568348286001779</v>
      </c>
      <c r="G2239" s="22">
        <v>12.739865480666657</v>
      </c>
      <c r="H2239" s="22"/>
      <c r="I2239" s="22"/>
    </row>
    <row r="2240" spans="1:9" x14ac:dyDescent="0.25">
      <c r="A2240" s="20" t="str">
        <f t="shared" si="34"/>
        <v>DISTRIBUCION VOLUMEN X CRITERIO (kg ó litros)Tinto de VeranoANDALUCIA</v>
      </c>
      <c r="B2240" s="20" t="s">
        <v>121</v>
      </c>
      <c r="C2240" s="20" t="s">
        <v>141</v>
      </c>
      <c r="D2240" s="20" t="s">
        <v>5</v>
      </c>
      <c r="E2240" s="22">
        <v>42.800984398623271</v>
      </c>
      <c r="F2240" s="22">
        <v>44.968856186300989</v>
      </c>
      <c r="G2240" s="22">
        <v>47.991684457964801</v>
      </c>
      <c r="H2240" s="22"/>
      <c r="I2240" s="22"/>
    </row>
    <row r="2241" spans="1:9" x14ac:dyDescent="0.25">
      <c r="A2241" s="20" t="str">
        <f t="shared" si="34"/>
        <v>DISTRIBUCION VOLUMEN X CRITERIO (kg ó litros)Tinto de VeranoMDD AM</v>
      </c>
      <c r="B2241" s="20" t="s">
        <v>121</v>
      </c>
      <c r="C2241" s="20" t="s">
        <v>141</v>
      </c>
      <c r="D2241" s="20" t="s">
        <v>6</v>
      </c>
      <c r="E2241" s="22">
        <v>21.120013654228284</v>
      </c>
      <c r="F2241" s="22">
        <v>20.667100522066839</v>
      </c>
      <c r="G2241" s="22">
        <v>21.230038345519063</v>
      </c>
      <c r="H2241" s="22"/>
      <c r="I2241" s="22"/>
    </row>
    <row r="2242" spans="1:9" x14ac:dyDescent="0.25">
      <c r="A2242" s="20" t="str">
        <f t="shared" si="34"/>
        <v>DISTRIBUCION VOLUMEN X CRITERIO (kg ó litros)Tinto de VeranoRTO CENTRO</v>
      </c>
      <c r="B2242" s="20" t="s">
        <v>121</v>
      </c>
      <c r="C2242" s="20" t="s">
        <v>141</v>
      </c>
      <c r="D2242" s="20" t="s">
        <v>7</v>
      </c>
      <c r="E2242" s="22">
        <v>10.693318405795241</v>
      </c>
      <c r="F2242" s="22">
        <v>9.3173053058017885</v>
      </c>
      <c r="G2242" s="22">
        <v>9.7944452717442569</v>
      </c>
      <c r="H2242" s="22"/>
      <c r="I2242" s="22"/>
    </row>
    <row r="2243" spans="1:9" x14ac:dyDescent="0.25">
      <c r="A2243" s="20" t="str">
        <f t="shared" si="34"/>
        <v>DISTRIBUCION VOLUMEN X CRITERIO (kg ó litros)Tinto de VeranoNORTE-CENTRO</v>
      </c>
      <c r="B2243" s="20" t="s">
        <v>121</v>
      </c>
      <c r="C2243" s="20" t="s">
        <v>141</v>
      </c>
      <c r="D2243" s="20" t="s">
        <v>8</v>
      </c>
      <c r="E2243" s="22">
        <v>5.5618620259460485</v>
      </c>
      <c r="F2243" s="22">
        <v>3.2467600686770979</v>
      </c>
      <c r="G2243" s="22">
        <v>1.8855165880319669</v>
      </c>
      <c r="H2243" s="22"/>
      <c r="I2243" s="22"/>
    </row>
    <row r="2244" spans="1:9" x14ac:dyDescent="0.25">
      <c r="A2244" s="20" t="str">
        <f t="shared" ref="A2244:A2307" si="35">B2244&amp;C2244&amp;D2244</f>
        <v>DISTRIBUCION VOLUMEN X CRITERIO (kg ó litros)Tinto de VeranoNOROESTE</v>
      </c>
      <c r="B2244" s="20" t="s">
        <v>121</v>
      </c>
      <c r="C2244" s="20" t="s">
        <v>141</v>
      </c>
      <c r="D2244" s="20" t="s">
        <v>9</v>
      </c>
      <c r="E2244" s="22">
        <v>1.1268077398232368</v>
      </c>
      <c r="F2244" s="22">
        <v>0.60199262563226086</v>
      </c>
      <c r="G2244" s="22">
        <v>1.650225148562015</v>
      </c>
      <c r="H2244" s="22"/>
      <c r="I2244" s="22"/>
    </row>
    <row r="2245" spans="1:9" x14ac:dyDescent="0.25">
      <c r="A2245" s="20" t="str">
        <f t="shared" si="35"/>
        <v>DISTRIBUCION VOLUMEN X CRITERIO (kg ó litros)Tinto de Verano&lt;2MIL</v>
      </c>
      <c r="B2245" s="20" t="s">
        <v>121</v>
      </c>
      <c r="C2245" s="20" t="s">
        <v>141</v>
      </c>
      <c r="D2245" s="20" t="s">
        <v>10</v>
      </c>
      <c r="E2245" s="22">
        <v>4.4797071363537011</v>
      </c>
      <c r="F2245" s="22">
        <v>4.7490140462365442</v>
      </c>
      <c r="G2245" s="22">
        <v>3.3302337815629119</v>
      </c>
      <c r="H2245" s="22"/>
      <c r="I2245" s="22"/>
    </row>
    <row r="2246" spans="1:9" x14ac:dyDescent="0.25">
      <c r="A2246" s="20" t="str">
        <f t="shared" si="35"/>
        <v>DISTRIBUCION VOLUMEN X CRITERIO (kg ó litros)Tinto de Verano2-5MIL</v>
      </c>
      <c r="B2246" s="20" t="s">
        <v>121</v>
      </c>
      <c r="C2246" s="20" t="s">
        <v>141</v>
      </c>
      <c r="D2246" s="20" t="s">
        <v>11</v>
      </c>
      <c r="E2246" s="22">
        <v>5.1044964347739947</v>
      </c>
      <c r="F2246" s="22">
        <v>5.7916888132842255</v>
      </c>
      <c r="G2246" s="22">
        <v>5.3829684495705967</v>
      </c>
      <c r="H2246" s="22"/>
      <c r="I2246" s="22"/>
    </row>
    <row r="2247" spans="1:9" x14ac:dyDescent="0.25">
      <c r="A2247" s="20" t="str">
        <f t="shared" si="35"/>
        <v>DISTRIBUCION VOLUMEN X CRITERIO (kg ó litros)Tinto de Verano5-10MIL</v>
      </c>
      <c r="B2247" s="20" t="s">
        <v>121</v>
      </c>
      <c r="C2247" s="20" t="s">
        <v>141</v>
      </c>
      <c r="D2247" s="20" t="s">
        <v>12</v>
      </c>
      <c r="E2247" s="22">
        <v>4.8819821067095175</v>
      </c>
      <c r="F2247" s="22">
        <v>5.5514489967258234</v>
      </c>
      <c r="G2247" s="22">
        <v>4.7902260043046576</v>
      </c>
      <c r="H2247" s="22"/>
      <c r="I2247" s="22"/>
    </row>
    <row r="2248" spans="1:9" x14ac:dyDescent="0.25">
      <c r="A2248" s="20" t="str">
        <f t="shared" si="35"/>
        <v>DISTRIBUCION VOLUMEN X CRITERIO (kg ó litros)Tinto de Verano10-30MIL</v>
      </c>
      <c r="B2248" s="20" t="s">
        <v>121</v>
      </c>
      <c r="C2248" s="20" t="s">
        <v>141</v>
      </c>
      <c r="D2248" s="20" t="s">
        <v>13</v>
      </c>
      <c r="E2248" s="22">
        <v>19.065284385068264</v>
      </c>
      <c r="F2248" s="22">
        <v>18.454713258413022</v>
      </c>
      <c r="G2248" s="22">
        <v>22.663052440457516</v>
      </c>
      <c r="H2248" s="22"/>
      <c r="I2248" s="22"/>
    </row>
    <row r="2249" spans="1:9" x14ac:dyDescent="0.25">
      <c r="A2249" s="20" t="str">
        <f t="shared" si="35"/>
        <v>DISTRIBUCION VOLUMEN X CRITERIO (kg ó litros)Tinto de Verano30-100MIL</v>
      </c>
      <c r="B2249" s="20" t="s">
        <v>121</v>
      </c>
      <c r="C2249" s="20" t="s">
        <v>141</v>
      </c>
      <c r="D2249" s="20" t="s">
        <v>14</v>
      </c>
      <c r="E2249" s="22">
        <v>19.328603648825737</v>
      </c>
      <c r="F2249" s="22">
        <v>18.200522234037152</v>
      </c>
      <c r="G2249" s="22">
        <v>20.035617234564658</v>
      </c>
      <c r="H2249" s="22"/>
      <c r="I2249" s="22"/>
    </row>
    <row r="2250" spans="1:9" x14ac:dyDescent="0.25">
      <c r="A2250" s="20" t="str">
        <f t="shared" si="35"/>
        <v>DISTRIBUCION VOLUMEN X CRITERIO (kg ó litros)Tinto de Verano100-200MIL</v>
      </c>
      <c r="B2250" s="20" t="s">
        <v>121</v>
      </c>
      <c r="C2250" s="20" t="s">
        <v>141</v>
      </c>
      <c r="D2250" s="20" t="s">
        <v>15</v>
      </c>
      <c r="E2250" s="22">
        <v>12.071882836103267</v>
      </c>
      <c r="F2250" s="22">
        <v>13.676548260168447</v>
      </c>
      <c r="G2250" s="22">
        <v>10.576030925073695</v>
      </c>
      <c r="H2250" s="22"/>
      <c r="I2250" s="22"/>
    </row>
    <row r="2251" spans="1:9" x14ac:dyDescent="0.25">
      <c r="A2251" s="20" t="str">
        <f t="shared" si="35"/>
        <v>DISTRIBUCION VOLUMEN X CRITERIO (kg ó litros)Tinto de Verano200-500MIL</v>
      </c>
      <c r="B2251" s="20" t="s">
        <v>121</v>
      </c>
      <c r="C2251" s="20" t="s">
        <v>141</v>
      </c>
      <c r="D2251" s="20" t="s">
        <v>16</v>
      </c>
      <c r="E2251" s="22">
        <v>12.029683371546042</v>
      </c>
      <c r="F2251" s="22">
        <v>10.140069195421214</v>
      </c>
      <c r="G2251" s="22">
        <v>8.5951323266368291</v>
      </c>
      <c r="H2251" s="22"/>
      <c r="I2251" s="22"/>
    </row>
    <row r="2252" spans="1:9" x14ac:dyDescent="0.25">
      <c r="A2252" s="20" t="str">
        <f t="shared" si="35"/>
        <v>DISTRIBUCION VOLUMEN X CRITERIO (kg ó litros)Tinto de Verano&gt;500MIL</v>
      </c>
      <c r="B2252" s="20" t="s">
        <v>121</v>
      </c>
      <c r="C2252" s="20" t="s">
        <v>141</v>
      </c>
      <c r="D2252" s="20" t="s">
        <v>17</v>
      </c>
      <c r="E2252" s="22">
        <v>23.03834521956626</v>
      </c>
      <c r="F2252" s="22">
        <v>23.435977809026308</v>
      </c>
      <c r="G2252" s="22">
        <v>24.62674563492337</v>
      </c>
      <c r="H2252" s="22"/>
      <c r="I2252" s="22"/>
    </row>
    <row r="2253" spans="1:9" x14ac:dyDescent="0.25">
      <c r="A2253" s="20" t="str">
        <f t="shared" si="35"/>
        <v>DISTRIBUCION VOLUMEN X CRITERIO (kg ó litros)Tinto de VeranoDE 15 A 19 AÑOS</v>
      </c>
      <c r="B2253" s="20" t="s">
        <v>121</v>
      </c>
      <c r="C2253" s="20" t="s">
        <v>141</v>
      </c>
      <c r="D2253" s="20" t="s">
        <v>40</v>
      </c>
      <c r="E2253" s="22">
        <v>0.83349750903402908</v>
      </c>
      <c r="F2253" s="22">
        <v>0.39943416813292026</v>
      </c>
      <c r="G2253" s="22">
        <v>1.5089024884023716</v>
      </c>
      <c r="H2253" s="22"/>
      <c r="I2253" s="22"/>
    </row>
    <row r="2254" spans="1:9" x14ac:dyDescent="0.25">
      <c r="A2254" s="20" t="str">
        <f t="shared" si="35"/>
        <v>DISTRIBUCION VOLUMEN X CRITERIO (kg ó litros)Tinto de VeranoDE 20 A 24 AÑOS</v>
      </c>
      <c r="B2254" s="20" t="s">
        <v>121</v>
      </c>
      <c r="C2254" s="20" t="s">
        <v>141</v>
      </c>
      <c r="D2254" s="20" t="s">
        <v>41</v>
      </c>
      <c r="E2254" s="22">
        <v>3.7497825644483957</v>
      </c>
      <c r="F2254" s="22">
        <v>5.2533690383298923</v>
      </c>
      <c r="G2254" s="22">
        <v>5.1392724606925775</v>
      </c>
      <c r="H2254" s="22"/>
      <c r="I2254" s="22"/>
    </row>
    <row r="2255" spans="1:9" x14ac:dyDescent="0.25">
      <c r="A2255" s="20" t="str">
        <f t="shared" si="35"/>
        <v>DISTRIBUCION VOLUMEN X CRITERIO (kg ó litros)Tinto de VeranoDE 25 A 34 AÑOS</v>
      </c>
      <c r="B2255" s="20" t="s">
        <v>121</v>
      </c>
      <c r="C2255" s="20" t="s">
        <v>141</v>
      </c>
      <c r="D2255" s="20" t="s">
        <v>42</v>
      </c>
      <c r="E2255" s="22">
        <v>13.199849732955411</v>
      </c>
      <c r="F2255" s="22">
        <v>10.356624547155615</v>
      </c>
      <c r="G2255" s="22">
        <v>11.740343673526212</v>
      </c>
      <c r="H2255" s="22"/>
      <c r="I2255" s="22"/>
    </row>
    <row r="2256" spans="1:9" x14ac:dyDescent="0.25">
      <c r="A2256" s="20" t="str">
        <f t="shared" si="35"/>
        <v>DISTRIBUCION VOLUMEN X CRITERIO (kg ó litros)Tinto de VeranoDE 35 A 49 AÑOS</v>
      </c>
      <c r="B2256" s="20" t="s">
        <v>121</v>
      </c>
      <c r="C2256" s="20" t="s">
        <v>141</v>
      </c>
      <c r="D2256" s="20" t="s">
        <v>43</v>
      </c>
      <c r="E2256" s="22">
        <v>29.672955638640353</v>
      </c>
      <c r="F2256" s="22">
        <v>26.982279985478847</v>
      </c>
      <c r="G2256" s="22">
        <v>20.546348590613295</v>
      </c>
      <c r="H2256" s="22"/>
      <c r="I2256" s="22"/>
    </row>
    <row r="2257" spans="1:9" x14ac:dyDescent="0.25">
      <c r="A2257" s="20" t="str">
        <f t="shared" si="35"/>
        <v>DISTRIBUCION VOLUMEN X CRITERIO (kg ó litros)Tinto de VeranoDE 50 A 59 AÑOS</v>
      </c>
      <c r="B2257" s="20" t="s">
        <v>121</v>
      </c>
      <c r="C2257" s="20" t="s">
        <v>141</v>
      </c>
      <c r="D2257" s="20" t="s">
        <v>44</v>
      </c>
      <c r="E2257" s="22">
        <v>26.58152738965055</v>
      </c>
      <c r="F2257" s="22">
        <v>24.199332233611226</v>
      </c>
      <c r="G2257" s="22">
        <v>23.596894847731146</v>
      </c>
      <c r="H2257" s="22"/>
      <c r="I2257" s="22"/>
    </row>
    <row r="2258" spans="1:9" x14ac:dyDescent="0.25">
      <c r="A2258" s="20" t="str">
        <f t="shared" si="35"/>
        <v>DISTRIBUCION VOLUMEN X CRITERIO (kg ó litros)Tinto de VeranoDE 60 A 75 AÑOS</v>
      </c>
      <c r="B2258" s="20" t="s">
        <v>121</v>
      </c>
      <c r="C2258" s="20" t="s">
        <v>141</v>
      </c>
      <c r="D2258" s="20" t="s">
        <v>45</v>
      </c>
      <c r="E2258" s="22">
        <v>25.962379372931309</v>
      </c>
      <c r="F2258" s="22">
        <v>32.808945607870847</v>
      </c>
      <c r="G2258" s="22">
        <v>37.468251521702356</v>
      </c>
      <c r="H2258" s="22"/>
      <c r="I2258" s="22"/>
    </row>
    <row r="2259" spans="1:9" x14ac:dyDescent="0.25">
      <c r="A2259" s="20" t="str">
        <f t="shared" si="35"/>
        <v>DISTRIBUCION VOLUMEN X CRITERIO (kg ó litros)Tinto de VeranoALTA Y MEDIA ALTA</v>
      </c>
      <c r="B2259" s="20" t="s">
        <v>121</v>
      </c>
      <c r="C2259" s="20" t="s">
        <v>141</v>
      </c>
      <c r="D2259" s="20" t="s">
        <v>18</v>
      </c>
      <c r="E2259" s="22">
        <v>25.980007109248067</v>
      </c>
      <c r="F2259" s="22">
        <v>23.777066328962587</v>
      </c>
      <c r="G2259" s="22">
        <v>25.999182643659069</v>
      </c>
      <c r="H2259" s="22"/>
      <c r="I2259" s="22"/>
    </row>
    <row r="2260" spans="1:9" x14ac:dyDescent="0.25">
      <c r="A2260" s="20" t="str">
        <f t="shared" si="35"/>
        <v>DISTRIBUCION VOLUMEN X CRITERIO (kg ó litros)Tinto de VeranoMEDIA</v>
      </c>
      <c r="B2260" s="20" t="s">
        <v>121</v>
      </c>
      <c r="C2260" s="20" t="s">
        <v>141</v>
      </c>
      <c r="D2260" s="20" t="s">
        <v>19</v>
      </c>
      <c r="E2260" s="22">
        <v>33.596207104503883</v>
      </c>
      <c r="F2260" s="22">
        <v>28.296823808338718</v>
      </c>
      <c r="G2260" s="22">
        <v>31.486636947313006</v>
      </c>
      <c r="H2260" s="22"/>
      <c r="I2260" s="22"/>
    </row>
    <row r="2261" spans="1:9" x14ac:dyDescent="0.25">
      <c r="A2261" s="20" t="str">
        <f t="shared" si="35"/>
        <v>DISTRIBUCION VOLUMEN X CRITERIO (kg ó litros)Tinto de VeranoMEDIA BAJA</v>
      </c>
      <c r="B2261" s="20" t="s">
        <v>121</v>
      </c>
      <c r="C2261" s="20" t="s">
        <v>141</v>
      </c>
      <c r="D2261" s="20" t="s">
        <v>20</v>
      </c>
      <c r="E2261" s="22">
        <v>22.160037512105017</v>
      </c>
      <c r="F2261" s="22">
        <v>24.133228462693655</v>
      </c>
      <c r="G2261" s="22">
        <v>19.51925465875718</v>
      </c>
      <c r="H2261" s="22"/>
      <c r="I2261" s="22"/>
    </row>
    <row r="2262" spans="1:9" x14ac:dyDescent="0.25">
      <c r="A2262" s="20" t="str">
        <f t="shared" si="35"/>
        <v>DISTRIBUCION VOLUMEN X CRITERIO (kg ó litros)Tinto de VeranoBAJA</v>
      </c>
      <c r="B2262" s="20" t="s">
        <v>121</v>
      </c>
      <c r="C2262" s="20" t="s">
        <v>141</v>
      </c>
      <c r="D2262" s="20" t="s">
        <v>21</v>
      </c>
      <c r="E2262" s="22">
        <v>18.263737445351367</v>
      </c>
      <c r="F2262" s="22">
        <v>23.792868892631205</v>
      </c>
      <c r="G2262" s="22">
        <v>22.994939574869179</v>
      </c>
      <c r="H2262" s="22"/>
      <c r="I2262" s="22"/>
    </row>
    <row r="2263" spans="1:9" x14ac:dyDescent="0.25">
      <c r="A2263" s="20" t="str">
        <f t="shared" si="35"/>
        <v>DISTRIBUCION VOLUMEN X CRITERIO (kg ó litros)Tinto de VeranoHOMBRE</v>
      </c>
      <c r="B2263" s="20" t="s">
        <v>121</v>
      </c>
      <c r="C2263" s="20" t="s">
        <v>141</v>
      </c>
      <c r="D2263" s="20" t="s">
        <v>22</v>
      </c>
      <c r="E2263" s="22">
        <v>45.670761696181536</v>
      </c>
      <c r="F2263" s="22">
        <v>48.246505435797388</v>
      </c>
      <c r="G2263" s="22">
        <v>47.72428446701069</v>
      </c>
      <c r="H2263" s="22"/>
      <c r="I2263" s="22"/>
    </row>
    <row r="2264" spans="1:9" x14ac:dyDescent="0.25">
      <c r="A2264" s="20" t="str">
        <f t="shared" si="35"/>
        <v>DISTRIBUCION VOLUMEN X CRITERIO (kg ó litros)Tinto de VeranoMUJER</v>
      </c>
      <c r="B2264" s="20" t="s">
        <v>121</v>
      </c>
      <c r="C2264" s="20" t="s">
        <v>141</v>
      </c>
      <c r="D2264" s="20" t="s">
        <v>23</v>
      </c>
      <c r="E2264" s="22">
        <v>54.329228645706976</v>
      </c>
      <c r="F2264" s="22">
        <v>51.753478103348542</v>
      </c>
      <c r="G2264" s="22">
        <v>52.275739726036555</v>
      </c>
      <c r="H2264" s="22"/>
      <c r="I2264" s="22"/>
    </row>
    <row r="2265" spans="1:9" x14ac:dyDescent="0.25">
      <c r="A2265" s="20" t="str">
        <f t="shared" si="35"/>
        <v>DISTRIBUCION VOLUMEN X CRITERIO (kg ó litros)Sangria de VinoT.ESPAÑA</v>
      </c>
      <c r="B2265" s="20" t="s">
        <v>121</v>
      </c>
      <c r="C2265" s="20" t="s">
        <v>142</v>
      </c>
      <c r="D2265" s="20" t="s">
        <v>37</v>
      </c>
      <c r="E2265" s="22">
        <v>100</v>
      </c>
      <c r="F2265" s="22">
        <v>100</v>
      </c>
      <c r="G2265" s="22">
        <v>100</v>
      </c>
      <c r="H2265" s="22"/>
      <c r="I2265" s="22"/>
    </row>
    <row r="2266" spans="1:9" x14ac:dyDescent="0.25">
      <c r="A2266" s="20" t="str">
        <f t="shared" si="35"/>
        <v>DISTRIBUCION VOLUMEN X CRITERIO (kg ó litros)Sangria de VinoBCN AM</v>
      </c>
      <c r="B2266" s="20" t="s">
        <v>121</v>
      </c>
      <c r="C2266" s="20" t="s">
        <v>142</v>
      </c>
      <c r="D2266" s="20" t="s">
        <v>2</v>
      </c>
      <c r="E2266" s="22">
        <v>15.441871871275122</v>
      </c>
      <c r="F2266" s="22">
        <v>13.76465684414061</v>
      </c>
      <c r="G2266" s="22">
        <v>13.371330972863923</v>
      </c>
      <c r="H2266" s="22"/>
      <c r="I2266" s="22"/>
    </row>
    <row r="2267" spans="1:9" x14ac:dyDescent="0.25">
      <c r="A2267" s="20" t="str">
        <f t="shared" si="35"/>
        <v>DISTRIBUCION VOLUMEN X CRITERIO (kg ó litros)Sangria de VinoREST.CAT ARAGON</v>
      </c>
      <c r="B2267" s="20" t="s">
        <v>121</v>
      </c>
      <c r="C2267" s="20" t="s">
        <v>142</v>
      </c>
      <c r="D2267" s="20" t="s">
        <v>3</v>
      </c>
      <c r="E2267" s="22">
        <v>32.497737162182815</v>
      </c>
      <c r="F2267" s="22">
        <v>22.973830172983455</v>
      </c>
      <c r="G2267" s="22">
        <v>24.502955882667361</v>
      </c>
      <c r="H2267" s="22"/>
      <c r="I2267" s="22"/>
    </row>
    <row r="2268" spans="1:9" x14ac:dyDescent="0.25">
      <c r="A2268" s="20" t="str">
        <f t="shared" si="35"/>
        <v>DISTRIBUCION VOLUMEN X CRITERIO (kg ó litros)Sangria de VinoLEVANTE</v>
      </c>
      <c r="B2268" s="20" t="s">
        <v>121</v>
      </c>
      <c r="C2268" s="20" t="s">
        <v>142</v>
      </c>
      <c r="D2268" s="20" t="s">
        <v>4</v>
      </c>
      <c r="E2268" s="22">
        <v>13.514703545823117</v>
      </c>
      <c r="F2268" s="22">
        <v>22.584290693645041</v>
      </c>
      <c r="G2268" s="22">
        <v>24.659557345092736</v>
      </c>
      <c r="H2268" s="22"/>
      <c r="I2268" s="22"/>
    </row>
    <row r="2269" spans="1:9" x14ac:dyDescent="0.25">
      <c r="A2269" s="20" t="str">
        <f t="shared" si="35"/>
        <v>DISTRIBUCION VOLUMEN X CRITERIO (kg ó litros)Sangria de VinoANDALUCIA</v>
      </c>
      <c r="B2269" s="20" t="s">
        <v>121</v>
      </c>
      <c r="C2269" s="20" t="s">
        <v>142</v>
      </c>
      <c r="D2269" s="20" t="s">
        <v>5</v>
      </c>
      <c r="E2269" s="22">
        <v>8.5035014251238703</v>
      </c>
      <c r="F2269" s="22">
        <v>11.314951306879003</v>
      </c>
      <c r="G2269" s="22">
        <v>12.583189872763164</v>
      </c>
      <c r="H2269" s="22"/>
      <c r="I2269" s="22"/>
    </row>
    <row r="2270" spans="1:9" x14ac:dyDescent="0.25">
      <c r="A2270" s="20" t="str">
        <f t="shared" si="35"/>
        <v>DISTRIBUCION VOLUMEN X CRITERIO (kg ó litros)Sangria de VinoMDD AM</v>
      </c>
      <c r="B2270" s="20" t="s">
        <v>121</v>
      </c>
      <c r="C2270" s="20" t="s">
        <v>142</v>
      </c>
      <c r="D2270" s="20" t="s">
        <v>6</v>
      </c>
      <c r="E2270" s="22">
        <v>10.927878548165356</v>
      </c>
      <c r="F2270" s="22">
        <v>10.110292249472035</v>
      </c>
      <c r="G2270" s="22">
        <v>5.653851056158528</v>
      </c>
      <c r="H2270" s="22"/>
      <c r="I2270" s="22"/>
    </row>
    <row r="2271" spans="1:9" x14ac:dyDescent="0.25">
      <c r="A2271" s="20" t="str">
        <f t="shared" si="35"/>
        <v>DISTRIBUCION VOLUMEN X CRITERIO (kg ó litros)Sangria de VinoRTO CENTRO</v>
      </c>
      <c r="B2271" s="20" t="s">
        <v>121</v>
      </c>
      <c r="C2271" s="20" t="s">
        <v>142</v>
      </c>
      <c r="D2271" s="20" t="s">
        <v>7</v>
      </c>
      <c r="E2271" s="22">
        <v>6.9174814089482286</v>
      </c>
      <c r="F2271" s="22">
        <v>6.3789641089422613</v>
      </c>
      <c r="G2271" s="22">
        <v>8.0815485996609873</v>
      </c>
      <c r="H2271" s="22"/>
      <c r="I2271" s="22"/>
    </row>
    <row r="2272" spans="1:9" x14ac:dyDescent="0.25">
      <c r="A2272" s="20" t="str">
        <f t="shared" si="35"/>
        <v>DISTRIBUCION VOLUMEN X CRITERIO (kg ó litros)Sangria de VinoNORTE-CENTRO</v>
      </c>
      <c r="B2272" s="20" t="s">
        <v>121</v>
      </c>
      <c r="C2272" s="20" t="s">
        <v>142</v>
      </c>
      <c r="D2272" s="20" t="s">
        <v>8</v>
      </c>
      <c r="E2272" s="22">
        <v>4.4993435887511364</v>
      </c>
      <c r="F2272" s="22">
        <v>3.599040346700412</v>
      </c>
      <c r="G2272" s="22">
        <v>3.6036197425749568</v>
      </c>
      <c r="H2272" s="22"/>
      <c r="I2272" s="22"/>
    </row>
    <row r="2273" spans="1:9" x14ac:dyDescent="0.25">
      <c r="A2273" s="20" t="str">
        <f t="shared" si="35"/>
        <v>DISTRIBUCION VOLUMEN X CRITERIO (kg ó litros)Sangria de VinoNOROESTE</v>
      </c>
      <c r="B2273" s="20" t="s">
        <v>121</v>
      </c>
      <c r="C2273" s="20" t="s">
        <v>142</v>
      </c>
      <c r="D2273" s="20" t="s">
        <v>9</v>
      </c>
      <c r="E2273" s="22">
        <v>7.6974835293712216</v>
      </c>
      <c r="F2273" s="22">
        <v>9.2739707010630728</v>
      </c>
      <c r="G2273" s="22">
        <v>7.5439415098301863</v>
      </c>
      <c r="H2273" s="22"/>
      <c r="I2273" s="22"/>
    </row>
    <row r="2274" spans="1:9" x14ac:dyDescent="0.25">
      <c r="A2274" s="20" t="str">
        <f t="shared" si="35"/>
        <v>DISTRIBUCION VOLUMEN X CRITERIO (kg ó litros)Sangria de Vino&lt;2MIL</v>
      </c>
      <c r="B2274" s="20" t="s">
        <v>121</v>
      </c>
      <c r="C2274" s="20" t="s">
        <v>142</v>
      </c>
      <c r="D2274" s="20" t="s">
        <v>10</v>
      </c>
      <c r="E2274" s="22">
        <v>16.59428830537626</v>
      </c>
      <c r="F2274" s="22">
        <v>10.312078454968548</v>
      </c>
      <c r="G2274" s="22">
        <v>11.569687413735615</v>
      </c>
      <c r="H2274" s="22"/>
      <c r="I2274" s="22"/>
    </row>
    <row r="2275" spans="1:9" x14ac:dyDescent="0.25">
      <c r="A2275" s="20" t="str">
        <f t="shared" si="35"/>
        <v>DISTRIBUCION VOLUMEN X CRITERIO (kg ó litros)Sangria de Vino2-5MIL</v>
      </c>
      <c r="B2275" s="20" t="s">
        <v>121</v>
      </c>
      <c r="C2275" s="20" t="s">
        <v>142</v>
      </c>
      <c r="D2275" s="20" t="s">
        <v>11</v>
      </c>
      <c r="E2275" s="22">
        <v>5.1151592299914759</v>
      </c>
      <c r="F2275" s="22">
        <v>7.7274218791922404</v>
      </c>
      <c r="G2275" s="22">
        <v>5.6998686350172658</v>
      </c>
      <c r="H2275" s="22"/>
      <c r="I2275" s="22"/>
    </row>
    <row r="2276" spans="1:9" x14ac:dyDescent="0.25">
      <c r="A2276" s="20" t="str">
        <f t="shared" si="35"/>
        <v>DISTRIBUCION VOLUMEN X CRITERIO (kg ó litros)Sangria de Vino5-10MIL</v>
      </c>
      <c r="B2276" s="20" t="s">
        <v>121</v>
      </c>
      <c r="C2276" s="20" t="s">
        <v>142</v>
      </c>
      <c r="D2276" s="20" t="s">
        <v>12</v>
      </c>
      <c r="E2276" s="22">
        <v>6.5675640651300453</v>
      </c>
      <c r="F2276" s="22">
        <v>8.8660471790171798</v>
      </c>
      <c r="G2276" s="22">
        <v>12.130904285450269</v>
      </c>
      <c r="H2276" s="22"/>
      <c r="I2276" s="22"/>
    </row>
    <row r="2277" spans="1:9" x14ac:dyDescent="0.25">
      <c r="A2277" s="20" t="str">
        <f t="shared" si="35"/>
        <v>DISTRIBUCION VOLUMEN X CRITERIO (kg ó litros)Sangria de Vino10-30MIL</v>
      </c>
      <c r="B2277" s="20" t="s">
        <v>121</v>
      </c>
      <c r="C2277" s="20" t="s">
        <v>142</v>
      </c>
      <c r="D2277" s="20" t="s">
        <v>13</v>
      </c>
      <c r="E2277" s="22">
        <v>18.716902524234889</v>
      </c>
      <c r="F2277" s="22">
        <v>16.081371808372356</v>
      </c>
      <c r="G2277" s="22">
        <v>9.6866225878738561</v>
      </c>
      <c r="H2277" s="22"/>
      <c r="I2277" s="22"/>
    </row>
    <row r="2278" spans="1:9" x14ac:dyDescent="0.25">
      <c r="A2278" s="20" t="str">
        <f t="shared" si="35"/>
        <v>DISTRIBUCION VOLUMEN X CRITERIO (kg ó litros)Sangria de Vino30-100MIL</v>
      </c>
      <c r="B2278" s="20" t="s">
        <v>121</v>
      </c>
      <c r="C2278" s="20" t="s">
        <v>142</v>
      </c>
      <c r="D2278" s="20" t="s">
        <v>14</v>
      </c>
      <c r="E2278" s="22">
        <v>15.698242011407473</v>
      </c>
      <c r="F2278" s="22">
        <v>25.544371233340641</v>
      </c>
      <c r="G2278" s="22">
        <v>19.900354930706872</v>
      </c>
      <c r="H2278" s="22"/>
      <c r="I2278" s="22"/>
    </row>
    <row r="2279" spans="1:9" x14ac:dyDescent="0.25">
      <c r="A2279" s="20" t="str">
        <f t="shared" si="35"/>
        <v>DISTRIBUCION VOLUMEN X CRITERIO (kg ó litros)Sangria de Vino100-200MIL</v>
      </c>
      <c r="B2279" s="20" t="s">
        <v>121</v>
      </c>
      <c r="C2279" s="20" t="s">
        <v>142</v>
      </c>
      <c r="D2279" s="20" t="s">
        <v>15</v>
      </c>
      <c r="E2279" s="22">
        <v>7.3347820976638305</v>
      </c>
      <c r="F2279" s="22">
        <v>8.2599111325218839</v>
      </c>
      <c r="G2279" s="22">
        <v>6.8251740296654511</v>
      </c>
      <c r="H2279" s="22"/>
      <c r="I2279" s="22"/>
    </row>
    <row r="2280" spans="1:9" x14ac:dyDescent="0.25">
      <c r="A2280" s="20" t="str">
        <f t="shared" si="35"/>
        <v>DISTRIBUCION VOLUMEN X CRITERIO (kg ó litros)Sangria de Vino200-500MIL</v>
      </c>
      <c r="B2280" s="20" t="s">
        <v>121</v>
      </c>
      <c r="C2280" s="20" t="s">
        <v>142</v>
      </c>
      <c r="D2280" s="20" t="s">
        <v>16</v>
      </c>
      <c r="E2280" s="22">
        <v>18.43060761817981</v>
      </c>
      <c r="F2280" s="22">
        <v>13.237699375994646</v>
      </c>
      <c r="G2280" s="22">
        <v>22.700786549091614</v>
      </c>
      <c r="H2280" s="22"/>
      <c r="I2280" s="22"/>
    </row>
    <row r="2281" spans="1:9" x14ac:dyDescent="0.25">
      <c r="A2281" s="20" t="str">
        <f t="shared" si="35"/>
        <v>DISTRIBUCION VOLUMEN X CRITERIO (kg ó litros)Sangria de Vino&gt;500MIL</v>
      </c>
      <c r="B2281" s="20" t="s">
        <v>121</v>
      </c>
      <c r="C2281" s="20" t="s">
        <v>142</v>
      </c>
      <c r="D2281" s="20" t="s">
        <v>17</v>
      </c>
      <c r="E2281" s="22">
        <v>11.542459078168173</v>
      </c>
      <c r="F2281" s="22">
        <v>9.9710957946332677</v>
      </c>
      <c r="G2281" s="22">
        <v>11.486598515798979</v>
      </c>
      <c r="H2281" s="22"/>
      <c r="I2281" s="22"/>
    </row>
    <row r="2282" spans="1:9" x14ac:dyDescent="0.25">
      <c r="A2282" s="20" t="str">
        <f t="shared" si="35"/>
        <v>DISTRIBUCION VOLUMEN X CRITERIO (kg ó litros)Sangria de VinoDE 15 A 19 AÑOS</v>
      </c>
      <c r="B2282" s="20" t="s">
        <v>121</v>
      </c>
      <c r="C2282" s="20" t="s">
        <v>142</v>
      </c>
      <c r="D2282" s="20" t="s">
        <v>40</v>
      </c>
      <c r="E2282" s="22">
        <v>0</v>
      </c>
      <c r="F2282" s="22">
        <v>5.5997356144716033</v>
      </c>
      <c r="G2282" s="22">
        <v>0.53780077186279018</v>
      </c>
      <c r="H2282" s="22"/>
      <c r="I2282" s="22"/>
    </row>
    <row r="2283" spans="1:9" x14ac:dyDescent="0.25">
      <c r="A2283" s="20" t="str">
        <f t="shared" si="35"/>
        <v>DISTRIBUCION VOLUMEN X CRITERIO (kg ó litros)Sangria de VinoDE 20 A 24 AÑOS</v>
      </c>
      <c r="B2283" s="20" t="s">
        <v>121</v>
      </c>
      <c r="C2283" s="20" t="s">
        <v>142</v>
      </c>
      <c r="D2283" s="20" t="s">
        <v>41</v>
      </c>
      <c r="E2283" s="22">
        <v>4.5061411824192712</v>
      </c>
      <c r="F2283" s="22">
        <v>5.1502767327208492</v>
      </c>
      <c r="G2283" s="22">
        <v>3.922123750422791</v>
      </c>
      <c r="H2283" s="22"/>
      <c r="I2283" s="22"/>
    </row>
    <row r="2284" spans="1:9" x14ac:dyDescent="0.25">
      <c r="A2284" s="20" t="str">
        <f t="shared" si="35"/>
        <v>DISTRIBUCION VOLUMEN X CRITERIO (kg ó litros)Sangria de VinoDE 25 A 34 AÑOS</v>
      </c>
      <c r="B2284" s="20" t="s">
        <v>121</v>
      </c>
      <c r="C2284" s="20" t="s">
        <v>142</v>
      </c>
      <c r="D2284" s="20" t="s">
        <v>42</v>
      </c>
      <c r="E2284" s="22">
        <v>13.44693868205256</v>
      </c>
      <c r="F2284" s="22">
        <v>16.072424850083038</v>
      </c>
      <c r="G2284" s="22">
        <v>15.810539993483728</v>
      </c>
      <c r="H2284" s="22"/>
      <c r="I2284" s="22"/>
    </row>
    <row r="2285" spans="1:9" x14ac:dyDescent="0.25">
      <c r="A2285" s="20" t="str">
        <f t="shared" si="35"/>
        <v>DISTRIBUCION VOLUMEN X CRITERIO (kg ó litros)Sangria de VinoDE 35 A 49 AÑOS</v>
      </c>
      <c r="B2285" s="20" t="s">
        <v>121</v>
      </c>
      <c r="C2285" s="20" t="s">
        <v>142</v>
      </c>
      <c r="D2285" s="20" t="s">
        <v>43</v>
      </c>
      <c r="E2285" s="22">
        <v>28.902297131704575</v>
      </c>
      <c r="F2285" s="22">
        <v>25.678262397276093</v>
      </c>
      <c r="G2285" s="22">
        <v>26.472825526334397</v>
      </c>
      <c r="H2285" s="22"/>
      <c r="I2285" s="22"/>
    </row>
    <row r="2286" spans="1:9" x14ac:dyDescent="0.25">
      <c r="A2286" s="20" t="str">
        <f t="shared" si="35"/>
        <v>DISTRIBUCION VOLUMEN X CRITERIO (kg ó litros)Sangria de VinoDE 50 A 59 AÑOS</v>
      </c>
      <c r="B2286" s="20" t="s">
        <v>121</v>
      </c>
      <c r="C2286" s="20" t="s">
        <v>142</v>
      </c>
      <c r="D2286" s="20" t="s">
        <v>44</v>
      </c>
      <c r="E2286" s="22">
        <v>25.207894094411447</v>
      </c>
      <c r="F2286" s="22">
        <v>23.411092139656464</v>
      </c>
      <c r="G2286" s="22">
        <v>19.787719173911793</v>
      </c>
      <c r="H2286" s="22"/>
      <c r="I2286" s="22"/>
    </row>
    <row r="2287" spans="1:9" x14ac:dyDescent="0.25">
      <c r="A2287" s="20" t="str">
        <f t="shared" si="35"/>
        <v>DISTRIBUCION VOLUMEN X CRITERIO (kg ó litros)Sangria de VinoDE 60 A 75 AÑOS</v>
      </c>
      <c r="B2287" s="20" t="s">
        <v>121</v>
      </c>
      <c r="C2287" s="20" t="s">
        <v>142</v>
      </c>
      <c r="D2287" s="20" t="s">
        <v>45</v>
      </c>
      <c r="E2287" s="22">
        <v>27.936735815785358</v>
      </c>
      <c r="F2287" s="22">
        <v>24.088204021219678</v>
      </c>
      <c r="G2287" s="22">
        <v>33.468981290674165</v>
      </c>
      <c r="H2287" s="22"/>
      <c r="I2287" s="22"/>
    </row>
    <row r="2288" spans="1:9" x14ac:dyDescent="0.25">
      <c r="A2288" s="20" t="str">
        <f t="shared" si="35"/>
        <v>DISTRIBUCION VOLUMEN X CRITERIO (kg ó litros)Sangria de VinoALTA Y MEDIA ALTA</v>
      </c>
      <c r="B2288" s="20" t="s">
        <v>121</v>
      </c>
      <c r="C2288" s="20" t="s">
        <v>142</v>
      </c>
      <c r="D2288" s="20" t="s">
        <v>18</v>
      </c>
      <c r="E2288" s="22">
        <v>23.755560153609892</v>
      </c>
      <c r="F2288" s="22">
        <v>17.691408410426693</v>
      </c>
      <c r="G2288" s="22">
        <v>17.33561306913624</v>
      </c>
      <c r="H2288" s="22"/>
      <c r="I2288" s="22"/>
    </row>
    <row r="2289" spans="1:9" x14ac:dyDescent="0.25">
      <c r="A2289" s="20" t="str">
        <f t="shared" si="35"/>
        <v>DISTRIBUCION VOLUMEN X CRITERIO (kg ó litros)Sangria de VinoMEDIA</v>
      </c>
      <c r="B2289" s="20" t="s">
        <v>121</v>
      </c>
      <c r="C2289" s="20" t="s">
        <v>142</v>
      </c>
      <c r="D2289" s="20" t="s">
        <v>19</v>
      </c>
      <c r="E2289" s="22">
        <v>38.056492410397183</v>
      </c>
      <c r="F2289" s="22">
        <v>39.278410162644192</v>
      </c>
      <c r="G2289" s="22">
        <v>43.955137876110136</v>
      </c>
      <c r="H2289" s="22"/>
      <c r="I2289" s="22"/>
    </row>
    <row r="2290" spans="1:9" x14ac:dyDescent="0.25">
      <c r="A2290" s="20" t="str">
        <f t="shared" si="35"/>
        <v>DISTRIBUCION VOLUMEN X CRITERIO (kg ó litros)Sangria de VinoMEDIA BAJA</v>
      </c>
      <c r="B2290" s="20" t="s">
        <v>121</v>
      </c>
      <c r="C2290" s="20" t="s">
        <v>142</v>
      </c>
      <c r="D2290" s="20" t="s">
        <v>20</v>
      </c>
      <c r="E2290" s="22">
        <v>25.305155250214717</v>
      </c>
      <c r="F2290" s="22">
        <v>16.591628231117291</v>
      </c>
      <c r="G2290" s="22">
        <v>15.220359910705531</v>
      </c>
      <c r="H2290" s="22"/>
      <c r="I2290" s="22"/>
    </row>
    <row r="2291" spans="1:9" x14ac:dyDescent="0.25">
      <c r="A2291" s="20" t="str">
        <f t="shared" si="35"/>
        <v>DISTRIBUCION VOLUMEN X CRITERIO (kg ó litros)Sangria de VinoBAJA</v>
      </c>
      <c r="B2291" s="20" t="s">
        <v>121</v>
      </c>
      <c r="C2291" s="20" t="s">
        <v>142</v>
      </c>
      <c r="D2291" s="20" t="s">
        <v>21</v>
      </c>
      <c r="E2291" s="22">
        <v>12.882791886224673</v>
      </c>
      <c r="F2291" s="22">
        <v>26.438553083598997</v>
      </c>
      <c r="G2291" s="22">
        <v>23.488883825019165</v>
      </c>
      <c r="H2291" s="22"/>
      <c r="I2291" s="22"/>
    </row>
    <row r="2292" spans="1:9" x14ac:dyDescent="0.25">
      <c r="A2292" s="20" t="str">
        <f t="shared" si="35"/>
        <v>DISTRIBUCION VOLUMEN X CRITERIO (kg ó litros)Sangria de VinoHOMBRE</v>
      </c>
      <c r="B2292" s="20" t="s">
        <v>121</v>
      </c>
      <c r="C2292" s="20" t="s">
        <v>142</v>
      </c>
      <c r="D2292" s="20" t="s">
        <v>22</v>
      </c>
      <c r="E2292" s="22">
        <v>48.064352778408761</v>
      </c>
      <c r="F2292" s="22">
        <v>54.24798529046695</v>
      </c>
      <c r="G2292" s="22">
        <v>53.850012010020457</v>
      </c>
      <c r="H2292" s="22"/>
      <c r="I2292" s="22"/>
    </row>
    <row r="2293" spans="1:9" x14ac:dyDescent="0.25">
      <c r="A2293" s="20" t="str">
        <f t="shared" si="35"/>
        <v>DISTRIBUCION VOLUMEN X CRITERIO (kg ó litros)Sangria de VinoMUJER</v>
      </c>
      <c r="B2293" s="20" t="s">
        <v>121</v>
      </c>
      <c r="C2293" s="20" t="s">
        <v>142</v>
      </c>
      <c r="D2293" s="20" t="s">
        <v>23</v>
      </c>
      <c r="E2293" s="22">
        <v>51.935647596033149</v>
      </c>
      <c r="F2293" s="22">
        <v>45.752011835908846</v>
      </c>
      <c r="G2293" s="22">
        <v>46.149978739494451</v>
      </c>
      <c r="H2293" s="22"/>
      <c r="I2293" s="22"/>
    </row>
    <row r="2294" spans="1:9" x14ac:dyDescent="0.25">
      <c r="A2294" s="20" t="str">
        <f t="shared" si="35"/>
        <v>DISTRIBUCION VOLUMEN X CRITERIO (kg ó litros)Sangria de CavaT.ESPAÑA</v>
      </c>
      <c r="B2294" s="20" t="s">
        <v>121</v>
      </c>
      <c r="C2294" s="20" t="s">
        <v>143</v>
      </c>
      <c r="D2294" s="20" t="s">
        <v>37</v>
      </c>
      <c r="E2294" s="22">
        <v>100</v>
      </c>
      <c r="F2294" s="22">
        <v>100</v>
      </c>
      <c r="G2294" s="22">
        <v>100</v>
      </c>
      <c r="H2294" s="22"/>
      <c r="I2294" s="22"/>
    </row>
    <row r="2295" spans="1:9" x14ac:dyDescent="0.25">
      <c r="A2295" s="20" t="str">
        <f t="shared" si="35"/>
        <v>DISTRIBUCION VOLUMEN X CRITERIO (kg ó litros)Sangria de CavaBCN AM</v>
      </c>
      <c r="B2295" s="20" t="s">
        <v>121</v>
      </c>
      <c r="C2295" s="20" t="s">
        <v>143</v>
      </c>
      <c r="D2295" s="20" t="s">
        <v>2</v>
      </c>
      <c r="E2295" s="22">
        <v>26.185274309916508</v>
      </c>
      <c r="F2295" s="22">
        <v>40.230998185467058</v>
      </c>
      <c r="G2295" s="22">
        <v>36.000450552749427</v>
      </c>
      <c r="H2295" s="22"/>
      <c r="I2295" s="22"/>
    </row>
    <row r="2296" spans="1:9" x14ac:dyDescent="0.25">
      <c r="A2296" s="20" t="str">
        <f t="shared" si="35"/>
        <v>DISTRIBUCION VOLUMEN X CRITERIO (kg ó litros)Sangria de CavaREST.CAT ARAGON</v>
      </c>
      <c r="B2296" s="20" t="s">
        <v>121</v>
      </c>
      <c r="C2296" s="20" t="s">
        <v>143</v>
      </c>
      <c r="D2296" s="20" t="s">
        <v>3</v>
      </c>
      <c r="E2296" s="22">
        <v>35.506688380392923</v>
      </c>
      <c r="F2296" s="22">
        <v>25.30241673473887</v>
      </c>
      <c r="G2296" s="22">
        <v>18.653728713660076</v>
      </c>
      <c r="H2296" s="22"/>
      <c r="I2296" s="22"/>
    </row>
    <row r="2297" spans="1:9" x14ac:dyDescent="0.25">
      <c r="A2297" s="20" t="str">
        <f t="shared" si="35"/>
        <v>DISTRIBUCION VOLUMEN X CRITERIO (kg ó litros)Sangria de CavaLEVANTE</v>
      </c>
      <c r="B2297" s="20" t="s">
        <v>121</v>
      </c>
      <c r="C2297" s="20" t="s">
        <v>143</v>
      </c>
      <c r="D2297" s="20" t="s">
        <v>4</v>
      </c>
      <c r="E2297" s="22">
        <v>14.010956907537084</v>
      </c>
      <c r="F2297" s="22">
        <v>11.106574043708619</v>
      </c>
      <c r="G2297" s="22">
        <v>17.215411833187773</v>
      </c>
      <c r="H2297" s="22"/>
      <c r="I2297" s="22"/>
    </row>
    <row r="2298" spans="1:9" x14ac:dyDescent="0.25">
      <c r="A2298" s="20" t="str">
        <f t="shared" si="35"/>
        <v>DISTRIBUCION VOLUMEN X CRITERIO (kg ó litros)Sangria de CavaANDALUCIA</v>
      </c>
      <c r="B2298" s="20" t="s">
        <v>121</v>
      </c>
      <c r="C2298" s="20" t="s">
        <v>143</v>
      </c>
      <c r="D2298" s="20" t="s">
        <v>5</v>
      </c>
      <c r="E2298" s="22">
        <v>4.2763331184638531</v>
      </c>
      <c r="F2298" s="22">
        <v>11.44086940331565</v>
      </c>
      <c r="G2298" s="22">
        <v>1.6595654490482645</v>
      </c>
      <c r="H2298" s="22"/>
      <c r="I2298" s="22"/>
    </row>
    <row r="2299" spans="1:9" x14ac:dyDescent="0.25">
      <c r="A2299" s="20" t="str">
        <f t="shared" si="35"/>
        <v>DISTRIBUCION VOLUMEN X CRITERIO (kg ó litros)Sangria de CavaMDD AM</v>
      </c>
      <c r="B2299" s="20" t="s">
        <v>121</v>
      </c>
      <c r="C2299" s="20" t="s">
        <v>143</v>
      </c>
      <c r="D2299" s="20" t="s">
        <v>6</v>
      </c>
      <c r="E2299" s="22">
        <v>12.744227974454239</v>
      </c>
      <c r="F2299" s="22">
        <v>5.1484255103124301</v>
      </c>
      <c r="G2299" s="22">
        <v>4.5481674238538039</v>
      </c>
      <c r="H2299" s="22"/>
      <c r="I2299" s="22"/>
    </row>
    <row r="2300" spans="1:9" x14ac:dyDescent="0.25">
      <c r="A2300" s="20" t="str">
        <f t="shared" si="35"/>
        <v>DISTRIBUCION VOLUMEN X CRITERIO (kg ó litros)Sangria de CavaRTO CENTRO</v>
      </c>
      <c r="B2300" s="20" t="s">
        <v>121</v>
      </c>
      <c r="C2300" s="20" t="s">
        <v>143</v>
      </c>
      <c r="D2300" s="20" t="s">
        <v>7</v>
      </c>
      <c r="E2300" s="22">
        <v>1.3000417988890784</v>
      </c>
      <c r="F2300" s="22">
        <v>1.5353227868759192</v>
      </c>
      <c r="G2300" s="22">
        <v>15.390195449761205</v>
      </c>
      <c r="H2300" s="22"/>
      <c r="I2300" s="22"/>
    </row>
    <row r="2301" spans="1:9" x14ac:dyDescent="0.25">
      <c r="A2301" s="20" t="str">
        <f t="shared" si="35"/>
        <v>DISTRIBUCION VOLUMEN X CRITERIO (kg ó litros)Sangria de CavaNORTE-CENTRO</v>
      </c>
      <c r="B2301" s="20" t="s">
        <v>121</v>
      </c>
      <c r="C2301" s="20" t="s">
        <v>143</v>
      </c>
      <c r="D2301" s="20" t="s">
        <v>8</v>
      </c>
      <c r="E2301" s="22">
        <v>0.26080138051172203</v>
      </c>
      <c r="F2301" s="22">
        <v>3.8667963349307284</v>
      </c>
      <c r="G2301" s="22">
        <v>0</v>
      </c>
      <c r="H2301" s="22"/>
      <c r="I2301" s="22"/>
    </row>
    <row r="2302" spans="1:9" x14ac:dyDescent="0.25">
      <c r="A2302" s="20" t="str">
        <f t="shared" si="35"/>
        <v>DISTRIBUCION VOLUMEN X CRITERIO (kg ó litros)Sangria de CavaNOROESTE</v>
      </c>
      <c r="B2302" s="20" t="s">
        <v>121</v>
      </c>
      <c r="C2302" s="20" t="s">
        <v>143</v>
      </c>
      <c r="D2302" s="20" t="s">
        <v>9</v>
      </c>
      <c r="E2302" s="22">
        <v>5.7156835295277837</v>
      </c>
      <c r="F2302" s="22">
        <v>1.3685956865206523</v>
      </c>
      <c r="G2302" s="22">
        <v>6.5324800940254084</v>
      </c>
      <c r="H2302" s="22"/>
      <c r="I2302" s="22"/>
    </row>
    <row r="2303" spans="1:9" x14ac:dyDescent="0.25">
      <c r="A2303" s="20" t="str">
        <f t="shared" si="35"/>
        <v>DISTRIBUCION VOLUMEN X CRITERIO (kg ó litros)Sangria de Cava&lt;2MIL</v>
      </c>
      <c r="B2303" s="20" t="s">
        <v>121</v>
      </c>
      <c r="C2303" s="20" t="s">
        <v>143</v>
      </c>
      <c r="D2303" s="20" t="s">
        <v>10</v>
      </c>
      <c r="E2303" s="22">
        <v>6.246388693186157</v>
      </c>
      <c r="F2303" s="22">
        <v>12.944662813790755</v>
      </c>
      <c r="G2303" s="22">
        <v>0.78123412057523589</v>
      </c>
      <c r="H2303" s="22"/>
      <c r="I2303" s="22"/>
    </row>
    <row r="2304" spans="1:9" x14ac:dyDescent="0.25">
      <c r="A2304" s="20" t="str">
        <f t="shared" si="35"/>
        <v>DISTRIBUCION VOLUMEN X CRITERIO (kg ó litros)Sangria de Cava2-5MIL</v>
      </c>
      <c r="B2304" s="20" t="s">
        <v>121</v>
      </c>
      <c r="C2304" s="20" t="s">
        <v>143</v>
      </c>
      <c r="D2304" s="20" t="s">
        <v>11</v>
      </c>
      <c r="E2304" s="22">
        <v>5.105648123724019</v>
      </c>
      <c r="F2304" s="22">
        <v>8.825184999842616</v>
      </c>
      <c r="G2304" s="22">
        <v>8.6549242935134849</v>
      </c>
      <c r="H2304" s="22"/>
      <c r="I2304" s="22"/>
    </row>
    <row r="2305" spans="1:9" x14ac:dyDescent="0.25">
      <c r="A2305" s="20" t="str">
        <f t="shared" si="35"/>
        <v>DISTRIBUCION VOLUMEN X CRITERIO (kg ó litros)Sangria de Cava5-10MIL</v>
      </c>
      <c r="B2305" s="20" t="s">
        <v>121</v>
      </c>
      <c r="C2305" s="20" t="s">
        <v>143</v>
      </c>
      <c r="D2305" s="20" t="s">
        <v>12</v>
      </c>
      <c r="E2305" s="22">
        <v>1.1579137666733443</v>
      </c>
      <c r="F2305" s="22">
        <v>2.8653902294089826</v>
      </c>
      <c r="G2305" s="22">
        <v>11.639625601038201</v>
      </c>
      <c r="H2305" s="22"/>
      <c r="I2305" s="22"/>
    </row>
    <row r="2306" spans="1:9" x14ac:dyDescent="0.25">
      <c r="A2306" s="20" t="str">
        <f t="shared" si="35"/>
        <v>DISTRIBUCION VOLUMEN X CRITERIO (kg ó litros)Sangria de Cava10-30MIL</v>
      </c>
      <c r="B2306" s="20" t="s">
        <v>121</v>
      </c>
      <c r="C2306" s="20" t="s">
        <v>143</v>
      </c>
      <c r="D2306" s="20" t="s">
        <v>13</v>
      </c>
      <c r="E2306" s="22">
        <v>21.845251396015129</v>
      </c>
      <c r="F2306" s="22">
        <v>7.0304841898728609</v>
      </c>
      <c r="G2306" s="22">
        <v>10.938597448048373</v>
      </c>
      <c r="H2306" s="22"/>
      <c r="I2306" s="22"/>
    </row>
    <row r="2307" spans="1:9" x14ac:dyDescent="0.25">
      <c r="A2307" s="20" t="str">
        <f t="shared" si="35"/>
        <v>DISTRIBUCION VOLUMEN X CRITERIO (kg ó litros)Sangria de Cava30-100MIL</v>
      </c>
      <c r="B2307" s="20" t="s">
        <v>121</v>
      </c>
      <c r="C2307" s="20" t="s">
        <v>143</v>
      </c>
      <c r="D2307" s="20" t="s">
        <v>14</v>
      </c>
      <c r="E2307" s="22">
        <v>11.320429693919264</v>
      </c>
      <c r="F2307" s="22">
        <v>9.7716131907554349</v>
      </c>
      <c r="G2307" s="22">
        <v>22.713983465955625</v>
      </c>
      <c r="H2307" s="22"/>
      <c r="I2307" s="22"/>
    </row>
    <row r="2308" spans="1:9" x14ac:dyDescent="0.25">
      <c r="A2308" s="20" t="str">
        <f t="shared" ref="A2308:A2371" si="36">B2308&amp;C2308&amp;D2308</f>
        <v>DISTRIBUCION VOLUMEN X CRITERIO (kg ó litros)Sangria de Cava100-200MIL</v>
      </c>
      <c r="B2308" s="20" t="s">
        <v>121</v>
      </c>
      <c r="C2308" s="20" t="s">
        <v>143</v>
      </c>
      <c r="D2308" s="20" t="s">
        <v>15</v>
      </c>
      <c r="E2308" s="22">
        <v>13.646838840529943</v>
      </c>
      <c r="F2308" s="22">
        <v>12.38039943105821</v>
      </c>
      <c r="G2308" s="22">
        <v>13.146531922210505</v>
      </c>
      <c r="H2308" s="22"/>
      <c r="I2308" s="22"/>
    </row>
    <row r="2309" spans="1:9" x14ac:dyDescent="0.25">
      <c r="A2309" s="20" t="str">
        <f t="shared" si="36"/>
        <v>DISTRIBUCION VOLUMEN X CRITERIO (kg ó litros)Sangria de Cava200-500MIL</v>
      </c>
      <c r="B2309" s="20" t="s">
        <v>121</v>
      </c>
      <c r="C2309" s="20" t="s">
        <v>143</v>
      </c>
      <c r="D2309" s="20" t="s">
        <v>16</v>
      </c>
      <c r="E2309" s="22">
        <v>24.844878042406474</v>
      </c>
      <c r="F2309" s="22">
        <v>9.2296684046205222</v>
      </c>
      <c r="G2309" s="22">
        <v>15.336044872968497</v>
      </c>
      <c r="H2309" s="22"/>
      <c r="I2309" s="22"/>
    </row>
    <row r="2310" spans="1:9" x14ac:dyDescent="0.25">
      <c r="A2310" s="20" t="str">
        <f t="shared" si="36"/>
        <v>DISTRIBUCION VOLUMEN X CRITERIO (kg ó litros)Sangria de Cava&gt;500MIL</v>
      </c>
      <c r="B2310" s="20" t="s">
        <v>121</v>
      </c>
      <c r="C2310" s="20" t="s">
        <v>143</v>
      </c>
      <c r="D2310" s="20" t="s">
        <v>17</v>
      </c>
      <c r="E2310" s="22">
        <v>15.832656017869946</v>
      </c>
      <c r="F2310" s="22">
        <v>36.952596015250819</v>
      </c>
      <c r="G2310" s="22">
        <v>16.789049273234443</v>
      </c>
      <c r="H2310" s="22"/>
      <c r="I2310" s="22"/>
    </row>
    <row r="2311" spans="1:9" x14ac:dyDescent="0.25">
      <c r="A2311" s="20" t="str">
        <f t="shared" si="36"/>
        <v>DISTRIBUCION VOLUMEN X CRITERIO (kg ó litros)Sangria de CavaDE 15 A 19 AÑOS</v>
      </c>
      <c r="B2311" s="20" t="s">
        <v>121</v>
      </c>
      <c r="C2311" s="20" t="s">
        <v>143</v>
      </c>
      <c r="D2311" s="20" t="s">
        <v>40</v>
      </c>
      <c r="E2311" s="22">
        <v>0</v>
      </c>
      <c r="F2311" s="22">
        <v>0</v>
      </c>
      <c r="G2311" s="22">
        <v>0</v>
      </c>
      <c r="H2311" s="22"/>
      <c r="I2311" s="22"/>
    </row>
    <row r="2312" spans="1:9" x14ac:dyDescent="0.25">
      <c r="A2312" s="20" t="str">
        <f t="shared" si="36"/>
        <v>DISTRIBUCION VOLUMEN X CRITERIO (kg ó litros)Sangria de CavaDE 20 A 24 AÑOS</v>
      </c>
      <c r="B2312" s="20" t="s">
        <v>121</v>
      </c>
      <c r="C2312" s="20" t="s">
        <v>143</v>
      </c>
      <c r="D2312" s="20" t="s">
        <v>41</v>
      </c>
      <c r="E2312" s="22">
        <v>5.7121653038861977</v>
      </c>
      <c r="F2312" s="22">
        <v>8.2892138916211682</v>
      </c>
      <c r="G2312" s="22">
        <v>4.4002981935780028</v>
      </c>
      <c r="H2312" s="22"/>
      <c r="I2312" s="22"/>
    </row>
    <row r="2313" spans="1:9" x14ac:dyDescent="0.25">
      <c r="A2313" s="20" t="str">
        <f t="shared" si="36"/>
        <v>DISTRIBUCION VOLUMEN X CRITERIO (kg ó litros)Sangria de CavaDE 25 A 34 AÑOS</v>
      </c>
      <c r="B2313" s="20" t="s">
        <v>121</v>
      </c>
      <c r="C2313" s="20" t="s">
        <v>143</v>
      </c>
      <c r="D2313" s="20" t="s">
        <v>42</v>
      </c>
      <c r="E2313" s="22">
        <v>15.68332471453679</v>
      </c>
      <c r="F2313" s="22">
        <v>11.77628815490883</v>
      </c>
      <c r="G2313" s="22">
        <v>19.312893083155359</v>
      </c>
      <c r="H2313" s="22"/>
      <c r="I2313" s="22"/>
    </row>
    <row r="2314" spans="1:9" x14ac:dyDescent="0.25">
      <c r="A2314" s="20" t="str">
        <f t="shared" si="36"/>
        <v>DISTRIBUCION VOLUMEN X CRITERIO (kg ó litros)Sangria de CavaDE 35 A 49 AÑOS</v>
      </c>
      <c r="B2314" s="20" t="s">
        <v>121</v>
      </c>
      <c r="C2314" s="20" t="s">
        <v>143</v>
      </c>
      <c r="D2314" s="20" t="s">
        <v>43</v>
      </c>
      <c r="E2314" s="22">
        <v>17.807068640797898</v>
      </c>
      <c r="F2314" s="22">
        <v>8.4616571109066907</v>
      </c>
      <c r="G2314" s="22">
        <v>19.408528184767153</v>
      </c>
      <c r="H2314" s="22"/>
      <c r="I2314" s="22"/>
    </row>
    <row r="2315" spans="1:9" x14ac:dyDescent="0.25">
      <c r="A2315" s="20" t="str">
        <f t="shared" si="36"/>
        <v>DISTRIBUCION VOLUMEN X CRITERIO (kg ó litros)Sangria de CavaDE 50 A 59 AÑOS</v>
      </c>
      <c r="B2315" s="20" t="s">
        <v>121</v>
      </c>
      <c r="C2315" s="20" t="s">
        <v>143</v>
      </c>
      <c r="D2315" s="20" t="s">
        <v>44</v>
      </c>
      <c r="E2315" s="22">
        <v>34.574332134372952</v>
      </c>
      <c r="F2315" s="22">
        <v>16.494263691300805</v>
      </c>
      <c r="G2315" s="22">
        <v>39.456202502473054</v>
      </c>
      <c r="H2315" s="22"/>
      <c r="I2315" s="22"/>
    </row>
    <row r="2316" spans="1:9" x14ac:dyDescent="0.25">
      <c r="A2316" s="20" t="str">
        <f t="shared" si="36"/>
        <v>DISTRIBUCION VOLUMEN X CRITERIO (kg ó litros)Sangria de CavaDE 60 A 75 AÑOS</v>
      </c>
      <c r="B2316" s="20" t="s">
        <v>121</v>
      </c>
      <c r="C2316" s="20" t="s">
        <v>143</v>
      </c>
      <c r="D2316" s="20" t="s">
        <v>45</v>
      </c>
      <c r="E2316" s="22">
        <v>26.223112118442838</v>
      </c>
      <c r="F2316" s="22">
        <v>54.978579769009642</v>
      </c>
      <c r="G2316" s="22">
        <v>17.422074542536183</v>
      </c>
      <c r="H2316" s="22"/>
      <c r="I2316" s="22"/>
    </row>
    <row r="2317" spans="1:9" x14ac:dyDescent="0.25">
      <c r="A2317" s="20" t="str">
        <f t="shared" si="36"/>
        <v>DISTRIBUCION VOLUMEN X CRITERIO (kg ó litros)Sangria de CavaALTA Y MEDIA ALTA</v>
      </c>
      <c r="B2317" s="20" t="s">
        <v>121</v>
      </c>
      <c r="C2317" s="20" t="s">
        <v>143</v>
      </c>
      <c r="D2317" s="20" t="s">
        <v>18</v>
      </c>
      <c r="E2317" s="22">
        <v>31.066337569636708</v>
      </c>
      <c r="F2317" s="22">
        <v>13.572581206939184</v>
      </c>
      <c r="G2317" s="22">
        <v>14.14857475406702</v>
      </c>
      <c r="H2317" s="22"/>
      <c r="I2317" s="22"/>
    </row>
    <row r="2318" spans="1:9" x14ac:dyDescent="0.25">
      <c r="A2318" s="20" t="str">
        <f t="shared" si="36"/>
        <v>DISTRIBUCION VOLUMEN X CRITERIO (kg ó litros)Sangria de CavaMEDIA</v>
      </c>
      <c r="B2318" s="20" t="s">
        <v>121</v>
      </c>
      <c r="C2318" s="20" t="s">
        <v>143</v>
      </c>
      <c r="D2318" s="20" t="s">
        <v>19</v>
      </c>
      <c r="E2318" s="22">
        <v>32.821411724900216</v>
      </c>
      <c r="F2318" s="22">
        <v>30.548916340842041</v>
      </c>
      <c r="G2318" s="22">
        <v>25.499607425752114</v>
      </c>
      <c r="H2318" s="22"/>
      <c r="I2318" s="22"/>
    </row>
    <row r="2319" spans="1:9" x14ac:dyDescent="0.25">
      <c r="A2319" s="20" t="str">
        <f t="shared" si="36"/>
        <v>DISTRIBUCION VOLUMEN X CRITERIO (kg ó litros)Sangria de CavaMEDIA BAJA</v>
      </c>
      <c r="B2319" s="20" t="s">
        <v>121</v>
      </c>
      <c r="C2319" s="20" t="s">
        <v>143</v>
      </c>
      <c r="D2319" s="20" t="s">
        <v>20</v>
      </c>
      <c r="E2319" s="22">
        <v>25.2023812101061</v>
      </c>
      <c r="F2319" s="22">
        <v>12.95352901817316</v>
      </c>
      <c r="G2319" s="22">
        <v>25.708194027050741</v>
      </c>
      <c r="H2319" s="22"/>
      <c r="I2319" s="22"/>
    </row>
    <row r="2320" spans="1:9" x14ac:dyDescent="0.25">
      <c r="A2320" s="20" t="str">
        <f t="shared" si="36"/>
        <v>DISTRIBUCION VOLUMEN X CRITERIO (kg ó litros)Sangria de CavaBAJA</v>
      </c>
      <c r="B2320" s="20" t="s">
        <v>121</v>
      </c>
      <c r="C2320" s="20" t="s">
        <v>143</v>
      </c>
      <c r="D2320" s="20" t="s">
        <v>21</v>
      </c>
      <c r="E2320" s="22">
        <v>10.909872771398227</v>
      </c>
      <c r="F2320" s="22">
        <v>42.924974464323604</v>
      </c>
      <c r="G2320" s="22">
        <v>34.643620595242908</v>
      </c>
      <c r="H2320" s="22"/>
      <c r="I2320" s="22"/>
    </row>
    <row r="2321" spans="1:9" x14ac:dyDescent="0.25">
      <c r="A2321" s="20" t="str">
        <f t="shared" si="36"/>
        <v>DISTRIBUCION VOLUMEN X CRITERIO (kg ó litros)Sangria de CavaHOMBRE</v>
      </c>
      <c r="B2321" s="20" t="s">
        <v>121</v>
      </c>
      <c r="C2321" s="20" t="s">
        <v>143</v>
      </c>
      <c r="D2321" s="20" t="s">
        <v>22</v>
      </c>
      <c r="E2321" s="22">
        <v>40.527030020840584</v>
      </c>
      <c r="F2321" s="22">
        <v>56.897468941620964</v>
      </c>
      <c r="G2321" s="22">
        <v>44.55870782137913</v>
      </c>
      <c r="H2321" s="22"/>
      <c r="I2321" s="22"/>
    </row>
    <row r="2322" spans="1:9" x14ac:dyDescent="0.25">
      <c r="A2322" s="20" t="str">
        <f t="shared" si="36"/>
        <v>DISTRIBUCION VOLUMEN X CRITERIO (kg ó litros)Sangria de CavaMUJER</v>
      </c>
      <c r="B2322" s="20" t="s">
        <v>121</v>
      </c>
      <c r="C2322" s="20" t="s">
        <v>143</v>
      </c>
      <c r="D2322" s="20" t="s">
        <v>23</v>
      </c>
      <c r="E2322" s="22">
        <v>59.472967795131915</v>
      </c>
      <c r="F2322" s="22">
        <v>43.102533287143665</v>
      </c>
      <c r="G2322" s="22">
        <v>55.441289760050708</v>
      </c>
      <c r="H2322" s="22"/>
      <c r="I2322" s="22"/>
    </row>
    <row r="2323" spans="1:9" x14ac:dyDescent="0.25">
      <c r="A2323" s="20" t="str">
        <f t="shared" si="36"/>
        <v>DISTRIBUCION VOLUMEN X CRITERIO (kg ó litros)CalimochoT.ESPAÑA</v>
      </c>
      <c r="B2323" s="20" t="s">
        <v>121</v>
      </c>
      <c r="C2323" s="20" t="s">
        <v>144</v>
      </c>
      <c r="D2323" s="20" t="s">
        <v>37</v>
      </c>
      <c r="E2323" s="22">
        <v>100</v>
      </c>
      <c r="F2323" s="22">
        <v>100</v>
      </c>
      <c r="G2323" s="22">
        <v>100</v>
      </c>
      <c r="H2323" s="22"/>
      <c r="I2323" s="22"/>
    </row>
    <row r="2324" spans="1:9" x14ac:dyDescent="0.25">
      <c r="A2324" s="20" t="str">
        <f t="shared" si="36"/>
        <v>DISTRIBUCION VOLUMEN X CRITERIO (kg ó litros)CalimochoBCN AM</v>
      </c>
      <c r="B2324" s="20" t="s">
        <v>121</v>
      </c>
      <c r="C2324" s="20" t="s">
        <v>144</v>
      </c>
      <c r="D2324" s="20" t="s">
        <v>2</v>
      </c>
      <c r="E2324" s="22">
        <v>2.3932684954988548</v>
      </c>
      <c r="F2324" s="22">
        <v>0.46509768026510789</v>
      </c>
      <c r="G2324" s="22">
        <v>0.65571632789816692</v>
      </c>
      <c r="H2324" s="22"/>
      <c r="I2324" s="22"/>
    </row>
    <row r="2325" spans="1:9" x14ac:dyDescent="0.25">
      <c r="A2325" s="20" t="str">
        <f t="shared" si="36"/>
        <v>DISTRIBUCION VOLUMEN X CRITERIO (kg ó litros)CalimochoREST.CAT ARAGON</v>
      </c>
      <c r="B2325" s="20" t="s">
        <v>121</v>
      </c>
      <c r="C2325" s="20" t="s">
        <v>144</v>
      </c>
      <c r="D2325" s="20" t="s">
        <v>3</v>
      </c>
      <c r="E2325" s="22">
        <v>7.3685968387857885</v>
      </c>
      <c r="F2325" s="22">
        <v>16.600926943372603</v>
      </c>
      <c r="G2325" s="22">
        <v>12.755827930761027</v>
      </c>
      <c r="H2325" s="22"/>
      <c r="I2325" s="22"/>
    </row>
    <row r="2326" spans="1:9" x14ac:dyDescent="0.25">
      <c r="A2326" s="20" t="str">
        <f t="shared" si="36"/>
        <v>DISTRIBUCION VOLUMEN X CRITERIO (kg ó litros)CalimochoLEVANTE</v>
      </c>
      <c r="B2326" s="20" t="s">
        <v>121</v>
      </c>
      <c r="C2326" s="20" t="s">
        <v>144</v>
      </c>
      <c r="D2326" s="20" t="s">
        <v>4</v>
      </c>
      <c r="E2326" s="22">
        <v>1.6213234300945716</v>
      </c>
      <c r="F2326" s="22">
        <v>0.80115700125926637</v>
      </c>
      <c r="G2326" s="22">
        <v>0.23091378332866361</v>
      </c>
      <c r="H2326" s="22"/>
      <c r="I2326" s="22"/>
    </row>
    <row r="2327" spans="1:9" x14ac:dyDescent="0.25">
      <c r="A2327" s="20" t="str">
        <f t="shared" si="36"/>
        <v>DISTRIBUCION VOLUMEN X CRITERIO (kg ó litros)CalimochoANDALUCIA</v>
      </c>
      <c r="B2327" s="20" t="s">
        <v>121</v>
      </c>
      <c r="C2327" s="20" t="s">
        <v>144</v>
      </c>
      <c r="D2327" s="20" t="s">
        <v>5</v>
      </c>
      <c r="E2327" s="22">
        <v>3.0912818447265256</v>
      </c>
      <c r="F2327" s="22">
        <v>4.0274134401273161</v>
      </c>
      <c r="G2327" s="22">
        <v>0.90955624966479764</v>
      </c>
      <c r="H2327" s="22"/>
      <c r="I2327" s="22"/>
    </row>
    <row r="2328" spans="1:9" x14ac:dyDescent="0.25">
      <c r="A2328" s="20" t="str">
        <f t="shared" si="36"/>
        <v>DISTRIBUCION VOLUMEN X CRITERIO (kg ó litros)CalimochoMDD AM</v>
      </c>
      <c r="B2328" s="20" t="s">
        <v>121</v>
      </c>
      <c r="C2328" s="20" t="s">
        <v>144</v>
      </c>
      <c r="D2328" s="20" t="s">
        <v>6</v>
      </c>
      <c r="E2328" s="22">
        <v>2.0659058803652646</v>
      </c>
      <c r="F2328" s="22">
        <v>4.0249306702402592</v>
      </c>
      <c r="G2328" s="22">
        <v>1.3511248050467926</v>
      </c>
      <c r="H2328" s="22"/>
      <c r="I2328" s="22"/>
    </row>
    <row r="2329" spans="1:9" x14ac:dyDescent="0.25">
      <c r="A2329" s="20" t="str">
        <f t="shared" si="36"/>
        <v>DISTRIBUCION VOLUMEN X CRITERIO (kg ó litros)CalimochoRTO CENTRO</v>
      </c>
      <c r="B2329" s="20" t="s">
        <v>121</v>
      </c>
      <c r="C2329" s="20" t="s">
        <v>144</v>
      </c>
      <c r="D2329" s="20" t="s">
        <v>7</v>
      </c>
      <c r="E2329" s="22">
        <v>7.363305116942084</v>
      </c>
      <c r="F2329" s="22">
        <v>5.8877691586545744</v>
      </c>
      <c r="G2329" s="22">
        <v>4.4539800462412638</v>
      </c>
      <c r="H2329" s="22"/>
      <c r="I2329" s="22"/>
    </row>
    <row r="2330" spans="1:9" x14ac:dyDescent="0.25">
      <c r="A2330" s="20" t="str">
        <f t="shared" si="36"/>
        <v>DISTRIBUCION VOLUMEN X CRITERIO (kg ó litros)CalimochoNORTE-CENTRO</v>
      </c>
      <c r="B2330" s="20" t="s">
        <v>121</v>
      </c>
      <c r="C2330" s="20" t="s">
        <v>144</v>
      </c>
      <c r="D2330" s="20" t="s">
        <v>8</v>
      </c>
      <c r="E2330" s="22">
        <v>70.190025178212181</v>
      </c>
      <c r="F2330" s="22">
        <v>65.253286114108462</v>
      </c>
      <c r="G2330" s="22">
        <v>71.06760432766184</v>
      </c>
      <c r="H2330" s="22"/>
      <c r="I2330" s="22"/>
    </row>
    <row r="2331" spans="1:9" x14ac:dyDescent="0.25">
      <c r="A2331" s="20" t="str">
        <f t="shared" si="36"/>
        <v>DISTRIBUCION VOLUMEN X CRITERIO (kg ó litros)CalimochoNOROESTE</v>
      </c>
      <c r="B2331" s="20" t="s">
        <v>121</v>
      </c>
      <c r="C2331" s="20" t="s">
        <v>144</v>
      </c>
      <c r="D2331" s="20" t="s">
        <v>9</v>
      </c>
      <c r="E2331" s="22">
        <v>5.9063076495408113</v>
      </c>
      <c r="F2331" s="22">
        <v>2.9394172908183669</v>
      </c>
      <c r="G2331" s="22">
        <v>8.57530239035896</v>
      </c>
      <c r="H2331" s="22"/>
      <c r="I2331" s="22"/>
    </row>
    <row r="2332" spans="1:9" x14ac:dyDescent="0.25">
      <c r="A2332" s="20" t="str">
        <f t="shared" si="36"/>
        <v>DISTRIBUCION VOLUMEN X CRITERIO (kg ó litros)Calimocho&lt;2MIL</v>
      </c>
      <c r="B2332" s="20" t="s">
        <v>121</v>
      </c>
      <c r="C2332" s="20" t="s">
        <v>144</v>
      </c>
      <c r="D2332" s="20" t="s">
        <v>10</v>
      </c>
      <c r="E2332" s="22">
        <v>12.985669894522504</v>
      </c>
      <c r="F2332" s="22">
        <v>14.123930102982712</v>
      </c>
      <c r="G2332" s="22">
        <v>2.9280444607241658</v>
      </c>
      <c r="H2332" s="22"/>
      <c r="I2332" s="22"/>
    </row>
    <row r="2333" spans="1:9" x14ac:dyDescent="0.25">
      <c r="A2333" s="20" t="str">
        <f t="shared" si="36"/>
        <v>DISTRIBUCION VOLUMEN X CRITERIO (kg ó litros)Calimocho2-5MIL</v>
      </c>
      <c r="B2333" s="20" t="s">
        <v>121</v>
      </c>
      <c r="C2333" s="20" t="s">
        <v>144</v>
      </c>
      <c r="D2333" s="20" t="s">
        <v>11</v>
      </c>
      <c r="E2333" s="22">
        <v>6.6684811141297429</v>
      </c>
      <c r="F2333" s="22">
        <v>0.44367866880675283</v>
      </c>
      <c r="G2333" s="22">
        <v>14.133491440883777</v>
      </c>
      <c r="H2333" s="22"/>
      <c r="I2333" s="22"/>
    </row>
    <row r="2334" spans="1:9" x14ac:dyDescent="0.25">
      <c r="A2334" s="20" t="str">
        <f t="shared" si="36"/>
        <v>DISTRIBUCION VOLUMEN X CRITERIO (kg ó litros)Calimocho5-10MIL</v>
      </c>
      <c r="B2334" s="20" t="s">
        <v>121</v>
      </c>
      <c r="C2334" s="20" t="s">
        <v>144</v>
      </c>
      <c r="D2334" s="20" t="s">
        <v>12</v>
      </c>
      <c r="E2334" s="22">
        <v>21.055819969060348</v>
      </c>
      <c r="F2334" s="22">
        <v>19.998061921594736</v>
      </c>
      <c r="G2334" s="22">
        <v>28.186705331677548</v>
      </c>
      <c r="H2334" s="22"/>
      <c r="I2334" s="22"/>
    </row>
    <row r="2335" spans="1:9" x14ac:dyDescent="0.25">
      <c r="A2335" s="20" t="str">
        <f t="shared" si="36"/>
        <v>DISTRIBUCION VOLUMEN X CRITERIO (kg ó litros)Calimocho10-30MIL</v>
      </c>
      <c r="B2335" s="20" t="s">
        <v>121</v>
      </c>
      <c r="C2335" s="20" t="s">
        <v>144</v>
      </c>
      <c r="D2335" s="20" t="s">
        <v>13</v>
      </c>
      <c r="E2335" s="22">
        <v>6.6594475510404676</v>
      </c>
      <c r="F2335" s="22">
        <v>5.2681398952790195</v>
      </c>
      <c r="G2335" s="22">
        <v>1.5460931565884948</v>
      </c>
      <c r="H2335" s="22"/>
      <c r="I2335" s="22"/>
    </row>
    <row r="2336" spans="1:9" x14ac:dyDescent="0.25">
      <c r="A2336" s="20" t="str">
        <f t="shared" si="36"/>
        <v>DISTRIBUCION VOLUMEN X CRITERIO (kg ó litros)Calimocho30-100MIL</v>
      </c>
      <c r="B2336" s="20" t="s">
        <v>121</v>
      </c>
      <c r="C2336" s="20" t="s">
        <v>144</v>
      </c>
      <c r="D2336" s="20" t="s">
        <v>14</v>
      </c>
      <c r="E2336" s="22">
        <v>14.470877160975601</v>
      </c>
      <c r="F2336" s="22">
        <v>18.826157315715015</v>
      </c>
      <c r="G2336" s="22">
        <v>11.972208645864606</v>
      </c>
      <c r="H2336" s="22"/>
      <c r="I2336" s="22"/>
    </row>
    <row r="2337" spans="1:9" x14ac:dyDescent="0.25">
      <c r="A2337" s="20" t="str">
        <f t="shared" si="36"/>
        <v>DISTRIBUCION VOLUMEN X CRITERIO (kg ó litros)Calimocho100-200MIL</v>
      </c>
      <c r="B2337" s="20" t="s">
        <v>121</v>
      </c>
      <c r="C2337" s="20" t="s">
        <v>144</v>
      </c>
      <c r="D2337" s="20" t="s">
        <v>15</v>
      </c>
      <c r="E2337" s="22">
        <v>10.735507146210042</v>
      </c>
      <c r="F2337" s="22">
        <v>12.739917208441273</v>
      </c>
      <c r="G2337" s="22">
        <v>10.127320735892065</v>
      </c>
      <c r="H2337" s="22"/>
      <c r="I2337" s="22"/>
    </row>
    <row r="2338" spans="1:9" x14ac:dyDescent="0.25">
      <c r="A2338" s="20" t="str">
        <f t="shared" si="36"/>
        <v>DISTRIBUCION VOLUMEN X CRITERIO (kg ó litros)Calimocho200-500MIL</v>
      </c>
      <c r="B2338" s="20" t="s">
        <v>121</v>
      </c>
      <c r="C2338" s="20" t="s">
        <v>144</v>
      </c>
      <c r="D2338" s="20" t="s">
        <v>16</v>
      </c>
      <c r="E2338" s="22">
        <v>18.025840755495516</v>
      </c>
      <c r="F2338" s="22">
        <v>13.331884508548969</v>
      </c>
      <c r="G2338" s="22">
        <v>24.594644339322098</v>
      </c>
      <c r="H2338" s="22"/>
      <c r="I2338" s="22"/>
    </row>
    <row r="2339" spans="1:9" x14ac:dyDescent="0.25">
      <c r="A2339" s="20" t="str">
        <f t="shared" si="36"/>
        <v>DISTRIBUCION VOLUMEN X CRITERIO (kg ó litros)Calimocho&gt;500MIL</v>
      </c>
      <c r="B2339" s="20" t="s">
        <v>121</v>
      </c>
      <c r="C2339" s="20" t="s">
        <v>144</v>
      </c>
      <c r="D2339" s="20" t="s">
        <v>17</v>
      </c>
      <c r="E2339" s="22">
        <v>9.3983675878342705</v>
      </c>
      <c r="F2339" s="22">
        <v>15.268231435409039</v>
      </c>
      <c r="G2339" s="22">
        <v>6.5115007423493854</v>
      </c>
      <c r="H2339" s="22"/>
      <c r="I2339" s="22"/>
    </row>
    <row r="2340" spans="1:9" x14ac:dyDescent="0.25">
      <c r="A2340" s="20" t="str">
        <f t="shared" si="36"/>
        <v>DISTRIBUCION VOLUMEN X CRITERIO (kg ó litros)CalimochoDE 15 A 19 AÑOS</v>
      </c>
      <c r="B2340" s="20" t="s">
        <v>121</v>
      </c>
      <c r="C2340" s="20" t="s">
        <v>144</v>
      </c>
      <c r="D2340" s="20" t="s">
        <v>40</v>
      </c>
      <c r="E2340" s="22">
        <v>0.78604870142564931</v>
      </c>
      <c r="F2340" s="22">
        <v>0.94138552604528702</v>
      </c>
      <c r="G2340" s="22">
        <v>0</v>
      </c>
      <c r="H2340" s="22"/>
      <c r="I2340" s="22"/>
    </row>
    <row r="2341" spans="1:9" x14ac:dyDescent="0.25">
      <c r="A2341" s="20" t="str">
        <f t="shared" si="36"/>
        <v>DISTRIBUCION VOLUMEN X CRITERIO (kg ó litros)CalimochoDE 20 A 24 AÑOS</v>
      </c>
      <c r="B2341" s="20" t="s">
        <v>121</v>
      </c>
      <c r="C2341" s="20" t="s">
        <v>144</v>
      </c>
      <c r="D2341" s="20" t="s">
        <v>41</v>
      </c>
      <c r="E2341" s="22">
        <v>15.55873372728032</v>
      </c>
      <c r="F2341" s="22">
        <v>10.15241618517134</v>
      </c>
      <c r="G2341" s="22">
        <v>16.55262899039878</v>
      </c>
      <c r="H2341" s="22"/>
      <c r="I2341" s="22"/>
    </row>
    <row r="2342" spans="1:9" x14ac:dyDescent="0.25">
      <c r="A2342" s="20" t="str">
        <f t="shared" si="36"/>
        <v>DISTRIBUCION VOLUMEN X CRITERIO (kg ó litros)CalimochoDE 25 A 34 AÑOS</v>
      </c>
      <c r="B2342" s="20" t="s">
        <v>121</v>
      </c>
      <c r="C2342" s="20" t="s">
        <v>144</v>
      </c>
      <c r="D2342" s="20" t="s">
        <v>42</v>
      </c>
      <c r="E2342" s="22">
        <v>24.763715516952381</v>
      </c>
      <c r="F2342" s="22">
        <v>20.079733992088915</v>
      </c>
      <c r="G2342" s="22">
        <v>7.15075016125824</v>
      </c>
      <c r="H2342" s="22"/>
      <c r="I2342" s="22"/>
    </row>
    <row r="2343" spans="1:9" x14ac:dyDescent="0.25">
      <c r="A2343" s="20" t="str">
        <f t="shared" si="36"/>
        <v>DISTRIBUCION VOLUMEN X CRITERIO (kg ó litros)CalimochoDE 35 A 49 AÑOS</v>
      </c>
      <c r="B2343" s="20" t="s">
        <v>121</v>
      </c>
      <c r="C2343" s="20" t="s">
        <v>144</v>
      </c>
      <c r="D2343" s="20" t="s">
        <v>43</v>
      </c>
      <c r="E2343" s="22">
        <v>29.431005585775065</v>
      </c>
      <c r="F2343" s="22">
        <v>41.139945127987616</v>
      </c>
      <c r="G2343" s="22">
        <v>45.215365660715655</v>
      </c>
      <c r="H2343" s="22"/>
      <c r="I2343" s="22"/>
    </row>
    <row r="2344" spans="1:9" x14ac:dyDescent="0.25">
      <c r="A2344" s="20" t="str">
        <f t="shared" si="36"/>
        <v>DISTRIBUCION VOLUMEN X CRITERIO (kg ó litros)CalimochoDE 50 A 59 AÑOS</v>
      </c>
      <c r="B2344" s="20" t="s">
        <v>121</v>
      </c>
      <c r="C2344" s="20" t="s">
        <v>144</v>
      </c>
      <c r="D2344" s="20" t="s">
        <v>44</v>
      </c>
      <c r="E2344" s="22">
        <v>18.080799989551366</v>
      </c>
      <c r="F2344" s="22">
        <v>23.037281667188697</v>
      </c>
      <c r="G2344" s="22">
        <v>5.8597294924788637</v>
      </c>
      <c r="H2344" s="22"/>
      <c r="I2344" s="22"/>
    </row>
    <row r="2345" spans="1:9" x14ac:dyDescent="0.25">
      <c r="A2345" s="20" t="str">
        <f t="shared" si="36"/>
        <v>DISTRIBUCION VOLUMEN X CRITERIO (kg ó litros)CalimochoDE 60 A 75 AÑOS</v>
      </c>
      <c r="B2345" s="20" t="s">
        <v>121</v>
      </c>
      <c r="C2345" s="20" t="s">
        <v>144</v>
      </c>
      <c r="D2345" s="20" t="s">
        <v>45</v>
      </c>
      <c r="E2345" s="22">
        <v>11.379703318420272</v>
      </c>
      <c r="F2345" s="22">
        <v>4.6492275781195715</v>
      </c>
      <c r="G2345" s="22">
        <v>25.221543401752744</v>
      </c>
      <c r="H2345" s="22"/>
      <c r="I2345" s="22"/>
    </row>
    <row r="2346" spans="1:9" x14ac:dyDescent="0.25">
      <c r="A2346" s="20" t="str">
        <f t="shared" si="36"/>
        <v>DISTRIBUCION VOLUMEN X CRITERIO (kg ó litros)CalimochoALTA Y MEDIA ALTA</v>
      </c>
      <c r="B2346" s="20" t="s">
        <v>121</v>
      </c>
      <c r="C2346" s="20" t="s">
        <v>144</v>
      </c>
      <c r="D2346" s="20" t="s">
        <v>18</v>
      </c>
      <c r="E2346" s="22">
        <v>19.588535075112805</v>
      </c>
      <c r="F2346" s="22">
        <v>13.331864713301933</v>
      </c>
      <c r="G2346" s="22">
        <v>14.256021375412676</v>
      </c>
      <c r="H2346" s="22"/>
      <c r="I2346" s="22"/>
    </row>
    <row r="2347" spans="1:9" x14ac:dyDescent="0.25">
      <c r="A2347" s="20" t="str">
        <f t="shared" si="36"/>
        <v>DISTRIBUCION VOLUMEN X CRITERIO (kg ó litros)CalimochoMEDIA</v>
      </c>
      <c r="B2347" s="20" t="s">
        <v>121</v>
      </c>
      <c r="C2347" s="20" t="s">
        <v>144</v>
      </c>
      <c r="D2347" s="20" t="s">
        <v>19</v>
      </c>
      <c r="E2347" s="22">
        <v>35.898603540441378</v>
      </c>
      <c r="F2347" s="22">
        <v>35.394404832184762</v>
      </c>
      <c r="G2347" s="22">
        <v>19.751649498327637</v>
      </c>
      <c r="H2347" s="22"/>
      <c r="I2347" s="22"/>
    </row>
    <row r="2348" spans="1:9" x14ac:dyDescent="0.25">
      <c r="A2348" s="20" t="str">
        <f t="shared" si="36"/>
        <v>DISTRIBUCION VOLUMEN X CRITERIO (kg ó litros)CalimochoMEDIA BAJA</v>
      </c>
      <c r="B2348" s="20" t="s">
        <v>121</v>
      </c>
      <c r="C2348" s="20" t="s">
        <v>144</v>
      </c>
      <c r="D2348" s="20" t="s">
        <v>20</v>
      </c>
      <c r="E2348" s="22">
        <v>30.869989104058675</v>
      </c>
      <c r="F2348" s="22">
        <v>24.721618513009911</v>
      </c>
      <c r="G2348" s="22">
        <v>39.656386569466108</v>
      </c>
      <c r="H2348" s="22"/>
      <c r="I2348" s="22"/>
    </row>
    <row r="2349" spans="1:9" x14ac:dyDescent="0.25">
      <c r="A2349" s="20" t="str">
        <f t="shared" si="36"/>
        <v>DISTRIBUCION VOLUMEN X CRITERIO (kg ó litros)CalimochoBAJA</v>
      </c>
      <c r="B2349" s="20" t="s">
        <v>121</v>
      </c>
      <c r="C2349" s="20" t="s">
        <v>144</v>
      </c>
      <c r="D2349" s="20" t="s">
        <v>21</v>
      </c>
      <c r="E2349" s="22">
        <v>13.642882635630931</v>
      </c>
      <c r="F2349" s="22">
        <v>26.552108590745437</v>
      </c>
      <c r="G2349" s="22">
        <v>26.335952807985528</v>
      </c>
      <c r="H2349" s="22"/>
      <c r="I2349" s="22"/>
    </row>
    <row r="2350" spans="1:9" x14ac:dyDescent="0.25">
      <c r="A2350" s="20" t="str">
        <f t="shared" si="36"/>
        <v>DISTRIBUCION VOLUMEN X CRITERIO (kg ó litros)CalimochoHOMBRE</v>
      </c>
      <c r="B2350" s="20" t="s">
        <v>121</v>
      </c>
      <c r="C2350" s="20" t="s">
        <v>144</v>
      </c>
      <c r="D2350" s="20" t="s">
        <v>22</v>
      </c>
      <c r="E2350" s="22">
        <v>56.193093763807141</v>
      </c>
      <c r="F2350" s="22">
        <v>46.618905306342789</v>
      </c>
      <c r="G2350" s="22">
        <v>56.261686650045142</v>
      </c>
      <c r="H2350" s="22"/>
      <c r="I2350" s="22"/>
    </row>
    <row r="2351" spans="1:9" x14ac:dyDescent="0.25">
      <c r="A2351" s="20" t="str">
        <f t="shared" si="36"/>
        <v>DISTRIBUCION VOLUMEN X CRITERIO (kg ó litros)CalimochoMUJER</v>
      </c>
      <c r="B2351" s="20" t="s">
        <v>121</v>
      </c>
      <c r="C2351" s="20" t="s">
        <v>144</v>
      </c>
      <c r="D2351" s="20" t="s">
        <v>23</v>
      </c>
      <c r="E2351" s="22">
        <v>43.806913103065405</v>
      </c>
      <c r="F2351" s="22">
        <v>53.381088121016596</v>
      </c>
      <c r="G2351" s="22">
        <v>43.738327328852975</v>
      </c>
      <c r="H2351" s="22"/>
      <c r="I2351" s="22"/>
    </row>
    <row r="2352" spans="1:9" x14ac:dyDescent="0.25">
      <c r="A2352" s="20" t="str">
        <f t="shared" si="36"/>
        <v>DISTRIBUCION VOLUMEN X CRITERIO (kg ó litros)RebujitoT.ESPAÑA</v>
      </c>
      <c r="B2352" s="20" t="s">
        <v>121</v>
      </c>
      <c r="C2352" s="20" t="s">
        <v>178</v>
      </c>
      <c r="D2352" s="20" t="s">
        <v>37</v>
      </c>
      <c r="E2352" s="22" t="s">
        <v>213</v>
      </c>
      <c r="F2352" s="22">
        <v>100</v>
      </c>
      <c r="G2352" s="22">
        <v>100</v>
      </c>
      <c r="H2352" s="22"/>
      <c r="I2352" s="22"/>
    </row>
    <row r="2353" spans="1:9" x14ac:dyDescent="0.25">
      <c r="A2353" s="20" t="str">
        <f t="shared" si="36"/>
        <v>DISTRIBUCION VOLUMEN X CRITERIO (kg ó litros)RebujitoBCN AM</v>
      </c>
      <c r="B2353" s="20" t="s">
        <v>121</v>
      </c>
      <c r="C2353" s="20" t="s">
        <v>178</v>
      </c>
      <c r="D2353" s="20" t="s">
        <v>2</v>
      </c>
      <c r="E2353" s="22" t="s">
        <v>213</v>
      </c>
      <c r="F2353" s="22">
        <v>0</v>
      </c>
      <c r="G2353" s="22">
        <v>10.482789689146758</v>
      </c>
      <c r="H2353" s="22"/>
      <c r="I2353" s="22"/>
    </row>
    <row r="2354" spans="1:9" x14ac:dyDescent="0.25">
      <c r="A2354" s="20" t="str">
        <f t="shared" si="36"/>
        <v>DISTRIBUCION VOLUMEN X CRITERIO (kg ó litros)RebujitoREST.CAT ARAGON</v>
      </c>
      <c r="B2354" s="20" t="s">
        <v>121</v>
      </c>
      <c r="C2354" s="20" t="s">
        <v>178</v>
      </c>
      <c r="D2354" s="20" t="s">
        <v>3</v>
      </c>
      <c r="E2354" s="22" t="s">
        <v>213</v>
      </c>
      <c r="F2354" s="22">
        <v>0</v>
      </c>
      <c r="G2354" s="22">
        <v>17.843884550086081</v>
      </c>
      <c r="H2354" s="22"/>
      <c r="I2354" s="22"/>
    </row>
    <row r="2355" spans="1:9" x14ac:dyDescent="0.25">
      <c r="A2355" s="20" t="str">
        <f t="shared" si="36"/>
        <v>DISTRIBUCION VOLUMEN X CRITERIO (kg ó litros)RebujitoLEVANTE</v>
      </c>
      <c r="B2355" s="20" t="s">
        <v>121</v>
      </c>
      <c r="C2355" s="20" t="s">
        <v>178</v>
      </c>
      <c r="D2355" s="20" t="s">
        <v>4</v>
      </c>
      <c r="E2355" s="22" t="s">
        <v>213</v>
      </c>
      <c r="F2355" s="22">
        <v>1.8748903731480138</v>
      </c>
      <c r="G2355" s="22">
        <v>0</v>
      </c>
      <c r="H2355" s="22"/>
      <c r="I2355" s="22"/>
    </row>
    <row r="2356" spans="1:9" x14ac:dyDescent="0.25">
      <c r="A2356" s="20" t="str">
        <f t="shared" si="36"/>
        <v>DISTRIBUCION VOLUMEN X CRITERIO (kg ó litros)RebujitoANDALUCIA</v>
      </c>
      <c r="B2356" s="20" t="s">
        <v>121</v>
      </c>
      <c r="C2356" s="20" t="s">
        <v>178</v>
      </c>
      <c r="D2356" s="20" t="s">
        <v>5</v>
      </c>
      <c r="E2356" s="22" t="s">
        <v>213</v>
      </c>
      <c r="F2356" s="22">
        <v>86.594646765950714</v>
      </c>
      <c r="G2356" s="22">
        <v>28.598526821886633</v>
      </c>
      <c r="H2356" s="22"/>
      <c r="I2356" s="22"/>
    </row>
    <row r="2357" spans="1:9" x14ac:dyDescent="0.25">
      <c r="A2357" s="20" t="str">
        <f t="shared" si="36"/>
        <v>DISTRIBUCION VOLUMEN X CRITERIO (kg ó litros)RebujitoMDD AM</v>
      </c>
      <c r="B2357" s="20" t="s">
        <v>121</v>
      </c>
      <c r="C2357" s="20" t="s">
        <v>178</v>
      </c>
      <c r="D2357" s="20" t="s">
        <v>6</v>
      </c>
      <c r="E2357" s="22" t="s">
        <v>213</v>
      </c>
      <c r="F2357" s="22">
        <v>4.8115233256744299</v>
      </c>
      <c r="G2357" s="22">
        <v>1.4191770660167347</v>
      </c>
      <c r="H2357" s="22"/>
      <c r="I2357" s="22"/>
    </row>
    <row r="2358" spans="1:9" x14ac:dyDescent="0.25">
      <c r="A2358" s="20" t="str">
        <f t="shared" si="36"/>
        <v>DISTRIBUCION VOLUMEN X CRITERIO (kg ó litros)RebujitoRTO CENTRO</v>
      </c>
      <c r="B2358" s="20" t="s">
        <v>121</v>
      </c>
      <c r="C2358" s="20" t="s">
        <v>178</v>
      </c>
      <c r="D2358" s="20" t="s">
        <v>7</v>
      </c>
      <c r="E2358" s="22" t="s">
        <v>213</v>
      </c>
      <c r="F2358" s="22">
        <v>0</v>
      </c>
      <c r="G2358" s="22">
        <v>24.971904306939756</v>
      </c>
      <c r="H2358" s="22"/>
      <c r="I2358" s="22"/>
    </row>
    <row r="2359" spans="1:9" x14ac:dyDescent="0.25">
      <c r="A2359" s="20" t="str">
        <f t="shared" si="36"/>
        <v>DISTRIBUCION VOLUMEN X CRITERIO (kg ó litros)RebujitoNORTE-CENTRO</v>
      </c>
      <c r="B2359" s="20" t="s">
        <v>121</v>
      </c>
      <c r="C2359" s="20" t="s">
        <v>178</v>
      </c>
      <c r="D2359" s="20" t="s">
        <v>8</v>
      </c>
      <c r="E2359" s="22" t="s">
        <v>213</v>
      </c>
      <c r="F2359" s="22">
        <v>6.7189421038536592</v>
      </c>
      <c r="G2359" s="22">
        <v>4.569908095151785</v>
      </c>
      <c r="H2359" s="22"/>
      <c r="I2359" s="22"/>
    </row>
    <row r="2360" spans="1:9" x14ac:dyDescent="0.25">
      <c r="A2360" s="20" t="str">
        <f t="shared" si="36"/>
        <v>DISTRIBUCION VOLUMEN X CRITERIO (kg ó litros)RebujitoNOROESTE</v>
      </c>
      <c r="B2360" s="20" t="s">
        <v>121</v>
      </c>
      <c r="C2360" s="20" t="s">
        <v>178</v>
      </c>
      <c r="D2360" s="20" t="s">
        <v>9</v>
      </c>
      <c r="E2360" s="22" t="s">
        <v>213</v>
      </c>
      <c r="F2360" s="22">
        <v>0</v>
      </c>
      <c r="G2360" s="22">
        <v>12.113797281686384</v>
      </c>
      <c r="H2360" s="22"/>
      <c r="I2360" s="22"/>
    </row>
    <row r="2361" spans="1:9" x14ac:dyDescent="0.25">
      <c r="A2361" s="20" t="str">
        <f t="shared" si="36"/>
        <v>DISTRIBUCION VOLUMEN X CRITERIO (kg ó litros)Rebujito&lt;2MIL</v>
      </c>
      <c r="B2361" s="20" t="s">
        <v>121</v>
      </c>
      <c r="C2361" s="20" t="s">
        <v>178</v>
      </c>
      <c r="D2361" s="20" t="s">
        <v>10</v>
      </c>
      <c r="E2361" s="22" t="s">
        <v>213</v>
      </c>
      <c r="F2361" s="22">
        <v>0</v>
      </c>
      <c r="G2361" s="22">
        <v>26.072170326545269</v>
      </c>
      <c r="H2361" s="22"/>
      <c r="I2361" s="22"/>
    </row>
    <row r="2362" spans="1:9" x14ac:dyDescent="0.25">
      <c r="A2362" s="20" t="str">
        <f t="shared" si="36"/>
        <v>DISTRIBUCION VOLUMEN X CRITERIO (kg ó litros)Rebujito2-5MIL</v>
      </c>
      <c r="B2362" s="20" t="s">
        <v>121</v>
      </c>
      <c r="C2362" s="20" t="s">
        <v>178</v>
      </c>
      <c r="D2362" s="20" t="s">
        <v>11</v>
      </c>
      <c r="E2362" s="22" t="s">
        <v>213</v>
      </c>
      <c r="F2362" s="22">
        <v>0</v>
      </c>
      <c r="G2362" s="22">
        <v>1.6544809744265365</v>
      </c>
      <c r="H2362" s="22"/>
      <c r="I2362" s="22"/>
    </row>
    <row r="2363" spans="1:9" x14ac:dyDescent="0.25">
      <c r="A2363" s="20" t="str">
        <f t="shared" si="36"/>
        <v>DISTRIBUCION VOLUMEN X CRITERIO (kg ó litros)Rebujito5-10MIL</v>
      </c>
      <c r="B2363" s="20" t="s">
        <v>121</v>
      </c>
      <c r="C2363" s="20" t="s">
        <v>178</v>
      </c>
      <c r="D2363" s="20" t="s">
        <v>12</v>
      </c>
      <c r="E2363" s="22" t="s">
        <v>213</v>
      </c>
      <c r="F2363" s="22">
        <v>0</v>
      </c>
      <c r="G2363" s="22">
        <v>1.9715968282567851</v>
      </c>
      <c r="H2363" s="22"/>
      <c r="I2363" s="22"/>
    </row>
    <row r="2364" spans="1:9" x14ac:dyDescent="0.25">
      <c r="A2364" s="20" t="str">
        <f t="shared" si="36"/>
        <v>DISTRIBUCION VOLUMEN X CRITERIO (kg ó litros)Rebujito10-30MIL</v>
      </c>
      <c r="B2364" s="20" t="s">
        <v>121</v>
      </c>
      <c r="C2364" s="20" t="s">
        <v>178</v>
      </c>
      <c r="D2364" s="20" t="s">
        <v>13</v>
      </c>
      <c r="E2364" s="22" t="s">
        <v>213</v>
      </c>
      <c r="F2364" s="22">
        <v>57.794043940060504</v>
      </c>
      <c r="G2364" s="22">
        <v>10.64859322832617</v>
      </c>
      <c r="H2364" s="22"/>
      <c r="I2364" s="22"/>
    </row>
    <row r="2365" spans="1:9" x14ac:dyDescent="0.25">
      <c r="A2365" s="20" t="str">
        <f t="shared" si="36"/>
        <v>DISTRIBUCION VOLUMEN X CRITERIO (kg ó litros)Rebujito30-100MIL</v>
      </c>
      <c r="B2365" s="20" t="s">
        <v>121</v>
      </c>
      <c r="C2365" s="20" t="s">
        <v>178</v>
      </c>
      <c r="D2365" s="20" t="s">
        <v>14</v>
      </c>
      <c r="E2365" s="22" t="s">
        <v>213</v>
      </c>
      <c r="F2365" s="22">
        <v>26.850209208660708</v>
      </c>
      <c r="G2365" s="22">
        <v>1.4191770660167347</v>
      </c>
      <c r="H2365" s="22"/>
      <c r="I2365" s="22"/>
    </row>
    <row r="2366" spans="1:9" x14ac:dyDescent="0.25">
      <c r="A2366" s="20" t="str">
        <f t="shared" si="36"/>
        <v>DISTRIBUCION VOLUMEN X CRITERIO (kg ó litros)Rebujito100-200MIL</v>
      </c>
      <c r="B2366" s="20" t="s">
        <v>121</v>
      </c>
      <c r="C2366" s="20" t="s">
        <v>178</v>
      </c>
      <c r="D2366" s="20" t="s">
        <v>15</v>
      </c>
      <c r="E2366" s="22" t="s">
        <v>213</v>
      </c>
      <c r="F2366" s="22">
        <v>0.92582917114471075</v>
      </c>
      <c r="G2366" s="22">
        <v>33.574391422771264</v>
      </c>
      <c r="H2366" s="22"/>
      <c r="I2366" s="22"/>
    </row>
    <row r="2367" spans="1:9" x14ac:dyDescent="0.25">
      <c r="A2367" s="20" t="str">
        <f t="shared" si="36"/>
        <v>DISTRIBUCION VOLUMEN X CRITERIO (kg ó litros)Rebujito200-500MIL</v>
      </c>
      <c r="B2367" s="20" t="s">
        <v>121</v>
      </c>
      <c r="C2367" s="20" t="s">
        <v>178</v>
      </c>
      <c r="D2367" s="20" t="s">
        <v>16</v>
      </c>
      <c r="E2367" s="22" t="s">
        <v>213</v>
      </c>
      <c r="F2367" s="22">
        <v>6.7189421038536592</v>
      </c>
      <c r="G2367" s="22">
        <v>14.176792072025124</v>
      </c>
      <c r="H2367" s="22"/>
      <c r="I2367" s="22"/>
    </row>
    <row r="2368" spans="1:9" x14ac:dyDescent="0.25">
      <c r="A2368" s="20" t="str">
        <f t="shared" si="36"/>
        <v>DISTRIBUCION VOLUMEN X CRITERIO (kg ó litros)Rebujito&gt;500MIL</v>
      </c>
      <c r="B2368" s="20" t="s">
        <v>121</v>
      </c>
      <c r="C2368" s="20" t="s">
        <v>178</v>
      </c>
      <c r="D2368" s="20" t="s">
        <v>17</v>
      </c>
      <c r="E2368" s="22" t="s">
        <v>213</v>
      </c>
      <c r="F2368" s="22">
        <v>7.7109831109190772</v>
      </c>
      <c r="G2368" s="22">
        <v>10.482789689146758</v>
      </c>
      <c r="H2368" s="22"/>
      <c r="I2368" s="22"/>
    </row>
    <row r="2369" spans="1:9" x14ac:dyDescent="0.25">
      <c r="A2369" s="20" t="str">
        <f t="shared" si="36"/>
        <v>DISTRIBUCION VOLUMEN X CRITERIO (kg ó litros)RebujitoDE 15 A 19 AÑOS</v>
      </c>
      <c r="B2369" s="20" t="s">
        <v>121</v>
      </c>
      <c r="C2369" s="20" t="s">
        <v>178</v>
      </c>
      <c r="D2369" s="20" t="s">
        <v>40</v>
      </c>
      <c r="E2369" s="22" t="s">
        <v>213</v>
      </c>
      <c r="F2369" s="22">
        <v>0</v>
      </c>
      <c r="G2369" s="22">
        <v>0</v>
      </c>
      <c r="H2369" s="22"/>
      <c r="I2369" s="22"/>
    </row>
    <row r="2370" spans="1:9" x14ac:dyDescent="0.25">
      <c r="A2370" s="20" t="str">
        <f t="shared" si="36"/>
        <v>DISTRIBUCION VOLUMEN X CRITERIO (kg ó litros)RebujitoDE 20 A 24 AÑOS</v>
      </c>
      <c r="B2370" s="20" t="s">
        <v>121</v>
      </c>
      <c r="C2370" s="20" t="s">
        <v>178</v>
      </c>
      <c r="D2370" s="20" t="s">
        <v>41</v>
      </c>
      <c r="E2370" s="22" t="s">
        <v>213</v>
      </c>
      <c r="F2370" s="22">
        <v>2.8994597852446469</v>
      </c>
      <c r="G2370" s="22">
        <v>11.651631106204242</v>
      </c>
      <c r="H2370" s="22"/>
      <c r="I2370" s="22"/>
    </row>
    <row r="2371" spans="1:9" x14ac:dyDescent="0.25">
      <c r="A2371" s="20" t="str">
        <f t="shared" si="36"/>
        <v>DISTRIBUCION VOLUMEN X CRITERIO (kg ó litros)RebujitoDE 25 A 34 AÑOS</v>
      </c>
      <c r="B2371" s="20" t="s">
        <v>121</v>
      </c>
      <c r="C2371" s="20" t="s">
        <v>178</v>
      </c>
      <c r="D2371" s="20" t="s">
        <v>42</v>
      </c>
      <c r="E2371" s="22" t="s">
        <v>213</v>
      </c>
      <c r="F2371" s="22">
        <v>1.7099377825500202</v>
      </c>
      <c r="G2371" s="22">
        <v>22.171406877938683</v>
      </c>
      <c r="H2371" s="22"/>
      <c r="I2371" s="22"/>
    </row>
    <row r="2372" spans="1:9" x14ac:dyDescent="0.25">
      <c r="A2372" s="20" t="str">
        <f t="shared" ref="A2372:A2435" si="37">B2372&amp;C2372&amp;D2372</f>
        <v>DISTRIBUCION VOLUMEN X CRITERIO (kg ó litros)RebujitoDE 35 A 49 AÑOS</v>
      </c>
      <c r="B2372" s="20" t="s">
        <v>121</v>
      </c>
      <c r="C2372" s="20" t="s">
        <v>178</v>
      </c>
      <c r="D2372" s="20" t="s">
        <v>43</v>
      </c>
      <c r="E2372" s="22" t="s">
        <v>213</v>
      </c>
      <c r="F2372" s="22">
        <v>31.532791577972695</v>
      </c>
      <c r="G2372" s="22">
        <v>1.1191644978702779</v>
      </c>
      <c r="H2372" s="22"/>
      <c r="I2372" s="22"/>
    </row>
    <row r="2373" spans="1:9" x14ac:dyDescent="0.25">
      <c r="A2373" s="20" t="str">
        <f t="shared" si="37"/>
        <v>DISTRIBUCION VOLUMEN X CRITERIO (kg ó litros)RebujitoDE 50 A 59 AÑOS</v>
      </c>
      <c r="B2373" s="20" t="s">
        <v>121</v>
      </c>
      <c r="C2373" s="20" t="s">
        <v>178</v>
      </c>
      <c r="D2373" s="20" t="s">
        <v>44</v>
      </c>
      <c r="E2373" s="22" t="s">
        <v>213</v>
      </c>
      <c r="F2373" s="22">
        <v>0</v>
      </c>
      <c r="G2373" s="22">
        <v>24.617317804403307</v>
      </c>
      <c r="H2373" s="22"/>
      <c r="I2373" s="22"/>
    </row>
    <row r="2374" spans="1:9" x14ac:dyDescent="0.25">
      <c r="A2374" s="20" t="str">
        <f t="shared" si="37"/>
        <v>DISTRIBUCION VOLUMEN X CRITERIO (kg ó litros)RebujitoDE 60 A 75 AÑOS</v>
      </c>
      <c r="B2374" s="20" t="s">
        <v>121</v>
      </c>
      <c r="C2374" s="20" t="s">
        <v>178</v>
      </c>
      <c r="D2374" s="20" t="s">
        <v>45</v>
      </c>
      <c r="E2374" s="22" t="s">
        <v>213</v>
      </c>
      <c r="F2374" s="22">
        <v>63.85781958756381</v>
      </c>
      <c r="G2374" s="22">
        <v>40.440465526286836</v>
      </c>
      <c r="H2374" s="22"/>
      <c r="I2374" s="22"/>
    </row>
    <row r="2375" spans="1:9" x14ac:dyDescent="0.25">
      <c r="A2375" s="20" t="str">
        <f t="shared" si="37"/>
        <v>DISTRIBUCION VOLUMEN X CRITERIO (kg ó litros)RebujitoALTA Y MEDIA ALTA</v>
      </c>
      <c r="B2375" s="20" t="s">
        <v>121</v>
      </c>
      <c r="C2375" s="20" t="s">
        <v>178</v>
      </c>
      <c r="D2375" s="20" t="s">
        <v>18</v>
      </c>
      <c r="E2375" s="22" t="s">
        <v>213</v>
      </c>
      <c r="F2375" s="22">
        <v>24.595458143789365</v>
      </c>
      <c r="G2375" s="22">
        <v>13.964961745323315</v>
      </c>
      <c r="H2375" s="22"/>
      <c r="I2375" s="22"/>
    </row>
    <row r="2376" spans="1:9" x14ac:dyDescent="0.25">
      <c r="A2376" s="20" t="str">
        <f t="shared" si="37"/>
        <v>DISTRIBUCION VOLUMEN X CRITERIO (kg ó litros)RebujitoMEDIA</v>
      </c>
      <c r="B2376" s="20" t="s">
        <v>121</v>
      </c>
      <c r="C2376" s="20" t="s">
        <v>178</v>
      </c>
      <c r="D2376" s="20" t="s">
        <v>19</v>
      </c>
      <c r="E2376" s="22" t="s">
        <v>213</v>
      </c>
      <c r="F2376" s="22">
        <v>42.462686714125411</v>
      </c>
      <c r="G2376" s="22">
        <v>42.933441510604517</v>
      </c>
      <c r="H2376" s="22"/>
      <c r="I2376" s="22"/>
    </row>
    <row r="2377" spans="1:9" x14ac:dyDescent="0.25">
      <c r="A2377" s="20" t="str">
        <f t="shared" si="37"/>
        <v>DISTRIBUCION VOLUMEN X CRITERIO (kg ó litros)RebujitoMEDIA BAJA</v>
      </c>
      <c r="B2377" s="20" t="s">
        <v>121</v>
      </c>
      <c r="C2377" s="20" t="s">
        <v>178</v>
      </c>
      <c r="D2377" s="20" t="s">
        <v>20</v>
      </c>
      <c r="E2377" s="22" t="s">
        <v>213</v>
      </c>
      <c r="F2377" s="22">
        <v>32.286696220373521</v>
      </c>
      <c r="G2377" s="22">
        <v>41.982428849243533</v>
      </c>
      <c r="H2377" s="22"/>
      <c r="I2377" s="22"/>
    </row>
    <row r="2378" spans="1:9" x14ac:dyDescent="0.25">
      <c r="A2378" s="20" t="str">
        <f t="shared" si="37"/>
        <v>DISTRIBUCION VOLUMEN X CRITERIO (kg ó litros)RebujitoBAJA</v>
      </c>
      <c r="B2378" s="20" t="s">
        <v>121</v>
      </c>
      <c r="C2378" s="20" t="s">
        <v>178</v>
      </c>
      <c r="D2378" s="20" t="s">
        <v>21</v>
      </c>
      <c r="E2378" s="22" t="s">
        <v>213</v>
      </c>
      <c r="F2378" s="22">
        <v>0.65516645635035697</v>
      </c>
      <c r="G2378" s="22">
        <v>1.1191644978702779</v>
      </c>
      <c r="H2378" s="22"/>
      <c r="I2378" s="22"/>
    </row>
    <row r="2379" spans="1:9" x14ac:dyDescent="0.25">
      <c r="A2379" s="20" t="str">
        <f t="shared" si="37"/>
        <v>DISTRIBUCION VOLUMEN X CRITERIO (kg ó litros)RebujitoHOMBRE</v>
      </c>
      <c r="B2379" s="20" t="s">
        <v>121</v>
      </c>
      <c r="C2379" s="20" t="s">
        <v>178</v>
      </c>
      <c r="D2379" s="20" t="s">
        <v>22</v>
      </c>
      <c r="E2379" s="22" t="s">
        <v>213</v>
      </c>
      <c r="F2379" s="22">
        <v>63.580184249656426</v>
      </c>
      <c r="G2379" s="22">
        <v>47.368858029782416</v>
      </c>
      <c r="H2379" s="22"/>
      <c r="I2379" s="22"/>
    </row>
    <row r="2380" spans="1:9" x14ac:dyDescent="0.25">
      <c r="A2380" s="20" t="str">
        <f t="shared" si="37"/>
        <v>DISTRIBUCION VOLUMEN X CRITERIO (kg ó litros)RebujitoMUJER</v>
      </c>
      <c r="B2380" s="20" t="s">
        <v>121</v>
      </c>
      <c r="C2380" s="20" t="s">
        <v>178</v>
      </c>
      <c r="D2380" s="20" t="s">
        <v>23</v>
      </c>
      <c r="E2380" s="22" t="s">
        <v>213</v>
      </c>
      <c r="F2380" s="22">
        <v>36.419823284982243</v>
      </c>
      <c r="G2380" s="22">
        <v>52.631113995266418</v>
      </c>
      <c r="H2380" s="22"/>
      <c r="I2380" s="22"/>
    </row>
    <row r="2381" spans="1:9" x14ac:dyDescent="0.25">
      <c r="A2381" s="20" t="str">
        <f t="shared" si="37"/>
        <v>DISTRIBUCION VOLUMEN X CRITERIO (kg ó litros)Espum/Lambrusc/MoscaT.ESPAÑA</v>
      </c>
      <c r="B2381" s="20" t="s">
        <v>121</v>
      </c>
      <c r="C2381" s="20" t="s">
        <v>179</v>
      </c>
      <c r="D2381" s="20" t="s">
        <v>37</v>
      </c>
      <c r="E2381" s="22" t="s">
        <v>213</v>
      </c>
      <c r="F2381" s="22" t="s">
        <v>213</v>
      </c>
      <c r="G2381" s="22">
        <v>100</v>
      </c>
      <c r="H2381" s="22"/>
      <c r="I2381" s="22"/>
    </row>
    <row r="2382" spans="1:9" x14ac:dyDescent="0.25">
      <c r="A2382" s="20" t="str">
        <f t="shared" si="37"/>
        <v>DISTRIBUCION VOLUMEN X CRITERIO (kg ó litros)Espum/Lambrusc/MoscaBCN AM</v>
      </c>
      <c r="B2382" s="20" t="s">
        <v>121</v>
      </c>
      <c r="C2382" s="20" t="s">
        <v>179</v>
      </c>
      <c r="D2382" s="20" t="s">
        <v>2</v>
      </c>
      <c r="E2382" s="22" t="s">
        <v>213</v>
      </c>
      <c r="F2382" s="22" t="s">
        <v>213</v>
      </c>
      <c r="G2382" s="22">
        <v>4.8674991106478718</v>
      </c>
      <c r="H2382" s="22"/>
      <c r="I2382" s="22"/>
    </row>
    <row r="2383" spans="1:9" x14ac:dyDescent="0.25">
      <c r="A2383" s="20" t="str">
        <f t="shared" si="37"/>
        <v>DISTRIBUCION VOLUMEN X CRITERIO (kg ó litros)Espum/Lambrusc/MoscaREST.CAT ARAGON</v>
      </c>
      <c r="B2383" s="20" t="s">
        <v>121</v>
      </c>
      <c r="C2383" s="20" t="s">
        <v>179</v>
      </c>
      <c r="D2383" s="20" t="s">
        <v>3</v>
      </c>
      <c r="E2383" s="22" t="s">
        <v>213</v>
      </c>
      <c r="F2383" s="22" t="s">
        <v>213</v>
      </c>
      <c r="G2383" s="22">
        <v>27.434411671861792</v>
      </c>
      <c r="H2383" s="22"/>
      <c r="I2383" s="22"/>
    </row>
    <row r="2384" spans="1:9" x14ac:dyDescent="0.25">
      <c r="A2384" s="20" t="str">
        <f t="shared" si="37"/>
        <v>DISTRIBUCION VOLUMEN X CRITERIO (kg ó litros)Espum/Lambrusc/MoscaLEVANTE</v>
      </c>
      <c r="B2384" s="20" t="s">
        <v>121</v>
      </c>
      <c r="C2384" s="20" t="s">
        <v>179</v>
      </c>
      <c r="D2384" s="20" t="s">
        <v>4</v>
      </c>
      <c r="E2384" s="22" t="s">
        <v>213</v>
      </c>
      <c r="F2384" s="22" t="s">
        <v>213</v>
      </c>
      <c r="G2384" s="22">
        <v>12.870856832339205</v>
      </c>
      <c r="H2384" s="22"/>
      <c r="I2384" s="22"/>
    </row>
    <row r="2385" spans="1:9" x14ac:dyDescent="0.25">
      <c r="A2385" s="20" t="str">
        <f t="shared" si="37"/>
        <v>DISTRIBUCION VOLUMEN X CRITERIO (kg ó litros)Espum/Lambrusc/MoscaANDALUCIA</v>
      </c>
      <c r="B2385" s="20" t="s">
        <v>121</v>
      </c>
      <c r="C2385" s="20" t="s">
        <v>179</v>
      </c>
      <c r="D2385" s="20" t="s">
        <v>5</v>
      </c>
      <c r="E2385" s="22" t="s">
        <v>213</v>
      </c>
      <c r="F2385" s="22" t="s">
        <v>213</v>
      </c>
      <c r="G2385" s="22">
        <v>11.311309086262481</v>
      </c>
      <c r="H2385" s="22"/>
      <c r="I2385" s="22"/>
    </row>
    <row r="2386" spans="1:9" x14ac:dyDescent="0.25">
      <c r="A2386" s="20" t="str">
        <f t="shared" si="37"/>
        <v>DISTRIBUCION VOLUMEN X CRITERIO (kg ó litros)Espum/Lambrusc/MoscaMDD AM</v>
      </c>
      <c r="B2386" s="20" t="s">
        <v>121</v>
      </c>
      <c r="C2386" s="20" t="s">
        <v>179</v>
      </c>
      <c r="D2386" s="20" t="s">
        <v>6</v>
      </c>
      <c r="E2386" s="22" t="s">
        <v>213</v>
      </c>
      <c r="F2386" s="22" t="s">
        <v>213</v>
      </c>
      <c r="G2386" s="22">
        <v>11.666678168508966</v>
      </c>
      <c r="H2386" s="22"/>
      <c r="I2386" s="22"/>
    </row>
    <row r="2387" spans="1:9" x14ac:dyDescent="0.25">
      <c r="A2387" s="20" t="str">
        <f t="shared" si="37"/>
        <v>DISTRIBUCION VOLUMEN X CRITERIO (kg ó litros)Espum/Lambrusc/MoscaRTO CENTRO</v>
      </c>
      <c r="B2387" s="20" t="s">
        <v>121</v>
      </c>
      <c r="C2387" s="20" t="s">
        <v>179</v>
      </c>
      <c r="D2387" s="20" t="s">
        <v>7</v>
      </c>
      <c r="E2387" s="22" t="s">
        <v>213</v>
      </c>
      <c r="F2387" s="22" t="s">
        <v>213</v>
      </c>
      <c r="G2387" s="22">
        <v>6.5353642692820237</v>
      </c>
      <c r="H2387" s="22"/>
      <c r="I2387" s="22"/>
    </row>
    <row r="2388" spans="1:9" x14ac:dyDescent="0.25">
      <c r="A2388" s="20" t="str">
        <f t="shared" si="37"/>
        <v>DISTRIBUCION VOLUMEN X CRITERIO (kg ó litros)Espum/Lambrusc/MoscaNORTE-CENTRO</v>
      </c>
      <c r="B2388" s="20" t="s">
        <v>121</v>
      </c>
      <c r="C2388" s="20" t="s">
        <v>179</v>
      </c>
      <c r="D2388" s="20" t="s">
        <v>8</v>
      </c>
      <c r="E2388" s="22" t="s">
        <v>213</v>
      </c>
      <c r="F2388" s="22" t="s">
        <v>213</v>
      </c>
      <c r="G2388" s="22">
        <v>16.398146140478904</v>
      </c>
      <c r="H2388" s="22"/>
      <c r="I2388" s="22"/>
    </row>
    <row r="2389" spans="1:9" x14ac:dyDescent="0.25">
      <c r="A2389" s="20" t="str">
        <f t="shared" si="37"/>
        <v>DISTRIBUCION VOLUMEN X CRITERIO (kg ó litros)Espum/Lambrusc/MoscaNOROESTE</v>
      </c>
      <c r="B2389" s="20" t="s">
        <v>121</v>
      </c>
      <c r="C2389" s="20" t="s">
        <v>179</v>
      </c>
      <c r="D2389" s="20" t="s">
        <v>9</v>
      </c>
      <c r="E2389" s="22" t="s">
        <v>213</v>
      </c>
      <c r="F2389" s="22" t="s">
        <v>213</v>
      </c>
      <c r="G2389" s="22">
        <v>8.9157306022171703</v>
      </c>
      <c r="H2389" s="22"/>
      <c r="I2389" s="22"/>
    </row>
    <row r="2390" spans="1:9" x14ac:dyDescent="0.25">
      <c r="A2390" s="20" t="str">
        <f t="shared" si="37"/>
        <v>DISTRIBUCION VOLUMEN X CRITERIO (kg ó litros)Espum/Lambrusc/Mosca&lt;2MIL</v>
      </c>
      <c r="B2390" s="20" t="s">
        <v>121</v>
      </c>
      <c r="C2390" s="20" t="s">
        <v>179</v>
      </c>
      <c r="D2390" s="20" t="s">
        <v>10</v>
      </c>
      <c r="E2390" s="22" t="s">
        <v>213</v>
      </c>
      <c r="F2390" s="22" t="s">
        <v>213</v>
      </c>
      <c r="G2390" s="22">
        <v>10.703349529411399</v>
      </c>
      <c r="H2390" s="22"/>
      <c r="I2390" s="22"/>
    </row>
    <row r="2391" spans="1:9" x14ac:dyDescent="0.25">
      <c r="A2391" s="20" t="str">
        <f t="shared" si="37"/>
        <v>DISTRIBUCION VOLUMEN X CRITERIO (kg ó litros)Espum/Lambrusc/Mosca2-5MIL</v>
      </c>
      <c r="B2391" s="20" t="s">
        <v>121</v>
      </c>
      <c r="C2391" s="20" t="s">
        <v>179</v>
      </c>
      <c r="D2391" s="20" t="s">
        <v>11</v>
      </c>
      <c r="E2391" s="22" t="s">
        <v>213</v>
      </c>
      <c r="F2391" s="22" t="s">
        <v>213</v>
      </c>
      <c r="G2391" s="22">
        <v>6.1492286122500417</v>
      </c>
      <c r="H2391" s="22"/>
      <c r="I2391" s="22"/>
    </row>
    <row r="2392" spans="1:9" x14ac:dyDescent="0.25">
      <c r="A2392" s="20" t="str">
        <f t="shared" si="37"/>
        <v>DISTRIBUCION VOLUMEN X CRITERIO (kg ó litros)Espum/Lambrusc/Mosca5-10MIL</v>
      </c>
      <c r="B2392" s="20" t="s">
        <v>121</v>
      </c>
      <c r="C2392" s="20" t="s">
        <v>179</v>
      </c>
      <c r="D2392" s="20" t="s">
        <v>12</v>
      </c>
      <c r="E2392" s="22" t="s">
        <v>213</v>
      </c>
      <c r="F2392" s="22" t="s">
        <v>213</v>
      </c>
      <c r="G2392" s="22">
        <v>9.662500328359048</v>
      </c>
      <c r="H2392" s="22"/>
      <c r="I2392" s="22"/>
    </row>
    <row r="2393" spans="1:9" x14ac:dyDescent="0.25">
      <c r="A2393" s="20" t="str">
        <f t="shared" si="37"/>
        <v>DISTRIBUCION VOLUMEN X CRITERIO (kg ó litros)Espum/Lambrusc/Mosca10-30MIL</v>
      </c>
      <c r="B2393" s="20" t="s">
        <v>121</v>
      </c>
      <c r="C2393" s="20" t="s">
        <v>179</v>
      </c>
      <c r="D2393" s="20" t="s">
        <v>13</v>
      </c>
      <c r="E2393" s="22" t="s">
        <v>213</v>
      </c>
      <c r="F2393" s="22" t="s">
        <v>213</v>
      </c>
      <c r="G2393" s="22">
        <v>32.124188062690536</v>
      </c>
      <c r="H2393" s="22"/>
      <c r="I2393" s="22"/>
    </row>
    <row r="2394" spans="1:9" x14ac:dyDescent="0.25">
      <c r="A2394" s="20" t="str">
        <f t="shared" si="37"/>
        <v>DISTRIBUCION VOLUMEN X CRITERIO (kg ó litros)Espum/Lambrusc/Mosca30-100MIL</v>
      </c>
      <c r="B2394" s="20" t="s">
        <v>121</v>
      </c>
      <c r="C2394" s="20" t="s">
        <v>179</v>
      </c>
      <c r="D2394" s="20" t="s">
        <v>14</v>
      </c>
      <c r="E2394" s="22" t="s">
        <v>213</v>
      </c>
      <c r="F2394" s="22" t="s">
        <v>213</v>
      </c>
      <c r="G2394" s="22">
        <v>11.924229647415849</v>
      </c>
      <c r="H2394" s="22"/>
      <c r="I2394" s="22"/>
    </row>
    <row r="2395" spans="1:9" x14ac:dyDescent="0.25">
      <c r="A2395" s="20" t="str">
        <f t="shared" si="37"/>
        <v>DISTRIBUCION VOLUMEN X CRITERIO (kg ó litros)Espum/Lambrusc/Mosca100-200MIL</v>
      </c>
      <c r="B2395" s="20" t="s">
        <v>121</v>
      </c>
      <c r="C2395" s="20" t="s">
        <v>179</v>
      </c>
      <c r="D2395" s="20" t="s">
        <v>15</v>
      </c>
      <c r="E2395" s="22" t="s">
        <v>213</v>
      </c>
      <c r="F2395" s="22" t="s">
        <v>213</v>
      </c>
      <c r="G2395" s="22">
        <v>7.0619640234245784</v>
      </c>
      <c r="H2395" s="22"/>
      <c r="I2395" s="22"/>
    </row>
    <row r="2396" spans="1:9" x14ac:dyDescent="0.25">
      <c r="A2396" s="20" t="str">
        <f t="shared" si="37"/>
        <v>DISTRIBUCION VOLUMEN X CRITERIO (kg ó litros)Espum/Lambrusc/Mosca200-500MIL</v>
      </c>
      <c r="B2396" s="20" t="s">
        <v>121</v>
      </c>
      <c r="C2396" s="20" t="s">
        <v>179</v>
      </c>
      <c r="D2396" s="20" t="s">
        <v>16</v>
      </c>
      <c r="E2396" s="22" t="s">
        <v>213</v>
      </c>
      <c r="F2396" s="22" t="s">
        <v>213</v>
      </c>
      <c r="G2396" s="22">
        <v>8.1667603139246072</v>
      </c>
      <c r="H2396" s="22"/>
      <c r="I2396" s="22"/>
    </row>
    <row r="2397" spans="1:9" x14ac:dyDescent="0.25">
      <c r="A2397" s="20" t="str">
        <f t="shared" si="37"/>
        <v>DISTRIBUCION VOLUMEN X CRITERIO (kg ó litros)Espum/Lambrusc/Mosca&gt;500MIL</v>
      </c>
      <c r="B2397" s="20" t="s">
        <v>121</v>
      </c>
      <c r="C2397" s="20" t="s">
        <v>179</v>
      </c>
      <c r="D2397" s="20" t="s">
        <v>17</v>
      </c>
      <c r="E2397" s="22" t="s">
        <v>213</v>
      </c>
      <c r="F2397" s="22" t="s">
        <v>213</v>
      </c>
      <c r="G2397" s="22">
        <v>14.20777647720387</v>
      </c>
      <c r="H2397" s="22"/>
      <c r="I2397" s="22"/>
    </row>
    <row r="2398" spans="1:9" x14ac:dyDescent="0.25">
      <c r="A2398" s="20" t="str">
        <f t="shared" si="37"/>
        <v>DISTRIBUCION VOLUMEN X CRITERIO (kg ó litros)Espum/Lambrusc/MoscaDE 15 A 19 AÑOS</v>
      </c>
      <c r="B2398" s="20" t="s">
        <v>121</v>
      </c>
      <c r="C2398" s="20" t="s">
        <v>179</v>
      </c>
      <c r="D2398" s="20" t="s">
        <v>40</v>
      </c>
      <c r="E2398" s="22" t="s">
        <v>213</v>
      </c>
      <c r="F2398" s="22" t="s">
        <v>213</v>
      </c>
      <c r="G2398" s="22">
        <v>5.9442760228439955</v>
      </c>
      <c r="H2398" s="22"/>
      <c r="I2398" s="22"/>
    </row>
    <row r="2399" spans="1:9" x14ac:dyDescent="0.25">
      <c r="A2399" s="20" t="str">
        <f t="shared" si="37"/>
        <v>DISTRIBUCION VOLUMEN X CRITERIO (kg ó litros)Espum/Lambrusc/MoscaDE 20 A 24 AÑOS</v>
      </c>
      <c r="B2399" s="20" t="s">
        <v>121</v>
      </c>
      <c r="C2399" s="20" t="s">
        <v>179</v>
      </c>
      <c r="D2399" s="20" t="s">
        <v>41</v>
      </c>
      <c r="E2399" s="22" t="s">
        <v>213</v>
      </c>
      <c r="F2399" s="22" t="s">
        <v>213</v>
      </c>
      <c r="G2399" s="22">
        <v>4.5031487962913914</v>
      </c>
      <c r="H2399" s="22"/>
      <c r="I2399" s="22"/>
    </row>
    <row r="2400" spans="1:9" x14ac:dyDescent="0.25">
      <c r="A2400" s="20" t="str">
        <f t="shared" si="37"/>
        <v>DISTRIBUCION VOLUMEN X CRITERIO (kg ó litros)Espum/Lambrusc/MoscaDE 25 A 34 AÑOS</v>
      </c>
      <c r="B2400" s="20" t="s">
        <v>121</v>
      </c>
      <c r="C2400" s="20" t="s">
        <v>179</v>
      </c>
      <c r="D2400" s="20" t="s">
        <v>42</v>
      </c>
      <c r="E2400" s="22" t="s">
        <v>213</v>
      </c>
      <c r="F2400" s="22" t="s">
        <v>213</v>
      </c>
      <c r="G2400" s="22">
        <v>10.813277459609612</v>
      </c>
      <c r="H2400" s="22"/>
      <c r="I2400" s="22"/>
    </row>
    <row r="2401" spans="1:9" x14ac:dyDescent="0.25">
      <c r="A2401" s="20" t="str">
        <f t="shared" si="37"/>
        <v>DISTRIBUCION VOLUMEN X CRITERIO (kg ó litros)Espum/Lambrusc/MoscaDE 35 A 49 AÑOS</v>
      </c>
      <c r="B2401" s="20" t="s">
        <v>121</v>
      </c>
      <c r="C2401" s="20" t="s">
        <v>179</v>
      </c>
      <c r="D2401" s="20" t="s">
        <v>43</v>
      </c>
      <c r="E2401" s="22" t="s">
        <v>213</v>
      </c>
      <c r="F2401" s="22" t="s">
        <v>213</v>
      </c>
      <c r="G2401" s="22">
        <v>17.364084955723843</v>
      </c>
      <c r="H2401" s="22"/>
      <c r="I2401" s="22"/>
    </row>
    <row r="2402" spans="1:9" x14ac:dyDescent="0.25">
      <c r="A2402" s="20" t="str">
        <f t="shared" si="37"/>
        <v>DISTRIBUCION VOLUMEN X CRITERIO (kg ó litros)Espum/Lambrusc/MoscaDE 50 A 59 AÑOS</v>
      </c>
      <c r="B2402" s="20" t="s">
        <v>121</v>
      </c>
      <c r="C2402" s="20" t="s">
        <v>179</v>
      </c>
      <c r="D2402" s="20" t="s">
        <v>44</v>
      </c>
      <c r="E2402" s="22" t="s">
        <v>213</v>
      </c>
      <c r="F2402" s="22" t="s">
        <v>213</v>
      </c>
      <c r="G2402" s="22">
        <v>21.124348123812066</v>
      </c>
      <c r="H2402" s="22"/>
      <c r="I2402" s="22"/>
    </row>
    <row r="2403" spans="1:9" x14ac:dyDescent="0.25">
      <c r="A2403" s="20" t="str">
        <f t="shared" si="37"/>
        <v>DISTRIBUCION VOLUMEN X CRITERIO (kg ó litros)Espum/Lambrusc/MoscaDE 60 A 75 AÑOS</v>
      </c>
      <c r="B2403" s="20" t="s">
        <v>121</v>
      </c>
      <c r="C2403" s="20" t="s">
        <v>179</v>
      </c>
      <c r="D2403" s="20" t="s">
        <v>45</v>
      </c>
      <c r="E2403" s="22" t="s">
        <v>213</v>
      </c>
      <c r="F2403" s="22" t="s">
        <v>213</v>
      </c>
      <c r="G2403" s="22">
        <v>40.250869650585905</v>
      </c>
      <c r="H2403" s="22"/>
      <c r="I2403" s="22"/>
    </row>
    <row r="2404" spans="1:9" x14ac:dyDescent="0.25">
      <c r="A2404" s="20" t="str">
        <f t="shared" si="37"/>
        <v>DISTRIBUCION VOLUMEN X CRITERIO (kg ó litros)Espum/Lambrusc/MoscaALTA Y MEDIA ALTA</v>
      </c>
      <c r="B2404" s="20" t="s">
        <v>121</v>
      </c>
      <c r="C2404" s="20" t="s">
        <v>179</v>
      </c>
      <c r="D2404" s="20" t="s">
        <v>18</v>
      </c>
      <c r="E2404" s="22" t="s">
        <v>213</v>
      </c>
      <c r="F2404" s="22" t="s">
        <v>213</v>
      </c>
      <c r="G2404" s="22">
        <v>41.22519664811086</v>
      </c>
      <c r="H2404" s="22"/>
      <c r="I2404" s="22"/>
    </row>
    <row r="2405" spans="1:9" x14ac:dyDescent="0.25">
      <c r="A2405" s="20" t="str">
        <f t="shared" si="37"/>
        <v>DISTRIBUCION VOLUMEN X CRITERIO (kg ó litros)Espum/Lambrusc/MoscaMEDIA</v>
      </c>
      <c r="B2405" s="20" t="s">
        <v>121</v>
      </c>
      <c r="C2405" s="20" t="s">
        <v>179</v>
      </c>
      <c r="D2405" s="20" t="s">
        <v>19</v>
      </c>
      <c r="E2405" s="22" t="s">
        <v>213</v>
      </c>
      <c r="F2405" s="22" t="s">
        <v>213</v>
      </c>
      <c r="G2405" s="22">
        <v>28.061382660950478</v>
      </c>
      <c r="H2405" s="22"/>
      <c r="I2405" s="22"/>
    </row>
    <row r="2406" spans="1:9" x14ac:dyDescent="0.25">
      <c r="A2406" s="20" t="str">
        <f t="shared" si="37"/>
        <v>DISTRIBUCION VOLUMEN X CRITERIO (kg ó litros)Espum/Lambrusc/MoscaMEDIA BAJA</v>
      </c>
      <c r="B2406" s="20" t="s">
        <v>121</v>
      </c>
      <c r="C2406" s="20" t="s">
        <v>179</v>
      </c>
      <c r="D2406" s="20" t="s">
        <v>20</v>
      </c>
      <c r="E2406" s="22" t="s">
        <v>213</v>
      </c>
      <c r="F2406" s="22" t="s">
        <v>213</v>
      </c>
      <c r="G2406" s="22">
        <v>14.552238473707014</v>
      </c>
      <c r="H2406" s="22"/>
      <c r="I2406" s="22"/>
    </row>
    <row r="2407" spans="1:9" x14ac:dyDescent="0.25">
      <c r="A2407" s="20" t="str">
        <f t="shared" si="37"/>
        <v>DISTRIBUCION VOLUMEN X CRITERIO (kg ó litros)Espum/Lambrusc/MoscaBAJA</v>
      </c>
      <c r="B2407" s="20" t="s">
        <v>121</v>
      </c>
      <c r="C2407" s="20" t="s">
        <v>179</v>
      </c>
      <c r="D2407" s="20" t="s">
        <v>21</v>
      </c>
      <c r="E2407" s="22" t="s">
        <v>213</v>
      </c>
      <c r="F2407" s="22" t="s">
        <v>213</v>
      </c>
      <c r="G2407" s="22">
        <v>16.161182217231662</v>
      </c>
      <c r="H2407" s="22"/>
      <c r="I2407" s="22"/>
    </row>
    <row r="2408" spans="1:9" x14ac:dyDescent="0.25">
      <c r="A2408" s="20" t="str">
        <f t="shared" si="37"/>
        <v>DISTRIBUCION VOLUMEN X CRITERIO (kg ó litros)Espum/Lambrusc/MoscaHOMBRE</v>
      </c>
      <c r="B2408" s="20" t="s">
        <v>121</v>
      </c>
      <c r="C2408" s="20" t="s">
        <v>179</v>
      </c>
      <c r="D2408" s="20" t="s">
        <v>22</v>
      </c>
      <c r="E2408" s="22" t="s">
        <v>213</v>
      </c>
      <c r="F2408" s="22" t="s">
        <v>213</v>
      </c>
      <c r="G2408" s="22">
        <v>38.096557149834581</v>
      </c>
      <c r="H2408" s="22"/>
      <c r="I2408" s="22"/>
    </row>
    <row r="2409" spans="1:9" x14ac:dyDescent="0.25">
      <c r="A2409" s="20" t="str">
        <f t="shared" si="37"/>
        <v>DISTRIBUCION VOLUMEN X CRITERIO (kg ó litros)Espum/Lambrusc/MoscaMUJER</v>
      </c>
      <c r="B2409" s="20" t="s">
        <v>121</v>
      </c>
      <c r="C2409" s="20" t="s">
        <v>179</v>
      </c>
      <c r="D2409" s="20" t="s">
        <v>23</v>
      </c>
      <c r="E2409" s="22" t="s">
        <v>213</v>
      </c>
      <c r="F2409" s="22" t="s">
        <v>213</v>
      </c>
      <c r="G2409" s="22">
        <v>61.903438397839381</v>
      </c>
      <c r="H2409" s="22"/>
      <c r="I2409" s="22"/>
    </row>
    <row r="2410" spans="1:9" x14ac:dyDescent="0.25">
      <c r="A2410" s="20" t="str">
        <f t="shared" si="37"/>
        <v>DISTRIBUCION VOLUMEN X CRITERIO (kg ó litros)SidraT.ESPAÑA</v>
      </c>
      <c r="B2410" s="20" t="s">
        <v>121</v>
      </c>
      <c r="C2410" s="20" t="s">
        <v>145</v>
      </c>
      <c r="D2410" s="20" t="s">
        <v>37</v>
      </c>
      <c r="E2410" s="22">
        <v>100</v>
      </c>
      <c r="F2410" s="22">
        <v>100</v>
      </c>
      <c r="G2410" s="22">
        <v>100</v>
      </c>
      <c r="H2410" s="22"/>
      <c r="I2410" s="22"/>
    </row>
    <row r="2411" spans="1:9" x14ac:dyDescent="0.25">
      <c r="A2411" s="20" t="str">
        <f t="shared" si="37"/>
        <v>DISTRIBUCION VOLUMEN X CRITERIO (kg ó litros)SidraBCN AM</v>
      </c>
      <c r="B2411" s="20" t="s">
        <v>121</v>
      </c>
      <c r="C2411" s="20" t="s">
        <v>145</v>
      </c>
      <c r="D2411" s="20" t="s">
        <v>2</v>
      </c>
      <c r="E2411" s="22">
        <v>1.559894456912565</v>
      </c>
      <c r="F2411" s="22">
        <v>1.0415244313638934</v>
      </c>
      <c r="G2411" s="22">
        <v>1.3049061458196918</v>
      </c>
      <c r="H2411" s="22"/>
      <c r="I2411" s="22"/>
    </row>
    <row r="2412" spans="1:9" x14ac:dyDescent="0.25">
      <c r="A2412" s="20" t="str">
        <f t="shared" si="37"/>
        <v>DISTRIBUCION VOLUMEN X CRITERIO (kg ó litros)SidraREST.CAT ARAGON</v>
      </c>
      <c r="B2412" s="20" t="s">
        <v>121</v>
      </c>
      <c r="C2412" s="20" t="s">
        <v>145</v>
      </c>
      <c r="D2412" s="20" t="s">
        <v>3</v>
      </c>
      <c r="E2412" s="22">
        <v>3.9944373135762228</v>
      </c>
      <c r="F2412" s="22">
        <v>2.7314264818094571</v>
      </c>
      <c r="G2412" s="22">
        <v>2.3098377675934025</v>
      </c>
      <c r="H2412" s="22"/>
      <c r="I2412" s="22"/>
    </row>
    <row r="2413" spans="1:9" x14ac:dyDescent="0.25">
      <c r="A2413" s="20" t="str">
        <f t="shared" si="37"/>
        <v>DISTRIBUCION VOLUMEN X CRITERIO (kg ó litros)SidraLEVANTE</v>
      </c>
      <c r="B2413" s="20" t="s">
        <v>121</v>
      </c>
      <c r="C2413" s="20" t="s">
        <v>145</v>
      </c>
      <c r="D2413" s="20" t="s">
        <v>4</v>
      </c>
      <c r="E2413" s="22">
        <v>2.797909344765428</v>
      </c>
      <c r="F2413" s="22">
        <v>2.8457350219254809</v>
      </c>
      <c r="G2413" s="22">
        <v>3.494614867495943</v>
      </c>
      <c r="H2413" s="22"/>
      <c r="I2413" s="22"/>
    </row>
    <row r="2414" spans="1:9" x14ac:dyDescent="0.25">
      <c r="A2414" s="20" t="str">
        <f t="shared" si="37"/>
        <v>DISTRIBUCION VOLUMEN X CRITERIO (kg ó litros)SidraANDALUCIA</v>
      </c>
      <c r="B2414" s="20" t="s">
        <v>121</v>
      </c>
      <c r="C2414" s="20" t="s">
        <v>145</v>
      </c>
      <c r="D2414" s="20" t="s">
        <v>5</v>
      </c>
      <c r="E2414" s="22">
        <v>6.7215114091224217</v>
      </c>
      <c r="F2414" s="22">
        <v>7.1461640677440057</v>
      </c>
      <c r="G2414" s="22">
        <v>7.4249397946218014</v>
      </c>
      <c r="H2414" s="22"/>
      <c r="I2414" s="22"/>
    </row>
    <row r="2415" spans="1:9" x14ac:dyDescent="0.25">
      <c r="A2415" s="20" t="str">
        <f t="shared" si="37"/>
        <v>DISTRIBUCION VOLUMEN X CRITERIO (kg ó litros)SidraMDD AM</v>
      </c>
      <c r="B2415" s="20" t="s">
        <v>121</v>
      </c>
      <c r="C2415" s="20" t="s">
        <v>145</v>
      </c>
      <c r="D2415" s="20" t="s">
        <v>6</v>
      </c>
      <c r="E2415" s="22">
        <v>5.9840327957674049</v>
      </c>
      <c r="F2415" s="22">
        <v>4.5114445561400967</v>
      </c>
      <c r="G2415" s="22">
        <v>4.3214863816423765</v>
      </c>
      <c r="H2415" s="22"/>
      <c r="I2415" s="22"/>
    </row>
    <row r="2416" spans="1:9" x14ac:dyDescent="0.25">
      <c r="A2416" s="20" t="str">
        <f t="shared" si="37"/>
        <v>DISTRIBUCION VOLUMEN X CRITERIO (kg ó litros)SidraRTO CENTRO</v>
      </c>
      <c r="B2416" s="20" t="s">
        <v>121</v>
      </c>
      <c r="C2416" s="20" t="s">
        <v>145</v>
      </c>
      <c r="D2416" s="20" t="s">
        <v>7</v>
      </c>
      <c r="E2416" s="22">
        <v>4.4270764700560763</v>
      </c>
      <c r="F2416" s="22">
        <v>4.9557324029118162</v>
      </c>
      <c r="G2416" s="22">
        <v>6.4503420283927557</v>
      </c>
      <c r="H2416" s="22"/>
      <c r="I2416" s="22"/>
    </row>
    <row r="2417" spans="1:9" x14ac:dyDescent="0.25">
      <c r="A2417" s="20" t="str">
        <f t="shared" si="37"/>
        <v>DISTRIBUCION VOLUMEN X CRITERIO (kg ó litros)SidraNORTE-CENTRO</v>
      </c>
      <c r="B2417" s="20" t="s">
        <v>121</v>
      </c>
      <c r="C2417" s="20" t="s">
        <v>145</v>
      </c>
      <c r="D2417" s="20" t="s">
        <v>8</v>
      </c>
      <c r="E2417" s="22">
        <v>7.3105639992012588</v>
      </c>
      <c r="F2417" s="22">
        <v>7.8219492724305919</v>
      </c>
      <c r="G2417" s="22">
        <v>7.911406184309028</v>
      </c>
      <c r="H2417" s="22"/>
      <c r="I2417" s="22"/>
    </row>
    <row r="2418" spans="1:9" x14ac:dyDescent="0.25">
      <c r="A2418" s="20" t="str">
        <f t="shared" si="37"/>
        <v>DISTRIBUCION VOLUMEN X CRITERIO (kg ó litros)SidraNOROESTE</v>
      </c>
      <c r="B2418" s="20" t="s">
        <v>121</v>
      </c>
      <c r="C2418" s="20" t="s">
        <v>145</v>
      </c>
      <c r="D2418" s="20" t="s">
        <v>9</v>
      </c>
      <c r="E2418" s="22">
        <v>67.204584457172487</v>
      </c>
      <c r="F2418" s="22">
        <v>68.946015452836832</v>
      </c>
      <c r="G2418" s="22">
        <v>66.782488026003236</v>
      </c>
      <c r="H2418" s="22"/>
      <c r="I2418" s="22"/>
    </row>
    <row r="2419" spans="1:9" x14ac:dyDescent="0.25">
      <c r="A2419" s="20" t="str">
        <f t="shared" si="37"/>
        <v>DISTRIBUCION VOLUMEN X CRITERIO (kg ó litros)Sidra&lt;2MIL</v>
      </c>
      <c r="B2419" s="20" t="s">
        <v>121</v>
      </c>
      <c r="C2419" s="20" t="s">
        <v>145</v>
      </c>
      <c r="D2419" s="20" t="s">
        <v>10</v>
      </c>
      <c r="E2419" s="22">
        <v>2.6658983229192983</v>
      </c>
      <c r="F2419" s="22">
        <v>2.2110252212286032</v>
      </c>
      <c r="G2419" s="22">
        <v>2.3931674796703075</v>
      </c>
      <c r="H2419" s="22"/>
      <c r="I2419" s="22"/>
    </row>
    <row r="2420" spans="1:9" x14ac:dyDescent="0.25">
      <c r="A2420" s="20" t="str">
        <f t="shared" si="37"/>
        <v>DISTRIBUCION VOLUMEN X CRITERIO (kg ó litros)Sidra2-5MIL</v>
      </c>
      <c r="B2420" s="20" t="s">
        <v>121</v>
      </c>
      <c r="C2420" s="20" t="s">
        <v>145</v>
      </c>
      <c r="D2420" s="20" t="s">
        <v>11</v>
      </c>
      <c r="E2420" s="22">
        <v>1.9668571816029823</v>
      </c>
      <c r="F2420" s="22">
        <v>2.1717770615347307</v>
      </c>
      <c r="G2420" s="22">
        <v>1.1966364162707137</v>
      </c>
      <c r="H2420" s="22"/>
      <c r="I2420" s="22"/>
    </row>
    <row r="2421" spans="1:9" x14ac:dyDescent="0.25">
      <c r="A2421" s="20" t="str">
        <f t="shared" si="37"/>
        <v>DISTRIBUCION VOLUMEN X CRITERIO (kg ó litros)Sidra5-10MIL</v>
      </c>
      <c r="B2421" s="20" t="s">
        <v>121</v>
      </c>
      <c r="C2421" s="20" t="s">
        <v>145</v>
      </c>
      <c r="D2421" s="20" t="s">
        <v>12</v>
      </c>
      <c r="E2421" s="22">
        <v>2.3524065255426709</v>
      </c>
      <c r="F2421" s="22">
        <v>3.537879484955067</v>
      </c>
      <c r="G2421" s="22">
        <v>1.6820625662657549</v>
      </c>
      <c r="H2421" s="22"/>
      <c r="I2421" s="22"/>
    </row>
    <row r="2422" spans="1:9" x14ac:dyDescent="0.25">
      <c r="A2422" s="20" t="str">
        <f t="shared" si="37"/>
        <v>DISTRIBUCION VOLUMEN X CRITERIO (kg ó litros)Sidra10-30MIL</v>
      </c>
      <c r="B2422" s="20" t="s">
        <v>121</v>
      </c>
      <c r="C2422" s="20" t="s">
        <v>145</v>
      </c>
      <c r="D2422" s="20" t="s">
        <v>13</v>
      </c>
      <c r="E2422" s="22">
        <v>11.398408837607162</v>
      </c>
      <c r="F2422" s="22">
        <v>19.319270864255497</v>
      </c>
      <c r="G2422" s="22">
        <v>10.927394705149148</v>
      </c>
      <c r="H2422" s="22"/>
      <c r="I2422" s="22"/>
    </row>
    <row r="2423" spans="1:9" x14ac:dyDescent="0.25">
      <c r="A2423" s="20" t="str">
        <f t="shared" si="37"/>
        <v>DISTRIBUCION VOLUMEN X CRITERIO (kg ó litros)Sidra30-100MIL</v>
      </c>
      <c r="B2423" s="20" t="s">
        <v>121</v>
      </c>
      <c r="C2423" s="20" t="s">
        <v>145</v>
      </c>
      <c r="D2423" s="20" t="s">
        <v>14</v>
      </c>
      <c r="E2423" s="22">
        <v>44.797359460813411</v>
      </c>
      <c r="F2423" s="22">
        <v>45.945958730515891</v>
      </c>
      <c r="G2423" s="22">
        <v>49.07334847935082</v>
      </c>
      <c r="H2423" s="22"/>
      <c r="I2423" s="22"/>
    </row>
    <row r="2424" spans="1:9" x14ac:dyDescent="0.25">
      <c r="A2424" s="20" t="str">
        <f t="shared" si="37"/>
        <v>DISTRIBUCION VOLUMEN X CRITERIO (kg ó litros)Sidra100-200MIL</v>
      </c>
      <c r="B2424" s="20" t="s">
        <v>121</v>
      </c>
      <c r="C2424" s="20" t="s">
        <v>145</v>
      </c>
      <c r="D2424" s="20" t="s">
        <v>15</v>
      </c>
      <c r="E2424" s="22">
        <v>6.9321509590224704</v>
      </c>
      <c r="F2424" s="22">
        <v>5.3035793017231034</v>
      </c>
      <c r="G2424" s="22">
        <v>7.7305908832429822</v>
      </c>
      <c r="H2424" s="22"/>
      <c r="I2424" s="22"/>
    </row>
    <row r="2425" spans="1:9" x14ac:dyDescent="0.25">
      <c r="A2425" s="20" t="str">
        <f t="shared" si="37"/>
        <v>DISTRIBUCION VOLUMEN X CRITERIO (kg ó litros)Sidra200-500MIL</v>
      </c>
      <c r="B2425" s="20" t="s">
        <v>121</v>
      </c>
      <c r="C2425" s="20" t="s">
        <v>145</v>
      </c>
      <c r="D2425" s="20" t="s">
        <v>16</v>
      </c>
      <c r="E2425" s="22">
        <v>22.999076913650395</v>
      </c>
      <c r="F2425" s="22">
        <v>15.628216310723683</v>
      </c>
      <c r="G2425" s="22">
        <v>20.652611767116102</v>
      </c>
      <c r="H2425" s="22"/>
      <c r="I2425" s="22"/>
    </row>
    <row r="2426" spans="1:9" x14ac:dyDescent="0.25">
      <c r="A2426" s="20" t="str">
        <f t="shared" si="37"/>
        <v>DISTRIBUCION VOLUMEN X CRITERIO (kg ó litros)Sidra&gt;500MIL</v>
      </c>
      <c r="B2426" s="20" t="s">
        <v>121</v>
      </c>
      <c r="C2426" s="20" t="s">
        <v>145</v>
      </c>
      <c r="D2426" s="20" t="s">
        <v>17</v>
      </c>
      <c r="E2426" s="22">
        <v>6.8878540849500292</v>
      </c>
      <c r="F2426" s="22">
        <v>5.8822807598142335</v>
      </c>
      <c r="G2426" s="22">
        <v>6.344218433378968</v>
      </c>
      <c r="H2426" s="22"/>
      <c r="I2426" s="22"/>
    </row>
    <row r="2427" spans="1:9" x14ac:dyDescent="0.25">
      <c r="A2427" s="20" t="str">
        <f t="shared" si="37"/>
        <v>DISTRIBUCION VOLUMEN X CRITERIO (kg ó litros)SidraDE 15 A 19 AÑOS</v>
      </c>
      <c r="B2427" s="20" t="s">
        <v>121</v>
      </c>
      <c r="C2427" s="20" t="s">
        <v>145</v>
      </c>
      <c r="D2427" s="20" t="s">
        <v>40</v>
      </c>
      <c r="E2427" s="22">
        <v>3.7771555709596596</v>
      </c>
      <c r="F2427" s="22">
        <v>0.17674004329702023</v>
      </c>
      <c r="G2427" s="22">
        <v>0.51712447868700406</v>
      </c>
      <c r="H2427" s="22"/>
      <c r="I2427" s="22"/>
    </row>
    <row r="2428" spans="1:9" x14ac:dyDescent="0.25">
      <c r="A2428" s="20" t="str">
        <f t="shared" si="37"/>
        <v>DISTRIBUCION VOLUMEN X CRITERIO (kg ó litros)SidraDE 20 A 24 AÑOS</v>
      </c>
      <c r="B2428" s="20" t="s">
        <v>121</v>
      </c>
      <c r="C2428" s="20" t="s">
        <v>145</v>
      </c>
      <c r="D2428" s="20" t="s">
        <v>41</v>
      </c>
      <c r="E2428" s="22">
        <v>1.5672839300463026</v>
      </c>
      <c r="F2428" s="22">
        <v>1.4575848836945369</v>
      </c>
      <c r="G2428" s="22">
        <v>1.4545456319117307</v>
      </c>
      <c r="H2428" s="22"/>
      <c r="I2428" s="22"/>
    </row>
    <row r="2429" spans="1:9" x14ac:dyDescent="0.25">
      <c r="A2429" s="20" t="str">
        <f t="shared" si="37"/>
        <v>DISTRIBUCION VOLUMEN X CRITERIO (kg ó litros)SidraDE 25 A 34 AÑOS</v>
      </c>
      <c r="B2429" s="20" t="s">
        <v>121</v>
      </c>
      <c r="C2429" s="20" t="s">
        <v>145</v>
      </c>
      <c r="D2429" s="20" t="s">
        <v>42</v>
      </c>
      <c r="E2429" s="22">
        <v>6.8470949660041693</v>
      </c>
      <c r="F2429" s="22">
        <v>3.7764689668552389</v>
      </c>
      <c r="G2429" s="22">
        <v>3.9846835259400608</v>
      </c>
      <c r="H2429" s="22"/>
      <c r="I2429" s="22"/>
    </row>
    <row r="2430" spans="1:9" x14ac:dyDescent="0.25">
      <c r="A2430" s="20" t="str">
        <f t="shared" si="37"/>
        <v>DISTRIBUCION VOLUMEN X CRITERIO (kg ó litros)SidraDE 35 A 49 AÑOS</v>
      </c>
      <c r="B2430" s="20" t="s">
        <v>121</v>
      </c>
      <c r="C2430" s="20" t="s">
        <v>145</v>
      </c>
      <c r="D2430" s="20" t="s">
        <v>43</v>
      </c>
      <c r="E2430" s="22">
        <v>17.681050796200317</v>
      </c>
      <c r="F2430" s="22">
        <v>17.551374017918594</v>
      </c>
      <c r="G2430" s="22">
        <v>21.032456340400628</v>
      </c>
      <c r="H2430" s="22"/>
      <c r="I2430" s="22"/>
    </row>
    <row r="2431" spans="1:9" x14ac:dyDescent="0.25">
      <c r="A2431" s="20" t="str">
        <f t="shared" si="37"/>
        <v>DISTRIBUCION VOLUMEN X CRITERIO (kg ó litros)SidraDE 50 A 59 AÑOS</v>
      </c>
      <c r="B2431" s="20" t="s">
        <v>121</v>
      </c>
      <c r="C2431" s="20" t="s">
        <v>145</v>
      </c>
      <c r="D2431" s="20" t="s">
        <v>44</v>
      </c>
      <c r="E2431" s="22">
        <v>18.064697396296069</v>
      </c>
      <c r="F2431" s="22">
        <v>26.295288129324952</v>
      </c>
      <c r="G2431" s="22">
        <v>21.74830711959682</v>
      </c>
      <c r="H2431" s="22"/>
      <c r="I2431" s="22"/>
    </row>
    <row r="2432" spans="1:9" x14ac:dyDescent="0.25">
      <c r="A2432" s="20" t="str">
        <f t="shared" si="37"/>
        <v>DISTRIBUCION VOLUMEN X CRITERIO (kg ó litros)SidraDE 60 A 75 AÑOS</v>
      </c>
      <c r="B2432" s="20" t="s">
        <v>121</v>
      </c>
      <c r="C2432" s="20" t="s">
        <v>145</v>
      </c>
      <c r="D2432" s="20" t="s">
        <v>45</v>
      </c>
      <c r="E2432" s="22">
        <v>52.062728720583252</v>
      </c>
      <c r="F2432" s="22">
        <v>50.742533064235296</v>
      </c>
      <c r="G2432" s="22">
        <v>51.26290795285513</v>
      </c>
      <c r="H2432" s="22"/>
      <c r="I2432" s="22"/>
    </row>
    <row r="2433" spans="1:9" x14ac:dyDescent="0.25">
      <c r="A2433" s="20" t="str">
        <f t="shared" si="37"/>
        <v>DISTRIBUCION VOLUMEN X CRITERIO (kg ó litros)SidraALTA Y MEDIA ALTA</v>
      </c>
      <c r="B2433" s="20" t="s">
        <v>121</v>
      </c>
      <c r="C2433" s="20" t="s">
        <v>145</v>
      </c>
      <c r="D2433" s="20" t="s">
        <v>18</v>
      </c>
      <c r="E2433" s="22">
        <v>25.060143129683016</v>
      </c>
      <c r="F2433" s="22">
        <v>38.899033166895627</v>
      </c>
      <c r="G2433" s="22">
        <v>43.419324310460127</v>
      </c>
      <c r="H2433" s="22"/>
      <c r="I2433" s="22"/>
    </row>
    <row r="2434" spans="1:9" x14ac:dyDescent="0.25">
      <c r="A2434" s="20" t="str">
        <f t="shared" si="37"/>
        <v>DISTRIBUCION VOLUMEN X CRITERIO (kg ó litros)SidraMEDIA</v>
      </c>
      <c r="B2434" s="20" t="s">
        <v>121</v>
      </c>
      <c r="C2434" s="20" t="s">
        <v>145</v>
      </c>
      <c r="D2434" s="20" t="s">
        <v>19</v>
      </c>
      <c r="E2434" s="22">
        <v>48.973988375303414</v>
      </c>
      <c r="F2434" s="22">
        <v>22.085509060652349</v>
      </c>
      <c r="G2434" s="22">
        <v>27.667923633453096</v>
      </c>
      <c r="H2434" s="22"/>
      <c r="I2434" s="22"/>
    </row>
    <row r="2435" spans="1:9" x14ac:dyDescent="0.25">
      <c r="A2435" s="20" t="str">
        <f t="shared" si="37"/>
        <v>DISTRIBUCION VOLUMEN X CRITERIO (kg ó litros)SidraMEDIA BAJA</v>
      </c>
      <c r="B2435" s="20" t="s">
        <v>121</v>
      </c>
      <c r="C2435" s="20" t="s">
        <v>145</v>
      </c>
      <c r="D2435" s="20" t="s">
        <v>20</v>
      </c>
      <c r="E2435" s="22">
        <v>18.095346748484495</v>
      </c>
      <c r="F2435" s="22">
        <v>21.671680389226537</v>
      </c>
      <c r="G2435" s="22">
        <v>20.244648934600793</v>
      </c>
      <c r="H2435" s="22"/>
      <c r="I2435" s="22"/>
    </row>
    <row r="2436" spans="1:9" x14ac:dyDescent="0.25">
      <c r="A2436" s="20" t="str">
        <f t="shared" ref="A2436:A2499" si="38">B2436&amp;C2436&amp;D2436</f>
        <v>DISTRIBUCION VOLUMEN X CRITERIO (kg ó litros)SidraBAJA</v>
      </c>
      <c r="B2436" s="20" t="s">
        <v>121</v>
      </c>
      <c r="C2436" s="20" t="s">
        <v>145</v>
      </c>
      <c r="D2436" s="20" t="s">
        <v>21</v>
      </c>
      <c r="E2436" s="22">
        <v>7.8705332501637315</v>
      </c>
      <c r="F2436" s="22">
        <v>17.343764652242292</v>
      </c>
      <c r="G2436" s="22">
        <v>8.6681301935827815</v>
      </c>
      <c r="H2436" s="22"/>
      <c r="I2436" s="22"/>
    </row>
    <row r="2437" spans="1:9" x14ac:dyDescent="0.25">
      <c r="A2437" s="20" t="str">
        <f t="shared" si="38"/>
        <v>DISTRIBUCION VOLUMEN X CRITERIO (kg ó litros)SidraHOMBRE</v>
      </c>
      <c r="B2437" s="20" t="s">
        <v>121</v>
      </c>
      <c r="C2437" s="20" t="s">
        <v>145</v>
      </c>
      <c r="D2437" s="20" t="s">
        <v>22</v>
      </c>
      <c r="E2437" s="22">
        <v>45.510280732237852</v>
      </c>
      <c r="F2437" s="22">
        <v>34.548726804798939</v>
      </c>
      <c r="G2437" s="22">
        <v>40.367731554680589</v>
      </c>
      <c r="H2437" s="22"/>
      <c r="I2437" s="22"/>
    </row>
    <row r="2438" spans="1:9" x14ac:dyDescent="0.25">
      <c r="A2438" s="20" t="str">
        <f t="shared" si="38"/>
        <v>DISTRIBUCION VOLUMEN X CRITERIO (kg ó litros)SidraMUJER</v>
      </c>
      <c r="B2438" s="20" t="s">
        <v>121</v>
      </c>
      <c r="C2438" s="20" t="s">
        <v>145</v>
      </c>
      <c r="D2438" s="20" t="s">
        <v>23</v>
      </c>
      <c r="E2438" s="22">
        <v>54.489730627354646</v>
      </c>
      <c r="F2438" s="22">
        <v>65.451260271564607</v>
      </c>
      <c r="G2438" s="22">
        <v>59.632260836835172</v>
      </c>
      <c r="H2438" s="22"/>
      <c r="I2438" s="22"/>
    </row>
    <row r="2439" spans="1:9" x14ac:dyDescent="0.25">
      <c r="A2439" s="20" t="str">
        <f t="shared" si="38"/>
        <v>DISTRIBUCION VOLUMEN X CRITERIO (kg ó litros)CervezaT.ESPAÑA</v>
      </c>
      <c r="B2439" s="20" t="s">
        <v>121</v>
      </c>
      <c r="C2439" s="20" t="s">
        <v>146</v>
      </c>
      <c r="D2439" s="20" t="s">
        <v>37</v>
      </c>
      <c r="E2439" s="22">
        <v>100</v>
      </c>
      <c r="F2439" s="22">
        <v>100</v>
      </c>
      <c r="G2439" s="22">
        <v>100</v>
      </c>
      <c r="H2439" s="22"/>
      <c r="I2439" s="22"/>
    </row>
    <row r="2440" spans="1:9" x14ac:dyDescent="0.25">
      <c r="A2440" s="20" t="str">
        <f t="shared" si="38"/>
        <v>DISTRIBUCION VOLUMEN X CRITERIO (kg ó litros)CervezaBCN AM</v>
      </c>
      <c r="B2440" s="20" t="s">
        <v>121</v>
      </c>
      <c r="C2440" s="20" t="s">
        <v>146</v>
      </c>
      <c r="D2440" s="20" t="s">
        <v>2</v>
      </c>
      <c r="E2440" s="22">
        <v>6.8878976408360781</v>
      </c>
      <c r="F2440" s="22">
        <v>7.03529554061907</v>
      </c>
      <c r="G2440" s="22">
        <v>6.1231350429934848</v>
      </c>
      <c r="H2440" s="22"/>
      <c r="I2440" s="22"/>
    </row>
    <row r="2441" spans="1:9" x14ac:dyDescent="0.25">
      <c r="A2441" s="20" t="str">
        <f t="shared" si="38"/>
        <v>DISTRIBUCION VOLUMEN X CRITERIO (kg ó litros)CervezaREST.CAT ARAGON</v>
      </c>
      <c r="B2441" s="20" t="s">
        <v>121</v>
      </c>
      <c r="C2441" s="20" t="s">
        <v>146</v>
      </c>
      <c r="D2441" s="20" t="s">
        <v>3</v>
      </c>
      <c r="E2441" s="22">
        <v>11.671353083502829</v>
      </c>
      <c r="F2441" s="22">
        <v>11.795703358514217</v>
      </c>
      <c r="G2441" s="22">
        <v>10.91205291006065</v>
      </c>
      <c r="H2441" s="22"/>
      <c r="I2441" s="22"/>
    </row>
    <row r="2442" spans="1:9" x14ac:dyDescent="0.25">
      <c r="A2442" s="20" t="str">
        <f t="shared" si="38"/>
        <v>DISTRIBUCION VOLUMEN X CRITERIO (kg ó litros)CervezaLEVANTE</v>
      </c>
      <c r="B2442" s="20" t="s">
        <v>121</v>
      </c>
      <c r="C2442" s="20" t="s">
        <v>146</v>
      </c>
      <c r="D2442" s="20" t="s">
        <v>4</v>
      </c>
      <c r="E2442" s="22">
        <v>14.7528055513448</v>
      </c>
      <c r="F2442" s="22">
        <v>15.036910779547243</v>
      </c>
      <c r="G2442" s="22">
        <v>14.401036169793516</v>
      </c>
      <c r="H2442" s="22"/>
      <c r="I2442" s="22"/>
    </row>
    <row r="2443" spans="1:9" x14ac:dyDescent="0.25">
      <c r="A2443" s="20" t="str">
        <f t="shared" si="38"/>
        <v>DISTRIBUCION VOLUMEN X CRITERIO (kg ó litros)CervezaANDALUCIA</v>
      </c>
      <c r="B2443" s="20" t="s">
        <v>121</v>
      </c>
      <c r="C2443" s="20" t="s">
        <v>146</v>
      </c>
      <c r="D2443" s="20" t="s">
        <v>5</v>
      </c>
      <c r="E2443" s="22">
        <v>24.349142403189845</v>
      </c>
      <c r="F2443" s="22">
        <v>25.028864965639308</v>
      </c>
      <c r="G2443" s="22">
        <v>26.392943069159664</v>
      </c>
      <c r="H2443" s="22"/>
      <c r="I2443" s="22"/>
    </row>
    <row r="2444" spans="1:9" x14ac:dyDescent="0.25">
      <c r="A2444" s="20" t="str">
        <f t="shared" si="38"/>
        <v>DISTRIBUCION VOLUMEN X CRITERIO (kg ó litros)CervezaMDD AM</v>
      </c>
      <c r="B2444" s="20" t="s">
        <v>121</v>
      </c>
      <c r="C2444" s="20" t="s">
        <v>146</v>
      </c>
      <c r="D2444" s="20" t="s">
        <v>6</v>
      </c>
      <c r="E2444" s="22">
        <v>13.993884190145828</v>
      </c>
      <c r="F2444" s="22">
        <v>13.924895674767306</v>
      </c>
      <c r="G2444" s="22">
        <v>15.014076641355938</v>
      </c>
      <c r="H2444" s="22"/>
      <c r="I2444" s="22"/>
    </row>
    <row r="2445" spans="1:9" x14ac:dyDescent="0.25">
      <c r="A2445" s="20" t="str">
        <f t="shared" si="38"/>
        <v>DISTRIBUCION VOLUMEN X CRITERIO (kg ó litros)CervezaRTO CENTRO</v>
      </c>
      <c r="B2445" s="20" t="s">
        <v>121</v>
      </c>
      <c r="C2445" s="20" t="s">
        <v>146</v>
      </c>
      <c r="D2445" s="20" t="s">
        <v>7</v>
      </c>
      <c r="E2445" s="22">
        <v>11.739734798412526</v>
      </c>
      <c r="F2445" s="22">
        <v>10.882622643793159</v>
      </c>
      <c r="G2445" s="22">
        <v>10.57524360522066</v>
      </c>
      <c r="H2445" s="22"/>
      <c r="I2445" s="22"/>
    </row>
    <row r="2446" spans="1:9" x14ac:dyDescent="0.25">
      <c r="A2446" s="20" t="str">
        <f t="shared" si="38"/>
        <v>DISTRIBUCION VOLUMEN X CRITERIO (kg ó litros)CervezaNORTE-CENTRO</v>
      </c>
      <c r="B2446" s="20" t="s">
        <v>121</v>
      </c>
      <c r="C2446" s="20" t="s">
        <v>146</v>
      </c>
      <c r="D2446" s="20" t="s">
        <v>8</v>
      </c>
      <c r="E2446" s="22">
        <v>9.1408919161240583</v>
      </c>
      <c r="F2446" s="22">
        <v>8.6914794453521598</v>
      </c>
      <c r="G2446" s="22">
        <v>8.1530530947579525</v>
      </c>
      <c r="H2446" s="22"/>
      <c r="I2446" s="22"/>
    </row>
    <row r="2447" spans="1:9" x14ac:dyDescent="0.25">
      <c r="A2447" s="20" t="str">
        <f t="shared" si="38"/>
        <v>DISTRIBUCION VOLUMEN X CRITERIO (kg ó litros)CervezaNOROESTE</v>
      </c>
      <c r="B2447" s="20" t="s">
        <v>121</v>
      </c>
      <c r="C2447" s="20" t="s">
        <v>146</v>
      </c>
      <c r="D2447" s="20" t="s">
        <v>9</v>
      </c>
      <c r="E2447" s="22">
        <v>7.4642908400446979</v>
      </c>
      <c r="F2447" s="22">
        <v>7.6042256931762902</v>
      </c>
      <c r="G2447" s="22">
        <v>8.4284613536138728</v>
      </c>
      <c r="H2447" s="22"/>
      <c r="I2447" s="22"/>
    </row>
    <row r="2448" spans="1:9" x14ac:dyDescent="0.25">
      <c r="A2448" s="20" t="str">
        <f t="shared" si="38"/>
        <v>DISTRIBUCION VOLUMEN X CRITERIO (kg ó litros)Cerveza&lt;2MIL</v>
      </c>
      <c r="B2448" s="20" t="s">
        <v>121</v>
      </c>
      <c r="C2448" s="20" t="s">
        <v>146</v>
      </c>
      <c r="D2448" s="20" t="s">
        <v>10</v>
      </c>
      <c r="E2448" s="22">
        <v>5.5979916641259697</v>
      </c>
      <c r="F2448" s="22">
        <v>5.4668495244815878</v>
      </c>
      <c r="G2448" s="22">
        <v>5.1158579329636638</v>
      </c>
      <c r="H2448" s="22"/>
      <c r="I2448" s="22"/>
    </row>
    <row r="2449" spans="1:9" x14ac:dyDescent="0.25">
      <c r="A2449" s="20" t="str">
        <f t="shared" si="38"/>
        <v>DISTRIBUCION VOLUMEN X CRITERIO (kg ó litros)Cerveza2-5MIL</v>
      </c>
      <c r="B2449" s="20" t="s">
        <v>121</v>
      </c>
      <c r="C2449" s="20" t="s">
        <v>146</v>
      </c>
      <c r="D2449" s="20" t="s">
        <v>11</v>
      </c>
      <c r="E2449" s="22">
        <v>6.2131906994684636</v>
      </c>
      <c r="F2449" s="22">
        <v>4.3546587625107609</v>
      </c>
      <c r="G2449" s="22">
        <v>4.251180680495513</v>
      </c>
      <c r="H2449" s="22"/>
      <c r="I2449" s="22"/>
    </row>
    <row r="2450" spans="1:9" x14ac:dyDescent="0.25">
      <c r="A2450" s="20" t="str">
        <f t="shared" si="38"/>
        <v>DISTRIBUCION VOLUMEN X CRITERIO (kg ó litros)Cerveza5-10MIL</v>
      </c>
      <c r="B2450" s="20" t="s">
        <v>121</v>
      </c>
      <c r="C2450" s="20" t="s">
        <v>146</v>
      </c>
      <c r="D2450" s="20" t="s">
        <v>12</v>
      </c>
      <c r="E2450" s="22">
        <v>6.8377849279406213</v>
      </c>
      <c r="F2450" s="22">
        <v>6.1610275985004428</v>
      </c>
      <c r="G2450" s="22">
        <v>5.9036194314292141</v>
      </c>
      <c r="H2450" s="22"/>
      <c r="I2450" s="22"/>
    </row>
    <row r="2451" spans="1:9" x14ac:dyDescent="0.25">
      <c r="A2451" s="20" t="str">
        <f t="shared" si="38"/>
        <v>DISTRIBUCION VOLUMEN X CRITERIO (kg ó litros)Cerveza10-30MIL</v>
      </c>
      <c r="B2451" s="20" t="s">
        <v>121</v>
      </c>
      <c r="C2451" s="20" t="s">
        <v>146</v>
      </c>
      <c r="D2451" s="20" t="s">
        <v>13</v>
      </c>
      <c r="E2451" s="22">
        <v>17.229859719863715</v>
      </c>
      <c r="F2451" s="22">
        <v>16.932868558483026</v>
      </c>
      <c r="G2451" s="22">
        <v>17.837888802893222</v>
      </c>
      <c r="H2451" s="22"/>
      <c r="I2451" s="22"/>
    </row>
    <row r="2452" spans="1:9" x14ac:dyDescent="0.25">
      <c r="A2452" s="20" t="str">
        <f t="shared" si="38"/>
        <v>DISTRIBUCION VOLUMEN X CRITERIO (kg ó litros)Cerveza30-100MIL</v>
      </c>
      <c r="B2452" s="20" t="s">
        <v>121</v>
      </c>
      <c r="C2452" s="20" t="s">
        <v>146</v>
      </c>
      <c r="D2452" s="20" t="s">
        <v>14</v>
      </c>
      <c r="E2452" s="22">
        <v>19.629072590397207</v>
      </c>
      <c r="F2452" s="22">
        <v>21.56738419078545</v>
      </c>
      <c r="G2452" s="22">
        <v>21.078220822977876</v>
      </c>
      <c r="H2452" s="22"/>
      <c r="I2452" s="22"/>
    </row>
    <row r="2453" spans="1:9" x14ac:dyDescent="0.25">
      <c r="A2453" s="20" t="str">
        <f t="shared" si="38"/>
        <v>DISTRIBUCION VOLUMEN X CRITERIO (kg ó litros)Cerveza100-200MIL</v>
      </c>
      <c r="B2453" s="20" t="s">
        <v>121</v>
      </c>
      <c r="C2453" s="20" t="s">
        <v>146</v>
      </c>
      <c r="D2453" s="20" t="s">
        <v>15</v>
      </c>
      <c r="E2453" s="22">
        <v>12.222246091994345</v>
      </c>
      <c r="F2453" s="22">
        <v>12.397266793875598</v>
      </c>
      <c r="G2453" s="22">
        <v>11.416324669690807</v>
      </c>
      <c r="H2453" s="22"/>
      <c r="I2453" s="22"/>
    </row>
    <row r="2454" spans="1:9" x14ac:dyDescent="0.25">
      <c r="A2454" s="20" t="str">
        <f t="shared" si="38"/>
        <v>DISTRIBUCION VOLUMEN X CRITERIO (kg ó litros)Cerveza200-500MIL</v>
      </c>
      <c r="B2454" s="20" t="s">
        <v>121</v>
      </c>
      <c r="C2454" s="20" t="s">
        <v>146</v>
      </c>
      <c r="D2454" s="20" t="s">
        <v>16</v>
      </c>
      <c r="E2454" s="22">
        <v>13.246142179547283</v>
      </c>
      <c r="F2454" s="22">
        <v>14.175107867825668</v>
      </c>
      <c r="G2454" s="22">
        <v>13.835964639466219</v>
      </c>
      <c r="H2454" s="22"/>
      <c r="I2454" s="22"/>
    </row>
    <row r="2455" spans="1:9" x14ac:dyDescent="0.25">
      <c r="A2455" s="20" t="str">
        <f t="shared" si="38"/>
        <v>DISTRIBUCION VOLUMEN X CRITERIO (kg ó litros)Cerveza&gt;500MIL</v>
      </c>
      <c r="B2455" s="20" t="s">
        <v>121</v>
      </c>
      <c r="C2455" s="20" t="s">
        <v>146</v>
      </c>
      <c r="D2455" s="20" t="s">
        <v>17</v>
      </c>
      <c r="E2455" s="22">
        <v>19.023716358454383</v>
      </c>
      <c r="F2455" s="22">
        <v>18.94483600590447</v>
      </c>
      <c r="G2455" s="22">
        <v>20.560945475868422</v>
      </c>
      <c r="H2455" s="22"/>
      <c r="I2455" s="22"/>
    </row>
    <row r="2456" spans="1:9" x14ac:dyDescent="0.25">
      <c r="A2456" s="20" t="str">
        <f t="shared" si="38"/>
        <v>DISTRIBUCION VOLUMEN X CRITERIO (kg ó litros)CervezaDE 15 A 19 AÑOS</v>
      </c>
      <c r="B2456" s="20" t="s">
        <v>121</v>
      </c>
      <c r="C2456" s="20" t="s">
        <v>146</v>
      </c>
      <c r="D2456" s="20" t="s">
        <v>40</v>
      </c>
      <c r="E2456" s="22">
        <v>0.55299727854774394</v>
      </c>
      <c r="F2456" s="22">
        <v>0.43019204858587934</v>
      </c>
      <c r="G2456" s="22">
        <v>1.0348469768568909</v>
      </c>
      <c r="H2456" s="22"/>
      <c r="I2456" s="22"/>
    </row>
    <row r="2457" spans="1:9" x14ac:dyDescent="0.25">
      <c r="A2457" s="20" t="str">
        <f t="shared" si="38"/>
        <v>DISTRIBUCION VOLUMEN X CRITERIO (kg ó litros)CervezaDE 20 A 24 AÑOS</v>
      </c>
      <c r="B2457" s="20" t="s">
        <v>121</v>
      </c>
      <c r="C2457" s="20" t="s">
        <v>146</v>
      </c>
      <c r="D2457" s="20" t="s">
        <v>41</v>
      </c>
      <c r="E2457" s="22">
        <v>2.5031148745111014</v>
      </c>
      <c r="F2457" s="22">
        <v>2.6921858808446162</v>
      </c>
      <c r="G2457" s="22">
        <v>3.227350310874979</v>
      </c>
      <c r="H2457" s="22"/>
      <c r="I2457" s="22"/>
    </row>
    <row r="2458" spans="1:9" x14ac:dyDescent="0.25">
      <c r="A2458" s="20" t="str">
        <f t="shared" si="38"/>
        <v>DISTRIBUCION VOLUMEN X CRITERIO (kg ó litros)CervezaDE 25 A 34 AÑOS</v>
      </c>
      <c r="B2458" s="20" t="s">
        <v>121</v>
      </c>
      <c r="C2458" s="20" t="s">
        <v>146</v>
      </c>
      <c r="D2458" s="20" t="s">
        <v>42</v>
      </c>
      <c r="E2458" s="22">
        <v>8.7300923855815249</v>
      </c>
      <c r="F2458" s="22">
        <v>7.5567909443073855</v>
      </c>
      <c r="G2458" s="22">
        <v>7.6749356402476794</v>
      </c>
      <c r="H2458" s="22"/>
      <c r="I2458" s="22"/>
    </row>
    <row r="2459" spans="1:9" x14ac:dyDescent="0.25">
      <c r="A2459" s="20" t="str">
        <f t="shared" si="38"/>
        <v>DISTRIBUCION VOLUMEN X CRITERIO (kg ó litros)CervezaDE 35 A 49 AÑOS</v>
      </c>
      <c r="B2459" s="20" t="s">
        <v>121</v>
      </c>
      <c r="C2459" s="20" t="s">
        <v>146</v>
      </c>
      <c r="D2459" s="20" t="s">
        <v>43</v>
      </c>
      <c r="E2459" s="22">
        <v>28.057914236176305</v>
      </c>
      <c r="F2459" s="22">
        <v>25.613740737599137</v>
      </c>
      <c r="G2459" s="22">
        <v>22.716169905379253</v>
      </c>
      <c r="H2459" s="22"/>
      <c r="I2459" s="22"/>
    </row>
    <row r="2460" spans="1:9" x14ac:dyDescent="0.25">
      <c r="A2460" s="20" t="str">
        <f t="shared" si="38"/>
        <v>DISTRIBUCION VOLUMEN X CRITERIO (kg ó litros)CervezaDE 50 A 59 AÑOS</v>
      </c>
      <c r="B2460" s="20" t="s">
        <v>121</v>
      </c>
      <c r="C2460" s="20" t="s">
        <v>146</v>
      </c>
      <c r="D2460" s="20" t="s">
        <v>44</v>
      </c>
      <c r="E2460" s="22">
        <v>26.664102029180466</v>
      </c>
      <c r="F2460" s="22">
        <v>28.040722714352391</v>
      </c>
      <c r="G2460" s="22">
        <v>26.391126624703858</v>
      </c>
      <c r="H2460" s="22"/>
      <c r="I2460" s="22"/>
    </row>
    <row r="2461" spans="1:9" x14ac:dyDescent="0.25">
      <c r="A2461" s="20" t="str">
        <f t="shared" si="38"/>
        <v>DISTRIBUCION VOLUMEN X CRITERIO (kg ó litros)CervezaDE 60 A 75 AÑOS</v>
      </c>
      <c r="B2461" s="20" t="s">
        <v>121</v>
      </c>
      <c r="C2461" s="20" t="s">
        <v>146</v>
      </c>
      <c r="D2461" s="20" t="s">
        <v>45</v>
      </c>
      <c r="E2461" s="22">
        <v>33.491782119571646</v>
      </c>
      <c r="F2461" s="22">
        <v>35.666367021660037</v>
      </c>
      <c r="G2461" s="22">
        <v>38.955575838634218</v>
      </c>
      <c r="H2461" s="22"/>
      <c r="I2461" s="22"/>
    </row>
    <row r="2462" spans="1:9" x14ac:dyDescent="0.25">
      <c r="A2462" s="20" t="str">
        <f t="shared" si="38"/>
        <v>DISTRIBUCION VOLUMEN X CRITERIO (kg ó litros)CervezaALTA Y MEDIA ALTA</v>
      </c>
      <c r="B2462" s="20" t="s">
        <v>121</v>
      </c>
      <c r="C2462" s="20" t="s">
        <v>146</v>
      </c>
      <c r="D2462" s="20" t="s">
        <v>18</v>
      </c>
      <c r="E2462" s="22">
        <v>28.024410653799414</v>
      </c>
      <c r="F2462" s="22">
        <v>28.570584546592066</v>
      </c>
      <c r="G2462" s="22">
        <v>28.081512024457865</v>
      </c>
      <c r="H2462" s="22"/>
      <c r="I2462" s="22"/>
    </row>
    <row r="2463" spans="1:9" x14ac:dyDescent="0.25">
      <c r="A2463" s="20" t="str">
        <f t="shared" si="38"/>
        <v>DISTRIBUCION VOLUMEN X CRITERIO (kg ó litros)CervezaMEDIA</v>
      </c>
      <c r="B2463" s="20" t="s">
        <v>121</v>
      </c>
      <c r="C2463" s="20" t="s">
        <v>146</v>
      </c>
      <c r="D2463" s="20" t="s">
        <v>19</v>
      </c>
      <c r="E2463" s="22">
        <v>31.601931883734512</v>
      </c>
      <c r="F2463" s="22">
        <v>31.259546852411336</v>
      </c>
      <c r="G2463" s="22">
        <v>30.208082731399692</v>
      </c>
      <c r="H2463" s="22"/>
      <c r="I2463" s="22"/>
    </row>
    <row r="2464" spans="1:9" x14ac:dyDescent="0.25">
      <c r="A2464" s="20" t="str">
        <f t="shared" si="38"/>
        <v>DISTRIBUCION VOLUMEN X CRITERIO (kg ó litros)CervezaMEDIA BAJA</v>
      </c>
      <c r="B2464" s="20" t="s">
        <v>121</v>
      </c>
      <c r="C2464" s="20" t="s">
        <v>146</v>
      </c>
      <c r="D2464" s="20" t="s">
        <v>20</v>
      </c>
      <c r="E2464" s="22">
        <v>25.073581853492545</v>
      </c>
      <c r="F2464" s="22">
        <v>24.837717380420248</v>
      </c>
      <c r="G2464" s="22">
        <v>23.740168858437549</v>
      </c>
      <c r="H2464" s="22"/>
      <c r="I2464" s="22"/>
    </row>
    <row r="2465" spans="1:9" x14ac:dyDescent="0.25">
      <c r="A2465" s="20" t="str">
        <f t="shared" si="38"/>
        <v>DISTRIBUCION VOLUMEN X CRITERIO (kg ó litros)CervezaBAJA</v>
      </c>
      <c r="B2465" s="20" t="s">
        <v>121</v>
      </c>
      <c r="C2465" s="20" t="s">
        <v>146</v>
      </c>
      <c r="D2465" s="20" t="s">
        <v>21</v>
      </c>
      <c r="E2465" s="22">
        <v>15.300075677904223</v>
      </c>
      <c r="F2465" s="22">
        <v>15.332147718930017</v>
      </c>
      <c r="G2465" s="22">
        <v>17.970237776826949</v>
      </c>
      <c r="H2465" s="22"/>
      <c r="I2465" s="22"/>
    </row>
    <row r="2466" spans="1:9" x14ac:dyDescent="0.25">
      <c r="A2466" s="20" t="str">
        <f t="shared" si="38"/>
        <v>DISTRIBUCION VOLUMEN X CRITERIO (kg ó litros)CervezaHOMBRE</v>
      </c>
      <c r="B2466" s="20" t="s">
        <v>121</v>
      </c>
      <c r="C2466" s="20" t="s">
        <v>146</v>
      </c>
      <c r="D2466" s="20" t="s">
        <v>22</v>
      </c>
      <c r="E2466" s="22">
        <v>62.112847740653429</v>
      </c>
      <c r="F2466" s="22">
        <v>61.464226034622769</v>
      </c>
      <c r="G2466" s="22">
        <v>62.298597166858684</v>
      </c>
      <c r="H2466" s="22"/>
      <c r="I2466" s="22"/>
    </row>
    <row r="2467" spans="1:9" x14ac:dyDescent="0.25">
      <c r="A2467" s="20" t="str">
        <f t="shared" si="38"/>
        <v>DISTRIBUCION VOLUMEN X CRITERIO (kg ó litros)CervezaMUJER</v>
      </c>
      <c r="B2467" s="20" t="s">
        <v>121</v>
      </c>
      <c r="C2467" s="20" t="s">
        <v>146</v>
      </c>
      <c r="D2467" s="20" t="s">
        <v>23</v>
      </c>
      <c r="E2467" s="22">
        <v>37.887152411384143</v>
      </c>
      <c r="F2467" s="22">
        <v>38.535774716535322</v>
      </c>
      <c r="G2467" s="22">
        <v>37.701408590871551</v>
      </c>
      <c r="H2467" s="22"/>
      <c r="I2467" s="22"/>
    </row>
    <row r="2468" spans="1:9" x14ac:dyDescent="0.25">
      <c r="A2468" s="20" t="str">
        <f t="shared" si="38"/>
        <v>DISTRIBUCION VOLUMEN X CRITERIO (kg ó litros)Con alcoholT.ESPAÑA</v>
      </c>
      <c r="B2468" s="20" t="s">
        <v>121</v>
      </c>
      <c r="C2468" s="20" t="s">
        <v>147</v>
      </c>
      <c r="D2468" s="20" t="s">
        <v>37</v>
      </c>
      <c r="E2468" s="22">
        <v>100</v>
      </c>
      <c r="F2468" s="22">
        <v>100</v>
      </c>
      <c r="G2468" s="22">
        <v>100</v>
      </c>
      <c r="H2468" s="22"/>
      <c r="I2468" s="22"/>
    </row>
    <row r="2469" spans="1:9" x14ac:dyDescent="0.25">
      <c r="A2469" s="20" t="str">
        <f t="shared" si="38"/>
        <v>DISTRIBUCION VOLUMEN X CRITERIO (kg ó litros)Con alcoholBCN AM</v>
      </c>
      <c r="B2469" s="20" t="s">
        <v>121</v>
      </c>
      <c r="C2469" s="20" t="s">
        <v>147</v>
      </c>
      <c r="D2469" s="20" t="s">
        <v>2</v>
      </c>
      <c r="E2469" s="22">
        <v>7.1514000203067516</v>
      </c>
      <c r="F2469" s="22">
        <v>7.2050438267836139</v>
      </c>
      <c r="G2469" s="22">
        <v>6.1154619970933579</v>
      </c>
      <c r="H2469" s="22"/>
      <c r="I2469" s="22"/>
    </row>
    <row r="2470" spans="1:9" x14ac:dyDescent="0.25">
      <c r="A2470" s="20" t="str">
        <f t="shared" si="38"/>
        <v>DISTRIBUCION VOLUMEN X CRITERIO (kg ó litros)Con alcoholREST.CAT ARAGON</v>
      </c>
      <c r="B2470" s="20" t="s">
        <v>121</v>
      </c>
      <c r="C2470" s="20" t="s">
        <v>147</v>
      </c>
      <c r="D2470" s="20" t="s">
        <v>3</v>
      </c>
      <c r="E2470" s="22">
        <v>12.263902341258095</v>
      </c>
      <c r="F2470" s="22">
        <v>12.549962776449968</v>
      </c>
      <c r="G2470" s="22">
        <v>11.359690487620641</v>
      </c>
      <c r="H2470" s="22"/>
      <c r="I2470" s="22"/>
    </row>
    <row r="2471" spans="1:9" x14ac:dyDescent="0.25">
      <c r="A2471" s="20" t="str">
        <f t="shared" si="38"/>
        <v>DISTRIBUCION VOLUMEN X CRITERIO (kg ó litros)Con alcoholLEVANTE</v>
      </c>
      <c r="B2471" s="20" t="s">
        <v>121</v>
      </c>
      <c r="C2471" s="20" t="s">
        <v>147</v>
      </c>
      <c r="D2471" s="20" t="s">
        <v>4</v>
      </c>
      <c r="E2471" s="22">
        <v>14.803036770949014</v>
      </c>
      <c r="F2471" s="22">
        <v>15.440556835820656</v>
      </c>
      <c r="G2471" s="22">
        <v>14.276783402971391</v>
      </c>
      <c r="H2471" s="22"/>
      <c r="I2471" s="22"/>
    </row>
    <row r="2472" spans="1:9" x14ac:dyDescent="0.25">
      <c r="A2472" s="20" t="str">
        <f t="shared" si="38"/>
        <v>DISTRIBUCION VOLUMEN X CRITERIO (kg ó litros)Con alcoholANDALUCIA</v>
      </c>
      <c r="B2472" s="20" t="s">
        <v>121</v>
      </c>
      <c r="C2472" s="20" t="s">
        <v>147</v>
      </c>
      <c r="D2472" s="20" t="s">
        <v>5</v>
      </c>
      <c r="E2472" s="22">
        <v>23.755614010987458</v>
      </c>
      <c r="F2472" s="22">
        <v>24.499519207110808</v>
      </c>
      <c r="G2472" s="22">
        <v>26.464304264584264</v>
      </c>
      <c r="H2472" s="22"/>
      <c r="I2472" s="22"/>
    </row>
    <row r="2473" spans="1:9" x14ac:dyDescent="0.25">
      <c r="A2473" s="20" t="str">
        <f t="shared" si="38"/>
        <v>DISTRIBUCION VOLUMEN X CRITERIO (kg ó litros)Con alcoholMDD AM</v>
      </c>
      <c r="B2473" s="20" t="s">
        <v>121</v>
      </c>
      <c r="C2473" s="20" t="s">
        <v>147</v>
      </c>
      <c r="D2473" s="20" t="s">
        <v>6</v>
      </c>
      <c r="E2473" s="22">
        <v>13.28277660385471</v>
      </c>
      <c r="F2473" s="22">
        <v>13.223083342545417</v>
      </c>
      <c r="G2473" s="22">
        <v>14.513141345115727</v>
      </c>
      <c r="H2473" s="22"/>
      <c r="I2473" s="22"/>
    </row>
    <row r="2474" spans="1:9" x14ac:dyDescent="0.25">
      <c r="A2474" s="20" t="str">
        <f t="shared" si="38"/>
        <v>DISTRIBUCION VOLUMEN X CRITERIO (kg ó litros)Con alcoholRTO CENTRO</v>
      </c>
      <c r="B2474" s="20" t="s">
        <v>121</v>
      </c>
      <c r="C2474" s="20" t="s">
        <v>147</v>
      </c>
      <c r="D2474" s="20" t="s">
        <v>7</v>
      </c>
      <c r="E2474" s="22">
        <v>11.899446933884665</v>
      </c>
      <c r="F2474" s="22">
        <v>10.788198584290695</v>
      </c>
      <c r="G2474" s="22">
        <v>10.512726168567903</v>
      </c>
      <c r="H2474" s="22"/>
      <c r="I2474" s="22"/>
    </row>
    <row r="2475" spans="1:9" x14ac:dyDescent="0.25">
      <c r="A2475" s="20" t="str">
        <f t="shared" si="38"/>
        <v>DISTRIBUCION VOLUMEN X CRITERIO (kg ó litros)Con alcoholNORTE-CENTRO</v>
      </c>
      <c r="B2475" s="20" t="s">
        <v>121</v>
      </c>
      <c r="C2475" s="20" t="s">
        <v>147</v>
      </c>
      <c r="D2475" s="20" t="s">
        <v>8</v>
      </c>
      <c r="E2475" s="22">
        <v>9.2441391274350675</v>
      </c>
      <c r="F2475" s="22">
        <v>8.7337380161930884</v>
      </c>
      <c r="G2475" s="22">
        <v>8.2876861017663206</v>
      </c>
      <c r="H2475" s="22"/>
      <c r="I2475" s="22"/>
    </row>
    <row r="2476" spans="1:9" x14ac:dyDescent="0.25">
      <c r="A2476" s="20" t="str">
        <f t="shared" si="38"/>
        <v>DISTRIBUCION VOLUMEN X CRITERIO (kg ó litros)Con alcoholNOROESTE</v>
      </c>
      <c r="B2476" s="20" t="s">
        <v>121</v>
      </c>
      <c r="C2476" s="20" t="s">
        <v>147</v>
      </c>
      <c r="D2476" s="20" t="s">
        <v>9</v>
      </c>
      <c r="E2476" s="22">
        <v>7.599684426844906</v>
      </c>
      <c r="F2476" s="22">
        <v>7.5598952149335279</v>
      </c>
      <c r="G2476" s="22">
        <v>8.4702088154831507</v>
      </c>
      <c r="H2476" s="22"/>
      <c r="I2476" s="22"/>
    </row>
    <row r="2477" spans="1:9" x14ac:dyDescent="0.25">
      <c r="A2477" s="20" t="str">
        <f t="shared" si="38"/>
        <v>DISTRIBUCION VOLUMEN X CRITERIO (kg ó litros)Con alcohol&lt;2MIL</v>
      </c>
      <c r="B2477" s="20" t="s">
        <v>121</v>
      </c>
      <c r="C2477" s="20" t="s">
        <v>147</v>
      </c>
      <c r="D2477" s="20" t="s">
        <v>10</v>
      </c>
      <c r="E2477" s="22">
        <v>5.7723601424851907</v>
      </c>
      <c r="F2477" s="22">
        <v>5.7103945268956728</v>
      </c>
      <c r="G2477" s="22">
        <v>5.1439897401220716</v>
      </c>
      <c r="H2477" s="22"/>
      <c r="I2477" s="22"/>
    </row>
    <row r="2478" spans="1:9" x14ac:dyDescent="0.25">
      <c r="A2478" s="20" t="str">
        <f t="shared" si="38"/>
        <v>DISTRIBUCION VOLUMEN X CRITERIO (kg ó litros)Con alcohol2-5MIL</v>
      </c>
      <c r="B2478" s="20" t="s">
        <v>121</v>
      </c>
      <c r="C2478" s="20" t="s">
        <v>147</v>
      </c>
      <c r="D2478" s="20" t="s">
        <v>11</v>
      </c>
      <c r="E2478" s="22">
        <v>6.2887705992499319</v>
      </c>
      <c r="F2478" s="22">
        <v>4.3352031338388848</v>
      </c>
      <c r="G2478" s="22">
        <v>4.3712974546848518</v>
      </c>
      <c r="H2478" s="22"/>
      <c r="I2478" s="22"/>
    </row>
    <row r="2479" spans="1:9" x14ac:dyDescent="0.25">
      <c r="A2479" s="20" t="str">
        <f t="shared" si="38"/>
        <v>DISTRIBUCION VOLUMEN X CRITERIO (kg ó litros)Con alcohol5-10MIL</v>
      </c>
      <c r="B2479" s="20" t="s">
        <v>121</v>
      </c>
      <c r="C2479" s="20" t="s">
        <v>147</v>
      </c>
      <c r="D2479" s="20" t="s">
        <v>12</v>
      </c>
      <c r="E2479" s="22">
        <v>6.9252269224768765</v>
      </c>
      <c r="F2479" s="22">
        <v>6.2158819912005283</v>
      </c>
      <c r="G2479" s="22">
        <v>6.1012880315706255</v>
      </c>
      <c r="H2479" s="22"/>
      <c r="I2479" s="22"/>
    </row>
    <row r="2480" spans="1:9" x14ac:dyDescent="0.25">
      <c r="A2480" s="20" t="str">
        <f t="shared" si="38"/>
        <v>DISTRIBUCION VOLUMEN X CRITERIO (kg ó litros)Con alcohol10-30MIL</v>
      </c>
      <c r="B2480" s="20" t="s">
        <v>121</v>
      </c>
      <c r="C2480" s="20" t="s">
        <v>147</v>
      </c>
      <c r="D2480" s="20" t="s">
        <v>13</v>
      </c>
      <c r="E2480" s="22">
        <v>17.368539318650793</v>
      </c>
      <c r="F2480" s="22">
        <v>16.99622557431449</v>
      </c>
      <c r="G2480" s="22">
        <v>17.906672092464408</v>
      </c>
      <c r="H2480" s="22"/>
      <c r="I2480" s="22"/>
    </row>
    <row r="2481" spans="1:9" x14ac:dyDescent="0.25">
      <c r="A2481" s="20" t="str">
        <f t="shared" si="38"/>
        <v>DISTRIBUCION VOLUMEN X CRITERIO (kg ó litros)Con alcohol30-100MIL</v>
      </c>
      <c r="B2481" s="20" t="s">
        <v>121</v>
      </c>
      <c r="C2481" s="20" t="s">
        <v>147</v>
      </c>
      <c r="D2481" s="20" t="s">
        <v>14</v>
      </c>
      <c r="E2481" s="22">
        <v>19.304547815572697</v>
      </c>
      <c r="F2481" s="22">
        <v>21.144393316760667</v>
      </c>
      <c r="G2481" s="22">
        <v>20.695024206858648</v>
      </c>
      <c r="H2481" s="22"/>
      <c r="I2481" s="22"/>
    </row>
    <row r="2482" spans="1:9" x14ac:dyDescent="0.25">
      <c r="A2482" s="20" t="str">
        <f t="shared" si="38"/>
        <v>DISTRIBUCION VOLUMEN X CRITERIO (kg ó litros)Con alcohol100-200MIL</v>
      </c>
      <c r="B2482" s="20" t="s">
        <v>121</v>
      </c>
      <c r="C2482" s="20" t="s">
        <v>147</v>
      </c>
      <c r="D2482" s="20" t="s">
        <v>15</v>
      </c>
      <c r="E2482" s="22">
        <v>11.889551738476175</v>
      </c>
      <c r="F2482" s="22">
        <v>12.16831081779466</v>
      </c>
      <c r="G2482" s="22">
        <v>11.214768545702537</v>
      </c>
      <c r="H2482" s="22"/>
      <c r="I2482" s="22"/>
    </row>
    <row r="2483" spans="1:9" x14ac:dyDescent="0.25">
      <c r="A2483" s="20" t="str">
        <f t="shared" si="38"/>
        <v>DISTRIBUCION VOLUMEN X CRITERIO (kg ó litros)Con alcohol200-500MIL</v>
      </c>
      <c r="B2483" s="20" t="s">
        <v>121</v>
      </c>
      <c r="C2483" s="20" t="s">
        <v>147</v>
      </c>
      <c r="D2483" s="20" t="s">
        <v>16</v>
      </c>
      <c r="E2483" s="22">
        <v>13.079901166299907</v>
      </c>
      <c r="F2483" s="22">
        <v>14.208001177086537</v>
      </c>
      <c r="G2483" s="22">
        <v>13.71164869863196</v>
      </c>
      <c r="H2483" s="22"/>
      <c r="I2483" s="22"/>
    </row>
    <row r="2484" spans="1:9" x14ac:dyDescent="0.25">
      <c r="A2484" s="20" t="str">
        <f t="shared" si="38"/>
        <v>DISTRIBUCION VOLUMEN X CRITERIO (kg ó litros)Con alcohol&gt;500MIL</v>
      </c>
      <c r="B2484" s="20" t="s">
        <v>121</v>
      </c>
      <c r="C2484" s="20" t="s">
        <v>147</v>
      </c>
      <c r="D2484" s="20" t="s">
        <v>17</v>
      </c>
      <c r="E2484" s="22">
        <v>19.371107023240597</v>
      </c>
      <c r="F2484" s="22">
        <v>19.221588429565941</v>
      </c>
      <c r="G2484" s="22">
        <v>20.85531417703281</v>
      </c>
      <c r="H2484" s="22"/>
      <c r="I2484" s="22"/>
    </row>
    <row r="2485" spans="1:9" x14ac:dyDescent="0.25">
      <c r="A2485" s="20" t="str">
        <f t="shared" si="38"/>
        <v>DISTRIBUCION VOLUMEN X CRITERIO (kg ó litros)Con alcoholDE 15 A 19 AÑOS</v>
      </c>
      <c r="B2485" s="20" t="s">
        <v>121</v>
      </c>
      <c r="C2485" s="20" t="s">
        <v>147</v>
      </c>
      <c r="D2485" s="20" t="s">
        <v>40</v>
      </c>
      <c r="E2485" s="22">
        <v>0.57300872054761687</v>
      </c>
      <c r="F2485" s="22">
        <v>0.45110961719151027</v>
      </c>
      <c r="G2485" s="22">
        <v>1.1074130181641766</v>
      </c>
      <c r="H2485" s="22"/>
      <c r="I2485" s="22"/>
    </row>
    <row r="2486" spans="1:9" x14ac:dyDescent="0.25">
      <c r="A2486" s="20" t="str">
        <f t="shared" si="38"/>
        <v>DISTRIBUCION VOLUMEN X CRITERIO (kg ó litros)Con alcoholDE 20 A 24 AÑOS</v>
      </c>
      <c r="B2486" s="20" t="s">
        <v>121</v>
      </c>
      <c r="C2486" s="20" t="s">
        <v>147</v>
      </c>
      <c r="D2486" s="20" t="s">
        <v>41</v>
      </c>
      <c r="E2486" s="22">
        <v>2.7000710112624198</v>
      </c>
      <c r="F2486" s="22">
        <v>2.8614006969449566</v>
      </c>
      <c r="G2486" s="22">
        <v>3.4390568691515679</v>
      </c>
      <c r="H2486" s="22"/>
      <c r="I2486" s="22"/>
    </row>
    <row r="2487" spans="1:9" x14ac:dyDescent="0.25">
      <c r="A2487" s="20" t="str">
        <f t="shared" si="38"/>
        <v>DISTRIBUCION VOLUMEN X CRITERIO (kg ó litros)Con alcoholDE 25 A 34 AÑOS</v>
      </c>
      <c r="B2487" s="20" t="s">
        <v>121</v>
      </c>
      <c r="C2487" s="20" t="s">
        <v>147</v>
      </c>
      <c r="D2487" s="20" t="s">
        <v>42</v>
      </c>
      <c r="E2487" s="22">
        <v>9.3082308952584736</v>
      </c>
      <c r="F2487" s="22">
        <v>7.9758327009320809</v>
      </c>
      <c r="G2487" s="22">
        <v>8.0817045953882651</v>
      </c>
      <c r="H2487" s="22"/>
      <c r="I2487" s="22"/>
    </row>
    <row r="2488" spans="1:9" x14ac:dyDescent="0.25">
      <c r="A2488" s="20" t="str">
        <f t="shared" si="38"/>
        <v>DISTRIBUCION VOLUMEN X CRITERIO (kg ó litros)Con alcoholDE 35 A 49 AÑOS</v>
      </c>
      <c r="B2488" s="20" t="s">
        <v>121</v>
      </c>
      <c r="C2488" s="20" t="s">
        <v>147</v>
      </c>
      <c r="D2488" s="20" t="s">
        <v>43</v>
      </c>
      <c r="E2488" s="22">
        <v>28.728057865746571</v>
      </c>
      <c r="F2488" s="22">
        <v>26.279231790617469</v>
      </c>
      <c r="G2488" s="22">
        <v>23.00804319379872</v>
      </c>
      <c r="H2488" s="22"/>
      <c r="I2488" s="22"/>
    </row>
    <row r="2489" spans="1:9" x14ac:dyDescent="0.25">
      <c r="A2489" s="20" t="str">
        <f t="shared" si="38"/>
        <v>DISTRIBUCION VOLUMEN X CRITERIO (kg ó litros)Con alcoholDE 50 A 59 AÑOS</v>
      </c>
      <c r="B2489" s="20" t="s">
        <v>121</v>
      </c>
      <c r="C2489" s="20" t="s">
        <v>147</v>
      </c>
      <c r="D2489" s="20" t="s">
        <v>44</v>
      </c>
      <c r="E2489" s="22">
        <v>26.174481835087672</v>
      </c>
      <c r="F2489" s="22">
        <v>27.828710589373511</v>
      </c>
      <c r="G2489" s="22">
        <v>26.340394369368507</v>
      </c>
      <c r="H2489" s="22"/>
      <c r="I2489" s="22"/>
    </row>
    <row r="2490" spans="1:9" x14ac:dyDescent="0.25">
      <c r="A2490" s="20" t="str">
        <f t="shared" si="38"/>
        <v>DISTRIBUCION VOLUMEN X CRITERIO (kg ó litros)Con alcoholDE 60 A 75 AÑOS</v>
      </c>
      <c r="B2490" s="20" t="s">
        <v>121</v>
      </c>
      <c r="C2490" s="20" t="s">
        <v>147</v>
      </c>
      <c r="D2490" s="20" t="s">
        <v>45</v>
      </c>
      <c r="E2490" s="22">
        <v>32.516152495579064</v>
      </c>
      <c r="F2490" s="22">
        <v>34.603713863254612</v>
      </c>
      <c r="G2490" s="22">
        <v>38.023393635752939</v>
      </c>
      <c r="H2490" s="22"/>
      <c r="I2490" s="22"/>
    </row>
    <row r="2491" spans="1:9" x14ac:dyDescent="0.25">
      <c r="A2491" s="20" t="str">
        <f t="shared" si="38"/>
        <v>DISTRIBUCION VOLUMEN X CRITERIO (kg ó litros)Con alcoholALTA Y MEDIA ALTA</v>
      </c>
      <c r="B2491" s="20" t="s">
        <v>121</v>
      </c>
      <c r="C2491" s="20" t="s">
        <v>147</v>
      </c>
      <c r="D2491" s="20" t="s">
        <v>18</v>
      </c>
      <c r="E2491" s="22">
        <v>27.801776852654836</v>
      </c>
      <c r="F2491" s="22">
        <v>28.431657848551456</v>
      </c>
      <c r="G2491" s="22">
        <v>27.869442411386817</v>
      </c>
      <c r="H2491" s="22"/>
      <c r="I2491" s="22"/>
    </row>
    <row r="2492" spans="1:9" x14ac:dyDescent="0.25">
      <c r="A2492" s="20" t="str">
        <f t="shared" si="38"/>
        <v>DISTRIBUCION VOLUMEN X CRITERIO (kg ó litros)Con alcoholMEDIA</v>
      </c>
      <c r="B2492" s="20" t="s">
        <v>121</v>
      </c>
      <c r="C2492" s="20" t="s">
        <v>147</v>
      </c>
      <c r="D2492" s="20" t="s">
        <v>19</v>
      </c>
      <c r="E2492" s="22">
        <v>31.808836810162074</v>
      </c>
      <c r="F2492" s="22">
        <v>31.54035595846587</v>
      </c>
      <c r="G2492" s="22">
        <v>30.183458089054284</v>
      </c>
      <c r="H2492" s="22"/>
      <c r="I2492" s="22"/>
    </row>
    <row r="2493" spans="1:9" x14ac:dyDescent="0.25">
      <c r="A2493" s="20" t="str">
        <f t="shared" si="38"/>
        <v>DISTRIBUCION VOLUMEN X CRITERIO (kg ó litros)Con alcoholMEDIA BAJA</v>
      </c>
      <c r="B2493" s="20" t="s">
        <v>121</v>
      </c>
      <c r="C2493" s="20" t="s">
        <v>147</v>
      </c>
      <c r="D2493" s="20" t="s">
        <v>20</v>
      </c>
      <c r="E2493" s="22">
        <v>25.374977509735846</v>
      </c>
      <c r="F2493" s="22">
        <v>25.033207162095422</v>
      </c>
      <c r="G2493" s="22">
        <v>23.765445810128842</v>
      </c>
      <c r="H2493" s="22"/>
      <c r="I2493" s="22"/>
    </row>
    <row r="2494" spans="1:9" x14ac:dyDescent="0.25">
      <c r="A2494" s="20" t="str">
        <f t="shared" si="38"/>
        <v>DISTRIBUCION VOLUMEN X CRITERIO (kg ó litros)Con alcoholBAJA</v>
      </c>
      <c r="B2494" s="20" t="s">
        <v>121</v>
      </c>
      <c r="C2494" s="20" t="s">
        <v>147</v>
      </c>
      <c r="D2494" s="20" t="s">
        <v>21</v>
      </c>
      <c r="E2494" s="22">
        <v>15.014408886338568</v>
      </c>
      <c r="F2494" s="22">
        <v>14.994774737885519</v>
      </c>
      <c r="G2494" s="22">
        <v>18.181655758013733</v>
      </c>
      <c r="H2494" s="22"/>
      <c r="I2494" s="22"/>
    </row>
    <row r="2495" spans="1:9" x14ac:dyDescent="0.25">
      <c r="A2495" s="20" t="str">
        <f t="shared" si="38"/>
        <v>DISTRIBUCION VOLUMEN X CRITERIO (kg ó litros)Con alcoholHOMBRE</v>
      </c>
      <c r="B2495" s="20" t="s">
        <v>121</v>
      </c>
      <c r="C2495" s="20" t="s">
        <v>147</v>
      </c>
      <c r="D2495" s="20" t="s">
        <v>22</v>
      </c>
      <c r="E2495" s="22">
        <v>62.661936610151038</v>
      </c>
      <c r="F2495" s="22">
        <v>61.988034635085143</v>
      </c>
      <c r="G2495" s="22">
        <v>62.462355269641733</v>
      </c>
      <c r="H2495" s="22"/>
      <c r="I2495" s="22"/>
    </row>
    <row r="2496" spans="1:9" x14ac:dyDescent="0.25">
      <c r="A2496" s="20" t="str">
        <f t="shared" si="38"/>
        <v>DISTRIBUCION VOLUMEN X CRITERIO (kg ó litros)Con alcoholMUJER</v>
      </c>
      <c r="B2496" s="20" t="s">
        <v>121</v>
      </c>
      <c r="C2496" s="20" t="s">
        <v>147</v>
      </c>
      <c r="D2496" s="20" t="s">
        <v>23</v>
      </c>
      <c r="E2496" s="22">
        <v>37.33806308089261</v>
      </c>
      <c r="F2496" s="22">
        <v>38.011965874980895</v>
      </c>
      <c r="G2496" s="22">
        <v>37.537651457752141</v>
      </c>
      <c r="H2496" s="22"/>
      <c r="I2496" s="22"/>
    </row>
    <row r="2497" spans="1:9" x14ac:dyDescent="0.25">
      <c r="A2497" s="20" t="str">
        <f t="shared" si="38"/>
        <v>DISTRIBUCION VOLUMEN X CRITERIO (kg ó litros)Sin alcoholT.ESPAÑA</v>
      </c>
      <c r="B2497" s="20" t="s">
        <v>121</v>
      </c>
      <c r="C2497" s="20" t="s">
        <v>148</v>
      </c>
      <c r="D2497" s="20" t="s">
        <v>37</v>
      </c>
      <c r="E2497" s="22">
        <v>100</v>
      </c>
      <c r="F2497" s="22">
        <v>100</v>
      </c>
      <c r="G2497" s="22">
        <v>100</v>
      </c>
      <c r="H2497" s="22"/>
      <c r="I2497" s="22"/>
    </row>
    <row r="2498" spans="1:9" x14ac:dyDescent="0.25">
      <c r="A2498" s="20" t="str">
        <f t="shared" si="38"/>
        <v>DISTRIBUCION VOLUMEN X CRITERIO (kg ó litros)Sin alcoholBCN AM</v>
      </c>
      <c r="B2498" s="20" t="s">
        <v>121</v>
      </c>
      <c r="C2498" s="20" t="s">
        <v>148</v>
      </c>
      <c r="D2498" s="20" t="s">
        <v>2</v>
      </c>
      <c r="E2498" s="22">
        <v>4.6020431588272812</v>
      </c>
      <c r="F2498" s="22">
        <v>5.644139512645534</v>
      </c>
      <c r="G2498" s="22">
        <v>6.2581219653834603</v>
      </c>
      <c r="H2498" s="22"/>
      <c r="I2498" s="22"/>
    </row>
    <row r="2499" spans="1:9" x14ac:dyDescent="0.25">
      <c r="A2499" s="20" t="str">
        <f t="shared" si="38"/>
        <v>DISTRIBUCION VOLUMEN X CRITERIO (kg ó litros)Sin alcoholREST.CAT ARAGON</v>
      </c>
      <c r="B2499" s="20" t="s">
        <v>121</v>
      </c>
      <c r="C2499" s="20" t="s">
        <v>148</v>
      </c>
      <c r="D2499" s="20" t="s">
        <v>3</v>
      </c>
      <c r="E2499" s="22">
        <v>6.4983284189502362</v>
      </c>
      <c r="F2499" s="22">
        <v>5.2224605247017495</v>
      </c>
      <c r="G2499" s="22">
        <v>6.2816008712654341</v>
      </c>
      <c r="H2499" s="22"/>
      <c r="I2499" s="22"/>
    </row>
    <row r="2500" spans="1:9" x14ac:dyDescent="0.25">
      <c r="A2500" s="20" t="str">
        <f t="shared" ref="A2500:A2563" si="39">B2500&amp;C2500&amp;D2500</f>
        <v>DISTRIBUCION VOLUMEN X CRITERIO (kg ó litros)Sin alcoholLEVANTE</v>
      </c>
      <c r="B2500" s="20" t="s">
        <v>121</v>
      </c>
      <c r="C2500" s="20" t="s">
        <v>148</v>
      </c>
      <c r="D2500" s="20" t="s">
        <v>4</v>
      </c>
      <c r="E2500" s="22">
        <v>14.389542934674795</v>
      </c>
      <c r="F2500" s="22">
        <v>11.670534735616281</v>
      </c>
      <c r="G2500" s="22">
        <v>15.761327324865359</v>
      </c>
      <c r="H2500" s="22"/>
      <c r="I2500" s="22"/>
    </row>
    <row r="2501" spans="1:9" x14ac:dyDescent="0.25">
      <c r="A2501" s="20" t="str">
        <f t="shared" si="39"/>
        <v>DISTRIBUCION VOLUMEN X CRITERIO (kg ó litros)Sin alcoholANDALUCIA</v>
      </c>
      <c r="B2501" s="20" t="s">
        <v>121</v>
      </c>
      <c r="C2501" s="20" t="s">
        <v>148</v>
      </c>
      <c r="D2501" s="20" t="s">
        <v>5</v>
      </c>
      <c r="E2501" s="22">
        <v>29.603060138485443</v>
      </c>
      <c r="F2501" s="22">
        <v>29.869724546907488</v>
      </c>
      <c r="G2501" s="22">
        <v>25.785734122269609</v>
      </c>
      <c r="H2501" s="22"/>
      <c r="I2501" s="22"/>
    </row>
    <row r="2502" spans="1:9" x14ac:dyDescent="0.25">
      <c r="A2502" s="20" t="str">
        <f t="shared" si="39"/>
        <v>DISTRIBUCION VOLUMEN X CRITERIO (kg ó litros)Sin alcoholMDD AM</v>
      </c>
      <c r="B2502" s="20" t="s">
        <v>121</v>
      </c>
      <c r="C2502" s="20" t="s">
        <v>148</v>
      </c>
      <c r="D2502" s="20" t="s">
        <v>6</v>
      </c>
      <c r="E2502" s="22">
        <v>20.20232535906403</v>
      </c>
      <c r="F2502" s="22">
        <v>20.210404951373551</v>
      </c>
      <c r="G2502" s="22">
        <v>20.159486787511266</v>
      </c>
      <c r="H2502" s="22"/>
      <c r="I2502" s="22"/>
    </row>
    <row r="2503" spans="1:9" x14ac:dyDescent="0.25">
      <c r="A2503" s="20" t="str">
        <f t="shared" si="39"/>
        <v>DISTRIBUCION VOLUMEN X CRITERIO (kg ó litros)Sin alcoholRTO CENTRO</v>
      </c>
      <c r="B2503" s="20" t="s">
        <v>121</v>
      </c>
      <c r="C2503" s="20" t="s">
        <v>148</v>
      </c>
      <c r="D2503" s="20" t="s">
        <v>7</v>
      </c>
      <c r="E2503" s="22">
        <v>10.357700440683393</v>
      </c>
      <c r="F2503" s="22">
        <v>11.286816327750527</v>
      </c>
      <c r="G2503" s="22">
        <v>11.177744965460962</v>
      </c>
      <c r="H2503" s="22"/>
      <c r="I2503" s="22"/>
    </row>
    <row r="2504" spans="1:9" x14ac:dyDescent="0.25">
      <c r="A2504" s="20" t="str">
        <f t="shared" si="39"/>
        <v>DISTRIBUCION VOLUMEN X CRITERIO (kg ó litros)Sin alcoholNORTE-CENTRO</v>
      </c>
      <c r="B2504" s="20" t="s">
        <v>121</v>
      </c>
      <c r="C2504" s="20" t="s">
        <v>148</v>
      </c>
      <c r="D2504" s="20" t="s">
        <v>8</v>
      </c>
      <c r="E2504" s="22">
        <v>8.2582407258381689</v>
      </c>
      <c r="F2504" s="22">
        <v>8.4583698328278043</v>
      </c>
      <c r="G2504" s="22">
        <v>6.6476940264162554</v>
      </c>
      <c r="H2504" s="22"/>
      <c r="I2504" s="22"/>
    </row>
    <row r="2505" spans="1:9" x14ac:dyDescent="0.25">
      <c r="A2505" s="20" t="str">
        <f t="shared" si="39"/>
        <v>DISTRIBUCION VOLUMEN X CRITERIO (kg ó litros)Sin alcoholNOROESTE</v>
      </c>
      <c r="B2505" s="20" t="s">
        <v>121</v>
      </c>
      <c r="C2505" s="20" t="s">
        <v>148</v>
      </c>
      <c r="D2505" s="20" t="s">
        <v>9</v>
      </c>
      <c r="E2505" s="22">
        <v>6.0887608932887449</v>
      </c>
      <c r="F2505" s="22">
        <v>7.6375502393993182</v>
      </c>
      <c r="G2505" s="22">
        <v>7.9282845792009589</v>
      </c>
      <c r="H2505" s="22"/>
      <c r="I2505" s="22"/>
    </row>
    <row r="2506" spans="1:9" x14ac:dyDescent="0.25">
      <c r="A2506" s="20" t="str">
        <f t="shared" si="39"/>
        <v>DISTRIBUCION VOLUMEN X CRITERIO (kg ó litros)Sin alcohol&lt;2MIL</v>
      </c>
      <c r="B2506" s="20" t="s">
        <v>121</v>
      </c>
      <c r="C2506" s="20" t="s">
        <v>148</v>
      </c>
      <c r="D2506" s="20" t="s">
        <v>10</v>
      </c>
      <c r="E2506" s="22">
        <v>4.1160451388783743</v>
      </c>
      <c r="F2506" s="22">
        <v>3.3809904547694778</v>
      </c>
      <c r="G2506" s="22">
        <v>4.8160464539204177</v>
      </c>
      <c r="H2506" s="22"/>
      <c r="I2506" s="22"/>
    </row>
    <row r="2507" spans="1:9" x14ac:dyDescent="0.25">
      <c r="A2507" s="20" t="str">
        <f t="shared" si="39"/>
        <v>DISTRIBUCION VOLUMEN X CRITERIO (kg ó litros)Sin alcohol2-5MIL</v>
      </c>
      <c r="B2507" s="20" t="s">
        <v>121</v>
      </c>
      <c r="C2507" s="20" t="s">
        <v>148</v>
      </c>
      <c r="D2507" s="20" t="s">
        <v>11</v>
      </c>
      <c r="E2507" s="22">
        <v>5.5711847498808389</v>
      </c>
      <c r="F2507" s="22">
        <v>4.5003385922840184</v>
      </c>
      <c r="G2507" s="22">
        <v>3.0363476217651808</v>
      </c>
      <c r="H2507" s="22"/>
      <c r="I2507" s="22"/>
    </row>
    <row r="2508" spans="1:9" x14ac:dyDescent="0.25">
      <c r="A2508" s="20" t="str">
        <f t="shared" si="39"/>
        <v>DISTRIBUCION VOLUMEN X CRITERIO (kg ó litros)Sin alcohol5-10MIL</v>
      </c>
      <c r="B2508" s="20" t="s">
        <v>121</v>
      </c>
      <c r="C2508" s="20" t="s">
        <v>148</v>
      </c>
      <c r="D2508" s="20" t="s">
        <v>12</v>
      </c>
      <c r="E2508" s="22">
        <v>6.1473070446105815</v>
      </c>
      <c r="F2508" s="22">
        <v>5.7810242314337161</v>
      </c>
      <c r="G2508" s="22">
        <v>3.9011197256718741</v>
      </c>
      <c r="H2508" s="22"/>
      <c r="I2508" s="22"/>
    </row>
    <row r="2509" spans="1:9" x14ac:dyDescent="0.25">
      <c r="A2509" s="20" t="str">
        <f t="shared" si="39"/>
        <v>DISTRIBUCION VOLUMEN X CRITERIO (kg ó litros)Sin alcohol10-30MIL</v>
      </c>
      <c r="B2509" s="20" t="s">
        <v>121</v>
      </c>
      <c r="C2509" s="20" t="s">
        <v>148</v>
      </c>
      <c r="D2509" s="20" t="s">
        <v>13</v>
      </c>
      <c r="E2509" s="22">
        <v>15.85371283482373</v>
      </c>
      <c r="F2509" s="22">
        <v>16.218262856002887</v>
      </c>
      <c r="G2509" s="22">
        <v>16.981546143215628</v>
      </c>
      <c r="H2509" s="22"/>
      <c r="I2509" s="22"/>
    </row>
    <row r="2510" spans="1:9" x14ac:dyDescent="0.25">
      <c r="A2510" s="20" t="str">
        <f t="shared" si="39"/>
        <v>DISTRIBUCION VOLUMEN X CRITERIO (kg ó litros)Sin alcohol30-100MIL</v>
      </c>
      <c r="B2510" s="20" t="s">
        <v>121</v>
      </c>
      <c r="C2510" s="20" t="s">
        <v>148</v>
      </c>
      <c r="D2510" s="20" t="s">
        <v>14</v>
      </c>
      <c r="E2510" s="22">
        <v>22.553279473558501</v>
      </c>
      <c r="F2510" s="22">
        <v>25.427780077900668</v>
      </c>
      <c r="G2510" s="22">
        <v>25.069617577108861</v>
      </c>
      <c r="H2510" s="22"/>
      <c r="I2510" s="22"/>
    </row>
    <row r="2511" spans="1:9" x14ac:dyDescent="0.25">
      <c r="A2511" s="20" t="str">
        <f t="shared" si="39"/>
        <v>DISTRIBUCION VOLUMEN X CRITERIO (kg ó litros)Sin alcohol100-200MIL</v>
      </c>
      <c r="B2511" s="20" t="s">
        <v>121</v>
      </c>
      <c r="C2511" s="20" t="s">
        <v>148</v>
      </c>
      <c r="D2511" s="20" t="s">
        <v>15</v>
      </c>
      <c r="E2511" s="22">
        <v>15.113829984508856</v>
      </c>
      <c r="F2511" s="22">
        <v>14.521061029104867</v>
      </c>
      <c r="G2511" s="22">
        <v>13.509167136159411</v>
      </c>
      <c r="H2511" s="22"/>
      <c r="I2511" s="22"/>
    </row>
    <row r="2512" spans="1:9" x14ac:dyDescent="0.25">
      <c r="A2512" s="20" t="str">
        <f t="shared" si="39"/>
        <v>DISTRIBUCION VOLUMEN X CRITERIO (kg ó litros)Sin alcohol200-500MIL</v>
      </c>
      <c r="B2512" s="20" t="s">
        <v>121</v>
      </c>
      <c r="C2512" s="20" t="s">
        <v>148</v>
      </c>
      <c r="D2512" s="20" t="s">
        <v>16</v>
      </c>
      <c r="E2512" s="22">
        <v>14.661488792706615</v>
      </c>
      <c r="F2512" s="22">
        <v>13.444950912875189</v>
      </c>
      <c r="G2512" s="22">
        <v>15.185163878525977</v>
      </c>
      <c r="H2512" s="22"/>
      <c r="I2512" s="22"/>
    </row>
    <row r="2513" spans="1:9" x14ac:dyDescent="0.25">
      <c r="A2513" s="20" t="str">
        <f t="shared" si="39"/>
        <v>DISTRIBUCION VOLUMEN X CRITERIO (kg ó litros)Sin alcohol&gt;500MIL</v>
      </c>
      <c r="B2513" s="20" t="s">
        <v>121</v>
      </c>
      <c r="C2513" s="20" t="s">
        <v>148</v>
      </c>
      <c r="D2513" s="20" t="s">
        <v>17</v>
      </c>
      <c r="E2513" s="22">
        <v>15.983151832350442</v>
      </c>
      <c r="F2513" s="22">
        <v>16.725593992015376</v>
      </c>
      <c r="G2513" s="22">
        <v>17.500988840939712</v>
      </c>
      <c r="H2513" s="22"/>
      <c r="I2513" s="22"/>
    </row>
    <row r="2514" spans="1:9" x14ac:dyDescent="0.25">
      <c r="A2514" s="20" t="str">
        <f t="shared" si="39"/>
        <v>DISTRIBUCION VOLUMEN X CRITERIO (kg ó litros)Sin alcoholDE 15 A 19 AÑOS</v>
      </c>
      <c r="B2514" s="20" t="s">
        <v>121</v>
      </c>
      <c r="C2514" s="20" t="s">
        <v>148</v>
      </c>
      <c r="D2514" s="20" t="s">
        <v>40</v>
      </c>
      <c r="E2514" s="22">
        <v>0.38439845347320256</v>
      </c>
      <c r="F2514" s="22">
        <v>0.25618056338720135</v>
      </c>
      <c r="G2514" s="22">
        <v>0.28950332225469394</v>
      </c>
      <c r="H2514" s="22"/>
      <c r="I2514" s="22"/>
    </row>
    <row r="2515" spans="1:9" x14ac:dyDescent="0.25">
      <c r="A2515" s="20" t="str">
        <f t="shared" si="39"/>
        <v>DISTRIBUCION VOLUMEN X CRITERIO (kg ó litros)Sin alcoholDE 20 A 24 AÑOS</v>
      </c>
      <c r="B2515" s="20" t="s">
        <v>121</v>
      </c>
      <c r="C2515" s="20" t="s">
        <v>148</v>
      </c>
      <c r="D2515" s="20" t="s">
        <v>41</v>
      </c>
      <c r="E2515" s="22">
        <v>0.77966782350930552</v>
      </c>
      <c r="F2515" s="22">
        <v>1.1606508223434109</v>
      </c>
      <c r="G2515" s="22">
        <v>0.99079972237995662</v>
      </c>
      <c r="H2515" s="22"/>
      <c r="I2515" s="22"/>
    </row>
    <row r="2516" spans="1:9" x14ac:dyDescent="0.25">
      <c r="A2516" s="20" t="str">
        <f t="shared" si="39"/>
        <v>DISTRIBUCION VOLUMEN X CRITERIO (kg ó litros)Sin alcoholDE 25 A 34 AÑOS</v>
      </c>
      <c r="B2516" s="20" t="s">
        <v>121</v>
      </c>
      <c r="C2516" s="20" t="s">
        <v>148</v>
      </c>
      <c r="D2516" s="20" t="s">
        <v>42</v>
      </c>
      <c r="E2516" s="22">
        <v>3.669703994943156</v>
      </c>
      <c r="F2516" s="22">
        <v>3.9281772644340469</v>
      </c>
      <c r="G2516" s="22">
        <v>3.3952312738667096</v>
      </c>
      <c r="H2516" s="22"/>
      <c r="I2516" s="22"/>
    </row>
    <row r="2517" spans="1:9" x14ac:dyDescent="0.25">
      <c r="A2517" s="20" t="str">
        <f t="shared" si="39"/>
        <v>DISTRIBUCION VOLUMEN X CRITERIO (kg ó litros)Sin alcoholDE 35 A 49 AÑOS</v>
      </c>
      <c r="B2517" s="20" t="s">
        <v>121</v>
      </c>
      <c r="C2517" s="20" t="s">
        <v>148</v>
      </c>
      <c r="D2517" s="20" t="s">
        <v>43</v>
      </c>
      <c r="E2517" s="22">
        <v>22.212744212593055</v>
      </c>
      <c r="F2517" s="22">
        <v>19.942665439368152</v>
      </c>
      <c r="G2517" s="22">
        <v>19.805134590664121</v>
      </c>
      <c r="H2517" s="22"/>
      <c r="I2517" s="22"/>
    </row>
    <row r="2518" spans="1:9" x14ac:dyDescent="0.25">
      <c r="A2518" s="20" t="str">
        <f t="shared" si="39"/>
        <v>DISTRIBUCION VOLUMEN X CRITERIO (kg ó litros)Sin alcoholDE 50 A 59 AÑOS</v>
      </c>
      <c r="B2518" s="20" t="s">
        <v>121</v>
      </c>
      <c r="C2518" s="20" t="s">
        <v>148</v>
      </c>
      <c r="D2518" s="20" t="s">
        <v>44</v>
      </c>
      <c r="E2518" s="22">
        <v>31.170281459857492</v>
      </c>
      <c r="F2518" s="22">
        <v>30.108640286679233</v>
      </c>
      <c r="G2518" s="22">
        <v>26.900123445092401</v>
      </c>
      <c r="H2518" s="22"/>
      <c r="I2518" s="22"/>
    </row>
    <row r="2519" spans="1:9" x14ac:dyDescent="0.25">
      <c r="A2519" s="20" t="str">
        <f t="shared" si="39"/>
        <v>DISTRIBUCION VOLUMEN X CRITERIO (kg ó litros)Sin alcoholDE 60 A 75 AÑOS</v>
      </c>
      <c r="B2519" s="20" t="s">
        <v>121</v>
      </c>
      <c r="C2519" s="20" t="s">
        <v>148</v>
      </c>
      <c r="D2519" s="20" t="s">
        <v>45</v>
      </c>
      <c r="E2519" s="22">
        <v>41.78320781032523</v>
      </c>
      <c r="F2519" s="22">
        <v>44.603685616849241</v>
      </c>
      <c r="G2519" s="22">
        <v>48.619208968045442</v>
      </c>
      <c r="H2519" s="22"/>
      <c r="I2519" s="22"/>
    </row>
    <row r="2520" spans="1:9" x14ac:dyDescent="0.25">
      <c r="A2520" s="20" t="str">
        <f t="shared" si="39"/>
        <v>DISTRIBUCION VOLUMEN X CRITERIO (kg ó litros)Sin alcoholALTA Y MEDIA ALTA</v>
      </c>
      <c r="B2520" s="20" t="s">
        <v>121</v>
      </c>
      <c r="C2520" s="20" t="s">
        <v>148</v>
      </c>
      <c r="D2520" s="20" t="s">
        <v>18</v>
      </c>
      <c r="E2520" s="22">
        <v>30.124183645433693</v>
      </c>
      <c r="F2520" s="22">
        <v>29.879700114083686</v>
      </c>
      <c r="G2520" s="22">
        <v>30.378724211723622</v>
      </c>
      <c r="H2520" s="22"/>
      <c r="I2520" s="22"/>
    </row>
    <row r="2521" spans="1:9" x14ac:dyDescent="0.25">
      <c r="A2521" s="20" t="str">
        <f t="shared" si="39"/>
        <v>DISTRIBUCION VOLUMEN X CRITERIO (kg ó litros)Sin alcoholMEDIA</v>
      </c>
      <c r="B2521" s="20" t="s">
        <v>121</v>
      </c>
      <c r="C2521" s="20" t="s">
        <v>148</v>
      </c>
      <c r="D2521" s="20" t="s">
        <v>19</v>
      </c>
      <c r="E2521" s="22">
        <v>29.869031698777825</v>
      </c>
      <c r="F2521" s="22">
        <v>28.781174830292532</v>
      </c>
      <c r="G2521" s="22">
        <v>30.262924426969867</v>
      </c>
      <c r="H2521" s="22"/>
      <c r="I2521" s="22"/>
    </row>
    <row r="2522" spans="1:9" x14ac:dyDescent="0.25">
      <c r="A2522" s="20" t="str">
        <f t="shared" si="39"/>
        <v>DISTRIBUCION VOLUMEN X CRITERIO (kg ó litros)Sin alcoholMEDIA BAJA</v>
      </c>
      <c r="B2522" s="20" t="s">
        <v>121</v>
      </c>
      <c r="C2522" s="20" t="s">
        <v>148</v>
      </c>
      <c r="D2522" s="20" t="s">
        <v>20</v>
      </c>
      <c r="E2522" s="22">
        <v>22.17402707286541</v>
      </c>
      <c r="F2522" s="22">
        <v>23.168891738287996</v>
      </c>
      <c r="G2522" s="22">
        <v>23.529750356161845</v>
      </c>
      <c r="H2522" s="22"/>
      <c r="I2522" s="22"/>
    </row>
    <row r="2523" spans="1:9" x14ac:dyDescent="0.25">
      <c r="A2523" s="20" t="str">
        <f t="shared" si="39"/>
        <v>DISTRIBUCION VOLUMEN X CRITERIO (kg ó litros)Sin alcoholBAJA</v>
      </c>
      <c r="B2523" s="20" t="s">
        <v>121</v>
      </c>
      <c r="C2523" s="20" t="s">
        <v>148</v>
      </c>
      <c r="D2523" s="20" t="s">
        <v>21</v>
      </c>
      <c r="E2523" s="22">
        <v>17.832757750927613</v>
      </c>
      <c r="F2523" s="22">
        <v>18.170236644893009</v>
      </c>
      <c r="G2523" s="22">
        <v>15.828595362818341</v>
      </c>
      <c r="H2523" s="22"/>
      <c r="I2523" s="22"/>
    </row>
    <row r="2524" spans="1:9" x14ac:dyDescent="0.25">
      <c r="A2524" s="20" t="str">
        <f t="shared" si="39"/>
        <v>DISTRIBUCION VOLUMEN X CRITERIO (kg ó litros)Sin alcoholHOMBRE</v>
      </c>
      <c r="B2524" s="20" t="s">
        <v>121</v>
      </c>
      <c r="C2524" s="20" t="s">
        <v>148</v>
      </c>
      <c r="D2524" s="20" t="s">
        <v>22</v>
      </c>
      <c r="E2524" s="22">
        <v>57.630533535016959</v>
      </c>
      <c r="F2524" s="22">
        <v>57.443988942068103</v>
      </c>
      <c r="G2524" s="22">
        <v>60.849178090386616</v>
      </c>
      <c r="H2524" s="22"/>
      <c r="I2524" s="22"/>
    </row>
    <row r="2525" spans="1:9" x14ac:dyDescent="0.25">
      <c r="A2525" s="20" t="str">
        <f t="shared" si="39"/>
        <v>DISTRIBUCION VOLUMEN X CRITERIO (kg ó litros)Sin alcoholMUJER</v>
      </c>
      <c r="B2525" s="20" t="s">
        <v>121</v>
      </c>
      <c r="C2525" s="20" t="s">
        <v>148</v>
      </c>
      <c r="D2525" s="20" t="s">
        <v>23</v>
      </c>
      <c r="E2525" s="22">
        <v>42.369470638600681</v>
      </c>
      <c r="F2525" s="22">
        <v>42.55601376995525</v>
      </c>
      <c r="G2525" s="22">
        <v>39.150817548257258</v>
      </c>
      <c r="H2525" s="22"/>
      <c r="I2525" s="22"/>
    </row>
    <row r="2526" spans="1:9" x14ac:dyDescent="0.25">
      <c r="A2526" s="20" t="str">
        <f t="shared" si="39"/>
        <v>DISTRIBUCION VOLUMEN X CRITERIO (kg ó litros)Cerveza EnvasadaT.ESPAÑA</v>
      </c>
      <c r="B2526" s="20" t="s">
        <v>121</v>
      </c>
      <c r="C2526" s="20" t="s">
        <v>180</v>
      </c>
      <c r="D2526" s="20" t="s">
        <v>37</v>
      </c>
      <c r="E2526" s="22" t="s">
        <v>213</v>
      </c>
      <c r="F2526" s="22" t="s">
        <v>213</v>
      </c>
      <c r="G2526" s="22">
        <v>100</v>
      </c>
      <c r="H2526" s="22"/>
      <c r="I2526" s="22"/>
    </row>
    <row r="2527" spans="1:9" x14ac:dyDescent="0.25">
      <c r="A2527" s="20" t="str">
        <f t="shared" si="39"/>
        <v>DISTRIBUCION VOLUMEN X CRITERIO (kg ó litros)Cerveza EnvasadaBCN AM</v>
      </c>
      <c r="B2527" s="20" t="s">
        <v>121</v>
      </c>
      <c r="C2527" s="20" t="s">
        <v>180</v>
      </c>
      <c r="D2527" s="20" t="s">
        <v>2</v>
      </c>
      <c r="E2527" s="22" t="s">
        <v>213</v>
      </c>
      <c r="F2527" s="22" t="s">
        <v>213</v>
      </c>
      <c r="G2527" s="22">
        <v>8.1859026786060287</v>
      </c>
      <c r="H2527" s="22"/>
      <c r="I2527" s="22"/>
    </row>
    <row r="2528" spans="1:9" x14ac:dyDescent="0.25">
      <c r="A2528" s="20" t="str">
        <f t="shared" si="39"/>
        <v>DISTRIBUCION VOLUMEN X CRITERIO (kg ó litros)Cerveza EnvasadaREST.CAT ARAGON</v>
      </c>
      <c r="B2528" s="20" t="s">
        <v>121</v>
      </c>
      <c r="C2528" s="20" t="s">
        <v>180</v>
      </c>
      <c r="D2528" s="20" t="s">
        <v>3</v>
      </c>
      <c r="E2528" s="22" t="s">
        <v>213</v>
      </c>
      <c r="F2528" s="22" t="s">
        <v>213</v>
      </c>
      <c r="G2528" s="22">
        <v>10.073740982484509</v>
      </c>
      <c r="H2528" s="22"/>
      <c r="I2528" s="22"/>
    </row>
    <row r="2529" spans="1:9" x14ac:dyDescent="0.25">
      <c r="A2529" s="20" t="str">
        <f t="shared" si="39"/>
        <v>DISTRIBUCION VOLUMEN X CRITERIO (kg ó litros)Cerveza EnvasadaLEVANTE</v>
      </c>
      <c r="B2529" s="20" t="s">
        <v>121</v>
      </c>
      <c r="C2529" s="20" t="s">
        <v>180</v>
      </c>
      <c r="D2529" s="20" t="s">
        <v>4</v>
      </c>
      <c r="E2529" s="22" t="s">
        <v>213</v>
      </c>
      <c r="F2529" s="22" t="s">
        <v>213</v>
      </c>
      <c r="G2529" s="22">
        <v>17.080057080663479</v>
      </c>
      <c r="H2529" s="22"/>
      <c r="I2529" s="22"/>
    </row>
    <row r="2530" spans="1:9" x14ac:dyDescent="0.25">
      <c r="A2530" s="20" t="str">
        <f t="shared" si="39"/>
        <v>DISTRIBUCION VOLUMEN X CRITERIO (kg ó litros)Cerveza EnvasadaANDALUCIA</v>
      </c>
      <c r="B2530" s="20" t="s">
        <v>121</v>
      </c>
      <c r="C2530" s="20" t="s">
        <v>180</v>
      </c>
      <c r="D2530" s="20" t="s">
        <v>5</v>
      </c>
      <c r="E2530" s="22" t="s">
        <v>213</v>
      </c>
      <c r="F2530" s="22" t="s">
        <v>213</v>
      </c>
      <c r="G2530" s="22">
        <v>24.130639848778792</v>
      </c>
      <c r="H2530" s="22"/>
      <c r="I2530" s="22"/>
    </row>
    <row r="2531" spans="1:9" x14ac:dyDescent="0.25">
      <c r="A2531" s="20" t="str">
        <f t="shared" si="39"/>
        <v>DISTRIBUCION VOLUMEN X CRITERIO (kg ó litros)Cerveza EnvasadaMDD AM</v>
      </c>
      <c r="B2531" s="20" t="s">
        <v>121</v>
      </c>
      <c r="C2531" s="20" t="s">
        <v>180</v>
      </c>
      <c r="D2531" s="20" t="s">
        <v>6</v>
      </c>
      <c r="E2531" s="22" t="s">
        <v>213</v>
      </c>
      <c r="F2531" s="22" t="s">
        <v>213</v>
      </c>
      <c r="G2531" s="22">
        <v>13.131994679697206</v>
      </c>
      <c r="H2531" s="22"/>
      <c r="I2531" s="22"/>
    </row>
    <row r="2532" spans="1:9" x14ac:dyDescent="0.25">
      <c r="A2532" s="20" t="str">
        <f t="shared" si="39"/>
        <v>DISTRIBUCION VOLUMEN X CRITERIO (kg ó litros)Cerveza EnvasadaRTO CENTRO</v>
      </c>
      <c r="B2532" s="20" t="s">
        <v>121</v>
      </c>
      <c r="C2532" s="20" t="s">
        <v>180</v>
      </c>
      <c r="D2532" s="20" t="s">
        <v>7</v>
      </c>
      <c r="E2532" s="22" t="s">
        <v>213</v>
      </c>
      <c r="F2532" s="22" t="s">
        <v>213</v>
      </c>
      <c r="G2532" s="22">
        <v>12.305929110379415</v>
      </c>
      <c r="H2532" s="22"/>
      <c r="I2532" s="22"/>
    </row>
    <row r="2533" spans="1:9" x14ac:dyDescent="0.25">
      <c r="A2533" s="20" t="str">
        <f t="shared" si="39"/>
        <v>DISTRIBUCION VOLUMEN X CRITERIO (kg ó litros)Cerveza EnvasadaNORTE-CENTRO</v>
      </c>
      <c r="B2533" s="20" t="s">
        <v>121</v>
      </c>
      <c r="C2533" s="20" t="s">
        <v>180</v>
      </c>
      <c r="D2533" s="20" t="s">
        <v>8</v>
      </c>
      <c r="E2533" s="22" t="s">
        <v>213</v>
      </c>
      <c r="F2533" s="22" t="s">
        <v>213</v>
      </c>
      <c r="G2533" s="22">
        <v>5.4053162881832879</v>
      </c>
      <c r="H2533" s="22"/>
      <c r="I2533" s="22"/>
    </row>
    <row r="2534" spans="1:9" x14ac:dyDescent="0.25">
      <c r="A2534" s="20" t="str">
        <f t="shared" si="39"/>
        <v>DISTRIBUCION VOLUMEN X CRITERIO (kg ó litros)Cerveza EnvasadaNOROESTE</v>
      </c>
      <c r="B2534" s="20" t="s">
        <v>121</v>
      </c>
      <c r="C2534" s="20" t="s">
        <v>180</v>
      </c>
      <c r="D2534" s="20" t="s">
        <v>9</v>
      </c>
      <c r="E2534" s="22" t="s">
        <v>213</v>
      </c>
      <c r="F2534" s="22" t="s">
        <v>213</v>
      </c>
      <c r="G2534" s="22">
        <v>9.6864230258595718</v>
      </c>
      <c r="H2534" s="22"/>
      <c r="I2534" s="22"/>
    </row>
    <row r="2535" spans="1:9" x14ac:dyDescent="0.25">
      <c r="A2535" s="20" t="str">
        <f t="shared" si="39"/>
        <v>DISTRIBUCION VOLUMEN X CRITERIO (kg ó litros)Cerveza Envasada&lt;2MIL</v>
      </c>
      <c r="B2535" s="20" t="s">
        <v>121</v>
      </c>
      <c r="C2535" s="20" t="s">
        <v>180</v>
      </c>
      <c r="D2535" s="20" t="s">
        <v>10</v>
      </c>
      <c r="E2535" s="22" t="s">
        <v>213</v>
      </c>
      <c r="F2535" s="22" t="s">
        <v>213</v>
      </c>
      <c r="G2535" s="22">
        <v>6.1312390157184957</v>
      </c>
      <c r="H2535" s="22"/>
      <c r="I2535" s="22"/>
    </row>
    <row r="2536" spans="1:9" x14ac:dyDescent="0.25">
      <c r="A2536" s="20" t="str">
        <f t="shared" si="39"/>
        <v>DISTRIBUCION VOLUMEN X CRITERIO (kg ó litros)Cerveza Envasada2-5MIL</v>
      </c>
      <c r="B2536" s="20" t="s">
        <v>121</v>
      </c>
      <c r="C2536" s="20" t="s">
        <v>180</v>
      </c>
      <c r="D2536" s="20" t="s">
        <v>11</v>
      </c>
      <c r="E2536" s="22" t="s">
        <v>213</v>
      </c>
      <c r="F2536" s="22" t="s">
        <v>213</v>
      </c>
      <c r="G2536" s="22">
        <v>5.099681284021683</v>
      </c>
      <c r="H2536" s="22"/>
      <c r="I2536" s="22"/>
    </row>
    <row r="2537" spans="1:9" x14ac:dyDescent="0.25">
      <c r="A2537" s="20" t="str">
        <f t="shared" si="39"/>
        <v>DISTRIBUCION VOLUMEN X CRITERIO (kg ó litros)Cerveza Envasada5-10MIL</v>
      </c>
      <c r="B2537" s="20" t="s">
        <v>121</v>
      </c>
      <c r="C2537" s="20" t="s">
        <v>180</v>
      </c>
      <c r="D2537" s="20" t="s">
        <v>12</v>
      </c>
      <c r="E2537" s="22" t="s">
        <v>213</v>
      </c>
      <c r="F2537" s="22" t="s">
        <v>213</v>
      </c>
      <c r="G2537" s="22">
        <v>5.7367387390144913</v>
      </c>
      <c r="H2537" s="22"/>
      <c r="I2537" s="22"/>
    </row>
    <row r="2538" spans="1:9" x14ac:dyDescent="0.25">
      <c r="A2538" s="20" t="str">
        <f t="shared" si="39"/>
        <v>DISTRIBUCION VOLUMEN X CRITERIO (kg ó litros)Cerveza Envasada10-30MIL</v>
      </c>
      <c r="B2538" s="20" t="s">
        <v>121</v>
      </c>
      <c r="C2538" s="20" t="s">
        <v>180</v>
      </c>
      <c r="D2538" s="20" t="s">
        <v>13</v>
      </c>
      <c r="E2538" s="22" t="s">
        <v>213</v>
      </c>
      <c r="F2538" s="22" t="s">
        <v>213</v>
      </c>
      <c r="G2538" s="22">
        <v>18.393923506844438</v>
      </c>
      <c r="H2538" s="22"/>
      <c r="I2538" s="22"/>
    </row>
    <row r="2539" spans="1:9" x14ac:dyDescent="0.25">
      <c r="A2539" s="20" t="str">
        <f t="shared" si="39"/>
        <v>DISTRIBUCION VOLUMEN X CRITERIO (kg ó litros)Cerveza Envasada30-100MIL</v>
      </c>
      <c r="B2539" s="20" t="s">
        <v>121</v>
      </c>
      <c r="C2539" s="20" t="s">
        <v>180</v>
      </c>
      <c r="D2539" s="20" t="s">
        <v>14</v>
      </c>
      <c r="E2539" s="22" t="s">
        <v>213</v>
      </c>
      <c r="F2539" s="22" t="s">
        <v>213</v>
      </c>
      <c r="G2539" s="22">
        <v>21.841314706959576</v>
      </c>
      <c r="H2539" s="22"/>
      <c r="I2539" s="22"/>
    </row>
    <row r="2540" spans="1:9" x14ac:dyDescent="0.25">
      <c r="A2540" s="20" t="str">
        <f t="shared" si="39"/>
        <v>DISTRIBUCION VOLUMEN X CRITERIO (kg ó litros)Cerveza Envasada100-200MIL</v>
      </c>
      <c r="B2540" s="20" t="s">
        <v>121</v>
      </c>
      <c r="C2540" s="20" t="s">
        <v>180</v>
      </c>
      <c r="D2540" s="20" t="s">
        <v>15</v>
      </c>
      <c r="E2540" s="22" t="s">
        <v>213</v>
      </c>
      <c r="F2540" s="22" t="s">
        <v>213</v>
      </c>
      <c r="G2540" s="22">
        <v>10.327412379849333</v>
      </c>
      <c r="H2540" s="22"/>
      <c r="I2540" s="22"/>
    </row>
    <row r="2541" spans="1:9" x14ac:dyDescent="0.25">
      <c r="A2541" s="20" t="str">
        <f t="shared" si="39"/>
        <v>DISTRIBUCION VOLUMEN X CRITERIO (kg ó litros)Cerveza Envasada200-500MIL</v>
      </c>
      <c r="B2541" s="20" t="s">
        <v>121</v>
      </c>
      <c r="C2541" s="20" t="s">
        <v>180</v>
      </c>
      <c r="D2541" s="20" t="s">
        <v>16</v>
      </c>
      <c r="E2541" s="22" t="s">
        <v>213</v>
      </c>
      <c r="F2541" s="22" t="s">
        <v>213</v>
      </c>
      <c r="G2541" s="22">
        <v>14.919813900399227</v>
      </c>
      <c r="H2541" s="22"/>
      <c r="I2541" s="22"/>
    </row>
    <row r="2542" spans="1:9" x14ac:dyDescent="0.25">
      <c r="A2542" s="20" t="str">
        <f t="shared" si="39"/>
        <v>DISTRIBUCION VOLUMEN X CRITERIO (kg ó litros)Cerveza Envasada&gt;500MIL</v>
      </c>
      <c r="B2542" s="20" t="s">
        <v>121</v>
      </c>
      <c r="C2542" s="20" t="s">
        <v>180</v>
      </c>
      <c r="D2542" s="20" t="s">
        <v>17</v>
      </c>
      <c r="E2542" s="22" t="s">
        <v>213</v>
      </c>
      <c r="F2542" s="22" t="s">
        <v>213</v>
      </c>
      <c r="G2542" s="22">
        <v>17.549876325494449</v>
      </c>
      <c r="H2542" s="22"/>
      <c r="I2542" s="22"/>
    </row>
    <row r="2543" spans="1:9" x14ac:dyDescent="0.25">
      <c r="A2543" s="20" t="str">
        <f t="shared" si="39"/>
        <v>DISTRIBUCION VOLUMEN X CRITERIO (kg ó litros)Cerveza EnvasadaDE 15 A 19 AÑOS</v>
      </c>
      <c r="B2543" s="20" t="s">
        <v>121</v>
      </c>
      <c r="C2543" s="20" t="s">
        <v>180</v>
      </c>
      <c r="D2543" s="20" t="s">
        <v>40</v>
      </c>
      <c r="E2543" s="22" t="s">
        <v>213</v>
      </c>
      <c r="F2543" s="22" t="s">
        <v>213</v>
      </c>
      <c r="G2543" s="22">
        <v>1.4760710312191847</v>
      </c>
      <c r="H2543" s="22"/>
      <c r="I2543" s="22"/>
    </row>
    <row r="2544" spans="1:9" x14ac:dyDescent="0.25">
      <c r="A2544" s="20" t="str">
        <f t="shared" si="39"/>
        <v>DISTRIBUCION VOLUMEN X CRITERIO (kg ó litros)Cerveza EnvasadaDE 20 A 24 AÑOS</v>
      </c>
      <c r="B2544" s="20" t="s">
        <v>121</v>
      </c>
      <c r="C2544" s="20" t="s">
        <v>180</v>
      </c>
      <c r="D2544" s="20" t="s">
        <v>41</v>
      </c>
      <c r="E2544" s="22" t="s">
        <v>213</v>
      </c>
      <c r="F2544" s="22" t="s">
        <v>213</v>
      </c>
      <c r="G2544" s="22">
        <v>3.4192455978884935</v>
      </c>
      <c r="H2544" s="22"/>
      <c r="I2544" s="22"/>
    </row>
    <row r="2545" spans="1:9" x14ac:dyDescent="0.25">
      <c r="A2545" s="20" t="str">
        <f t="shared" si="39"/>
        <v>DISTRIBUCION VOLUMEN X CRITERIO (kg ó litros)Cerveza EnvasadaDE 25 A 34 AÑOS</v>
      </c>
      <c r="B2545" s="20" t="s">
        <v>121</v>
      </c>
      <c r="C2545" s="20" t="s">
        <v>180</v>
      </c>
      <c r="D2545" s="20" t="s">
        <v>42</v>
      </c>
      <c r="E2545" s="22" t="s">
        <v>213</v>
      </c>
      <c r="F2545" s="22" t="s">
        <v>213</v>
      </c>
      <c r="G2545" s="22">
        <v>7.2307980998154875</v>
      </c>
      <c r="H2545" s="22"/>
      <c r="I2545" s="22"/>
    </row>
    <row r="2546" spans="1:9" x14ac:dyDescent="0.25">
      <c r="A2546" s="20" t="str">
        <f t="shared" si="39"/>
        <v>DISTRIBUCION VOLUMEN X CRITERIO (kg ó litros)Cerveza EnvasadaDE 35 A 49 AÑOS</v>
      </c>
      <c r="B2546" s="20" t="s">
        <v>121</v>
      </c>
      <c r="C2546" s="20" t="s">
        <v>180</v>
      </c>
      <c r="D2546" s="20" t="s">
        <v>43</v>
      </c>
      <c r="E2546" s="22" t="s">
        <v>213</v>
      </c>
      <c r="F2546" s="22" t="s">
        <v>213</v>
      </c>
      <c r="G2546" s="22">
        <v>22.810143872882715</v>
      </c>
      <c r="H2546" s="22"/>
      <c r="I2546" s="22"/>
    </row>
    <row r="2547" spans="1:9" x14ac:dyDescent="0.25">
      <c r="A2547" s="20" t="str">
        <f t="shared" si="39"/>
        <v>DISTRIBUCION VOLUMEN X CRITERIO (kg ó litros)Cerveza EnvasadaDE 50 A 59 AÑOS</v>
      </c>
      <c r="B2547" s="20" t="s">
        <v>121</v>
      </c>
      <c r="C2547" s="20" t="s">
        <v>180</v>
      </c>
      <c r="D2547" s="20" t="s">
        <v>44</v>
      </c>
      <c r="E2547" s="22" t="s">
        <v>213</v>
      </c>
      <c r="F2547" s="22" t="s">
        <v>213</v>
      </c>
      <c r="G2547" s="22">
        <v>28.155145380557133</v>
      </c>
      <c r="H2547" s="22"/>
      <c r="I2547" s="22"/>
    </row>
    <row r="2548" spans="1:9" x14ac:dyDescent="0.25">
      <c r="A2548" s="20" t="str">
        <f t="shared" si="39"/>
        <v>DISTRIBUCION VOLUMEN X CRITERIO (kg ó litros)Cerveza EnvasadaDE 60 A 75 AÑOS</v>
      </c>
      <c r="B2548" s="20" t="s">
        <v>121</v>
      </c>
      <c r="C2548" s="20" t="s">
        <v>180</v>
      </c>
      <c r="D2548" s="20" t="s">
        <v>45</v>
      </c>
      <c r="E2548" s="22" t="s">
        <v>213</v>
      </c>
      <c r="F2548" s="22" t="s">
        <v>213</v>
      </c>
      <c r="G2548" s="22">
        <v>36.908599831245887</v>
      </c>
      <c r="H2548" s="22"/>
      <c r="I2548" s="22"/>
    </row>
    <row r="2549" spans="1:9" x14ac:dyDescent="0.25">
      <c r="A2549" s="20" t="str">
        <f t="shared" si="39"/>
        <v>DISTRIBUCION VOLUMEN X CRITERIO (kg ó litros)Cerveza EnvasadaALTA Y MEDIA ALTA</v>
      </c>
      <c r="B2549" s="20" t="s">
        <v>121</v>
      </c>
      <c r="C2549" s="20" t="s">
        <v>180</v>
      </c>
      <c r="D2549" s="20" t="s">
        <v>18</v>
      </c>
      <c r="E2549" s="22" t="s">
        <v>213</v>
      </c>
      <c r="F2549" s="22" t="s">
        <v>213</v>
      </c>
      <c r="G2549" s="22">
        <v>27.033760874548413</v>
      </c>
      <c r="H2549" s="22"/>
      <c r="I2549" s="22"/>
    </row>
    <row r="2550" spans="1:9" x14ac:dyDescent="0.25">
      <c r="A2550" s="20" t="str">
        <f t="shared" si="39"/>
        <v>DISTRIBUCION VOLUMEN X CRITERIO (kg ó litros)Cerveza EnvasadaMEDIA</v>
      </c>
      <c r="B2550" s="20" t="s">
        <v>121</v>
      </c>
      <c r="C2550" s="20" t="s">
        <v>180</v>
      </c>
      <c r="D2550" s="20" t="s">
        <v>19</v>
      </c>
      <c r="E2550" s="22" t="s">
        <v>213</v>
      </c>
      <c r="F2550" s="22" t="s">
        <v>213</v>
      </c>
      <c r="G2550" s="22">
        <v>28.047347103775316</v>
      </c>
      <c r="H2550" s="22"/>
      <c r="I2550" s="22"/>
    </row>
    <row r="2551" spans="1:9" x14ac:dyDescent="0.25">
      <c r="A2551" s="20" t="str">
        <f t="shared" si="39"/>
        <v>DISTRIBUCION VOLUMEN X CRITERIO (kg ó litros)Cerveza EnvasadaMEDIA BAJA</v>
      </c>
      <c r="B2551" s="20" t="s">
        <v>121</v>
      </c>
      <c r="C2551" s="20" t="s">
        <v>180</v>
      </c>
      <c r="D2551" s="20" t="s">
        <v>20</v>
      </c>
      <c r="E2551" s="22" t="s">
        <v>213</v>
      </c>
      <c r="F2551" s="22" t="s">
        <v>213</v>
      </c>
      <c r="G2551" s="22">
        <v>24.384942589096358</v>
      </c>
      <c r="H2551" s="22"/>
      <c r="I2551" s="22"/>
    </row>
    <row r="2552" spans="1:9" x14ac:dyDescent="0.25">
      <c r="A2552" s="20" t="str">
        <f t="shared" si="39"/>
        <v>DISTRIBUCION VOLUMEN X CRITERIO (kg ó litros)Cerveza EnvasadaBAJA</v>
      </c>
      <c r="B2552" s="20" t="s">
        <v>121</v>
      </c>
      <c r="C2552" s="20" t="s">
        <v>180</v>
      </c>
      <c r="D2552" s="20" t="s">
        <v>21</v>
      </c>
      <c r="E2552" s="22" t="s">
        <v>213</v>
      </c>
      <c r="F2552" s="22" t="s">
        <v>213</v>
      </c>
      <c r="G2552" s="22">
        <v>20.533941824605098</v>
      </c>
      <c r="H2552" s="22"/>
      <c r="I2552" s="22"/>
    </row>
    <row r="2553" spans="1:9" x14ac:dyDescent="0.25">
      <c r="A2553" s="20" t="str">
        <f t="shared" si="39"/>
        <v>DISTRIBUCION VOLUMEN X CRITERIO (kg ó litros)Cerveza EnvasadaHOMBRE</v>
      </c>
      <c r="B2553" s="20" t="s">
        <v>121</v>
      </c>
      <c r="C2553" s="20" t="s">
        <v>180</v>
      </c>
      <c r="D2553" s="20" t="s">
        <v>22</v>
      </c>
      <c r="E2553" s="22" t="s">
        <v>213</v>
      </c>
      <c r="F2553" s="22" t="s">
        <v>213</v>
      </c>
      <c r="G2553" s="22">
        <v>62.089988264904406</v>
      </c>
      <c r="H2553" s="22"/>
      <c r="I2553" s="22"/>
    </row>
    <row r="2554" spans="1:9" x14ac:dyDescent="0.25">
      <c r="A2554" s="20" t="str">
        <f t="shared" si="39"/>
        <v>DISTRIBUCION VOLUMEN X CRITERIO (kg ó litros)Cerveza EnvasadaMUJER</v>
      </c>
      <c r="B2554" s="20" t="s">
        <v>121</v>
      </c>
      <c r="C2554" s="20" t="s">
        <v>180</v>
      </c>
      <c r="D2554" s="20" t="s">
        <v>23</v>
      </c>
      <c r="E2554" s="22" t="s">
        <v>213</v>
      </c>
      <c r="F2554" s="22" t="s">
        <v>213</v>
      </c>
      <c r="G2554" s="22">
        <v>37.910013659393663</v>
      </c>
      <c r="H2554" s="22"/>
      <c r="I2554" s="22"/>
    </row>
    <row r="2555" spans="1:9" x14ac:dyDescent="0.25">
      <c r="A2555" s="20" t="str">
        <f t="shared" si="39"/>
        <v>DISTRIBUCION VOLUMEN X CRITERIO (kg ó litros)Cerveza SurtidorT.ESPAÑA</v>
      </c>
      <c r="B2555" s="20" t="s">
        <v>121</v>
      </c>
      <c r="C2555" s="20" t="s">
        <v>181</v>
      </c>
      <c r="D2555" s="20" t="s">
        <v>37</v>
      </c>
      <c r="E2555" s="22" t="s">
        <v>213</v>
      </c>
      <c r="F2555" s="22" t="s">
        <v>213</v>
      </c>
      <c r="G2555" s="22">
        <v>100</v>
      </c>
      <c r="H2555" s="22"/>
      <c r="I2555" s="22"/>
    </row>
    <row r="2556" spans="1:9" x14ac:dyDescent="0.25">
      <c r="A2556" s="20" t="str">
        <f t="shared" si="39"/>
        <v>DISTRIBUCION VOLUMEN X CRITERIO (kg ó litros)Cerveza SurtidorBCN AM</v>
      </c>
      <c r="B2556" s="20" t="s">
        <v>121</v>
      </c>
      <c r="C2556" s="20" t="s">
        <v>181</v>
      </c>
      <c r="D2556" s="20" t="s">
        <v>2</v>
      </c>
      <c r="E2556" s="22" t="s">
        <v>213</v>
      </c>
      <c r="F2556" s="22" t="s">
        <v>213</v>
      </c>
      <c r="G2556" s="22">
        <v>4.4602432852198666</v>
      </c>
      <c r="H2556" s="22"/>
      <c r="I2556" s="22"/>
    </row>
    <row r="2557" spans="1:9" x14ac:dyDescent="0.25">
      <c r="A2557" s="20" t="str">
        <f t="shared" si="39"/>
        <v>DISTRIBUCION VOLUMEN X CRITERIO (kg ó litros)Cerveza SurtidorREST.CAT ARAGON</v>
      </c>
      <c r="B2557" s="20" t="s">
        <v>121</v>
      </c>
      <c r="C2557" s="20" t="s">
        <v>181</v>
      </c>
      <c r="D2557" s="20" t="s">
        <v>3</v>
      </c>
      <c r="E2557" s="22" t="s">
        <v>213</v>
      </c>
      <c r="F2557" s="22" t="s">
        <v>213</v>
      </c>
      <c r="G2557" s="22">
        <v>11.587856137440866</v>
      </c>
      <c r="H2557" s="22"/>
      <c r="I2557" s="22"/>
    </row>
    <row r="2558" spans="1:9" x14ac:dyDescent="0.25">
      <c r="A2558" s="20" t="str">
        <f t="shared" si="39"/>
        <v>DISTRIBUCION VOLUMEN X CRITERIO (kg ó litros)Cerveza SurtidorLEVANTE</v>
      </c>
      <c r="B2558" s="20" t="s">
        <v>121</v>
      </c>
      <c r="C2558" s="20" t="s">
        <v>181</v>
      </c>
      <c r="D2558" s="20" t="s">
        <v>4</v>
      </c>
      <c r="E2558" s="22" t="s">
        <v>213</v>
      </c>
      <c r="F2558" s="22" t="s">
        <v>213</v>
      </c>
      <c r="G2558" s="22">
        <v>12.241353984366746</v>
      </c>
      <c r="H2558" s="22"/>
      <c r="I2558" s="22"/>
    </row>
    <row r="2559" spans="1:9" x14ac:dyDescent="0.25">
      <c r="A2559" s="20" t="str">
        <f t="shared" si="39"/>
        <v>DISTRIBUCION VOLUMEN X CRITERIO (kg ó litros)Cerveza SurtidorANDALUCIA</v>
      </c>
      <c r="B2559" s="20" t="s">
        <v>121</v>
      </c>
      <c r="C2559" s="20" t="s">
        <v>181</v>
      </c>
      <c r="D2559" s="20" t="s">
        <v>5</v>
      </c>
      <c r="E2559" s="22" t="s">
        <v>213</v>
      </c>
      <c r="F2559" s="22" t="s">
        <v>213</v>
      </c>
      <c r="G2559" s="22">
        <v>28.216687338561989</v>
      </c>
      <c r="H2559" s="22"/>
      <c r="I2559" s="22"/>
    </row>
    <row r="2560" spans="1:9" x14ac:dyDescent="0.25">
      <c r="A2560" s="20" t="str">
        <f t="shared" si="39"/>
        <v>DISTRIBUCION VOLUMEN X CRITERIO (kg ó litros)Cerveza SurtidorMDD AM</v>
      </c>
      <c r="B2560" s="20" t="s">
        <v>121</v>
      </c>
      <c r="C2560" s="20" t="s">
        <v>181</v>
      </c>
      <c r="D2560" s="20" t="s">
        <v>6</v>
      </c>
      <c r="E2560" s="22" t="s">
        <v>213</v>
      </c>
      <c r="F2560" s="22" t="s">
        <v>213</v>
      </c>
      <c r="G2560" s="22">
        <v>16.531308134889187</v>
      </c>
      <c r="H2560" s="22"/>
      <c r="I2560" s="22"/>
    </row>
    <row r="2561" spans="1:9" x14ac:dyDescent="0.25">
      <c r="A2561" s="20" t="str">
        <f t="shared" si="39"/>
        <v>DISTRIBUCION VOLUMEN X CRITERIO (kg ó litros)Cerveza SurtidorRTO CENTRO</v>
      </c>
      <c r="B2561" s="20" t="s">
        <v>121</v>
      </c>
      <c r="C2561" s="20" t="s">
        <v>181</v>
      </c>
      <c r="D2561" s="20" t="s">
        <v>7</v>
      </c>
      <c r="E2561" s="22" t="s">
        <v>213</v>
      </c>
      <c r="F2561" s="22" t="s">
        <v>213</v>
      </c>
      <c r="G2561" s="22">
        <v>9.1800580158201512</v>
      </c>
      <c r="H2561" s="22"/>
      <c r="I2561" s="22"/>
    </row>
    <row r="2562" spans="1:9" x14ac:dyDescent="0.25">
      <c r="A2562" s="20" t="str">
        <f t="shared" si="39"/>
        <v>DISTRIBUCION VOLUMEN X CRITERIO (kg ó litros)Cerveza SurtidorNORTE-CENTRO</v>
      </c>
      <c r="B2562" s="20" t="s">
        <v>121</v>
      </c>
      <c r="C2562" s="20" t="s">
        <v>181</v>
      </c>
      <c r="D2562" s="20" t="s">
        <v>8</v>
      </c>
      <c r="E2562" s="22" t="s">
        <v>213</v>
      </c>
      <c r="F2562" s="22" t="s">
        <v>213</v>
      </c>
      <c r="G2562" s="22">
        <v>10.368129416040343</v>
      </c>
      <c r="H2562" s="22"/>
      <c r="I2562" s="22"/>
    </row>
    <row r="2563" spans="1:9" x14ac:dyDescent="0.25">
      <c r="A2563" s="20" t="str">
        <f t="shared" si="39"/>
        <v>DISTRIBUCION VOLUMEN X CRITERIO (kg ó litros)Cerveza SurtidorNOROESTE</v>
      </c>
      <c r="B2563" s="20" t="s">
        <v>121</v>
      </c>
      <c r="C2563" s="20" t="s">
        <v>181</v>
      </c>
      <c r="D2563" s="20" t="s">
        <v>9</v>
      </c>
      <c r="E2563" s="22" t="s">
        <v>213</v>
      </c>
      <c r="F2563" s="22" t="s">
        <v>213</v>
      </c>
      <c r="G2563" s="22">
        <v>7.4143622466771699</v>
      </c>
      <c r="H2563" s="22"/>
      <c r="I2563" s="22"/>
    </row>
    <row r="2564" spans="1:9" x14ac:dyDescent="0.25">
      <c r="A2564" s="20" t="str">
        <f t="shared" ref="A2564:A2627" si="40">B2564&amp;C2564&amp;D2564</f>
        <v>DISTRIBUCION VOLUMEN X CRITERIO (kg ó litros)Cerveza Surtidor&lt;2MIL</v>
      </c>
      <c r="B2564" s="20" t="s">
        <v>121</v>
      </c>
      <c r="C2564" s="20" t="s">
        <v>181</v>
      </c>
      <c r="D2564" s="20" t="s">
        <v>10</v>
      </c>
      <c r="E2564" s="22" t="s">
        <v>213</v>
      </c>
      <c r="F2564" s="22" t="s">
        <v>213</v>
      </c>
      <c r="G2564" s="22">
        <v>4.297312699136163</v>
      </c>
      <c r="H2564" s="22"/>
      <c r="I2564" s="22"/>
    </row>
    <row r="2565" spans="1:9" x14ac:dyDescent="0.25">
      <c r="A2565" s="20" t="str">
        <f t="shared" si="40"/>
        <v>DISTRIBUCION VOLUMEN X CRITERIO (kg ó litros)Cerveza Surtidor2-5MIL</v>
      </c>
      <c r="B2565" s="20" t="s">
        <v>121</v>
      </c>
      <c r="C2565" s="20" t="s">
        <v>181</v>
      </c>
      <c r="D2565" s="20" t="s">
        <v>11</v>
      </c>
      <c r="E2565" s="22" t="s">
        <v>213</v>
      </c>
      <c r="F2565" s="22" t="s">
        <v>213</v>
      </c>
      <c r="G2565" s="22">
        <v>3.5671647274358516</v>
      </c>
      <c r="H2565" s="22"/>
      <c r="I2565" s="22"/>
    </row>
    <row r="2566" spans="1:9" x14ac:dyDescent="0.25">
      <c r="A2566" s="20" t="str">
        <f t="shared" si="40"/>
        <v>DISTRIBUCION VOLUMEN X CRITERIO (kg ó litros)Cerveza Surtidor5-10MIL</v>
      </c>
      <c r="B2566" s="20" t="s">
        <v>121</v>
      </c>
      <c r="C2566" s="20" t="s">
        <v>181</v>
      </c>
      <c r="D2566" s="20" t="s">
        <v>12</v>
      </c>
      <c r="E2566" s="22" t="s">
        <v>213</v>
      </c>
      <c r="F2566" s="22" t="s">
        <v>213</v>
      </c>
      <c r="G2566" s="22">
        <v>6.0381490148521229</v>
      </c>
      <c r="H2566" s="22"/>
      <c r="I2566" s="22"/>
    </row>
    <row r="2567" spans="1:9" x14ac:dyDescent="0.25">
      <c r="A2567" s="20" t="str">
        <f t="shared" si="40"/>
        <v>DISTRIBUCION VOLUMEN X CRITERIO (kg ó litros)Cerveza Surtidor10-30MIL</v>
      </c>
      <c r="B2567" s="20" t="s">
        <v>121</v>
      </c>
      <c r="C2567" s="20" t="s">
        <v>181</v>
      </c>
      <c r="D2567" s="20" t="s">
        <v>13</v>
      </c>
      <c r="E2567" s="22" t="s">
        <v>213</v>
      </c>
      <c r="F2567" s="22" t="s">
        <v>213</v>
      </c>
      <c r="G2567" s="22">
        <v>17.389643399863409</v>
      </c>
      <c r="H2567" s="22"/>
      <c r="I2567" s="22"/>
    </row>
    <row r="2568" spans="1:9" x14ac:dyDescent="0.25">
      <c r="A2568" s="20" t="str">
        <f t="shared" si="40"/>
        <v>DISTRIBUCION VOLUMEN X CRITERIO (kg ó litros)Cerveza Surtidor30-100MIL</v>
      </c>
      <c r="B2568" s="20" t="s">
        <v>121</v>
      </c>
      <c r="C2568" s="20" t="s">
        <v>181</v>
      </c>
      <c r="D2568" s="20" t="s">
        <v>14</v>
      </c>
      <c r="E2568" s="22" t="s">
        <v>213</v>
      </c>
      <c r="F2568" s="22" t="s">
        <v>213</v>
      </c>
      <c r="G2568" s="22">
        <v>20.463054158535201</v>
      </c>
      <c r="H2568" s="22"/>
      <c r="I2568" s="22"/>
    </row>
    <row r="2569" spans="1:9" x14ac:dyDescent="0.25">
      <c r="A2569" s="20" t="str">
        <f t="shared" si="40"/>
        <v>DISTRIBUCION VOLUMEN X CRITERIO (kg ó litros)Cerveza Surtidor100-200MIL</v>
      </c>
      <c r="B2569" s="20" t="s">
        <v>121</v>
      </c>
      <c r="C2569" s="20" t="s">
        <v>181</v>
      </c>
      <c r="D2569" s="20" t="s">
        <v>15</v>
      </c>
      <c r="E2569" s="22" t="s">
        <v>213</v>
      </c>
      <c r="F2569" s="22" t="s">
        <v>213</v>
      </c>
      <c r="G2569" s="22">
        <v>12.294146282938394</v>
      </c>
      <c r="H2569" s="22"/>
      <c r="I2569" s="22"/>
    </row>
    <row r="2570" spans="1:9" x14ac:dyDescent="0.25">
      <c r="A2570" s="20" t="str">
        <f t="shared" si="40"/>
        <v>DISTRIBUCION VOLUMEN X CRITERIO (kg ó litros)Cerveza Surtidor200-500MIL</v>
      </c>
      <c r="B2570" s="20" t="s">
        <v>121</v>
      </c>
      <c r="C2570" s="20" t="s">
        <v>181</v>
      </c>
      <c r="D2570" s="20" t="s">
        <v>16</v>
      </c>
      <c r="E2570" s="22" t="s">
        <v>213</v>
      </c>
      <c r="F2570" s="22" t="s">
        <v>213</v>
      </c>
      <c r="G2570" s="22">
        <v>12.962224950198669</v>
      </c>
      <c r="H2570" s="22"/>
      <c r="I2570" s="22"/>
    </row>
    <row r="2571" spans="1:9" x14ac:dyDescent="0.25">
      <c r="A2571" s="20" t="str">
        <f t="shared" si="40"/>
        <v>DISTRIBUCION VOLUMEN X CRITERIO (kg ó litros)Cerveza Surtidor&gt;500MIL</v>
      </c>
      <c r="B2571" s="20" t="s">
        <v>121</v>
      </c>
      <c r="C2571" s="20" t="s">
        <v>181</v>
      </c>
      <c r="D2571" s="20" t="s">
        <v>17</v>
      </c>
      <c r="E2571" s="22" t="s">
        <v>213</v>
      </c>
      <c r="F2571" s="22" t="s">
        <v>213</v>
      </c>
      <c r="G2571" s="22">
        <v>22.988305971103486</v>
      </c>
      <c r="H2571" s="22"/>
      <c r="I2571" s="22"/>
    </row>
    <row r="2572" spans="1:9" x14ac:dyDescent="0.25">
      <c r="A2572" s="20" t="str">
        <f t="shared" si="40"/>
        <v>DISTRIBUCION VOLUMEN X CRITERIO (kg ó litros)Cerveza SurtidorDE 15 A 19 AÑOS</v>
      </c>
      <c r="B2572" s="20" t="s">
        <v>121</v>
      </c>
      <c r="C2572" s="20" t="s">
        <v>181</v>
      </c>
      <c r="D2572" s="20" t="s">
        <v>40</v>
      </c>
      <c r="E2572" s="22" t="s">
        <v>213</v>
      </c>
      <c r="F2572" s="22" t="s">
        <v>213</v>
      </c>
      <c r="G2572" s="22">
        <v>0.6791561983210489</v>
      </c>
      <c r="H2572" s="22"/>
      <c r="I2572" s="22"/>
    </row>
    <row r="2573" spans="1:9" x14ac:dyDescent="0.25">
      <c r="A2573" s="20" t="str">
        <f t="shared" si="40"/>
        <v>DISTRIBUCION VOLUMEN X CRITERIO (kg ó litros)Cerveza SurtidorDE 20 A 24 AÑOS</v>
      </c>
      <c r="B2573" s="20" t="s">
        <v>121</v>
      </c>
      <c r="C2573" s="20" t="s">
        <v>181</v>
      </c>
      <c r="D2573" s="20" t="s">
        <v>41</v>
      </c>
      <c r="E2573" s="22" t="s">
        <v>213</v>
      </c>
      <c r="F2573" s="22" t="s">
        <v>213</v>
      </c>
      <c r="G2573" s="22">
        <v>3.072654549669064</v>
      </c>
      <c r="H2573" s="22"/>
      <c r="I2573" s="22"/>
    </row>
    <row r="2574" spans="1:9" x14ac:dyDescent="0.25">
      <c r="A2574" s="20" t="str">
        <f t="shared" si="40"/>
        <v>DISTRIBUCION VOLUMEN X CRITERIO (kg ó litros)Cerveza SurtidorDE 25 A 34 AÑOS</v>
      </c>
      <c r="B2574" s="20" t="s">
        <v>121</v>
      </c>
      <c r="C2574" s="20" t="s">
        <v>181</v>
      </c>
      <c r="D2574" s="20" t="s">
        <v>42</v>
      </c>
      <c r="E2574" s="22" t="s">
        <v>213</v>
      </c>
      <c r="F2574" s="22" t="s">
        <v>213</v>
      </c>
      <c r="G2574" s="22">
        <v>8.0329714805923356</v>
      </c>
      <c r="H2574" s="22"/>
      <c r="I2574" s="22"/>
    </row>
    <row r="2575" spans="1:9" x14ac:dyDescent="0.25">
      <c r="A2575" s="20" t="str">
        <f t="shared" si="40"/>
        <v>DISTRIBUCION VOLUMEN X CRITERIO (kg ó litros)Cerveza SurtidorDE 35 A 49 AÑOS</v>
      </c>
      <c r="B2575" s="20" t="s">
        <v>121</v>
      </c>
      <c r="C2575" s="20" t="s">
        <v>181</v>
      </c>
      <c r="D2575" s="20" t="s">
        <v>43</v>
      </c>
      <c r="E2575" s="22" t="s">
        <v>213</v>
      </c>
      <c r="F2575" s="22" t="s">
        <v>213</v>
      </c>
      <c r="G2575" s="22">
        <v>22.640411936687464</v>
      </c>
      <c r="H2575" s="22"/>
      <c r="I2575" s="22"/>
    </row>
    <row r="2576" spans="1:9" x14ac:dyDescent="0.25">
      <c r="A2576" s="20" t="str">
        <f t="shared" si="40"/>
        <v>DISTRIBUCION VOLUMEN X CRITERIO (kg ó litros)Cerveza SurtidorDE 50 A 59 AÑOS</v>
      </c>
      <c r="B2576" s="20" t="s">
        <v>121</v>
      </c>
      <c r="C2576" s="20" t="s">
        <v>181</v>
      </c>
      <c r="D2576" s="20" t="s">
        <v>44</v>
      </c>
      <c r="E2576" s="22" t="s">
        <v>213</v>
      </c>
      <c r="F2576" s="22" t="s">
        <v>213</v>
      </c>
      <c r="G2576" s="22">
        <v>24.969075464148691</v>
      </c>
      <c r="H2576" s="22"/>
      <c r="I2576" s="22"/>
    </row>
    <row r="2577" spans="1:9" x14ac:dyDescent="0.25">
      <c r="A2577" s="20" t="str">
        <f t="shared" si="40"/>
        <v>DISTRIBUCION VOLUMEN X CRITERIO (kg ó litros)Cerveza SurtidorDE 60 A 75 AÑOS</v>
      </c>
      <c r="B2577" s="20" t="s">
        <v>121</v>
      </c>
      <c r="C2577" s="20" t="s">
        <v>181</v>
      </c>
      <c r="D2577" s="20" t="s">
        <v>45</v>
      </c>
      <c r="E2577" s="22" t="s">
        <v>213</v>
      </c>
      <c r="F2577" s="22" t="s">
        <v>213</v>
      </c>
      <c r="G2577" s="22">
        <v>40.605732487775384</v>
      </c>
      <c r="H2577" s="22"/>
      <c r="I2577" s="22"/>
    </row>
    <row r="2578" spans="1:9" x14ac:dyDescent="0.25">
      <c r="A2578" s="20" t="str">
        <f t="shared" si="40"/>
        <v>DISTRIBUCION VOLUMEN X CRITERIO (kg ó litros)Cerveza SurtidorALTA Y MEDIA ALTA</v>
      </c>
      <c r="B2578" s="20" t="s">
        <v>121</v>
      </c>
      <c r="C2578" s="20" t="s">
        <v>181</v>
      </c>
      <c r="D2578" s="20" t="s">
        <v>18</v>
      </c>
      <c r="E2578" s="22" t="s">
        <v>213</v>
      </c>
      <c r="F2578" s="22" t="s">
        <v>213</v>
      </c>
      <c r="G2578" s="22">
        <v>28.926153944328188</v>
      </c>
      <c r="H2578" s="22"/>
      <c r="I2578" s="22"/>
    </row>
    <row r="2579" spans="1:9" x14ac:dyDescent="0.25">
      <c r="A2579" s="20" t="str">
        <f t="shared" si="40"/>
        <v>DISTRIBUCION VOLUMEN X CRITERIO (kg ó litros)Cerveza SurtidorMEDIA</v>
      </c>
      <c r="B2579" s="20" t="s">
        <v>121</v>
      </c>
      <c r="C2579" s="20" t="s">
        <v>181</v>
      </c>
      <c r="D2579" s="20" t="s">
        <v>19</v>
      </c>
      <c r="E2579" s="22" t="s">
        <v>213</v>
      </c>
      <c r="F2579" s="22" t="s">
        <v>213</v>
      </c>
      <c r="G2579" s="22">
        <v>31.949948543444229</v>
      </c>
      <c r="H2579" s="22"/>
      <c r="I2579" s="22"/>
    </row>
    <row r="2580" spans="1:9" x14ac:dyDescent="0.25">
      <c r="A2580" s="20" t="str">
        <f t="shared" si="40"/>
        <v>DISTRIBUCION VOLUMEN X CRITERIO (kg ó litros)Cerveza SurtidorMEDIA BAJA</v>
      </c>
      <c r="B2580" s="20" t="s">
        <v>121</v>
      </c>
      <c r="C2580" s="20" t="s">
        <v>181</v>
      </c>
      <c r="D2580" s="20" t="s">
        <v>20</v>
      </c>
      <c r="E2580" s="22" t="s">
        <v>213</v>
      </c>
      <c r="F2580" s="22" t="s">
        <v>213</v>
      </c>
      <c r="G2580" s="22">
        <v>23.220377575513972</v>
      </c>
      <c r="H2580" s="22"/>
      <c r="I2580" s="22"/>
    </row>
    <row r="2581" spans="1:9" x14ac:dyDescent="0.25">
      <c r="A2581" s="20" t="str">
        <f t="shared" si="40"/>
        <v>DISTRIBUCION VOLUMEN X CRITERIO (kg ó litros)Cerveza SurtidorBAJA</v>
      </c>
      <c r="B2581" s="20" t="s">
        <v>121</v>
      </c>
      <c r="C2581" s="20" t="s">
        <v>181</v>
      </c>
      <c r="D2581" s="20" t="s">
        <v>21</v>
      </c>
      <c r="E2581" s="22" t="s">
        <v>213</v>
      </c>
      <c r="F2581" s="22" t="s">
        <v>213</v>
      </c>
      <c r="G2581" s="22">
        <v>15.903518523652687</v>
      </c>
      <c r="H2581" s="22"/>
      <c r="I2581" s="22"/>
    </row>
    <row r="2582" spans="1:9" x14ac:dyDescent="0.25">
      <c r="A2582" s="20" t="str">
        <f t="shared" si="40"/>
        <v>DISTRIBUCION VOLUMEN X CRITERIO (kg ó litros)Cerveza SurtidorHOMBRE</v>
      </c>
      <c r="B2582" s="20" t="s">
        <v>121</v>
      </c>
      <c r="C2582" s="20" t="s">
        <v>181</v>
      </c>
      <c r="D2582" s="20" t="s">
        <v>22</v>
      </c>
      <c r="E2582" s="22" t="s">
        <v>213</v>
      </c>
      <c r="F2582" s="22" t="s">
        <v>213</v>
      </c>
      <c r="G2582" s="22">
        <v>62.466756963634637</v>
      </c>
      <c r="H2582" s="22"/>
      <c r="I2582" s="22"/>
    </row>
    <row r="2583" spans="1:9" x14ac:dyDescent="0.25">
      <c r="A2583" s="20" t="str">
        <f t="shared" si="40"/>
        <v>DISTRIBUCION VOLUMEN X CRITERIO (kg ó litros)Cerveza SurtidorMUJER</v>
      </c>
      <c r="B2583" s="20" t="s">
        <v>121</v>
      </c>
      <c r="C2583" s="20" t="s">
        <v>181</v>
      </c>
      <c r="D2583" s="20" t="s">
        <v>23</v>
      </c>
      <c r="E2583" s="22" t="s">
        <v>213</v>
      </c>
      <c r="F2583" s="22" t="s">
        <v>213</v>
      </c>
      <c r="G2583" s="22">
        <v>37.533242367911399</v>
      </c>
      <c r="H2583" s="22"/>
      <c r="I2583" s="22"/>
    </row>
    <row r="2584" spans="1:9" x14ac:dyDescent="0.25">
      <c r="A2584" s="20" t="str">
        <f t="shared" si="40"/>
        <v>DISTRIBUCION VOLUMEN X CRITERIO (kg ó litros)Otras CervezasT.ESPAÑA</v>
      </c>
      <c r="B2584" s="20" t="s">
        <v>121</v>
      </c>
      <c r="C2584" s="20" t="s">
        <v>149</v>
      </c>
      <c r="D2584" s="20" t="s">
        <v>37</v>
      </c>
      <c r="E2584" s="22">
        <v>100</v>
      </c>
      <c r="F2584" s="22">
        <v>100</v>
      </c>
      <c r="G2584" s="22">
        <v>100</v>
      </c>
      <c r="H2584" s="22"/>
      <c r="I2584" s="22"/>
    </row>
    <row r="2585" spans="1:9" x14ac:dyDescent="0.25">
      <c r="A2585" s="20" t="str">
        <f t="shared" si="40"/>
        <v>DISTRIBUCION VOLUMEN X CRITERIO (kg ó litros)Otras CervezasBCN AM</v>
      </c>
      <c r="B2585" s="20" t="s">
        <v>121</v>
      </c>
      <c r="C2585" s="20" t="s">
        <v>149</v>
      </c>
      <c r="D2585" s="20" t="s">
        <v>2</v>
      </c>
      <c r="E2585" s="22">
        <v>4.47958269740323</v>
      </c>
      <c r="F2585" s="22">
        <v>2.3565363201989658</v>
      </c>
      <c r="G2585" s="22">
        <v>0</v>
      </c>
      <c r="H2585" s="22"/>
      <c r="I2585" s="22"/>
    </row>
    <row r="2586" spans="1:9" x14ac:dyDescent="0.25">
      <c r="A2586" s="20" t="str">
        <f t="shared" si="40"/>
        <v>DISTRIBUCION VOLUMEN X CRITERIO (kg ó litros)Otras CervezasREST.CAT ARAGON</v>
      </c>
      <c r="B2586" s="20" t="s">
        <v>121</v>
      </c>
      <c r="C2586" s="20" t="s">
        <v>149</v>
      </c>
      <c r="D2586" s="20" t="s">
        <v>3</v>
      </c>
      <c r="E2586" s="22">
        <v>8.678768082836152</v>
      </c>
      <c r="F2586" s="22">
        <v>13.200562229555635</v>
      </c>
      <c r="G2586" s="22">
        <v>8.1515830917765442</v>
      </c>
      <c r="H2586" s="22"/>
      <c r="I2586" s="22"/>
    </row>
    <row r="2587" spans="1:9" x14ac:dyDescent="0.25">
      <c r="A2587" s="20" t="str">
        <f t="shared" si="40"/>
        <v>DISTRIBUCION VOLUMEN X CRITERIO (kg ó litros)Otras CervezasLEVANTE</v>
      </c>
      <c r="B2587" s="20" t="s">
        <v>121</v>
      </c>
      <c r="C2587" s="20" t="s">
        <v>149</v>
      </c>
      <c r="D2587" s="20" t="s">
        <v>4</v>
      </c>
      <c r="E2587" s="22">
        <v>8.9262963706917873</v>
      </c>
      <c r="F2587" s="22">
        <v>7.2158152594104976</v>
      </c>
      <c r="G2587" s="22">
        <v>6.8465866424305304</v>
      </c>
      <c r="H2587" s="22"/>
      <c r="I2587" s="22"/>
    </row>
    <row r="2588" spans="1:9" x14ac:dyDescent="0.25">
      <c r="A2588" s="20" t="str">
        <f t="shared" si="40"/>
        <v>DISTRIBUCION VOLUMEN X CRITERIO (kg ó litros)Otras CervezasANDALUCIA</v>
      </c>
      <c r="B2588" s="20" t="s">
        <v>121</v>
      </c>
      <c r="C2588" s="20" t="s">
        <v>149</v>
      </c>
      <c r="D2588" s="20" t="s">
        <v>5</v>
      </c>
      <c r="E2588" s="22">
        <v>21.989819844572349</v>
      </c>
      <c r="F2588" s="22">
        <v>11.143622190983118</v>
      </c>
      <c r="G2588" s="22">
        <v>11.422442544520861</v>
      </c>
      <c r="H2588" s="22"/>
      <c r="I2588" s="22"/>
    </row>
    <row r="2589" spans="1:9" x14ac:dyDescent="0.25">
      <c r="A2589" s="20" t="str">
        <f t="shared" si="40"/>
        <v>DISTRIBUCION VOLUMEN X CRITERIO (kg ó litros)Otras CervezasMDD AM</v>
      </c>
      <c r="B2589" s="20" t="s">
        <v>121</v>
      </c>
      <c r="C2589" s="20" t="s">
        <v>149</v>
      </c>
      <c r="D2589" s="20" t="s">
        <v>6</v>
      </c>
      <c r="E2589" s="22">
        <v>17.556474461157777</v>
      </c>
      <c r="F2589" s="22">
        <v>3.0249340006807608</v>
      </c>
      <c r="G2589" s="22">
        <v>22.137764982496908</v>
      </c>
      <c r="H2589" s="22"/>
      <c r="I2589" s="22"/>
    </row>
    <row r="2590" spans="1:9" x14ac:dyDescent="0.25">
      <c r="A2590" s="20" t="str">
        <f t="shared" si="40"/>
        <v>DISTRIBUCION VOLUMEN X CRITERIO (kg ó litros)Otras CervezasRTO CENTRO</v>
      </c>
      <c r="B2590" s="20" t="s">
        <v>121</v>
      </c>
      <c r="C2590" s="20" t="s">
        <v>149</v>
      </c>
      <c r="D2590" s="20" t="s">
        <v>7</v>
      </c>
      <c r="E2590" s="22">
        <v>10.024489025662414</v>
      </c>
      <c r="F2590" s="22">
        <v>34.425937320909583</v>
      </c>
      <c r="G2590" s="22">
        <v>15.863750546213234</v>
      </c>
      <c r="H2590" s="22"/>
      <c r="I2590" s="22"/>
    </row>
    <row r="2591" spans="1:9" x14ac:dyDescent="0.25">
      <c r="A2591" s="20" t="str">
        <f t="shared" si="40"/>
        <v>DISTRIBUCION VOLUMEN X CRITERIO (kg ó litros)Otras CervezasNORTE-CENTRO</v>
      </c>
      <c r="B2591" s="20" t="s">
        <v>121</v>
      </c>
      <c r="C2591" s="20" t="s">
        <v>149</v>
      </c>
      <c r="D2591" s="20" t="s">
        <v>8</v>
      </c>
      <c r="E2591" s="22">
        <v>7.234126234551856</v>
      </c>
      <c r="F2591" s="22">
        <v>1.1129784456407827</v>
      </c>
      <c r="G2591" s="22">
        <v>19.825437159521851</v>
      </c>
      <c r="H2591" s="22"/>
      <c r="I2591" s="22"/>
    </row>
    <row r="2592" spans="1:9" x14ac:dyDescent="0.25">
      <c r="A2592" s="20" t="str">
        <f t="shared" si="40"/>
        <v>DISTRIBUCION VOLUMEN X CRITERIO (kg ó litros)Otras CervezasNOROESTE</v>
      </c>
      <c r="B2592" s="20" t="s">
        <v>121</v>
      </c>
      <c r="C2592" s="20" t="s">
        <v>149</v>
      </c>
      <c r="D2592" s="20" t="s">
        <v>9</v>
      </c>
      <c r="E2592" s="22">
        <v>21.110444341835198</v>
      </c>
      <c r="F2592" s="22">
        <v>27.519612966564246</v>
      </c>
      <c r="G2592" s="22">
        <v>15.752437337825892</v>
      </c>
      <c r="H2592" s="22"/>
      <c r="I2592" s="22"/>
    </row>
    <row r="2593" spans="1:9" x14ac:dyDescent="0.25">
      <c r="A2593" s="20" t="str">
        <f t="shared" si="40"/>
        <v>DISTRIBUCION VOLUMEN X CRITERIO (kg ó litros)Otras Cervezas&lt;2MIL</v>
      </c>
      <c r="B2593" s="20" t="s">
        <v>121</v>
      </c>
      <c r="C2593" s="20" t="s">
        <v>149</v>
      </c>
      <c r="D2593" s="20" t="s">
        <v>10</v>
      </c>
      <c r="E2593" s="22">
        <v>1.7325238915850669</v>
      </c>
      <c r="F2593" s="22">
        <v>3.8473963127894648</v>
      </c>
      <c r="G2593" s="22">
        <v>5.9198862315661485</v>
      </c>
      <c r="H2593" s="22"/>
      <c r="I2593" s="22"/>
    </row>
    <row r="2594" spans="1:9" x14ac:dyDescent="0.25">
      <c r="A2594" s="20" t="str">
        <f t="shared" si="40"/>
        <v>DISTRIBUCION VOLUMEN X CRITERIO (kg ó litros)Otras Cervezas2-5MIL</v>
      </c>
      <c r="B2594" s="20" t="s">
        <v>121</v>
      </c>
      <c r="C2594" s="20" t="s">
        <v>149</v>
      </c>
      <c r="D2594" s="20" t="s">
        <v>11</v>
      </c>
      <c r="E2594" s="22">
        <v>4.5123251623474179</v>
      </c>
      <c r="F2594" s="22">
        <v>5.6708116158424771</v>
      </c>
      <c r="G2594" s="22">
        <v>0.43953490901712433</v>
      </c>
      <c r="H2594" s="22"/>
      <c r="I2594" s="22"/>
    </row>
    <row r="2595" spans="1:9" x14ac:dyDescent="0.25">
      <c r="A2595" s="20" t="str">
        <f t="shared" si="40"/>
        <v>DISTRIBUCION VOLUMEN X CRITERIO (kg ó litros)Otras Cervezas5-10MIL</v>
      </c>
      <c r="B2595" s="20" t="s">
        <v>121</v>
      </c>
      <c r="C2595" s="20" t="s">
        <v>149</v>
      </c>
      <c r="D2595" s="20" t="s">
        <v>12</v>
      </c>
      <c r="E2595" s="22">
        <v>0.99815749298987988</v>
      </c>
      <c r="F2595" s="22">
        <v>0.70902759867047205</v>
      </c>
      <c r="G2595" s="22">
        <v>0</v>
      </c>
      <c r="H2595" s="22"/>
      <c r="I2595" s="22"/>
    </row>
    <row r="2596" spans="1:9" x14ac:dyDescent="0.25">
      <c r="A2596" s="20" t="str">
        <f t="shared" si="40"/>
        <v>DISTRIBUCION VOLUMEN X CRITERIO (kg ó litros)Otras Cervezas10-30MIL</v>
      </c>
      <c r="B2596" s="20" t="s">
        <v>121</v>
      </c>
      <c r="C2596" s="20" t="s">
        <v>149</v>
      </c>
      <c r="D2596" s="20" t="s">
        <v>13</v>
      </c>
      <c r="E2596" s="22">
        <v>28.780927128726198</v>
      </c>
      <c r="F2596" s="22">
        <v>26.25426062055563</v>
      </c>
      <c r="G2596" s="22">
        <v>33.482922702102051</v>
      </c>
      <c r="H2596" s="22"/>
      <c r="I2596" s="22"/>
    </row>
    <row r="2597" spans="1:9" x14ac:dyDescent="0.25">
      <c r="A2597" s="20" t="str">
        <f t="shared" si="40"/>
        <v>DISTRIBUCION VOLUMEN X CRITERIO (kg ó litros)Otras Cervezas30-100MIL</v>
      </c>
      <c r="B2597" s="20" t="s">
        <v>121</v>
      </c>
      <c r="C2597" s="20" t="s">
        <v>149</v>
      </c>
      <c r="D2597" s="20" t="s">
        <v>14</v>
      </c>
      <c r="E2597" s="22">
        <v>14.524874666597274</v>
      </c>
      <c r="F2597" s="22">
        <v>10.916621115544491</v>
      </c>
      <c r="G2597" s="22">
        <v>20.386348699178171</v>
      </c>
      <c r="H2597" s="22"/>
      <c r="I2597" s="22"/>
    </row>
    <row r="2598" spans="1:9" x14ac:dyDescent="0.25">
      <c r="A2598" s="20" t="str">
        <f t="shared" si="40"/>
        <v>DISTRIBUCION VOLUMEN X CRITERIO (kg ó litros)Otras Cervezas100-200MIL</v>
      </c>
      <c r="B2598" s="20" t="s">
        <v>121</v>
      </c>
      <c r="C2598" s="20" t="s">
        <v>149</v>
      </c>
      <c r="D2598" s="20" t="s">
        <v>15</v>
      </c>
      <c r="E2598" s="22">
        <v>14.85595291363949</v>
      </c>
      <c r="F2598" s="22">
        <v>4.69231128589663</v>
      </c>
      <c r="G2598" s="22">
        <v>11.78212539373038</v>
      </c>
      <c r="H2598" s="22"/>
      <c r="I2598" s="22"/>
    </row>
    <row r="2599" spans="1:9" x14ac:dyDescent="0.25">
      <c r="A2599" s="20" t="str">
        <f t="shared" si="40"/>
        <v>DISTRIBUCION VOLUMEN X CRITERIO (kg ó litros)Otras Cervezas200-500MIL</v>
      </c>
      <c r="B2599" s="20" t="s">
        <v>121</v>
      </c>
      <c r="C2599" s="20" t="s">
        <v>149</v>
      </c>
      <c r="D2599" s="20" t="s">
        <v>16</v>
      </c>
      <c r="E2599" s="22">
        <v>16.748181694642579</v>
      </c>
      <c r="F2599" s="22">
        <v>39.360561104357991</v>
      </c>
      <c r="G2599" s="22">
        <v>7.5850406085439914</v>
      </c>
      <c r="H2599" s="22"/>
      <c r="I2599" s="22"/>
    </row>
    <row r="2600" spans="1:9" x14ac:dyDescent="0.25">
      <c r="A2600" s="20" t="str">
        <f t="shared" si="40"/>
        <v>DISTRIBUCION VOLUMEN X CRITERIO (kg ó litros)Otras Cervezas&gt;500MIL</v>
      </c>
      <c r="B2600" s="20" t="s">
        <v>121</v>
      </c>
      <c r="C2600" s="20" t="s">
        <v>149</v>
      </c>
      <c r="D2600" s="20" t="s">
        <v>17</v>
      </c>
      <c r="E2600" s="22">
        <v>17.84706337630433</v>
      </c>
      <c r="F2600" s="22">
        <v>8.5490132544909603</v>
      </c>
      <c r="G2600" s="22">
        <v>20.404140499158601</v>
      </c>
      <c r="H2600" s="22"/>
      <c r="I2600" s="22"/>
    </row>
    <row r="2601" spans="1:9" x14ac:dyDescent="0.25">
      <c r="A2601" s="20" t="str">
        <f t="shared" si="40"/>
        <v>DISTRIBUCION VOLUMEN X CRITERIO (kg ó litros)Otras CervezasDE 15 A 19 AÑOS</v>
      </c>
      <c r="B2601" s="20" t="s">
        <v>121</v>
      </c>
      <c r="C2601" s="20" t="s">
        <v>149</v>
      </c>
      <c r="D2601" s="20" t="s">
        <v>40</v>
      </c>
      <c r="E2601" s="22">
        <v>0</v>
      </c>
      <c r="F2601" s="22">
        <v>0</v>
      </c>
      <c r="G2601" s="22">
        <v>0</v>
      </c>
      <c r="H2601" s="22"/>
      <c r="I2601" s="22"/>
    </row>
    <row r="2602" spans="1:9" x14ac:dyDescent="0.25">
      <c r="A2602" s="20" t="str">
        <f t="shared" si="40"/>
        <v>DISTRIBUCION VOLUMEN X CRITERIO (kg ó litros)Otras CervezasDE 20 A 24 AÑOS</v>
      </c>
      <c r="B2602" s="20" t="s">
        <v>121</v>
      </c>
      <c r="C2602" s="20" t="s">
        <v>149</v>
      </c>
      <c r="D2602" s="20" t="s">
        <v>41</v>
      </c>
      <c r="E2602" s="22">
        <v>1.804364558039222</v>
      </c>
      <c r="F2602" s="22">
        <v>6.2282971483639438</v>
      </c>
      <c r="G2602" s="22">
        <v>7.0937766974337872</v>
      </c>
      <c r="H2602" s="22"/>
      <c r="I2602" s="22"/>
    </row>
    <row r="2603" spans="1:9" x14ac:dyDescent="0.25">
      <c r="A2603" s="20" t="str">
        <f t="shared" si="40"/>
        <v>DISTRIBUCION VOLUMEN X CRITERIO (kg ó litros)Otras CervezasDE 25 A 34 AÑOS</v>
      </c>
      <c r="B2603" s="20" t="s">
        <v>121</v>
      </c>
      <c r="C2603" s="20" t="s">
        <v>149</v>
      </c>
      <c r="D2603" s="20" t="s">
        <v>42</v>
      </c>
      <c r="E2603" s="22">
        <v>6.7855627388917359</v>
      </c>
      <c r="F2603" s="22">
        <v>7.0193686995008884</v>
      </c>
      <c r="G2603" s="22">
        <v>13.155400458502031</v>
      </c>
      <c r="H2603" s="22"/>
      <c r="I2603" s="22"/>
    </row>
    <row r="2604" spans="1:9" x14ac:dyDescent="0.25">
      <c r="A2604" s="20" t="str">
        <f t="shared" si="40"/>
        <v>DISTRIBUCION VOLUMEN X CRITERIO (kg ó litros)Otras CervezasDE 35 A 49 AÑOS</v>
      </c>
      <c r="B2604" s="20" t="s">
        <v>121</v>
      </c>
      <c r="C2604" s="20" t="s">
        <v>149</v>
      </c>
      <c r="D2604" s="20" t="s">
        <v>43</v>
      </c>
      <c r="E2604" s="22">
        <v>24.283774518101907</v>
      </c>
      <c r="F2604" s="22">
        <v>19.569963599870039</v>
      </c>
      <c r="G2604" s="22">
        <v>8.9160609676877769</v>
      </c>
      <c r="H2604" s="22"/>
      <c r="I2604" s="22"/>
    </row>
    <row r="2605" spans="1:9" x14ac:dyDescent="0.25">
      <c r="A2605" s="20" t="str">
        <f t="shared" si="40"/>
        <v>DISTRIBUCION VOLUMEN X CRITERIO (kg ó litros)Otras CervezasDE 50 A 59 AÑOS</v>
      </c>
      <c r="B2605" s="20" t="s">
        <v>121</v>
      </c>
      <c r="C2605" s="20" t="s">
        <v>149</v>
      </c>
      <c r="D2605" s="20" t="s">
        <v>44</v>
      </c>
      <c r="E2605" s="22">
        <v>11.977660642871994</v>
      </c>
      <c r="F2605" s="22">
        <v>15.167629387101847</v>
      </c>
      <c r="G2605" s="22">
        <v>28.455604209335796</v>
      </c>
      <c r="H2605" s="22"/>
      <c r="I2605" s="22"/>
    </row>
    <row r="2606" spans="1:9" x14ac:dyDescent="0.25">
      <c r="A2606" s="20" t="str">
        <f t="shared" si="40"/>
        <v>DISTRIBUCION VOLUMEN X CRITERIO (kg ó litros)Otras CervezasDE 60 A 75 AÑOS</v>
      </c>
      <c r="B2606" s="20" t="s">
        <v>121</v>
      </c>
      <c r="C2606" s="20" t="s">
        <v>149</v>
      </c>
      <c r="D2606" s="20" t="s">
        <v>45</v>
      </c>
      <c r="E2606" s="22">
        <v>55.14864412833694</v>
      </c>
      <c r="F2606" s="22">
        <v>52.014747723410096</v>
      </c>
      <c r="G2606" s="22">
        <v>42.379159772183741</v>
      </c>
      <c r="H2606" s="22"/>
      <c r="I2606" s="22"/>
    </row>
    <row r="2607" spans="1:9" x14ac:dyDescent="0.25">
      <c r="A2607" s="20" t="str">
        <f t="shared" si="40"/>
        <v>DISTRIBUCION VOLUMEN X CRITERIO (kg ó litros)Otras CervezasALTA Y MEDIA ALTA</v>
      </c>
      <c r="B2607" s="20" t="s">
        <v>121</v>
      </c>
      <c r="C2607" s="20" t="s">
        <v>149</v>
      </c>
      <c r="D2607" s="20" t="s">
        <v>18</v>
      </c>
      <c r="E2607" s="22">
        <v>17.58626023557585</v>
      </c>
      <c r="F2607" s="22">
        <v>22.737848652604274</v>
      </c>
      <c r="G2607" s="22">
        <v>17.903672899924373</v>
      </c>
      <c r="H2607" s="22"/>
      <c r="I2607" s="22"/>
    </row>
    <row r="2608" spans="1:9" x14ac:dyDescent="0.25">
      <c r="A2608" s="20" t="str">
        <f t="shared" si="40"/>
        <v>DISTRIBUCION VOLUMEN X CRITERIO (kg ó litros)Otras CervezasMEDIA</v>
      </c>
      <c r="B2608" s="20" t="s">
        <v>121</v>
      </c>
      <c r="C2608" s="20" t="s">
        <v>149</v>
      </c>
      <c r="D2608" s="20" t="s">
        <v>19</v>
      </c>
      <c r="E2608" s="22">
        <v>25.121719037879441</v>
      </c>
      <c r="F2608" s="22">
        <v>33.548262105269899</v>
      </c>
      <c r="G2608" s="22">
        <v>52.536401038402936</v>
      </c>
      <c r="H2608" s="22"/>
      <c r="I2608" s="22"/>
    </row>
    <row r="2609" spans="1:9" x14ac:dyDescent="0.25">
      <c r="A2609" s="20" t="str">
        <f t="shared" si="40"/>
        <v>DISTRIBUCION VOLUMEN X CRITERIO (kg ó litros)Otras CervezasMEDIA BAJA</v>
      </c>
      <c r="B2609" s="20" t="s">
        <v>121</v>
      </c>
      <c r="C2609" s="20" t="s">
        <v>149</v>
      </c>
      <c r="D2609" s="20" t="s">
        <v>20</v>
      </c>
      <c r="E2609" s="22">
        <v>43.420529778480812</v>
      </c>
      <c r="F2609" s="22">
        <v>23.228443442993761</v>
      </c>
      <c r="G2609" s="22">
        <v>17.92022027370091</v>
      </c>
      <c r="H2609" s="22"/>
      <c r="I2609" s="22"/>
    </row>
    <row r="2610" spans="1:9" x14ac:dyDescent="0.25">
      <c r="A2610" s="20" t="str">
        <f t="shared" si="40"/>
        <v>DISTRIBUCION VOLUMEN X CRITERIO (kg ó litros)Otras CervezasBAJA</v>
      </c>
      <c r="B2610" s="20" t="s">
        <v>121</v>
      </c>
      <c r="C2610" s="20" t="s">
        <v>149</v>
      </c>
      <c r="D2610" s="20" t="s">
        <v>21</v>
      </c>
      <c r="E2610" s="22">
        <v>13.87149022142645</v>
      </c>
      <c r="F2610" s="22">
        <v>20.485444637470717</v>
      </c>
      <c r="G2610" s="22">
        <v>11.639705847271584</v>
      </c>
      <c r="H2610" s="22"/>
      <c r="I2610" s="22"/>
    </row>
    <row r="2611" spans="1:9" x14ac:dyDescent="0.25">
      <c r="A2611" s="20" t="str">
        <f t="shared" si="40"/>
        <v>DISTRIBUCION VOLUMEN X CRITERIO (kg ó litros)Otras CervezasHOMBRE</v>
      </c>
      <c r="B2611" s="20" t="s">
        <v>121</v>
      </c>
      <c r="C2611" s="20" t="s">
        <v>149</v>
      </c>
      <c r="D2611" s="20" t="s">
        <v>22</v>
      </c>
      <c r="E2611" s="22">
        <v>36.289576240800578</v>
      </c>
      <c r="F2611" s="22">
        <v>31.584450561997034</v>
      </c>
      <c r="G2611" s="22">
        <v>34.158779310275179</v>
      </c>
      <c r="H2611" s="22"/>
      <c r="I2611" s="22"/>
    </row>
    <row r="2612" spans="1:9" x14ac:dyDescent="0.25">
      <c r="A2612" s="20" t="str">
        <f t="shared" si="40"/>
        <v>DISTRIBUCION VOLUMEN X CRITERIO (kg ó litros)Otras CervezasMUJER</v>
      </c>
      <c r="B2612" s="20" t="s">
        <v>121</v>
      </c>
      <c r="C2612" s="20" t="s">
        <v>149</v>
      </c>
      <c r="D2612" s="20" t="s">
        <v>23</v>
      </c>
      <c r="E2612" s="22">
        <v>63.710426457930893</v>
      </c>
      <c r="F2612" s="22">
        <v>68.415557683082213</v>
      </c>
      <c r="G2612" s="22">
        <v>65.841230308153428</v>
      </c>
      <c r="H2612" s="22"/>
      <c r="I2612" s="22"/>
    </row>
    <row r="2613" spans="1:9" x14ac:dyDescent="0.25">
      <c r="A2613" s="20" t="str">
        <f t="shared" si="40"/>
        <v>DISTRIBUCION VOLUMEN X CRITERIO (kg ó litros)EspirituosasT.ESPAÑA</v>
      </c>
      <c r="B2613" s="20" t="s">
        <v>121</v>
      </c>
      <c r="C2613" s="20" t="s">
        <v>150</v>
      </c>
      <c r="D2613" s="20" t="s">
        <v>37</v>
      </c>
      <c r="E2613" s="22">
        <v>100</v>
      </c>
      <c r="F2613" s="22">
        <v>100</v>
      </c>
      <c r="G2613" s="22">
        <v>100</v>
      </c>
      <c r="H2613" s="22"/>
      <c r="I2613" s="22"/>
    </row>
    <row r="2614" spans="1:9" x14ac:dyDescent="0.25">
      <c r="A2614" s="20" t="str">
        <f t="shared" si="40"/>
        <v>DISTRIBUCION VOLUMEN X CRITERIO (kg ó litros)EspirituosasBCN AM</v>
      </c>
      <c r="B2614" s="20" t="s">
        <v>121</v>
      </c>
      <c r="C2614" s="20" t="s">
        <v>150</v>
      </c>
      <c r="D2614" s="20" t="s">
        <v>2</v>
      </c>
      <c r="E2614" s="22">
        <v>12.320425677588906</v>
      </c>
      <c r="F2614" s="22">
        <v>7.5160964912398418</v>
      </c>
      <c r="G2614" s="22">
        <v>8.7113537572104391</v>
      </c>
      <c r="H2614" s="22"/>
      <c r="I2614" s="22"/>
    </row>
    <row r="2615" spans="1:9" x14ac:dyDescent="0.25">
      <c r="A2615" s="20" t="str">
        <f t="shared" si="40"/>
        <v>DISTRIBUCION VOLUMEN X CRITERIO (kg ó litros)EspirituosasREST.CAT ARAGON</v>
      </c>
      <c r="B2615" s="20" t="s">
        <v>121</v>
      </c>
      <c r="C2615" s="20" t="s">
        <v>150</v>
      </c>
      <c r="D2615" s="20" t="s">
        <v>3</v>
      </c>
      <c r="E2615" s="22">
        <v>21.065787681687215</v>
      </c>
      <c r="F2615" s="22">
        <v>19.973706812590507</v>
      </c>
      <c r="G2615" s="22">
        <v>16.909686725275279</v>
      </c>
      <c r="H2615" s="22"/>
      <c r="I2615" s="22"/>
    </row>
    <row r="2616" spans="1:9" x14ac:dyDescent="0.25">
      <c r="A2616" s="20" t="str">
        <f t="shared" si="40"/>
        <v>DISTRIBUCION VOLUMEN X CRITERIO (kg ó litros)EspirituosasLEVANTE</v>
      </c>
      <c r="B2616" s="20" t="s">
        <v>121</v>
      </c>
      <c r="C2616" s="20" t="s">
        <v>150</v>
      </c>
      <c r="D2616" s="20" t="s">
        <v>4</v>
      </c>
      <c r="E2616" s="22">
        <v>11.085268122778109</v>
      </c>
      <c r="F2616" s="22">
        <v>13.378055597469107</v>
      </c>
      <c r="G2616" s="22">
        <v>11.393347947238224</v>
      </c>
      <c r="H2616" s="22"/>
      <c r="I2616" s="22"/>
    </row>
    <row r="2617" spans="1:9" x14ac:dyDescent="0.25">
      <c r="A2617" s="20" t="str">
        <f t="shared" si="40"/>
        <v>DISTRIBUCION VOLUMEN X CRITERIO (kg ó litros)EspirituosasANDALUCIA</v>
      </c>
      <c r="B2617" s="20" t="s">
        <v>121</v>
      </c>
      <c r="C2617" s="20" t="s">
        <v>150</v>
      </c>
      <c r="D2617" s="20" t="s">
        <v>5</v>
      </c>
      <c r="E2617" s="22">
        <v>19.707731944182015</v>
      </c>
      <c r="F2617" s="22">
        <v>19.016467107217686</v>
      </c>
      <c r="G2617" s="22">
        <v>21.609900207664591</v>
      </c>
      <c r="H2617" s="22"/>
      <c r="I2617" s="22"/>
    </row>
    <row r="2618" spans="1:9" x14ac:dyDescent="0.25">
      <c r="A2618" s="20" t="str">
        <f t="shared" si="40"/>
        <v>DISTRIBUCION VOLUMEN X CRITERIO (kg ó litros)EspirituosasMDD AM</v>
      </c>
      <c r="B2618" s="20" t="s">
        <v>121</v>
      </c>
      <c r="C2618" s="20" t="s">
        <v>150</v>
      </c>
      <c r="D2618" s="20" t="s">
        <v>6</v>
      </c>
      <c r="E2618" s="22">
        <v>10.56451775927105</v>
      </c>
      <c r="F2618" s="22">
        <v>12.531296239702172</v>
      </c>
      <c r="G2618" s="22">
        <v>14.741870360593065</v>
      </c>
      <c r="H2618" s="22"/>
      <c r="I2618" s="22"/>
    </row>
    <row r="2619" spans="1:9" x14ac:dyDescent="0.25">
      <c r="A2619" s="20" t="str">
        <f t="shared" si="40"/>
        <v>DISTRIBUCION VOLUMEN X CRITERIO (kg ó litros)EspirituosasRTO CENTRO</v>
      </c>
      <c r="B2619" s="20" t="s">
        <v>121</v>
      </c>
      <c r="C2619" s="20" t="s">
        <v>150</v>
      </c>
      <c r="D2619" s="20" t="s">
        <v>7</v>
      </c>
      <c r="E2619" s="22">
        <v>8.8985244256292084</v>
      </c>
      <c r="F2619" s="22">
        <v>10.558796958260801</v>
      </c>
      <c r="G2619" s="22">
        <v>10.447630650536201</v>
      </c>
      <c r="H2619" s="22"/>
      <c r="I2619" s="22"/>
    </row>
    <row r="2620" spans="1:9" x14ac:dyDescent="0.25">
      <c r="A2620" s="20" t="str">
        <f t="shared" si="40"/>
        <v>DISTRIBUCION VOLUMEN X CRITERIO (kg ó litros)EspirituosasNORTE-CENTRO</v>
      </c>
      <c r="B2620" s="20" t="s">
        <v>121</v>
      </c>
      <c r="C2620" s="20" t="s">
        <v>150</v>
      </c>
      <c r="D2620" s="20" t="s">
        <v>8</v>
      </c>
      <c r="E2620" s="22">
        <v>9.3803151050170097</v>
      </c>
      <c r="F2620" s="22">
        <v>9.2979775912162737</v>
      </c>
      <c r="G2620" s="22">
        <v>8.0689851940699384</v>
      </c>
      <c r="H2620" s="22"/>
      <c r="I2620" s="22"/>
    </row>
    <row r="2621" spans="1:9" x14ac:dyDescent="0.25">
      <c r="A2621" s="20" t="str">
        <f t="shared" si="40"/>
        <v>DISTRIBUCION VOLUMEN X CRITERIO (kg ó litros)EspirituosasNOROESTE</v>
      </c>
      <c r="B2621" s="20" t="s">
        <v>121</v>
      </c>
      <c r="C2621" s="20" t="s">
        <v>150</v>
      </c>
      <c r="D2621" s="20" t="s">
        <v>9</v>
      </c>
      <c r="E2621" s="22">
        <v>6.9774297164724137</v>
      </c>
      <c r="F2621" s="22">
        <v>7.7276072444227033</v>
      </c>
      <c r="G2621" s="22">
        <v>8.1172398769169174</v>
      </c>
      <c r="H2621" s="22"/>
      <c r="I2621" s="22"/>
    </row>
    <row r="2622" spans="1:9" x14ac:dyDescent="0.25">
      <c r="A2622" s="20" t="str">
        <f t="shared" si="40"/>
        <v>DISTRIBUCION VOLUMEN X CRITERIO (kg ó litros)Espirituosas&lt;2MIL</v>
      </c>
      <c r="B2622" s="20" t="s">
        <v>121</v>
      </c>
      <c r="C2622" s="20" t="s">
        <v>150</v>
      </c>
      <c r="D2622" s="20" t="s">
        <v>10</v>
      </c>
      <c r="E2622" s="22">
        <v>9.9283116171585064</v>
      </c>
      <c r="F2622" s="22">
        <v>10.637348254237795</v>
      </c>
      <c r="G2622" s="22">
        <v>10.365789897409892</v>
      </c>
      <c r="H2622" s="22"/>
      <c r="I2622" s="22"/>
    </row>
    <row r="2623" spans="1:9" x14ac:dyDescent="0.25">
      <c r="A2623" s="20" t="str">
        <f t="shared" si="40"/>
        <v>DISTRIBUCION VOLUMEN X CRITERIO (kg ó litros)Espirituosas2-5MIL</v>
      </c>
      <c r="B2623" s="20" t="s">
        <v>121</v>
      </c>
      <c r="C2623" s="20" t="s">
        <v>150</v>
      </c>
      <c r="D2623" s="20" t="s">
        <v>11</v>
      </c>
      <c r="E2623" s="22">
        <v>5.1745421640988898</v>
      </c>
      <c r="F2623" s="22">
        <v>4.8838346048904961</v>
      </c>
      <c r="G2623" s="22">
        <v>4.0287481487333174</v>
      </c>
      <c r="H2623" s="22"/>
      <c r="I2623" s="22"/>
    </row>
    <row r="2624" spans="1:9" x14ac:dyDescent="0.25">
      <c r="A2624" s="20" t="str">
        <f t="shared" si="40"/>
        <v>DISTRIBUCION VOLUMEN X CRITERIO (kg ó litros)Espirituosas5-10MIL</v>
      </c>
      <c r="B2624" s="20" t="s">
        <v>121</v>
      </c>
      <c r="C2624" s="20" t="s">
        <v>150</v>
      </c>
      <c r="D2624" s="20" t="s">
        <v>12</v>
      </c>
      <c r="E2624" s="22">
        <v>7.1967444089513348</v>
      </c>
      <c r="F2624" s="22">
        <v>7.2853212661815201</v>
      </c>
      <c r="G2624" s="22">
        <v>5.7642406905632582</v>
      </c>
      <c r="H2624" s="22"/>
      <c r="I2624" s="22"/>
    </row>
    <row r="2625" spans="1:9" x14ac:dyDescent="0.25">
      <c r="A2625" s="20" t="str">
        <f t="shared" si="40"/>
        <v>DISTRIBUCION VOLUMEN X CRITERIO (kg ó litros)Espirituosas10-30MIL</v>
      </c>
      <c r="B2625" s="20" t="s">
        <v>121</v>
      </c>
      <c r="C2625" s="20" t="s">
        <v>150</v>
      </c>
      <c r="D2625" s="20" t="s">
        <v>13</v>
      </c>
      <c r="E2625" s="22">
        <v>24.176886766417212</v>
      </c>
      <c r="F2625" s="22">
        <v>23.066880210168662</v>
      </c>
      <c r="G2625" s="22">
        <v>19.562128306951436</v>
      </c>
      <c r="H2625" s="22"/>
      <c r="I2625" s="22"/>
    </row>
    <row r="2626" spans="1:9" x14ac:dyDescent="0.25">
      <c r="A2626" s="20" t="str">
        <f t="shared" si="40"/>
        <v>DISTRIBUCION VOLUMEN X CRITERIO (kg ó litros)Espirituosas30-100MIL</v>
      </c>
      <c r="B2626" s="20" t="s">
        <v>121</v>
      </c>
      <c r="C2626" s="20" t="s">
        <v>150</v>
      </c>
      <c r="D2626" s="20" t="s">
        <v>14</v>
      </c>
      <c r="E2626" s="22">
        <v>13.843414012600844</v>
      </c>
      <c r="F2626" s="22">
        <v>15.168855177958934</v>
      </c>
      <c r="G2626" s="22">
        <v>16.155007419351808</v>
      </c>
      <c r="H2626" s="22"/>
      <c r="I2626" s="22"/>
    </row>
    <row r="2627" spans="1:9" x14ac:dyDescent="0.25">
      <c r="A2627" s="20" t="str">
        <f t="shared" si="40"/>
        <v>DISTRIBUCION VOLUMEN X CRITERIO (kg ó litros)Espirituosas100-200MIL</v>
      </c>
      <c r="B2627" s="20" t="s">
        <v>121</v>
      </c>
      <c r="C2627" s="20" t="s">
        <v>150</v>
      </c>
      <c r="D2627" s="20" t="s">
        <v>15</v>
      </c>
      <c r="E2627" s="22">
        <v>9.0582903931436487</v>
      </c>
      <c r="F2627" s="22">
        <v>11.206794260722098</v>
      </c>
      <c r="G2627" s="22">
        <v>10.54823029176303</v>
      </c>
      <c r="H2627" s="22"/>
      <c r="I2627" s="22"/>
    </row>
    <row r="2628" spans="1:9" x14ac:dyDescent="0.25">
      <c r="A2628" s="20" t="str">
        <f t="shared" ref="A2628:A2691" si="41">B2628&amp;C2628&amp;D2628</f>
        <v>DISTRIBUCION VOLUMEN X CRITERIO (kg ó litros)Espirituosas200-500MIL</v>
      </c>
      <c r="B2628" s="20" t="s">
        <v>121</v>
      </c>
      <c r="C2628" s="20" t="s">
        <v>150</v>
      </c>
      <c r="D2628" s="20" t="s">
        <v>16</v>
      </c>
      <c r="E2628" s="22">
        <v>12.009691104915595</v>
      </c>
      <c r="F2628" s="22">
        <v>11.66207930583772</v>
      </c>
      <c r="G2628" s="22">
        <v>13.092523444938994</v>
      </c>
      <c r="H2628" s="22"/>
      <c r="I2628" s="22"/>
    </row>
    <row r="2629" spans="1:9" x14ac:dyDescent="0.25">
      <c r="A2629" s="20" t="str">
        <f t="shared" si="41"/>
        <v>DISTRIBUCION VOLUMEN X CRITERIO (kg ó litros)Espirituosas&gt;500MIL</v>
      </c>
      <c r="B2629" s="20" t="s">
        <v>121</v>
      </c>
      <c r="C2629" s="20" t="s">
        <v>150</v>
      </c>
      <c r="D2629" s="20" t="s">
        <v>17</v>
      </c>
      <c r="E2629" s="22">
        <v>18.612121586486619</v>
      </c>
      <c r="F2629" s="22">
        <v>16.088894641288025</v>
      </c>
      <c r="G2629" s="22">
        <v>20.483346070571827</v>
      </c>
      <c r="H2629" s="22"/>
      <c r="I2629" s="22"/>
    </row>
    <row r="2630" spans="1:9" x14ac:dyDescent="0.25">
      <c r="A2630" s="20" t="str">
        <f t="shared" si="41"/>
        <v>DISTRIBUCION VOLUMEN X CRITERIO (kg ó litros)EspirituosasDE 15 A 19 AÑOS</v>
      </c>
      <c r="B2630" s="20" t="s">
        <v>121</v>
      </c>
      <c r="C2630" s="20" t="s">
        <v>150</v>
      </c>
      <c r="D2630" s="20" t="s">
        <v>40</v>
      </c>
      <c r="E2630" s="22">
        <v>2.49261295502812</v>
      </c>
      <c r="F2630" s="22">
        <v>5.21133594923079</v>
      </c>
      <c r="G2630" s="22">
        <v>3.6732343801322398</v>
      </c>
      <c r="H2630" s="22"/>
      <c r="I2630" s="22"/>
    </row>
    <row r="2631" spans="1:9" x14ac:dyDescent="0.25">
      <c r="A2631" s="20" t="str">
        <f t="shared" si="41"/>
        <v>DISTRIBUCION VOLUMEN X CRITERIO (kg ó litros)EspirituosasDE 20 A 24 AÑOS</v>
      </c>
      <c r="B2631" s="20" t="s">
        <v>121</v>
      </c>
      <c r="C2631" s="20" t="s">
        <v>150</v>
      </c>
      <c r="D2631" s="20" t="s">
        <v>41</v>
      </c>
      <c r="E2631" s="22">
        <v>7.3705057065080295</v>
      </c>
      <c r="F2631" s="22">
        <v>8.9930120054571852</v>
      </c>
      <c r="G2631" s="22">
        <v>8.0367383551016225</v>
      </c>
      <c r="H2631" s="22"/>
      <c r="I2631" s="22"/>
    </row>
    <row r="2632" spans="1:9" x14ac:dyDescent="0.25">
      <c r="A2632" s="20" t="str">
        <f t="shared" si="41"/>
        <v>DISTRIBUCION VOLUMEN X CRITERIO (kg ó litros)EspirituosasDE 25 A 34 AÑOS</v>
      </c>
      <c r="B2632" s="20" t="s">
        <v>121</v>
      </c>
      <c r="C2632" s="20" t="s">
        <v>150</v>
      </c>
      <c r="D2632" s="20" t="s">
        <v>42</v>
      </c>
      <c r="E2632" s="22">
        <v>13.558739125776528</v>
      </c>
      <c r="F2632" s="22">
        <v>14.086566308439819</v>
      </c>
      <c r="G2632" s="22">
        <v>16.097929075546062</v>
      </c>
      <c r="H2632" s="22"/>
      <c r="I2632" s="22"/>
    </row>
    <row r="2633" spans="1:9" x14ac:dyDescent="0.25">
      <c r="A2633" s="20" t="str">
        <f t="shared" si="41"/>
        <v>DISTRIBUCION VOLUMEN X CRITERIO (kg ó litros)EspirituosasDE 35 A 49 AÑOS</v>
      </c>
      <c r="B2633" s="20" t="s">
        <v>121</v>
      </c>
      <c r="C2633" s="20" t="s">
        <v>150</v>
      </c>
      <c r="D2633" s="20" t="s">
        <v>43</v>
      </c>
      <c r="E2633" s="22">
        <v>22.360135246319661</v>
      </c>
      <c r="F2633" s="22">
        <v>23.691645440555892</v>
      </c>
      <c r="G2633" s="22">
        <v>20.577397133201483</v>
      </c>
      <c r="H2633" s="22"/>
      <c r="I2633" s="22"/>
    </row>
    <row r="2634" spans="1:9" x14ac:dyDescent="0.25">
      <c r="A2634" s="20" t="str">
        <f t="shared" si="41"/>
        <v>DISTRIBUCION VOLUMEN X CRITERIO (kg ó litros)EspirituosasDE 50 A 59 AÑOS</v>
      </c>
      <c r="B2634" s="20" t="s">
        <v>121</v>
      </c>
      <c r="C2634" s="20" t="s">
        <v>150</v>
      </c>
      <c r="D2634" s="20" t="s">
        <v>44</v>
      </c>
      <c r="E2634" s="22">
        <v>35.015912720454715</v>
      </c>
      <c r="F2634" s="22">
        <v>29.338146551588075</v>
      </c>
      <c r="G2634" s="22">
        <v>24.533632799180808</v>
      </c>
      <c r="H2634" s="22"/>
      <c r="I2634" s="22"/>
    </row>
    <row r="2635" spans="1:9" x14ac:dyDescent="0.25">
      <c r="A2635" s="20" t="str">
        <f t="shared" si="41"/>
        <v>DISTRIBUCION VOLUMEN X CRITERIO (kg ó litros)EspirituosasDE 60 A 75 AÑOS</v>
      </c>
      <c r="B2635" s="20" t="s">
        <v>121</v>
      </c>
      <c r="C2635" s="20" t="s">
        <v>150</v>
      </c>
      <c r="D2635" s="20" t="s">
        <v>45</v>
      </c>
      <c r="E2635" s="22">
        <v>19.202095169223281</v>
      </c>
      <c r="F2635" s="22">
        <v>18.679300337000949</v>
      </c>
      <c r="G2635" s="22">
        <v>27.081078155603695</v>
      </c>
      <c r="H2635" s="22"/>
      <c r="I2635" s="22"/>
    </row>
    <row r="2636" spans="1:9" x14ac:dyDescent="0.25">
      <c r="A2636" s="20" t="str">
        <f t="shared" si="41"/>
        <v>DISTRIBUCION VOLUMEN X CRITERIO (kg ó litros)EspirituosasALTA Y MEDIA ALTA</v>
      </c>
      <c r="B2636" s="20" t="s">
        <v>121</v>
      </c>
      <c r="C2636" s="20" t="s">
        <v>150</v>
      </c>
      <c r="D2636" s="20" t="s">
        <v>18</v>
      </c>
      <c r="E2636" s="22">
        <v>24.267835739844983</v>
      </c>
      <c r="F2636" s="22">
        <v>21.165720437185641</v>
      </c>
      <c r="G2636" s="22">
        <v>21.194891366183406</v>
      </c>
      <c r="H2636" s="22"/>
      <c r="I2636" s="22"/>
    </row>
    <row r="2637" spans="1:9" x14ac:dyDescent="0.25">
      <c r="A2637" s="20" t="str">
        <f t="shared" si="41"/>
        <v>DISTRIBUCION VOLUMEN X CRITERIO (kg ó litros)EspirituosasMEDIA</v>
      </c>
      <c r="B2637" s="20" t="s">
        <v>121</v>
      </c>
      <c r="C2637" s="20" t="s">
        <v>150</v>
      </c>
      <c r="D2637" s="20" t="s">
        <v>19</v>
      </c>
      <c r="E2637" s="22">
        <v>39.178243940697065</v>
      </c>
      <c r="F2637" s="22">
        <v>34.972467489161005</v>
      </c>
      <c r="G2637" s="22">
        <v>34.639868344201183</v>
      </c>
      <c r="H2637" s="22"/>
      <c r="I2637" s="22"/>
    </row>
    <row r="2638" spans="1:9" x14ac:dyDescent="0.25">
      <c r="A2638" s="20" t="str">
        <f t="shared" si="41"/>
        <v>DISTRIBUCION VOLUMEN X CRITERIO (kg ó litros)EspirituosasMEDIA BAJA</v>
      </c>
      <c r="B2638" s="20" t="s">
        <v>121</v>
      </c>
      <c r="C2638" s="20" t="s">
        <v>150</v>
      </c>
      <c r="D2638" s="20" t="s">
        <v>20</v>
      </c>
      <c r="E2638" s="22">
        <v>18.215710859334429</v>
      </c>
      <c r="F2638" s="22">
        <v>22.857286014429949</v>
      </c>
      <c r="G2638" s="22">
        <v>21.961674381521892</v>
      </c>
      <c r="H2638" s="22"/>
      <c r="I2638" s="22"/>
    </row>
    <row r="2639" spans="1:9" x14ac:dyDescent="0.25">
      <c r="A2639" s="20" t="str">
        <f t="shared" si="41"/>
        <v>DISTRIBUCION VOLUMEN X CRITERIO (kg ó litros)EspirituosasBAJA</v>
      </c>
      <c r="B2639" s="20" t="s">
        <v>121</v>
      </c>
      <c r="C2639" s="20" t="s">
        <v>150</v>
      </c>
      <c r="D2639" s="20" t="s">
        <v>21</v>
      </c>
      <c r="E2639" s="22">
        <v>18.338208792917044</v>
      </c>
      <c r="F2639" s="22">
        <v>21.004530743433023</v>
      </c>
      <c r="G2639" s="22">
        <v>22.203580445047439</v>
      </c>
      <c r="H2639" s="22"/>
      <c r="I2639" s="22"/>
    </row>
    <row r="2640" spans="1:9" x14ac:dyDescent="0.25">
      <c r="A2640" s="20" t="str">
        <f t="shared" si="41"/>
        <v>DISTRIBUCION VOLUMEN X CRITERIO (kg ó litros)EspirituosasHOMBRE</v>
      </c>
      <c r="B2640" s="20" t="s">
        <v>121</v>
      </c>
      <c r="C2640" s="20" t="s">
        <v>150</v>
      </c>
      <c r="D2640" s="20" t="s">
        <v>22</v>
      </c>
      <c r="E2640" s="22">
        <v>46.065163772075302</v>
      </c>
      <c r="F2640" s="22">
        <v>48.991819939780655</v>
      </c>
      <c r="G2640" s="22">
        <v>54.443992495292349</v>
      </c>
      <c r="H2640" s="22"/>
      <c r="I2640" s="22"/>
    </row>
    <row r="2641" spans="1:9" x14ac:dyDescent="0.25">
      <c r="A2641" s="20" t="str">
        <f t="shared" si="41"/>
        <v>DISTRIBUCION VOLUMEN X CRITERIO (kg ó litros)EspirituosasMUJER</v>
      </c>
      <c r="B2641" s="20" t="s">
        <v>121</v>
      </c>
      <c r="C2641" s="20" t="s">
        <v>150</v>
      </c>
      <c r="D2641" s="20" t="s">
        <v>23</v>
      </c>
      <c r="E2641" s="22">
        <v>53.93483917579195</v>
      </c>
      <c r="F2641" s="22">
        <v>51.008186150798792</v>
      </c>
      <c r="G2641" s="22">
        <v>45.556021132724304</v>
      </c>
      <c r="H2641" s="22"/>
      <c r="I2641" s="22"/>
    </row>
    <row r="2642" spans="1:9" x14ac:dyDescent="0.25">
      <c r="A2642" s="20" t="str">
        <f t="shared" si="41"/>
        <v>DISTRIBUCION VOLUMEN X CRITERIO (kg ó litros)WhiskyT.ESPAÑA</v>
      </c>
      <c r="B2642" s="20" t="s">
        <v>121</v>
      </c>
      <c r="C2642" s="20" t="s">
        <v>151</v>
      </c>
      <c r="D2642" s="20" t="s">
        <v>37</v>
      </c>
      <c r="E2642" s="22">
        <v>100</v>
      </c>
      <c r="F2642" s="22">
        <v>100</v>
      </c>
      <c r="G2642" s="22">
        <v>100</v>
      </c>
      <c r="H2642" s="22"/>
      <c r="I2642" s="22"/>
    </row>
    <row r="2643" spans="1:9" x14ac:dyDescent="0.25">
      <c r="A2643" s="20" t="str">
        <f t="shared" si="41"/>
        <v>DISTRIBUCION VOLUMEN X CRITERIO (kg ó litros)WhiskyBCN AM</v>
      </c>
      <c r="B2643" s="20" t="s">
        <v>121</v>
      </c>
      <c r="C2643" s="20" t="s">
        <v>151</v>
      </c>
      <c r="D2643" s="20" t="s">
        <v>2</v>
      </c>
      <c r="E2643" s="22">
        <v>5.6175017206856204</v>
      </c>
      <c r="F2643" s="22">
        <v>11.18869823766417</v>
      </c>
      <c r="G2643" s="22">
        <v>5.7614127051693487</v>
      </c>
      <c r="H2643" s="22"/>
      <c r="I2643" s="22"/>
    </row>
    <row r="2644" spans="1:9" x14ac:dyDescent="0.25">
      <c r="A2644" s="20" t="str">
        <f t="shared" si="41"/>
        <v>DISTRIBUCION VOLUMEN X CRITERIO (kg ó litros)WhiskyREST.CAT ARAGON</v>
      </c>
      <c r="B2644" s="20" t="s">
        <v>121</v>
      </c>
      <c r="C2644" s="20" t="s">
        <v>151</v>
      </c>
      <c r="D2644" s="20" t="s">
        <v>3</v>
      </c>
      <c r="E2644" s="22">
        <v>8.4553072107445946</v>
      </c>
      <c r="F2644" s="22">
        <v>11.043666696246353</v>
      </c>
      <c r="G2644" s="22">
        <v>11.177614259443368</v>
      </c>
      <c r="H2644" s="22"/>
      <c r="I2644" s="22"/>
    </row>
    <row r="2645" spans="1:9" x14ac:dyDescent="0.25">
      <c r="A2645" s="20" t="str">
        <f t="shared" si="41"/>
        <v>DISTRIBUCION VOLUMEN X CRITERIO (kg ó litros)WhiskyLEVANTE</v>
      </c>
      <c r="B2645" s="20" t="s">
        <v>121</v>
      </c>
      <c r="C2645" s="20" t="s">
        <v>151</v>
      </c>
      <c r="D2645" s="20" t="s">
        <v>4</v>
      </c>
      <c r="E2645" s="22">
        <v>8.6654013988942644</v>
      </c>
      <c r="F2645" s="22">
        <v>12.691261507610522</v>
      </c>
      <c r="G2645" s="22">
        <v>8.0595274413535822</v>
      </c>
      <c r="H2645" s="22"/>
      <c r="I2645" s="22"/>
    </row>
    <row r="2646" spans="1:9" x14ac:dyDescent="0.25">
      <c r="A2646" s="20" t="str">
        <f t="shared" si="41"/>
        <v>DISTRIBUCION VOLUMEN X CRITERIO (kg ó litros)WhiskyANDALUCIA</v>
      </c>
      <c r="B2646" s="20" t="s">
        <v>121</v>
      </c>
      <c r="C2646" s="20" t="s">
        <v>151</v>
      </c>
      <c r="D2646" s="20" t="s">
        <v>5</v>
      </c>
      <c r="E2646" s="22">
        <v>33.506029594173825</v>
      </c>
      <c r="F2646" s="22">
        <v>21.620262729002164</v>
      </c>
      <c r="G2646" s="22">
        <v>29.083320537946701</v>
      </c>
      <c r="H2646" s="22"/>
      <c r="I2646" s="22"/>
    </row>
    <row r="2647" spans="1:9" x14ac:dyDescent="0.25">
      <c r="A2647" s="20" t="str">
        <f t="shared" si="41"/>
        <v>DISTRIBUCION VOLUMEN X CRITERIO (kg ó litros)WhiskyMDD AM</v>
      </c>
      <c r="B2647" s="20" t="s">
        <v>121</v>
      </c>
      <c r="C2647" s="20" t="s">
        <v>151</v>
      </c>
      <c r="D2647" s="20" t="s">
        <v>6</v>
      </c>
      <c r="E2647" s="22">
        <v>13.660601332496054</v>
      </c>
      <c r="F2647" s="22">
        <v>9.5993035787686178</v>
      </c>
      <c r="G2647" s="22">
        <v>9.7498118068607162</v>
      </c>
      <c r="H2647" s="22"/>
      <c r="I2647" s="22"/>
    </row>
    <row r="2648" spans="1:9" x14ac:dyDescent="0.25">
      <c r="A2648" s="20" t="str">
        <f t="shared" si="41"/>
        <v>DISTRIBUCION VOLUMEN X CRITERIO (kg ó litros)WhiskyRTO CENTRO</v>
      </c>
      <c r="B2648" s="20" t="s">
        <v>121</v>
      </c>
      <c r="C2648" s="20" t="s">
        <v>151</v>
      </c>
      <c r="D2648" s="20" t="s">
        <v>7</v>
      </c>
      <c r="E2648" s="22">
        <v>18.654012484115494</v>
      </c>
      <c r="F2648" s="22">
        <v>23.036515501910237</v>
      </c>
      <c r="G2648" s="22">
        <v>22.628203497517895</v>
      </c>
      <c r="H2648" s="22"/>
      <c r="I2648" s="22"/>
    </row>
    <row r="2649" spans="1:9" x14ac:dyDescent="0.25">
      <c r="A2649" s="20" t="str">
        <f t="shared" si="41"/>
        <v>DISTRIBUCION VOLUMEN X CRITERIO (kg ó litros)WhiskyNORTE-CENTRO</v>
      </c>
      <c r="B2649" s="20" t="s">
        <v>121</v>
      </c>
      <c r="C2649" s="20" t="s">
        <v>151</v>
      </c>
      <c r="D2649" s="20" t="s">
        <v>8</v>
      </c>
      <c r="E2649" s="22">
        <v>6.6922470976672752</v>
      </c>
      <c r="F2649" s="22">
        <v>4.3279210315847125</v>
      </c>
      <c r="G2649" s="22">
        <v>5.884577451212591</v>
      </c>
      <c r="H2649" s="22"/>
      <c r="I2649" s="22"/>
    </row>
    <row r="2650" spans="1:9" x14ac:dyDescent="0.25">
      <c r="A2650" s="20" t="str">
        <f t="shared" si="41"/>
        <v>DISTRIBUCION VOLUMEN X CRITERIO (kg ó litros)WhiskyNOROESTE</v>
      </c>
      <c r="B2650" s="20" t="s">
        <v>121</v>
      </c>
      <c r="C2650" s="20" t="s">
        <v>151</v>
      </c>
      <c r="D2650" s="20" t="s">
        <v>9</v>
      </c>
      <c r="E2650" s="22">
        <v>4.7488930429062908</v>
      </c>
      <c r="F2650" s="22">
        <v>6.4923590607707613</v>
      </c>
      <c r="G2650" s="22">
        <v>7.6555354299464557</v>
      </c>
      <c r="H2650" s="22"/>
      <c r="I2650" s="22"/>
    </row>
    <row r="2651" spans="1:9" x14ac:dyDescent="0.25">
      <c r="A2651" s="20" t="str">
        <f t="shared" si="41"/>
        <v>DISTRIBUCION VOLUMEN X CRITERIO (kg ó litros)Whisky&lt;2MIL</v>
      </c>
      <c r="B2651" s="20" t="s">
        <v>121</v>
      </c>
      <c r="C2651" s="20" t="s">
        <v>151</v>
      </c>
      <c r="D2651" s="20" t="s">
        <v>10</v>
      </c>
      <c r="E2651" s="22">
        <v>10.815431216009623</v>
      </c>
      <c r="F2651" s="22">
        <v>9.0244488575682347</v>
      </c>
      <c r="G2651" s="22">
        <v>13.432900854569169</v>
      </c>
      <c r="H2651" s="22"/>
      <c r="I2651" s="22"/>
    </row>
    <row r="2652" spans="1:9" x14ac:dyDescent="0.25">
      <c r="A2652" s="20" t="str">
        <f t="shared" si="41"/>
        <v>DISTRIBUCION VOLUMEN X CRITERIO (kg ó litros)Whisky2-5MIL</v>
      </c>
      <c r="B2652" s="20" t="s">
        <v>121</v>
      </c>
      <c r="C2652" s="20" t="s">
        <v>151</v>
      </c>
      <c r="D2652" s="20" t="s">
        <v>11</v>
      </c>
      <c r="E2652" s="22">
        <v>4.2036381676288004</v>
      </c>
      <c r="F2652" s="22">
        <v>3.8061871508294502</v>
      </c>
      <c r="G2652" s="22">
        <v>3.4496032100568113</v>
      </c>
      <c r="H2652" s="22"/>
      <c r="I2652" s="22"/>
    </row>
    <row r="2653" spans="1:9" x14ac:dyDescent="0.25">
      <c r="A2653" s="20" t="str">
        <f t="shared" si="41"/>
        <v>DISTRIBUCION VOLUMEN X CRITERIO (kg ó litros)Whisky5-10MIL</v>
      </c>
      <c r="B2653" s="20" t="s">
        <v>121</v>
      </c>
      <c r="C2653" s="20" t="s">
        <v>151</v>
      </c>
      <c r="D2653" s="20" t="s">
        <v>12</v>
      </c>
      <c r="E2653" s="22">
        <v>6.2763523587640053</v>
      </c>
      <c r="F2653" s="22">
        <v>6.0267010108418502</v>
      </c>
      <c r="G2653" s="22">
        <v>1.8598815240196935</v>
      </c>
      <c r="H2653" s="22"/>
      <c r="I2653" s="22"/>
    </row>
    <row r="2654" spans="1:9" x14ac:dyDescent="0.25">
      <c r="A2654" s="20" t="str">
        <f t="shared" si="41"/>
        <v>DISTRIBUCION VOLUMEN X CRITERIO (kg ó litros)Whisky10-30MIL</v>
      </c>
      <c r="B2654" s="20" t="s">
        <v>121</v>
      </c>
      <c r="C2654" s="20" t="s">
        <v>151</v>
      </c>
      <c r="D2654" s="20" t="s">
        <v>13</v>
      </c>
      <c r="E2654" s="22">
        <v>18.521955967762764</v>
      </c>
      <c r="F2654" s="22">
        <v>22.752608301141432</v>
      </c>
      <c r="G2654" s="22">
        <v>18.987508286767639</v>
      </c>
      <c r="H2654" s="22"/>
      <c r="I2654" s="22"/>
    </row>
    <row r="2655" spans="1:9" x14ac:dyDescent="0.25">
      <c r="A2655" s="20" t="str">
        <f t="shared" si="41"/>
        <v>DISTRIBUCION VOLUMEN X CRITERIO (kg ó litros)Whisky30-100MIL</v>
      </c>
      <c r="B2655" s="20" t="s">
        <v>121</v>
      </c>
      <c r="C2655" s="20" t="s">
        <v>151</v>
      </c>
      <c r="D2655" s="20" t="s">
        <v>14</v>
      </c>
      <c r="E2655" s="22">
        <v>18.101576179983557</v>
      </c>
      <c r="F2655" s="22">
        <v>21.916168412215761</v>
      </c>
      <c r="G2655" s="22">
        <v>22.803897681631533</v>
      </c>
      <c r="H2655" s="22"/>
      <c r="I2655" s="22"/>
    </row>
    <row r="2656" spans="1:9" x14ac:dyDescent="0.25">
      <c r="A2656" s="20" t="str">
        <f t="shared" si="41"/>
        <v>DISTRIBUCION VOLUMEN X CRITERIO (kg ó litros)Whisky100-200MIL</v>
      </c>
      <c r="B2656" s="20" t="s">
        <v>121</v>
      </c>
      <c r="C2656" s="20" t="s">
        <v>151</v>
      </c>
      <c r="D2656" s="20" t="s">
        <v>15</v>
      </c>
      <c r="E2656" s="22">
        <v>8.9648175893056603</v>
      </c>
      <c r="F2656" s="22">
        <v>8.4494811276304542</v>
      </c>
      <c r="G2656" s="22">
        <v>10.679822481151673</v>
      </c>
      <c r="H2656" s="22"/>
      <c r="I2656" s="22"/>
    </row>
    <row r="2657" spans="1:9" x14ac:dyDescent="0.25">
      <c r="A2657" s="20" t="str">
        <f t="shared" si="41"/>
        <v>DISTRIBUCION VOLUMEN X CRITERIO (kg ó litros)Whisky200-500MIL</v>
      </c>
      <c r="B2657" s="20" t="s">
        <v>121</v>
      </c>
      <c r="C2657" s="20" t="s">
        <v>151</v>
      </c>
      <c r="D2657" s="20" t="s">
        <v>16</v>
      </c>
      <c r="E2657" s="22">
        <v>5.8575196055586671</v>
      </c>
      <c r="F2657" s="22">
        <v>12.462046151408202</v>
      </c>
      <c r="G2657" s="22">
        <v>10.829030621579125</v>
      </c>
      <c r="H2657" s="22"/>
      <c r="I2657" s="22"/>
    </row>
    <row r="2658" spans="1:9" x14ac:dyDescent="0.25">
      <c r="A2658" s="20" t="str">
        <f t="shared" si="41"/>
        <v>DISTRIBUCION VOLUMEN X CRITERIO (kg ó litros)Whisky&gt;500MIL</v>
      </c>
      <c r="B2658" s="20" t="s">
        <v>121</v>
      </c>
      <c r="C2658" s="20" t="s">
        <v>151</v>
      </c>
      <c r="D2658" s="20" t="s">
        <v>17</v>
      </c>
      <c r="E2658" s="22">
        <v>27.25870516582291</v>
      </c>
      <c r="F2658" s="22">
        <v>15.562352273828036</v>
      </c>
      <c r="G2658" s="22">
        <v>17.957360849471947</v>
      </c>
      <c r="H2658" s="22"/>
      <c r="I2658" s="22"/>
    </row>
    <row r="2659" spans="1:9" x14ac:dyDescent="0.25">
      <c r="A2659" s="20" t="str">
        <f t="shared" si="41"/>
        <v>DISTRIBUCION VOLUMEN X CRITERIO (kg ó litros)WhiskyDE 15 A 19 AÑOS</v>
      </c>
      <c r="B2659" s="20" t="s">
        <v>121</v>
      </c>
      <c r="C2659" s="20" t="s">
        <v>151</v>
      </c>
      <c r="D2659" s="20" t="s">
        <v>40</v>
      </c>
      <c r="E2659" s="22">
        <v>2.8396724470376267</v>
      </c>
      <c r="F2659" s="22">
        <v>1.9654731221469268</v>
      </c>
      <c r="G2659" s="22">
        <v>0</v>
      </c>
      <c r="H2659" s="22"/>
      <c r="I2659" s="22"/>
    </row>
    <row r="2660" spans="1:9" x14ac:dyDescent="0.25">
      <c r="A2660" s="20" t="str">
        <f t="shared" si="41"/>
        <v>DISTRIBUCION VOLUMEN X CRITERIO (kg ó litros)WhiskyDE 20 A 24 AÑOS</v>
      </c>
      <c r="B2660" s="20" t="s">
        <v>121</v>
      </c>
      <c r="C2660" s="20" t="s">
        <v>151</v>
      </c>
      <c r="D2660" s="20" t="s">
        <v>41</v>
      </c>
      <c r="E2660" s="22">
        <v>5.7804845615690779</v>
      </c>
      <c r="F2660" s="22">
        <v>2.5914202060619451</v>
      </c>
      <c r="G2660" s="22">
        <v>2.5846455049182628</v>
      </c>
      <c r="H2660" s="22"/>
      <c r="I2660" s="22"/>
    </row>
    <row r="2661" spans="1:9" x14ac:dyDescent="0.25">
      <c r="A2661" s="20" t="str">
        <f t="shared" si="41"/>
        <v>DISTRIBUCION VOLUMEN X CRITERIO (kg ó litros)WhiskyDE 25 A 34 AÑOS</v>
      </c>
      <c r="B2661" s="20" t="s">
        <v>121</v>
      </c>
      <c r="C2661" s="20" t="s">
        <v>151</v>
      </c>
      <c r="D2661" s="20" t="s">
        <v>42</v>
      </c>
      <c r="E2661" s="22">
        <v>9.1696297982559827</v>
      </c>
      <c r="F2661" s="22">
        <v>9.0000875765585029</v>
      </c>
      <c r="G2661" s="22">
        <v>5.1022689797274481</v>
      </c>
      <c r="H2661" s="22"/>
      <c r="I2661" s="22"/>
    </row>
    <row r="2662" spans="1:9" x14ac:dyDescent="0.25">
      <c r="A2662" s="20" t="str">
        <f t="shared" si="41"/>
        <v>DISTRIBUCION VOLUMEN X CRITERIO (kg ó litros)WhiskyDE 35 A 49 AÑOS</v>
      </c>
      <c r="B2662" s="20" t="s">
        <v>121</v>
      </c>
      <c r="C2662" s="20" t="s">
        <v>151</v>
      </c>
      <c r="D2662" s="20" t="s">
        <v>43</v>
      </c>
      <c r="E2662" s="22">
        <v>27.051943064773205</v>
      </c>
      <c r="F2662" s="22">
        <v>27.169588817042158</v>
      </c>
      <c r="G2662" s="22">
        <v>16.22077755228996</v>
      </c>
      <c r="H2662" s="22"/>
      <c r="I2662" s="22"/>
    </row>
    <row r="2663" spans="1:9" x14ac:dyDescent="0.25">
      <c r="A2663" s="20" t="str">
        <f t="shared" si="41"/>
        <v>DISTRIBUCION VOLUMEN X CRITERIO (kg ó litros)WhiskyDE 50 A 59 AÑOS</v>
      </c>
      <c r="B2663" s="20" t="s">
        <v>121</v>
      </c>
      <c r="C2663" s="20" t="s">
        <v>151</v>
      </c>
      <c r="D2663" s="20" t="s">
        <v>44</v>
      </c>
      <c r="E2663" s="22">
        <v>42.995475753825609</v>
      </c>
      <c r="F2663" s="22">
        <v>31.821679071800002</v>
      </c>
      <c r="G2663" s="22">
        <v>25.079480974280244</v>
      </c>
      <c r="H2663" s="22"/>
      <c r="I2663" s="22"/>
    </row>
    <row r="2664" spans="1:9" x14ac:dyDescent="0.25">
      <c r="A2664" s="20" t="str">
        <f t="shared" si="41"/>
        <v>DISTRIBUCION VOLUMEN X CRITERIO (kg ó litros)WhiskyDE 60 A 75 AÑOS</v>
      </c>
      <c r="B2664" s="20" t="s">
        <v>121</v>
      </c>
      <c r="C2664" s="20" t="s">
        <v>151</v>
      </c>
      <c r="D2664" s="20" t="s">
        <v>45</v>
      </c>
      <c r="E2664" s="22">
        <v>12.162788318395167</v>
      </c>
      <c r="F2664" s="22">
        <v>27.451739767807165</v>
      </c>
      <c r="G2664" s="22">
        <v>51.012823364279114</v>
      </c>
      <c r="H2664" s="22"/>
      <c r="I2664" s="22"/>
    </row>
    <row r="2665" spans="1:9" x14ac:dyDescent="0.25">
      <c r="A2665" s="20" t="str">
        <f t="shared" si="41"/>
        <v>DISTRIBUCION VOLUMEN X CRITERIO (kg ó litros)WhiskyALTA Y MEDIA ALTA</v>
      </c>
      <c r="B2665" s="20" t="s">
        <v>121</v>
      </c>
      <c r="C2665" s="20" t="s">
        <v>151</v>
      </c>
      <c r="D2665" s="20" t="s">
        <v>18</v>
      </c>
      <c r="E2665" s="22">
        <v>21.658338677768956</v>
      </c>
      <c r="F2665" s="22">
        <v>24.41571049257097</v>
      </c>
      <c r="G2665" s="22">
        <v>21.32889819807929</v>
      </c>
      <c r="H2665" s="22"/>
      <c r="I2665" s="22"/>
    </row>
    <row r="2666" spans="1:9" x14ac:dyDescent="0.25">
      <c r="A2666" s="20" t="str">
        <f t="shared" si="41"/>
        <v>DISTRIBUCION VOLUMEN X CRITERIO (kg ó litros)WhiskyMEDIA</v>
      </c>
      <c r="B2666" s="20" t="s">
        <v>121</v>
      </c>
      <c r="C2666" s="20" t="s">
        <v>151</v>
      </c>
      <c r="D2666" s="20" t="s">
        <v>19</v>
      </c>
      <c r="E2666" s="22">
        <v>37.912433413568728</v>
      </c>
      <c r="F2666" s="22">
        <v>40.161232459718939</v>
      </c>
      <c r="G2666" s="22">
        <v>38.478499779407322</v>
      </c>
      <c r="H2666" s="22"/>
      <c r="I2666" s="22"/>
    </row>
    <row r="2667" spans="1:9" x14ac:dyDescent="0.25">
      <c r="A2667" s="20" t="str">
        <f t="shared" si="41"/>
        <v>DISTRIBUCION VOLUMEN X CRITERIO (kg ó litros)WhiskyMEDIA BAJA</v>
      </c>
      <c r="B2667" s="20" t="s">
        <v>121</v>
      </c>
      <c r="C2667" s="20" t="s">
        <v>151</v>
      </c>
      <c r="D2667" s="20" t="s">
        <v>20</v>
      </c>
      <c r="E2667" s="22">
        <v>23.886680901102135</v>
      </c>
      <c r="F2667" s="22">
        <v>24.755344864148039</v>
      </c>
      <c r="G2667" s="22">
        <v>22.007806349226087</v>
      </c>
      <c r="H2667" s="22"/>
      <c r="I2667" s="22"/>
    </row>
    <row r="2668" spans="1:9" x14ac:dyDescent="0.25">
      <c r="A2668" s="20" t="str">
        <f t="shared" si="41"/>
        <v>DISTRIBUCION VOLUMEN X CRITERIO (kg ó litros)WhiskyBAJA</v>
      </c>
      <c r="B2668" s="20" t="s">
        <v>121</v>
      </c>
      <c r="C2668" s="20" t="s">
        <v>151</v>
      </c>
      <c r="D2668" s="20" t="s">
        <v>21</v>
      </c>
      <c r="E2668" s="22">
        <v>16.542539342654802</v>
      </c>
      <c r="F2668" s="22">
        <v>10.667702137713466</v>
      </c>
      <c r="G2668" s="22">
        <v>18.184804053850058</v>
      </c>
      <c r="H2668" s="22"/>
      <c r="I2668" s="22"/>
    </row>
    <row r="2669" spans="1:9" x14ac:dyDescent="0.25">
      <c r="A2669" s="20" t="str">
        <f t="shared" si="41"/>
        <v>DISTRIBUCION VOLUMEN X CRITERIO (kg ó litros)WhiskyHOMBRE</v>
      </c>
      <c r="B2669" s="20" t="s">
        <v>121</v>
      </c>
      <c r="C2669" s="20" t="s">
        <v>151</v>
      </c>
      <c r="D2669" s="20" t="s">
        <v>22</v>
      </c>
      <c r="E2669" s="22">
        <v>62.627086031446886</v>
      </c>
      <c r="F2669" s="22">
        <v>74.130691587788107</v>
      </c>
      <c r="G2669" s="22">
        <v>69.209898011804498</v>
      </c>
      <c r="H2669" s="22"/>
      <c r="I2669" s="22"/>
    </row>
    <row r="2670" spans="1:9" x14ac:dyDescent="0.25">
      <c r="A2670" s="20" t="str">
        <f t="shared" si="41"/>
        <v>DISTRIBUCION VOLUMEN X CRITERIO (kg ó litros)WhiskyMUJER</v>
      </c>
      <c r="B2670" s="20" t="s">
        <v>121</v>
      </c>
      <c r="C2670" s="20" t="s">
        <v>151</v>
      </c>
      <c r="D2670" s="20" t="s">
        <v>23</v>
      </c>
      <c r="E2670" s="22">
        <v>37.372910543159215</v>
      </c>
      <c r="F2670" s="22">
        <v>25.869298290340691</v>
      </c>
      <c r="G2670" s="22">
        <v>30.790104392745171</v>
      </c>
      <c r="H2670" s="22"/>
      <c r="I2670" s="22"/>
    </row>
    <row r="2671" spans="1:9" x14ac:dyDescent="0.25">
      <c r="A2671" s="20" t="str">
        <f t="shared" si="41"/>
        <v>DISTRIBUCION VOLUMEN X CRITERIO (kg ó litros)BrandyT.ESPAÑA</v>
      </c>
      <c r="B2671" s="20" t="s">
        <v>121</v>
      </c>
      <c r="C2671" s="20" t="s">
        <v>152</v>
      </c>
      <c r="D2671" s="20" t="s">
        <v>37</v>
      </c>
      <c r="E2671" s="22">
        <v>100</v>
      </c>
      <c r="F2671" s="22">
        <v>100</v>
      </c>
      <c r="G2671" s="22">
        <v>100</v>
      </c>
      <c r="H2671" s="22"/>
      <c r="I2671" s="22"/>
    </row>
    <row r="2672" spans="1:9" x14ac:dyDescent="0.25">
      <c r="A2672" s="20" t="str">
        <f t="shared" si="41"/>
        <v>DISTRIBUCION VOLUMEN X CRITERIO (kg ó litros)BrandyBCN AM</v>
      </c>
      <c r="B2672" s="20" t="s">
        <v>121</v>
      </c>
      <c r="C2672" s="20" t="s">
        <v>152</v>
      </c>
      <c r="D2672" s="20" t="s">
        <v>2</v>
      </c>
      <c r="E2672" s="22">
        <v>5.8097948993156656</v>
      </c>
      <c r="F2672" s="22">
        <v>8.1759450097198698</v>
      </c>
      <c r="G2672" s="22">
        <v>2.263838856455902</v>
      </c>
      <c r="H2672" s="22"/>
      <c r="I2672" s="22"/>
    </row>
    <row r="2673" spans="1:9" x14ac:dyDescent="0.25">
      <c r="A2673" s="20" t="str">
        <f t="shared" si="41"/>
        <v>DISTRIBUCION VOLUMEN X CRITERIO (kg ó litros)BrandyREST.CAT ARAGON</v>
      </c>
      <c r="B2673" s="20" t="s">
        <v>121</v>
      </c>
      <c r="C2673" s="20" t="s">
        <v>152</v>
      </c>
      <c r="D2673" s="20" t="s">
        <v>3</v>
      </c>
      <c r="E2673" s="22">
        <v>14.703571251734743</v>
      </c>
      <c r="F2673" s="22">
        <v>10.239338333741358</v>
      </c>
      <c r="G2673" s="22">
        <v>4.7841613193807033</v>
      </c>
      <c r="H2673" s="22"/>
      <c r="I2673" s="22"/>
    </row>
    <row r="2674" spans="1:9" x14ac:dyDescent="0.25">
      <c r="A2674" s="20" t="str">
        <f t="shared" si="41"/>
        <v>DISTRIBUCION VOLUMEN X CRITERIO (kg ó litros)BrandyLEVANTE</v>
      </c>
      <c r="B2674" s="20" t="s">
        <v>121</v>
      </c>
      <c r="C2674" s="20" t="s">
        <v>152</v>
      </c>
      <c r="D2674" s="20" t="s">
        <v>4</v>
      </c>
      <c r="E2674" s="22">
        <v>34.961867109013916</v>
      </c>
      <c r="F2674" s="22">
        <v>30.521454830353544</v>
      </c>
      <c r="G2674" s="22">
        <v>61.975431946017203</v>
      </c>
      <c r="H2674" s="22"/>
      <c r="I2674" s="22"/>
    </row>
    <row r="2675" spans="1:9" x14ac:dyDescent="0.25">
      <c r="A2675" s="20" t="str">
        <f t="shared" si="41"/>
        <v>DISTRIBUCION VOLUMEN X CRITERIO (kg ó litros)BrandyANDALUCIA</v>
      </c>
      <c r="B2675" s="20" t="s">
        <v>121</v>
      </c>
      <c r="C2675" s="20" t="s">
        <v>152</v>
      </c>
      <c r="D2675" s="20" t="s">
        <v>5</v>
      </c>
      <c r="E2675" s="22">
        <v>16.575075797817906</v>
      </c>
      <c r="F2675" s="22">
        <v>36.592491018678231</v>
      </c>
      <c r="G2675" s="22">
        <v>11.743606619538568</v>
      </c>
      <c r="H2675" s="22"/>
      <c r="I2675" s="22"/>
    </row>
    <row r="2676" spans="1:9" x14ac:dyDescent="0.25">
      <c r="A2676" s="20" t="str">
        <f t="shared" si="41"/>
        <v>DISTRIBUCION VOLUMEN X CRITERIO (kg ó litros)BrandyMDD AM</v>
      </c>
      <c r="B2676" s="20" t="s">
        <v>121</v>
      </c>
      <c r="C2676" s="20" t="s">
        <v>152</v>
      </c>
      <c r="D2676" s="20" t="s">
        <v>6</v>
      </c>
      <c r="E2676" s="22">
        <v>1.4105912438413164</v>
      </c>
      <c r="F2676" s="22">
        <v>6.6615733136317505</v>
      </c>
      <c r="G2676" s="22">
        <v>2.406573724232218E-2</v>
      </c>
      <c r="H2676" s="22"/>
      <c r="I2676" s="22"/>
    </row>
    <row r="2677" spans="1:9" x14ac:dyDescent="0.25">
      <c r="A2677" s="20" t="str">
        <f t="shared" si="41"/>
        <v>DISTRIBUCION VOLUMEN X CRITERIO (kg ó litros)BrandyRTO CENTRO</v>
      </c>
      <c r="B2677" s="20" t="s">
        <v>121</v>
      </c>
      <c r="C2677" s="20" t="s">
        <v>152</v>
      </c>
      <c r="D2677" s="20" t="s">
        <v>7</v>
      </c>
      <c r="E2677" s="22">
        <v>2.237156986452407</v>
      </c>
      <c r="F2677" s="22">
        <v>2.6777997238855993</v>
      </c>
      <c r="G2677" s="22">
        <v>1.807622678429879</v>
      </c>
      <c r="H2677" s="22"/>
      <c r="I2677" s="22"/>
    </row>
    <row r="2678" spans="1:9" x14ac:dyDescent="0.25">
      <c r="A2678" s="20" t="str">
        <f t="shared" si="41"/>
        <v>DISTRIBUCION VOLUMEN X CRITERIO (kg ó litros)BrandyNORTE-CENTRO</v>
      </c>
      <c r="B2678" s="20" t="s">
        <v>121</v>
      </c>
      <c r="C2678" s="20" t="s">
        <v>152</v>
      </c>
      <c r="D2678" s="20" t="s">
        <v>8</v>
      </c>
      <c r="E2678" s="22">
        <v>14.571710558675473</v>
      </c>
      <c r="F2678" s="22">
        <v>3.0959660669538551</v>
      </c>
      <c r="G2678" s="22">
        <v>14.624700005854205</v>
      </c>
      <c r="H2678" s="22"/>
      <c r="I2678" s="22"/>
    </row>
    <row r="2679" spans="1:9" x14ac:dyDescent="0.25">
      <c r="A2679" s="20" t="str">
        <f t="shared" si="41"/>
        <v>DISTRIBUCION VOLUMEN X CRITERIO (kg ó litros)BrandyNOROESTE</v>
      </c>
      <c r="B2679" s="20" t="s">
        <v>121</v>
      </c>
      <c r="C2679" s="20" t="s">
        <v>152</v>
      </c>
      <c r="D2679" s="20" t="s">
        <v>9</v>
      </c>
      <c r="E2679" s="22">
        <v>9.7302364034679893</v>
      </c>
      <c r="F2679" s="22">
        <v>2.0354458746407058</v>
      </c>
      <c r="G2679" s="22">
        <v>2.7765769150291559</v>
      </c>
      <c r="H2679" s="22"/>
      <c r="I2679" s="22"/>
    </row>
    <row r="2680" spans="1:9" x14ac:dyDescent="0.25">
      <c r="A2680" s="20" t="str">
        <f t="shared" si="41"/>
        <v>DISTRIBUCION VOLUMEN X CRITERIO (kg ó litros)Brandy&lt;2MIL</v>
      </c>
      <c r="B2680" s="20" t="s">
        <v>121</v>
      </c>
      <c r="C2680" s="20" t="s">
        <v>152</v>
      </c>
      <c r="D2680" s="20" t="s">
        <v>10</v>
      </c>
      <c r="E2680" s="22">
        <v>11.208250941541287</v>
      </c>
      <c r="F2680" s="22">
        <v>1.4585619086243564</v>
      </c>
      <c r="G2680" s="22">
        <v>50.880321466477298</v>
      </c>
      <c r="H2680" s="22"/>
      <c r="I2680" s="22"/>
    </row>
    <row r="2681" spans="1:9" x14ac:dyDescent="0.25">
      <c r="A2681" s="20" t="str">
        <f t="shared" si="41"/>
        <v>DISTRIBUCION VOLUMEN X CRITERIO (kg ó litros)Brandy2-5MIL</v>
      </c>
      <c r="B2681" s="20" t="s">
        <v>121</v>
      </c>
      <c r="C2681" s="20" t="s">
        <v>152</v>
      </c>
      <c r="D2681" s="20" t="s">
        <v>11</v>
      </c>
      <c r="E2681" s="22">
        <v>2.3269586304400844</v>
      </c>
      <c r="F2681" s="22">
        <v>7.2336806536012102</v>
      </c>
      <c r="G2681" s="22">
        <v>2.8451007413250813</v>
      </c>
      <c r="H2681" s="22"/>
      <c r="I2681" s="22"/>
    </row>
    <row r="2682" spans="1:9" x14ac:dyDescent="0.25">
      <c r="A2682" s="20" t="str">
        <f t="shared" si="41"/>
        <v>DISTRIBUCION VOLUMEN X CRITERIO (kg ó litros)Brandy5-10MIL</v>
      </c>
      <c r="B2682" s="20" t="s">
        <v>121</v>
      </c>
      <c r="C2682" s="20" t="s">
        <v>152</v>
      </c>
      <c r="D2682" s="20" t="s">
        <v>12</v>
      </c>
      <c r="E2682" s="22">
        <v>17.994072378198069</v>
      </c>
      <c r="F2682" s="22">
        <v>10.470586363875649</v>
      </c>
      <c r="G2682" s="22">
        <v>1.7053307747223097</v>
      </c>
      <c r="H2682" s="22"/>
      <c r="I2682" s="22"/>
    </row>
    <row r="2683" spans="1:9" x14ac:dyDescent="0.25">
      <c r="A2683" s="20" t="str">
        <f t="shared" si="41"/>
        <v>DISTRIBUCION VOLUMEN X CRITERIO (kg ó litros)Brandy10-30MIL</v>
      </c>
      <c r="B2683" s="20" t="s">
        <v>121</v>
      </c>
      <c r="C2683" s="20" t="s">
        <v>152</v>
      </c>
      <c r="D2683" s="20" t="s">
        <v>13</v>
      </c>
      <c r="E2683" s="22">
        <v>19.303428704600044</v>
      </c>
      <c r="F2683" s="22">
        <v>12.16678091153033</v>
      </c>
      <c r="G2683" s="22">
        <v>8.770909424333869</v>
      </c>
      <c r="H2683" s="22"/>
      <c r="I2683" s="22"/>
    </row>
    <row r="2684" spans="1:9" x14ac:dyDescent="0.25">
      <c r="A2684" s="20" t="str">
        <f t="shared" si="41"/>
        <v>DISTRIBUCION VOLUMEN X CRITERIO (kg ó litros)Brandy30-100MIL</v>
      </c>
      <c r="B2684" s="20" t="s">
        <v>121</v>
      </c>
      <c r="C2684" s="20" t="s">
        <v>152</v>
      </c>
      <c r="D2684" s="20" t="s">
        <v>14</v>
      </c>
      <c r="E2684" s="22">
        <v>25.530759807298161</v>
      </c>
      <c r="F2684" s="22">
        <v>22.734314455204967</v>
      </c>
      <c r="G2684" s="22">
        <v>11.885729494446611</v>
      </c>
      <c r="H2684" s="22"/>
      <c r="I2684" s="22"/>
    </row>
    <row r="2685" spans="1:9" x14ac:dyDescent="0.25">
      <c r="A2685" s="20" t="str">
        <f t="shared" si="41"/>
        <v>DISTRIBUCION VOLUMEN X CRITERIO (kg ó litros)Brandy100-200MIL</v>
      </c>
      <c r="B2685" s="20" t="s">
        <v>121</v>
      </c>
      <c r="C2685" s="20" t="s">
        <v>152</v>
      </c>
      <c r="D2685" s="20" t="s">
        <v>15</v>
      </c>
      <c r="E2685" s="22">
        <v>7.3164106743473347</v>
      </c>
      <c r="F2685" s="22">
        <v>13.760953843315987</v>
      </c>
      <c r="G2685" s="22">
        <v>0.32986400566068785</v>
      </c>
      <c r="H2685" s="22"/>
      <c r="I2685" s="22"/>
    </row>
    <row r="2686" spans="1:9" x14ac:dyDescent="0.25">
      <c r="A2686" s="20" t="str">
        <f t="shared" si="41"/>
        <v>DISTRIBUCION VOLUMEN X CRITERIO (kg ó litros)Brandy200-500MIL</v>
      </c>
      <c r="B2686" s="20" t="s">
        <v>121</v>
      </c>
      <c r="C2686" s="20" t="s">
        <v>152</v>
      </c>
      <c r="D2686" s="20" t="s">
        <v>16</v>
      </c>
      <c r="E2686" s="22">
        <v>10.090889884853542</v>
      </c>
      <c r="F2686" s="22">
        <v>17.015889944244698</v>
      </c>
      <c r="G2686" s="22">
        <v>15.727076749671188</v>
      </c>
      <c r="H2686" s="22"/>
      <c r="I2686" s="22"/>
    </row>
    <row r="2687" spans="1:9" x14ac:dyDescent="0.25">
      <c r="A2687" s="20" t="str">
        <f t="shared" si="41"/>
        <v>DISTRIBUCION VOLUMEN X CRITERIO (kg ó litros)Brandy&gt;500MIL</v>
      </c>
      <c r="B2687" s="20" t="s">
        <v>121</v>
      </c>
      <c r="C2687" s="20" t="s">
        <v>152</v>
      </c>
      <c r="D2687" s="20" t="s">
        <v>17</v>
      </c>
      <c r="E2687" s="22">
        <v>6.2292305135157156</v>
      </c>
      <c r="F2687" s="22">
        <v>15.159244982237723</v>
      </c>
      <c r="G2687" s="22">
        <v>7.8556712897642029</v>
      </c>
      <c r="H2687" s="22"/>
      <c r="I2687" s="22"/>
    </row>
    <row r="2688" spans="1:9" x14ac:dyDescent="0.25">
      <c r="A2688" s="20" t="str">
        <f t="shared" si="41"/>
        <v>DISTRIBUCION VOLUMEN X CRITERIO (kg ó litros)BrandyDE 15 A 19 AÑOS</v>
      </c>
      <c r="B2688" s="20" t="s">
        <v>121</v>
      </c>
      <c r="C2688" s="20" t="s">
        <v>152</v>
      </c>
      <c r="D2688" s="20" t="s">
        <v>40</v>
      </c>
      <c r="E2688" s="22">
        <v>0</v>
      </c>
      <c r="F2688" s="22">
        <v>0</v>
      </c>
      <c r="G2688" s="22">
        <v>0</v>
      </c>
      <c r="H2688" s="22"/>
      <c r="I2688" s="22"/>
    </row>
    <row r="2689" spans="1:9" x14ac:dyDescent="0.25">
      <c r="A2689" s="20" t="str">
        <f t="shared" si="41"/>
        <v>DISTRIBUCION VOLUMEN X CRITERIO (kg ó litros)BrandyDE 20 A 24 AÑOS</v>
      </c>
      <c r="B2689" s="20" t="s">
        <v>121</v>
      </c>
      <c r="C2689" s="20" t="s">
        <v>152</v>
      </c>
      <c r="D2689" s="20" t="s">
        <v>41</v>
      </c>
      <c r="E2689" s="22">
        <v>2.2151446960416044</v>
      </c>
      <c r="F2689" s="22">
        <v>0</v>
      </c>
      <c r="G2689" s="22">
        <v>0.1979154041314807</v>
      </c>
      <c r="H2689" s="22"/>
      <c r="I2689" s="22"/>
    </row>
    <row r="2690" spans="1:9" x14ac:dyDescent="0.25">
      <c r="A2690" s="20" t="str">
        <f t="shared" si="41"/>
        <v>DISTRIBUCION VOLUMEN X CRITERIO (kg ó litros)BrandyDE 25 A 34 AÑOS</v>
      </c>
      <c r="B2690" s="20" t="s">
        <v>121</v>
      </c>
      <c r="C2690" s="20" t="s">
        <v>152</v>
      </c>
      <c r="D2690" s="20" t="s">
        <v>42</v>
      </c>
      <c r="E2690" s="22">
        <v>0.70997885236025737</v>
      </c>
      <c r="F2690" s="22">
        <v>8.3287842986621072</v>
      </c>
      <c r="G2690" s="22">
        <v>2.1734240982563402</v>
      </c>
      <c r="H2690" s="22"/>
      <c r="I2690" s="22"/>
    </row>
    <row r="2691" spans="1:9" x14ac:dyDescent="0.25">
      <c r="A2691" s="20" t="str">
        <f t="shared" si="41"/>
        <v>DISTRIBUCION VOLUMEN X CRITERIO (kg ó litros)BrandyDE 35 A 49 AÑOS</v>
      </c>
      <c r="B2691" s="20" t="s">
        <v>121</v>
      </c>
      <c r="C2691" s="20" t="s">
        <v>152</v>
      </c>
      <c r="D2691" s="20" t="s">
        <v>43</v>
      </c>
      <c r="E2691" s="22">
        <v>12.338852371799508</v>
      </c>
      <c r="F2691" s="22">
        <v>13.326614608541885</v>
      </c>
      <c r="G2691" s="22">
        <v>1.9623193890014747</v>
      </c>
      <c r="H2691" s="22"/>
      <c r="I2691" s="22"/>
    </row>
    <row r="2692" spans="1:9" x14ac:dyDescent="0.25">
      <c r="A2692" s="20" t="str">
        <f t="shared" ref="A2692:A2755" si="42">B2692&amp;C2692&amp;D2692</f>
        <v>DISTRIBUCION VOLUMEN X CRITERIO (kg ó litros)BrandyDE 50 A 59 AÑOS</v>
      </c>
      <c r="B2692" s="20" t="s">
        <v>121</v>
      </c>
      <c r="C2692" s="20" t="s">
        <v>152</v>
      </c>
      <c r="D2692" s="20" t="s">
        <v>44</v>
      </c>
      <c r="E2692" s="22">
        <v>26.318218474794008</v>
      </c>
      <c r="F2692" s="22">
        <v>26.032733587639278</v>
      </c>
      <c r="G2692" s="22">
        <v>13.060022616562335</v>
      </c>
      <c r="H2692" s="22"/>
      <c r="I2692" s="22"/>
    </row>
    <row r="2693" spans="1:9" x14ac:dyDescent="0.25">
      <c r="A2693" s="20" t="str">
        <f t="shared" si="42"/>
        <v>DISTRIBUCION VOLUMEN X CRITERIO (kg ó litros)BrandyDE 60 A 75 AÑOS</v>
      </c>
      <c r="B2693" s="20" t="s">
        <v>121</v>
      </c>
      <c r="C2693" s="20" t="s">
        <v>152</v>
      </c>
      <c r="D2693" s="20" t="s">
        <v>45</v>
      </c>
      <c r="E2693" s="22">
        <v>58.417806352124991</v>
      </c>
      <c r="F2693" s="22">
        <v>52.311877234434171</v>
      </c>
      <c r="G2693" s="22">
        <v>82.606318717557031</v>
      </c>
      <c r="H2693" s="22"/>
      <c r="I2693" s="22"/>
    </row>
    <row r="2694" spans="1:9" x14ac:dyDescent="0.25">
      <c r="A2694" s="20" t="str">
        <f t="shared" si="42"/>
        <v>DISTRIBUCION VOLUMEN X CRITERIO (kg ó litros)BrandyALTA Y MEDIA ALTA</v>
      </c>
      <c r="B2694" s="20" t="s">
        <v>121</v>
      </c>
      <c r="C2694" s="20" t="s">
        <v>152</v>
      </c>
      <c r="D2694" s="20" t="s">
        <v>18</v>
      </c>
      <c r="E2694" s="22">
        <v>53.818771230784179</v>
      </c>
      <c r="F2694" s="22">
        <v>48.631860721441136</v>
      </c>
      <c r="G2694" s="22">
        <v>15.97566199114088</v>
      </c>
      <c r="H2694" s="22"/>
      <c r="I2694" s="22"/>
    </row>
    <row r="2695" spans="1:9" x14ac:dyDescent="0.25">
      <c r="A2695" s="20" t="str">
        <f t="shared" si="42"/>
        <v>DISTRIBUCION VOLUMEN X CRITERIO (kg ó litros)BrandyMEDIA</v>
      </c>
      <c r="B2695" s="20" t="s">
        <v>121</v>
      </c>
      <c r="C2695" s="20" t="s">
        <v>152</v>
      </c>
      <c r="D2695" s="20" t="s">
        <v>19</v>
      </c>
      <c r="E2695" s="22">
        <v>37.365874912226033</v>
      </c>
      <c r="F2695" s="22">
        <v>26.005570109121113</v>
      </c>
      <c r="G2695" s="22">
        <v>9.7933874980534874</v>
      </c>
      <c r="H2695" s="22"/>
      <c r="I2695" s="22"/>
    </row>
    <row r="2696" spans="1:9" x14ac:dyDescent="0.25">
      <c r="A2696" s="20" t="str">
        <f t="shared" si="42"/>
        <v>DISTRIBUCION VOLUMEN X CRITERIO (kg ó litros)BrandyMEDIA BAJA</v>
      </c>
      <c r="B2696" s="20" t="s">
        <v>121</v>
      </c>
      <c r="C2696" s="20" t="s">
        <v>152</v>
      </c>
      <c r="D2696" s="20" t="s">
        <v>20</v>
      </c>
      <c r="E2696" s="22">
        <v>7.7801018870973699</v>
      </c>
      <c r="F2696" s="22">
        <v>13.634475843543587</v>
      </c>
      <c r="G2696" s="22">
        <v>65.756584574204666</v>
      </c>
      <c r="H2696" s="22"/>
      <c r="I2696" s="22"/>
    </row>
    <row r="2697" spans="1:9" x14ac:dyDescent="0.25">
      <c r="A2697" s="20" t="str">
        <f t="shared" si="42"/>
        <v>DISTRIBUCION VOLUMEN X CRITERIO (kg ó litros)BrandyBAJA</v>
      </c>
      <c r="B2697" s="20" t="s">
        <v>121</v>
      </c>
      <c r="C2697" s="20" t="s">
        <v>152</v>
      </c>
      <c r="D2697" s="20" t="s">
        <v>21</v>
      </c>
      <c r="E2697" s="22">
        <v>1.0352523754274856</v>
      </c>
      <c r="F2697" s="22">
        <v>11.728108896606567</v>
      </c>
      <c r="G2697" s="22">
        <v>8.4743661245248507</v>
      </c>
      <c r="H2697" s="22"/>
      <c r="I2697" s="22"/>
    </row>
    <row r="2698" spans="1:9" x14ac:dyDescent="0.25">
      <c r="A2698" s="20" t="str">
        <f t="shared" si="42"/>
        <v>DISTRIBUCION VOLUMEN X CRITERIO (kg ó litros)BrandyHOMBRE</v>
      </c>
      <c r="B2698" s="20" t="s">
        <v>121</v>
      </c>
      <c r="C2698" s="20" t="s">
        <v>152</v>
      </c>
      <c r="D2698" s="20" t="s">
        <v>22</v>
      </c>
      <c r="E2698" s="22">
        <v>83.048027587801712</v>
      </c>
      <c r="F2698" s="22">
        <v>67.516911488824789</v>
      </c>
      <c r="G2698" s="22">
        <v>83.403332593765228</v>
      </c>
      <c r="H2698" s="22"/>
      <c r="I2698" s="22"/>
    </row>
    <row r="2699" spans="1:9" x14ac:dyDescent="0.25">
      <c r="A2699" s="20" t="str">
        <f t="shared" si="42"/>
        <v>DISTRIBUCION VOLUMEN X CRITERIO (kg ó litros)BrandyMUJER</v>
      </c>
      <c r="B2699" s="20" t="s">
        <v>121</v>
      </c>
      <c r="C2699" s="20" t="s">
        <v>152</v>
      </c>
      <c r="D2699" s="20" t="s">
        <v>23</v>
      </c>
      <c r="E2699" s="22">
        <v>16.951970774460527</v>
      </c>
      <c r="F2699" s="22">
        <v>32.483100815154302</v>
      </c>
      <c r="G2699" s="22">
        <v>16.596649177619597</v>
      </c>
      <c r="H2699" s="22"/>
      <c r="I2699" s="22"/>
    </row>
    <row r="2700" spans="1:9" x14ac:dyDescent="0.25">
      <c r="A2700" s="20" t="str">
        <f t="shared" si="42"/>
        <v>DISTRIBUCION VOLUMEN X CRITERIO (kg ó litros)GinebraT.ESPAÑA</v>
      </c>
      <c r="B2700" s="20" t="s">
        <v>121</v>
      </c>
      <c r="C2700" s="20" t="s">
        <v>153</v>
      </c>
      <c r="D2700" s="20" t="s">
        <v>37</v>
      </c>
      <c r="E2700" s="22">
        <v>100</v>
      </c>
      <c r="F2700" s="22">
        <v>100</v>
      </c>
      <c r="G2700" s="22">
        <v>100</v>
      </c>
      <c r="H2700" s="22"/>
      <c r="I2700" s="22"/>
    </row>
    <row r="2701" spans="1:9" x14ac:dyDescent="0.25">
      <c r="A2701" s="20" t="str">
        <f t="shared" si="42"/>
        <v>DISTRIBUCION VOLUMEN X CRITERIO (kg ó litros)GinebraBCN AM</v>
      </c>
      <c r="B2701" s="20" t="s">
        <v>121</v>
      </c>
      <c r="C2701" s="20" t="s">
        <v>153</v>
      </c>
      <c r="D2701" s="20" t="s">
        <v>2</v>
      </c>
      <c r="E2701" s="22">
        <v>4.1731881388576104</v>
      </c>
      <c r="F2701" s="22">
        <v>4.7159998997633616</v>
      </c>
      <c r="G2701" s="22">
        <v>4.0462131202119602</v>
      </c>
      <c r="H2701" s="22"/>
      <c r="I2701" s="22"/>
    </row>
    <row r="2702" spans="1:9" x14ac:dyDescent="0.25">
      <c r="A2702" s="20" t="str">
        <f t="shared" si="42"/>
        <v>DISTRIBUCION VOLUMEN X CRITERIO (kg ó litros)GinebraREST.CAT ARAGON</v>
      </c>
      <c r="B2702" s="20" t="s">
        <v>121</v>
      </c>
      <c r="C2702" s="20" t="s">
        <v>153</v>
      </c>
      <c r="D2702" s="20" t="s">
        <v>3</v>
      </c>
      <c r="E2702" s="22">
        <v>8.0679929576934253</v>
      </c>
      <c r="F2702" s="22">
        <v>9.5224390408658177</v>
      </c>
      <c r="G2702" s="22">
        <v>8.3467706629748761</v>
      </c>
      <c r="H2702" s="22"/>
      <c r="I2702" s="22"/>
    </row>
    <row r="2703" spans="1:9" x14ac:dyDescent="0.25">
      <c r="A2703" s="20" t="str">
        <f t="shared" si="42"/>
        <v>DISTRIBUCION VOLUMEN X CRITERIO (kg ó litros)GinebraLEVANTE</v>
      </c>
      <c r="B2703" s="20" t="s">
        <v>121</v>
      </c>
      <c r="C2703" s="20" t="s">
        <v>153</v>
      </c>
      <c r="D2703" s="20" t="s">
        <v>4</v>
      </c>
      <c r="E2703" s="22">
        <v>14.196196898458858</v>
      </c>
      <c r="F2703" s="22">
        <v>12.340076926528905</v>
      </c>
      <c r="G2703" s="22">
        <v>13.034544882989621</v>
      </c>
      <c r="H2703" s="22"/>
      <c r="I2703" s="22"/>
    </row>
    <row r="2704" spans="1:9" x14ac:dyDescent="0.25">
      <c r="A2704" s="20" t="str">
        <f t="shared" si="42"/>
        <v>DISTRIBUCION VOLUMEN X CRITERIO (kg ó litros)GinebraANDALUCIA</v>
      </c>
      <c r="B2704" s="20" t="s">
        <v>121</v>
      </c>
      <c r="C2704" s="20" t="s">
        <v>153</v>
      </c>
      <c r="D2704" s="20" t="s">
        <v>5</v>
      </c>
      <c r="E2704" s="22">
        <v>34.211010597529096</v>
      </c>
      <c r="F2704" s="22">
        <v>29.140248330749174</v>
      </c>
      <c r="G2704" s="22">
        <v>32.449712059381092</v>
      </c>
      <c r="H2704" s="22"/>
      <c r="I2704" s="22"/>
    </row>
    <row r="2705" spans="1:9" x14ac:dyDescent="0.25">
      <c r="A2705" s="20" t="str">
        <f t="shared" si="42"/>
        <v>DISTRIBUCION VOLUMEN X CRITERIO (kg ó litros)GinebraMDD AM</v>
      </c>
      <c r="B2705" s="20" t="s">
        <v>121</v>
      </c>
      <c r="C2705" s="20" t="s">
        <v>153</v>
      </c>
      <c r="D2705" s="20" t="s">
        <v>6</v>
      </c>
      <c r="E2705" s="22">
        <v>6.650055530352013</v>
      </c>
      <c r="F2705" s="22">
        <v>11.630454869344616</v>
      </c>
      <c r="G2705" s="22">
        <v>13.914382081761239</v>
      </c>
      <c r="H2705" s="22"/>
      <c r="I2705" s="22"/>
    </row>
    <row r="2706" spans="1:9" x14ac:dyDescent="0.25">
      <c r="A2706" s="20" t="str">
        <f t="shared" si="42"/>
        <v>DISTRIBUCION VOLUMEN X CRITERIO (kg ó litros)GinebraRTO CENTRO</v>
      </c>
      <c r="B2706" s="20" t="s">
        <v>121</v>
      </c>
      <c r="C2706" s="20" t="s">
        <v>153</v>
      </c>
      <c r="D2706" s="20" t="s">
        <v>7</v>
      </c>
      <c r="E2706" s="22">
        <v>13.724370204322014</v>
      </c>
      <c r="F2706" s="22">
        <v>13.373550128651226</v>
      </c>
      <c r="G2706" s="22">
        <v>13.452191679056144</v>
      </c>
      <c r="H2706" s="22"/>
      <c r="I2706" s="22"/>
    </row>
    <row r="2707" spans="1:9" x14ac:dyDescent="0.25">
      <c r="A2707" s="20" t="str">
        <f t="shared" si="42"/>
        <v>DISTRIBUCION VOLUMEN X CRITERIO (kg ó litros)GinebraNORTE-CENTRO</v>
      </c>
      <c r="B2707" s="20" t="s">
        <v>121</v>
      </c>
      <c r="C2707" s="20" t="s">
        <v>153</v>
      </c>
      <c r="D2707" s="20" t="s">
        <v>8</v>
      </c>
      <c r="E2707" s="22">
        <v>9.7157787344169435</v>
      </c>
      <c r="F2707" s="22">
        <v>9.6723537493731992</v>
      </c>
      <c r="G2707" s="22">
        <v>6.698305308432448</v>
      </c>
      <c r="H2707" s="22"/>
      <c r="I2707" s="22"/>
    </row>
    <row r="2708" spans="1:9" x14ac:dyDescent="0.25">
      <c r="A2708" s="20" t="str">
        <f t="shared" si="42"/>
        <v>DISTRIBUCION VOLUMEN X CRITERIO (kg ó litros)GinebraNOROESTE</v>
      </c>
      <c r="B2708" s="20" t="s">
        <v>121</v>
      </c>
      <c r="C2708" s="20" t="s">
        <v>153</v>
      </c>
      <c r="D2708" s="20" t="s">
        <v>9</v>
      </c>
      <c r="E2708" s="22">
        <v>9.26140701109213</v>
      </c>
      <c r="F2708" s="22">
        <v>9.6048827959932979</v>
      </c>
      <c r="G2708" s="22">
        <v>8.0578887549531562</v>
      </c>
      <c r="H2708" s="22"/>
      <c r="I2708" s="22"/>
    </row>
    <row r="2709" spans="1:9" x14ac:dyDescent="0.25">
      <c r="A2709" s="20" t="str">
        <f t="shared" si="42"/>
        <v>DISTRIBUCION VOLUMEN X CRITERIO (kg ó litros)Ginebra&lt;2MIL</v>
      </c>
      <c r="B2709" s="20" t="s">
        <v>121</v>
      </c>
      <c r="C2709" s="20" t="s">
        <v>153</v>
      </c>
      <c r="D2709" s="20" t="s">
        <v>10</v>
      </c>
      <c r="E2709" s="22">
        <v>11.318432448844085</v>
      </c>
      <c r="F2709" s="22">
        <v>13.582958928697133</v>
      </c>
      <c r="G2709" s="22">
        <v>9.4603766503337479</v>
      </c>
      <c r="H2709" s="22"/>
      <c r="I2709" s="22"/>
    </row>
    <row r="2710" spans="1:9" x14ac:dyDescent="0.25">
      <c r="A2710" s="20" t="str">
        <f t="shared" si="42"/>
        <v>DISTRIBUCION VOLUMEN X CRITERIO (kg ó litros)Ginebra2-5MIL</v>
      </c>
      <c r="B2710" s="20" t="s">
        <v>121</v>
      </c>
      <c r="C2710" s="20" t="s">
        <v>153</v>
      </c>
      <c r="D2710" s="20" t="s">
        <v>11</v>
      </c>
      <c r="E2710" s="22">
        <v>12.181016827638828</v>
      </c>
      <c r="F2710" s="22">
        <v>10.362819179105646</v>
      </c>
      <c r="G2710" s="22">
        <v>5.0741563538865364</v>
      </c>
      <c r="H2710" s="22"/>
      <c r="I2710" s="22"/>
    </row>
    <row r="2711" spans="1:9" x14ac:dyDescent="0.25">
      <c r="A2711" s="20" t="str">
        <f t="shared" si="42"/>
        <v>DISTRIBUCION VOLUMEN X CRITERIO (kg ó litros)Ginebra5-10MIL</v>
      </c>
      <c r="B2711" s="20" t="s">
        <v>121</v>
      </c>
      <c r="C2711" s="20" t="s">
        <v>153</v>
      </c>
      <c r="D2711" s="20" t="s">
        <v>12</v>
      </c>
      <c r="E2711" s="22">
        <v>9.1306543127751194</v>
      </c>
      <c r="F2711" s="22">
        <v>8.9401432033606696</v>
      </c>
      <c r="G2711" s="22">
        <v>8.2782005847924776</v>
      </c>
      <c r="H2711" s="22"/>
      <c r="I2711" s="22"/>
    </row>
    <row r="2712" spans="1:9" x14ac:dyDescent="0.25">
      <c r="A2712" s="20" t="str">
        <f t="shared" si="42"/>
        <v>DISTRIBUCION VOLUMEN X CRITERIO (kg ó litros)Ginebra10-30MIL</v>
      </c>
      <c r="B2712" s="20" t="s">
        <v>121</v>
      </c>
      <c r="C2712" s="20" t="s">
        <v>153</v>
      </c>
      <c r="D2712" s="20" t="s">
        <v>13</v>
      </c>
      <c r="E2712" s="22">
        <v>19.534124668324075</v>
      </c>
      <c r="F2712" s="22">
        <v>16.468692722782961</v>
      </c>
      <c r="G2712" s="22">
        <v>23.207908485554622</v>
      </c>
      <c r="H2712" s="22"/>
      <c r="I2712" s="22"/>
    </row>
    <row r="2713" spans="1:9" x14ac:dyDescent="0.25">
      <c r="A2713" s="20" t="str">
        <f t="shared" si="42"/>
        <v>DISTRIBUCION VOLUMEN X CRITERIO (kg ó litros)Ginebra30-100MIL</v>
      </c>
      <c r="B2713" s="20" t="s">
        <v>121</v>
      </c>
      <c r="C2713" s="20" t="s">
        <v>153</v>
      </c>
      <c r="D2713" s="20" t="s">
        <v>14</v>
      </c>
      <c r="E2713" s="22">
        <v>16.371374984527261</v>
      </c>
      <c r="F2713" s="22">
        <v>15.860790419235599</v>
      </c>
      <c r="G2713" s="22">
        <v>14.826717330991295</v>
      </c>
      <c r="H2713" s="22"/>
      <c r="I2713" s="22"/>
    </row>
    <row r="2714" spans="1:9" x14ac:dyDescent="0.25">
      <c r="A2714" s="20" t="str">
        <f t="shared" si="42"/>
        <v>DISTRIBUCION VOLUMEN X CRITERIO (kg ó litros)Ginebra100-200MIL</v>
      </c>
      <c r="B2714" s="20" t="s">
        <v>121</v>
      </c>
      <c r="C2714" s="20" t="s">
        <v>153</v>
      </c>
      <c r="D2714" s="20" t="s">
        <v>15</v>
      </c>
      <c r="E2714" s="22">
        <v>10.684630211458227</v>
      </c>
      <c r="F2714" s="22">
        <v>11.325984068885878</v>
      </c>
      <c r="G2714" s="22">
        <v>14.339521593018745</v>
      </c>
      <c r="H2714" s="22"/>
      <c r="I2714" s="22"/>
    </row>
    <row r="2715" spans="1:9" x14ac:dyDescent="0.25">
      <c r="A2715" s="20" t="str">
        <f t="shared" si="42"/>
        <v>DISTRIBUCION VOLUMEN X CRITERIO (kg ó litros)Ginebra200-500MIL</v>
      </c>
      <c r="B2715" s="20" t="s">
        <v>121</v>
      </c>
      <c r="C2715" s="20" t="s">
        <v>153</v>
      </c>
      <c r="D2715" s="20" t="s">
        <v>16</v>
      </c>
      <c r="E2715" s="22">
        <v>9.5135484859354342</v>
      </c>
      <c r="F2715" s="22">
        <v>8.1372668150172114</v>
      </c>
      <c r="G2715" s="22">
        <v>9.4887518404663229</v>
      </c>
      <c r="H2715" s="22"/>
      <c r="I2715" s="22"/>
    </row>
    <row r="2716" spans="1:9" x14ac:dyDescent="0.25">
      <c r="A2716" s="20" t="str">
        <f t="shared" si="42"/>
        <v>DISTRIBUCION VOLUMEN X CRITERIO (kg ó litros)Ginebra&gt;500MIL</v>
      </c>
      <c r="B2716" s="20" t="s">
        <v>121</v>
      </c>
      <c r="C2716" s="20" t="s">
        <v>153</v>
      </c>
      <c r="D2716" s="20" t="s">
        <v>17</v>
      </c>
      <c r="E2716" s="22">
        <v>11.266217424285024</v>
      </c>
      <c r="F2716" s="22">
        <v>15.321352171523175</v>
      </c>
      <c r="G2716" s="22">
        <v>15.324380397180809</v>
      </c>
      <c r="H2716" s="22"/>
      <c r="I2716" s="22"/>
    </row>
    <row r="2717" spans="1:9" x14ac:dyDescent="0.25">
      <c r="A2717" s="20" t="str">
        <f t="shared" si="42"/>
        <v>DISTRIBUCION VOLUMEN X CRITERIO (kg ó litros)GinebraDE 15 A 19 AÑOS</v>
      </c>
      <c r="B2717" s="20" t="s">
        <v>121</v>
      </c>
      <c r="C2717" s="20" t="s">
        <v>153</v>
      </c>
      <c r="D2717" s="20" t="s">
        <v>40</v>
      </c>
      <c r="E2717" s="22">
        <v>1.9299766676753789</v>
      </c>
      <c r="F2717" s="22">
        <v>4.0704055650001472</v>
      </c>
      <c r="G2717" s="22">
        <v>3.8708847132727597</v>
      </c>
      <c r="H2717" s="22"/>
      <c r="I2717" s="22"/>
    </row>
    <row r="2718" spans="1:9" x14ac:dyDescent="0.25">
      <c r="A2718" s="20" t="str">
        <f t="shared" si="42"/>
        <v>DISTRIBUCION VOLUMEN X CRITERIO (kg ó litros)GinebraDE 20 A 24 AÑOS</v>
      </c>
      <c r="B2718" s="20" t="s">
        <v>121</v>
      </c>
      <c r="C2718" s="20" t="s">
        <v>153</v>
      </c>
      <c r="D2718" s="20" t="s">
        <v>41</v>
      </c>
      <c r="E2718" s="22">
        <v>8.7830525743271686</v>
      </c>
      <c r="F2718" s="22">
        <v>11.219221744492359</v>
      </c>
      <c r="G2718" s="22">
        <v>7.2317039234833205</v>
      </c>
      <c r="H2718" s="22"/>
      <c r="I2718" s="22"/>
    </row>
    <row r="2719" spans="1:9" x14ac:dyDescent="0.25">
      <c r="A2719" s="20" t="str">
        <f t="shared" si="42"/>
        <v>DISTRIBUCION VOLUMEN X CRITERIO (kg ó litros)GinebraDE 25 A 34 AÑOS</v>
      </c>
      <c r="B2719" s="20" t="s">
        <v>121</v>
      </c>
      <c r="C2719" s="20" t="s">
        <v>153</v>
      </c>
      <c r="D2719" s="20" t="s">
        <v>42</v>
      </c>
      <c r="E2719" s="22">
        <v>17.495585473517753</v>
      </c>
      <c r="F2719" s="22">
        <v>15.639982551473997</v>
      </c>
      <c r="G2719" s="22">
        <v>17.185364294575482</v>
      </c>
      <c r="H2719" s="22"/>
      <c r="I2719" s="22"/>
    </row>
    <row r="2720" spans="1:9" x14ac:dyDescent="0.25">
      <c r="A2720" s="20" t="str">
        <f t="shared" si="42"/>
        <v>DISTRIBUCION VOLUMEN X CRITERIO (kg ó litros)GinebraDE 35 A 49 AÑOS</v>
      </c>
      <c r="B2720" s="20" t="s">
        <v>121</v>
      </c>
      <c r="C2720" s="20" t="s">
        <v>153</v>
      </c>
      <c r="D2720" s="20" t="s">
        <v>43</v>
      </c>
      <c r="E2720" s="22">
        <v>26.146862372177655</v>
      </c>
      <c r="F2720" s="22">
        <v>22.419236932707225</v>
      </c>
      <c r="G2720" s="22">
        <v>19.413466477686971</v>
      </c>
      <c r="H2720" s="22"/>
      <c r="I2720" s="22"/>
    </row>
    <row r="2721" spans="1:9" x14ac:dyDescent="0.25">
      <c r="A2721" s="20" t="str">
        <f t="shared" si="42"/>
        <v>DISTRIBUCION VOLUMEN X CRITERIO (kg ó litros)GinebraDE 50 A 59 AÑOS</v>
      </c>
      <c r="B2721" s="20" t="s">
        <v>121</v>
      </c>
      <c r="C2721" s="20" t="s">
        <v>153</v>
      </c>
      <c r="D2721" s="20" t="s">
        <v>44</v>
      </c>
      <c r="E2721" s="22">
        <v>23.801926232072905</v>
      </c>
      <c r="F2721" s="22">
        <v>22.880546202420891</v>
      </c>
      <c r="G2721" s="22">
        <v>22.214089941031499</v>
      </c>
      <c r="H2721" s="22"/>
      <c r="I2721" s="22"/>
    </row>
    <row r="2722" spans="1:9" x14ac:dyDescent="0.25">
      <c r="A2722" s="20" t="str">
        <f t="shared" si="42"/>
        <v>DISTRIBUCION VOLUMEN X CRITERIO (kg ó litros)GinebraDE 60 A 75 AÑOS</v>
      </c>
      <c r="B2722" s="20" t="s">
        <v>121</v>
      </c>
      <c r="C2722" s="20" t="s">
        <v>153</v>
      </c>
      <c r="D2722" s="20" t="s">
        <v>45</v>
      </c>
      <c r="E2722" s="22">
        <v>21.842597889605962</v>
      </c>
      <c r="F2722" s="22">
        <v>23.770615768020264</v>
      </c>
      <c r="G2722" s="22">
        <v>30.084488421421618</v>
      </c>
      <c r="H2722" s="22"/>
      <c r="I2722" s="22"/>
    </row>
    <row r="2723" spans="1:9" x14ac:dyDescent="0.25">
      <c r="A2723" s="20" t="str">
        <f t="shared" si="42"/>
        <v>DISTRIBUCION VOLUMEN X CRITERIO (kg ó litros)GinebraALTA Y MEDIA ALTA</v>
      </c>
      <c r="B2723" s="20" t="s">
        <v>121</v>
      </c>
      <c r="C2723" s="20" t="s">
        <v>153</v>
      </c>
      <c r="D2723" s="20" t="s">
        <v>18</v>
      </c>
      <c r="E2723" s="22">
        <v>26.761988346567883</v>
      </c>
      <c r="F2723" s="22">
        <v>24.538919776521237</v>
      </c>
      <c r="G2723" s="22">
        <v>27.400964936462508</v>
      </c>
      <c r="H2723" s="22"/>
      <c r="I2723" s="22"/>
    </row>
    <row r="2724" spans="1:9" x14ac:dyDescent="0.25">
      <c r="A2724" s="20" t="str">
        <f t="shared" si="42"/>
        <v>DISTRIBUCION VOLUMEN X CRITERIO (kg ó litros)GinebraMEDIA</v>
      </c>
      <c r="B2724" s="20" t="s">
        <v>121</v>
      </c>
      <c r="C2724" s="20" t="s">
        <v>153</v>
      </c>
      <c r="D2724" s="20" t="s">
        <v>19</v>
      </c>
      <c r="E2724" s="22">
        <v>33.756188624012168</v>
      </c>
      <c r="F2724" s="22">
        <v>32.881760994876629</v>
      </c>
      <c r="G2724" s="22">
        <v>25.980860285500324</v>
      </c>
      <c r="H2724" s="22"/>
      <c r="I2724" s="22"/>
    </row>
    <row r="2725" spans="1:9" x14ac:dyDescent="0.25">
      <c r="A2725" s="20" t="str">
        <f t="shared" si="42"/>
        <v>DISTRIBUCION VOLUMEN X CRITERIO (kg ó litros)GinebraMEDIA BAJA</v>
      </c>
      <c r="B2725" s="20" t="s">
        <v>121</v>
      </c>
      <c r="C2725" s="20" t="s">
        <v>153</v>
      </c>
      <c r="D2725" s="20" t="s">
        <v>20</v>
      </c>
      <c r="E2725" s="22">
        <v>20.597166728742767</v>
      </c>
      <c r="F2725" s="22">
        <v>20.331176901400532</v>
      </c>
      <c r="G2725" s="22">
        <v>19.479264490237167</v>
      </c>
      <c r="H2725" s="22"/>
      <c r="I2725" s="22"/>
    </row>
    <row r="2726" spans="1:9" x14ac:dyDescent="0.25">
      <c r="A2726" s="20" t="str">
        <f t="shared" si="42"/>
        <v>DISTRIBUCION VOLUMEN X CRITERIO (kg ó litros)GinebraBAJA</v>
      </c>
      <c r="B2726" s="20" t="s">
        <v>121</v>
      </c>
      <c r="C2726" s="20" t="s">
        <v>153</v>
      </c>
      <c r="D2726" s="20" t="s">
        <v>21</v>
      </c>
      <c r="E2726" s="22">
        <v>18.88465737247742</v>
      </c>
      <c r="F2726" s="22">
        <v>22.24814499727427</v>
      </c>
      <c r="G2726" s="22">
        <v>27.138925949187747</v>
      </c>
      <c r="H2726" s="22"/>
      <c r="I2726" s="22"/>
    </row>
    <row r="2727" spans="1:9" x14ac:dyDescent="0.25">
      <c r="A2727" s="20" t="str">
        <f t="shared" si="42"/>
        <v>DISTRIBUCION VOLUMEN X CRITERIO (kg ó litros)GinebraHOMBRE</v>
      </c>
      <c r="B2727" s="20" t="s">
        <v>121</v>
      </c>
      <c r="C2727" s="20" t="s">
        <v>153</v>
      </c>
      <c r="D2727" s="20" t="s">
        <v>22</v>
      </c>
      <c r="E2727" s="22">
        <v>61.238920844318415</v>
      </c>
      <c r="F2727" s="22">
        <v>64.573774165759474</v>
      </c>
      <c r="G2727" s="22">
        <v>60.357371018911444</v>
      </c>
      <c r="H2727" s="22"/>
      <c r="I2727" s="22"/>
    </row>
    <row r="2728" spans="1:9" x14ac:dyDescent="0.25">
      <c r="A2728" s="20" t="str">
        <f t="shared" si="42"/>
        <v>DISTRIBUCION VOLUMEN X CRITERIO (kg ó litros)GinebraMUJER</v>
      </c>
      <c r="B2728" s="20" t="s">
        <v>121</v>
      </c>
      <c r="C2728" s="20" t="s">
        <v>153</v>
      </c>
      <c r="D2728" s="20" t="s">
        <v>23</v>
      </c>
      <c r="E2728" s="22">
        <v>38.761077820529572</v>
      </c>
      <c r="F2728" s="22">
        <v>35.426228578936218</v>
      </c>
      <c r="G2728" s="22">
        <v>39.642644414996766</v>
      </c>
      <c r="H2728" s="22"/>
      <c r="I2728" s="22"/>
    </row>
    <row r="2729" spans="1:9" x14ac:dyDescent="0.25">
      <c r="A2729" s="20" t="str">
        <f t="shared" si="42"/>
        <v>DISTRIBUCION VOLUMEN X CRITERIO (kg ó litros)RonT.ESPAÑA</v>
      </c>
      <c r="B2729" s="20" t="s">
        <v>121</v>
      </c>
      <c r="C2729" s="20" t="s">
        <v>154</v>
      </c>
      <c r="D2729" s="20" t="s">
        <v>37</v>
      </c>
      <c r="E2729" s="22">
        <v>100</v>
      </c>
      <c r="F2729" s="22">
        <v>100</v>
      </c>
      <c r="G2729" s="22">
        <v>100</v>
      </c>
      <c r="H2729" s="22"/>
      <c r="I2729" s="22"/>
    </row>
    <row r="2730" spans="1:9" x14ac:dyDescent="0.25">
      <c r="A2730" s="20" t="str">
        <f t="shared" si="42"/>
        <v>DISTRIBUCION VOLUMEN X CRITERIO (kg ó litros)RonBCN AM</v>
      </c>
      <c r="B2730" s="20" t="s">
        <v>121</v>
      </c>
      <c r="C2730" s="20" t="s">
        <v>154</v>
      </c>
      <c r="D2730" s="20" t="s">
        <v>2</v>
      </c>
      <c r="E2730" s="22">
        <v>5.7112354670242116</v>
      </c>
      <c r="F2730" s="22">
        <v>5.4736040091451716</v>
      </c>
      <c r="G2730" s="22">
        <v>3.1373214941359335</v>
      </c>
      <c r="H2730" s="22"/>
      <c r="I2730" s="22"/>
    </row>
    <row r="2731" spans="1:9" x14ac:dyDescent="0.25">
      <c r="A2731" s="20" t="str">
        <f t="shared" si="42"/>
        <v>DISTRIBUCION VOLUMEN X CRITERIO (kg ó litros)RonREST.CAT ARAGON</v>
      </c>
      <c r="B2731" s="20" t="s">
        <v>121</v>
      </c>
      <c r="C2731" s="20" t="s">
        <v>154</v>
      </c>
      <c r="D2731" s="20" t="s">
        <v>3</v>
      </c>
      <c r="E2731" s="22">
        <v>16.650554677479779</v>
      </c>
      <c r="F2731" s="22">
        <v>16.931347069380713</v>
      </c>
      <c r="G2731" s="22">
        <v>12.26331192372349</v>
      </c>
      <c r="H2731" s="22"/>
      <c r="I2731" s="22"/>
    </row>
    <row r="2732" spans="1:9" x14ac:dyDescent="0.25">
      <c r="A2732" s="20" t="str">
        <f t="shared" si="42"/>
        <v>DISTRIBUCION VOLUMEN X CRITERIO (kg ó litros)RonLEVANTE</v>
      </c>
      <c r="B2732" s="20" t="s">
        <v>121</v>
      </c>
      <c r="C2732" s="20" t="s">
        <v>154</v>
      </c>
      <c r="D2732" s="20" t="s">
        <v>4</v>
      </c>
      <c r="E2732" s="22">
        <v>6.7051050961656946</v>
      </c>
      <c r="F2732" s="22">
        <v>13.317818437804855</v>
      </c>
      <c r="G2732" s="22">
        <v>9.7087515803640194</v>
      </c>
      <c r="H2732" s="22"/>
      <c r="I2732" s="22"/>
    </row>
    <row r="2733" spans="1:9" x14ac:dyDescent="0.25">
      <c r="A2733" s="20" t="str">
        <f t="shared" si="42"/>
        <v>DISTRIBUCION VOLUMEN X CRITERIO (kg ó litros)RonANDALUCIA</v>
      </c>
      <c r="B2733" s="20" t="s">
        <v>121</v>
      </c>
      <c r="C2733" s="20" t="s">
        <v>154</v>
      </c>
      <c r="D2733" s="20" t="s">
        <v>5</v>
      </c>
      <c r="E2733" s="22">
        <v>29.304743479930828</v>
      </c>
      <c r="F2733" s="22">
        <v>24.011078858398569</v>
      </c>
      <c r="G2733" s="22">
        <v>28.052892917877365</v>
      </c>
      <c r="H2733" s="22"/>
      <c r="I2733" s="22"/>
    </row>
    <row r="2734" spans="1:9" x14ac:dyDescent="0.25">
      <c r="A2734" s="20" t="str">
        <f t="shared" si="42"/>
        <v>DISTRIBUCION VOLUMEN X CRITERIO (kg ó litros)RonMDD AM</v>
      </c>
      <c r="B2734" s="20" t="s">
        <v>121</v>
      </c>
      <c r="C2734" s="20" t="s">
        <v>154</v>
      </c>
      <c r="D2734" s="20" t="s">
        <v>6</v>
      </c>
      <c r="E2734" s="22">
        <v>10.147081981122799</v>
      </c>
      <c r="F2734" s="22">
        <v>15.506152218772682</v>
      </c>
      <c r="G2734" s="22">
        <v>14.098359738197461</v>
      </c>
      <c r="H2734" s="22"/>
      <c r="I2734" s="22"/>
    </row>
    <row r="2735" spans="1:9" x14ac:dyDescent="0.25">
      <c r="A2735" s="20" t="str">
        <f t="shared" si="42"/>
        <v>DISTRIBUCION VOLUMEN X CRITERIO (kg ó litros)RonRTO CENTRO</v>
      </c>
      <c r="B2735" s="20" t="s">
        <v>121</v>
      </c>
      <c r="C2735" s="20" t="s">
        <v>154</v>
      </c>
      <c r="D2735" s="20" t="s">
        <v>7</v>
      </c>
      <c r="E2735" s="22">
        <v>13.853659344321947</v>
      </c>
      <c r="F2735" s="22">
        <v>12.23893538479645</v>
      </c>
      <c r="G2735" s="22">
        <v>17.681357361078732</v>
      </c>
      <c r="H2735" s="22"/>
      <c r="I2735" s="22"/>
    </row>
    <row r="2736" spans="1:9" x14ac:dyDescent="0.25">
      <c r="A2736" s="20" t="str">
        <f t="shared" si="42"/>
        <v>DISTRIBUCION VOLUMEN X CRITERIO (kg ó litros)RonNORTE-CENTRO</v>
      </c>
      <c r="B2736" s="20" t="s">
        <v>121</v>
      </c>
      <c r="C2736" s="20" t="s">
        <v>154</v>
      </c>
      <c r="D2736" s="20" t="s">
        <v>8</v>
      </c>
      <c r="E2736" s="22">
        <v>10.19088614778145</v>
      </c>
      <c r="F2736" s="22">
        <v>5.4148322349391886</v>
      </c>
      <c r="G2736" s="22">
        <v>6.8145406809517013</v>
      </c>
      <c r="H2736" s="22"/>
      <c r="I2736" s="22"/>
    </row>
    <row r="2737" spans="1:9" x14ac:dyDescent="0.25">
      <c r="A2737" s="20" t="str">
        <f t="shared" si="42"/>
        <v>DISTRIBUCION VOLUMEN X CRITERIO (kg ó litros)RonNOROESTE</v>
      </c>
      <c r="B2737" s="20" t="s">
        <v>121</v>
      </c>
      <c r="C2737" s="20" t="s">
        <v>154</v>
      </c>
      <c r="D2737" s="20" t="s">
        <v>9</v>
      </c>
      <c r="E2737" s="22">
        <v>7.4367344854246742</v>
      </c>
      <c r="F2737" s="22">
        <v>7.1062448571664589</v>
      </c>
      <c r="G2737" s="22">
        <v>8.2434558654029217</v>
      </c>
      <c r="H2737" s="22"/>
      <c r="I2737" s="22"/>
    </row>
    <row r="2738" spans="1:9" x14ac:dyDescent="0.25">
      <c r="A2738" s="20" t="str">
        <f t="shared" si="42"/>
        <v>DISTRIBUCION VOLUMEN X CRITERIO (kg ó litros)Ron&lt;2MIL</v>
      </c>
      <c r="B2738" s="20" t="s">
        <v>121</v>
      </c>
      <c r="C2738" s="20" t="s">
        <v>154</v>
      </c>
      <c r="D2738" s="20" t="s">
        <v>10</v>
      </c>
      <c r="E2738" s="22">
        <v>13.844027290689063</v>
      </c>
      <c r="F2738" s="22">
        <v>7.3577964801105411</v>
      </c>
      <c r="G2738" s="22">
        <v>9.1623254268300531</v>
      </c>
      <c r="H2738" s="22"/>
      <c r="I2738" s="22"/>
    </row>
    <row r="2739" spans="1:9" x14ac:dyDescent="0.25">
      <c r="A2739" s="20" t="str">
        <f t="shared" si="42"/>
        <v>DISTRIBUCION VOLUMEN X CRITERIO (kg ó litros)Ron2-5MIL</v>
      </c>
      <c r="B2739" s="20" t="s">
        <v>121</v>
      </c>
      <c r="C2739" s="20" t="s">
        <v>154</v>
      </c>
      <c r="D2739" s="20" t="s">
        <v>11</v>
      </c>
      <c r="E2739" s="22">
        <v>7.9359229046070912</v>
      </c>
      <c r="F2739" s="22">
        <v>3.0445771922169182</v>
      </c>
      <c r="G2739" s="22">
        <v>4.401856284167371</v>
      </c>
      <c r="H2739" s="22"/>
      <c r="I2739" s="22"/>
    </row>
    <row r="2740" spans="1:9" x14ac:dyDescent="0.25">
      <c r="A2740" s="20" t="str">
        <f t="shared" si="42"/>
        <v>DISTRIBUCION VOLUMEN X CRITERIO (kg ó litros)Ron5-10MIL</v>
      </c>
      <c r="B2740" s="20" t="s">
        <v>121</v>
      </c>
      <c r="C2740" s="20" t="s">
        <v>154</v>
      </c>
      <c r="D2740" s="20" t="s">
        <v>12</v>
      </c>
      <c r="E2740" s="22">
        <v>7.8261143483292201</v>
      </c>
      <c r="F2740" s="22">
        <v>8.9214749367512702</v>
      </c>
      <c r="G2740" s="22">
        <v>8.8010315581746514</v>
      </c>
      <c r="H2740" s="22"/>
      <c r="I2740" s="22"/>
    </row>
    <row r="2741" spans="1:9" x14ac:dyDescent="0.25">
      <c r="A2741" s="20" t="str">
        <f t="shared" si="42"/>
        <v>DISTRIBUCION VOLUMEN X CRITERIO (kg ó litros)Ron10-30MIL</v>
      </c>
      <c r="B2741" s="20" t="s">
        <v>121</v>
      </c>
      <c r="C2741" s="20" t="s">
        <v>154</v>
      </c>
      <c r="D2741" s="20" t="s">
        <v>13</v>
      </c>
      <c r="E2741" s="22">
        <v>25.726080884409658</v>
      </c>
      <c r="F2741" s="22">
        <v>26.186461676089422</v>
      </c>
      <c r="G2741" s="22">
        <v>19.497148505981755</v>
      </c>
      <c r="H2741" s="22"/>
      <c r="I2741" s="22"/>
    </row>
    <row r="2742" spans="1:9" x14ac:dyDescent="0.25">
      <c r="A2742" s="20" t="str">
        <f t="shared" si="42"/>
        <v>DISTRIBUCION VOLUMEN X CRITERIO (kg ó litros)Ron30-100MIL</v>
      </c>
      <c r="B2742" s="20" t="s">
        <v>121</v>
      </c>
      <c r="C2742" s="20" t="s">
        <v>154</v>
      </c>
      <c r="D2742" s="20" t="s">
        <v>14</v>
      </c>
      <c r="E2742" s="22">
        <v>11.18052278308021</v>
      </c>
      <c r="F2742" s="22">
        <v>9.5824132007142548</v>
      </c>
      <c r="G2742" s="22">
        <v>15.145816204000321</v>
      </c>
      <c r="H2742" s="22"/>
      <c r="I2742" s="22"/>
    </row>
    <row r="2743" spans="1:9" x14ac:dyDescent="0.25">
      <c r="A2743" s="20" t="str">
        <f t="shared" si="42"/>
        <v>DISTRIBUCION VOLUMEN X CRITERIO (kg ó litros)Ron100-200MIL</v>
      </c>
      <c r="B2743" s="20" t="s">
        <v>121</v>
      </c>
      <c r="C2743" s="20" t="s">
        <v>154</v>
      </c>
      <c r="D2743" s="20" t="s">
        <v>15</v>
      </c>
      <c r="E2743" s="22">
        <v>12.58514888908096</v>
      </c>
      <c r="F2743" s="22">
        <v>15.281320067528473</v>
      </c>
      <c r="G2743" s="22">
        <v>12.133336207164737</v>
      </c>
      <c r="H2743" s="22"/>
      <c r="I2743" s="22"/>
    </row>
    <row r="2744" spans="1:9" x14ac:dyDescent="0.25">
      <c r="A2744" s="20" t="str">
        <f t="shared" si="42"/>
        <v>DISTRIBUCION VOLUMEN X CRITERIO (kg ó litros)Ron200-500MIL</v>
      </c>
      <c r="B2744" s="20" t="s">
        <v>121</v>
      </c>
      <c r="C2744" s="20" t="s">
        <v>154</v>
      </c>
      <c r="D2744" s="20" t="s">
        <v>16</v>
      </c>
      <c r="E2744" s="22">
        <v>7.9113511646990204</v>
      </c>
      <c r="F2744" s="22">
        <v>10.220548639448475</v>
      </c>
      <c r="G2744" s="22">
        <v>14.33117489254426</v>
      </c>
      <c r="H2744" s="22"/>
      <c r="I2744" s="22"/>
    </row>
    <row r="2745" spans="1:9" x14ac:dyDescent="0.25">
      <c r="A2745" s="20" t="str">
        <f t="shared" si="42"/>
        <v>DISTRIBUCION VOLUMEN X CRITERIO (kg ó litros)Ron&gt;500MIL</v>
      </c>
      <c r="B2745" s="20" t="s">
        <v>121</v>
      </c>
      <c r="C2745" s="20" t="s">
        <v>154</v>
      </c>
      <c r="D2745" s="20" t="s">
        <v>17</v>
      </c>
      <c r="E2745" s="22">
        <v>12.990834408511724</v>
      </c>
      <c r="F2745" s="22">
        <v>19.405424474463146</v>
      </c>
      <c r="G2745" s="22">
        <v>16.527304660172252</v>
      </c>
      <c r="H2745" s="22"/>
      <c r="I2745" s="22"/>
    </row>
    <row r="2746" spans="1:9" x14ac:dyDescent="0.25">
      <c r="A2746" s="20" t="str">
        <f t="shared" si="42"/>
        <v>DISTRIBUCION VOLUMEN X CRITERIO (kg ó litros)RonDE 15 A 19 AÑOS</v>
      </c>
      <c r="B2746" s="20" t="s">
        <v>121</v>
      </c>
      <c r="C2746" s="20" t="s">
        <v>154</v>
      </c>
      <c r="D2746" s="20" t="s">
        <v>40</v>
      </c>
      <c r="E2746" s="22">
        <v>3.5057294544035611</v>
      </c>
      <c r="F2746" s="22">
        <v>8.7380725451996017</v>
      </c>
      <c r="G2746" s="22">
        <v>1.7054512803439841</v>
      </c>
      <c r="H2746" s="22"/>
      <c r="I2746" s="22"/>
    </row>
    <row r="2747" spans="1:9" x14ac:dyDescent="0.25">
      <c r="A2747" s="20" t="str">
        <f t="shared" si="42"/>
        <v>DISTRIBUCION VOLUMEN X CRITERIO (kg ó litros)RonDE 20 A 24 AÑOS</v>
      </c>
      <c r="B2747" s="20" t="s">
        <v>121</v>
      </c>
      <c r="C2747" s="20" t="s">
        <v>154</v>
      </c>
      <c r="D2747" s="20" t="s">
        <v>41</v>
      </c>
      <c r="E2747" s="22">
        <v>11.893933730017917</v>
      </c>
      <c r="F2747" s="22">
        <v>13.70104251537912</v>
      </c>
      <c r="G2747" s="22">
        <v>12.133280266400309</v>
      </c>
      <c r="H2747" s="22"/>
      <c r="I2747" s="22"/>
    </row>
    <row r="2748" spans="1:9" x14ac:dyDescent="0.25">
      <c r="A2748" s="20" t="str">
        <f t="shared" si="42"/>
        <v>DISTRIBUCION VOLUMEN X CRITERIO (kg ó litros)RonDE 25 A 34 AÑOS</v>
      </c>
      <c r="B2748" s="20" t="s">
        <v>121</v>
      </c>
      <c r="C2748" s="20" t="s">
        <v>154</v>
      </c>
      <c r="D2748" s="20" t="s">
        <v>42</v>
      </c>
      <c r="E2748" s="22">
        <v>20.741818237785616</v>
      </c>
      <c r="F2748" s="22">
        <v>14.523599090173093</v>
      </c>
      <c r="G2748" s="22">
        <v>17.148620797293638</v>
      </c>
      <c r="H2748" s="22"/>
      <c r="I2748" s="22"/>
    </row>
    <row r="2749" spans="1:9" x14ac:dyDescent="0.25">
      <c r="A2749" s="20" t="str">
        <f t="shared" si="42"/>
        <v>DISTRIBUCION VOLUMEN X CRITERIO (kg ó litros)RonDE 35 A 49 AÑOS</v>
      </c>
      <c r="B2749" s="20" t="s">
        <v>121</v>
      </c>
      <c r="C2749" s="20" t="s">
        <v>154</v>
      </c>
      <c r="D2749" s="20" t="s">
        <v>43</v>
      </c>
      <c r="E2749" s="22">
        <v>24.230147062624823</v>
      </c>
      <c r="F2749" s="22">
        <v>22.514531072872028</v>
      </c>
      <c r="G2749" s="22">
        <v>24.600315101437342</v>
      </c>
      <c r="H2749" s="22"/>
      <c r="I2749" s="22"/>
    </row>
    <row r="2750" spans="1:9" x14ac:dyDescent="0.25">
      <c r="A2750" s="20" t="str">
        <f t="shared" si="42"/>
        <v>DISTRIBUCION VOLUMEN X CRITERIO (kg ó litros)RonDE 50 A 59 AÑOS</v>
      </c>
      <c r="B2750" s="20" t="s">
        <v>121</v>
      </c>
      <c r="C2750" s="20" t="s">
        <v>154</v>
      </c>
      <c r="D2750" s="20" t="s">
        <v>44</v>
      </c>
      <c r="E2750" s="22">
        <v>26.910028494063589</v>
      </c>
      <c r="F2750" s="22">
        <v>23.936618814679651</v>
      </c>
      <c r="G2750" s="22">
        <v>19.186047387165573</v>
      </c>
      <c r="H2750" s="22"/>
      <c r="I2750" s="22"/>
    </row>
    <row r="2751" spans="1:9" x14ac:dyDescent="0.25">
      <c r="A2751" s="20" t="str">
        <f t="shared" si="42"/>
        <v>DISTRIBUCION VOLUMEN X CRITERIO (kg ó litros)RonDE 60 A 75 AÑOS</v>
      </c>
      <c r="B2751" s="20" t="s">
        <v>121</v>
      </c>
      <c r="C2751" s="20" t="s">
        <v>154</v>
      </c>
      <c r="D2751" s="20" t="s">
        <v>45</v>
      </c>
      <c r="E2751" s="22">
        <v>12.718345217587112</v>
      </c>
      <c r="F2751" s="22">
        <v>16.58614833327967</v>
      </c>
      <c r="G2751" s="22">
        <v>25.226285294599315</v>
      </c>
      <c r="H2751" s="22"/>
      <c r="I2751" s="22"/>
    </row>
    <row r="2752" spans="1:9" x14ac:dyDescent="0.25">
      <c r="A2752" s="20" t="str">
        <f t="shared" si="42"/>
        <v>DISTRIBUCION VOLUMEN X CRITERIO (kg ó litros)RonALTA Y MEDIA ALTA</v>
      </c>
      <c r="B2752" s="20" t="s">
        <v>121</v>
      </c>
      <c r="C2752" s="20" t="s">
        <v>154</v>
      </c>
      <c r="D2752" s="20" t="s">
        <v>18</v>
      </c>
      <c r="E2752" s="22">
        <v>17.492148143651335</v>
      </c>
      <c r="F2752" s="22">
        <v>13.999201089556623</v>
      </c>
      <c r="G2752" s="22">
        <v>17.998594000664532</v>
      </c>
      <c r="H2752" s="22"/>
      <c r="I2752" s="22"/>
    </row>
    <row r="2753" spans="1:9" x14ac:dyDescent="0.25">
      <c r="A2753" s="20" t="str">
        <f t="shared" si="42"/>
        <v>DISTRIBUCION VOLUMEN X CRITERIO (kg ó litros)RonMEDIA</v>
      </c>
      <c r="B2753" s="20" t="s">
        <v>121</v>
      </c>
      <c r="C2753" s="20" t="s">
        <v>154</v>
      </c>
      <c r="D2753" s="20" t="s">
        <v>19</v>
      </c>
      <c r="E2753" s="22">
        <v>38.93850895636551</v>
      </c>
      <c r="F2753" s="22">
        <v>40.4478265635247</v>
      </c>
      <c r="G2753" s="22">
        <v>31.628379973694937</v>
      </c>
      <c r="H2753" s="22"/>
      <c r="I2753" s="22"/>
    </row>
    <row r="2754" spans="1:9" x14ac:dyDescent="0.25">
      <c r="A2754" s="20" t="str">
        <f t="shared" si="42"/>
        <v>DISTRIBUCION VOLUMEN X CRITERIO (kg ó litros)RonMEDIA BAJA</v>
      </c>
      <c r="B2754" s="20" t="s">
        <v>121</v>
      </c>
      <c r="C2754" s="20" t="s">
        <v>154</v>
      </c>
      <c r="D2754" s="20" t="s">
        <v>20</v>
      </c>
      <c r="E2754" s="22">
        <v>20.613689477545051</v>
      </c>
      <c r="F2754" s="22">
        <v>22.054734776925244</v>
      </c>
      <c r="G2754" s="22">
        <v>26.255871096994383</v>
      </c>
      <c r="H2754" s="22"/>
      <c r="I2754" s="22"/>
    </row>
    <row r="2755" spans="1:9" x14ac:dyDescent="0.25">
      <c r="A2755" s="20" t="str">
        <f t="shared" si="42"/>
        <v>DISTRIBUCION VOLUMEN X CRITERIO (kg ó litros)RonBAJA</v>
      </c>
      <c r="B2755" s="20" t="s">
        <v>121</v>
      </c>
      <c r="C2755" s="20" t="s">
        <v>154</v>
      </c>
      <c r="D2755" s="20" t="s">
        <v>21</v>
      </c>
      <c r="E2755" s="22">
        <v>22.955651781948468</v>
      </c>
      <c r="F2755" s="22">
        <v>23.498255627651211</v>
      </c>
      <c r="G2755" s="22">
        <v>24.117151747642023</v>
      </c>
      <c r="H2755" s="22"/>
      <c r="I2755" s="22"/>
    </row>
    <row r="2756" spans="1:9" x14ac:dyDescent="0.25">
      <c r="A2756" s="20" t="str">
        <f t="shared" ref="A2756:A2819" si="43">B2756&amp;C2756&amp;D2756</f>
        <v>DISTRIBUCION VOLUMEN X CRITERIO (kg ó litros)RonHOMBRE</v>
      </c>
      <c r="B2756" s="20" t="s">
        <v>121</v>
      </c>
      <c r="C2756" s="20" t="s">
        <v>154</v>
      </c>
      <c r="D2756" s="20" t="s">
        <v>22</v>
      </c>
      <c r="E2756" s="22">
        <v>53.385820998868596</v>
      </c>
      <c r="F2756" s="22">
        <v>58.498133322682918</v>
      </c>
      <c r="G2756" s="22">
        <v>62.72059477759597</v>
      </c>
      <c r="H2756" s="22"/>
      <c r="I2756" s="22"/>
    </row>
    <row r="2757" spans="1:9" x14ac:dyDescent="0.25">
      <c r="A2757" s="20" t="str">
        <f t="shared" si="43"/>
        <v>DISTRIBUCION VOLUMEN X CRITERIO (kg ó litros)RonMUJER</v>
      </c>
      <c r="B2757" s="20" t="s">
        <v>121</v>
      </c>
      <c r="C2757" s="20" t="s">
        <v>154</v>
      </c>
      <c r="D2757" s="20" t="s">
        <v>23</v>
      </c>
      <c r="E2757" s="22">
        <v>46.614182452071312</v>
      </c>
      <c r="F2757" s="22">
        <v>41.501877898115993</v>
      </c>
      <c r="G2757" s="22">
        <v>37.279387483628042</v>
      </c>
      <c r="H2757" s="22"/>
      <c r="I2757" s="22"/>
    </row>
    <row r="2758" spans="1:9" x14ac:dyDescent="0.25">
      <c r="A2758" s="20" t="str">
        <f t="shared" si="43"/>
        <v>DISTRIBUCION VOLUMEN X CRITERIO (kg ó litros)AnisT.ESPAÑA</v>
      </c>
      <c r="B2758" s="20" t="s">
        <v>121</v>
      </c>
      <c r="C2758" s="20" t="s">
        <v>155</v>
      </c>
      <c r="D2758" s="20" t="s">
        <v>37</v>
      </c>
      <c r="E2758" s="22">
        <v>100</v>
      </c>
      <c r="F2758" s="22">
        <v>100</v>
      </c>
      <c r="G2758" s="22">
        <v>100</v>
      </c>
      <c r="H2758" s="22"/>
      <c r="I2758" s="22"/>
    </row>
    <row r="2759" spans="1:9" x14ac:dyDescent="0.25">
      <c r="A2759" s="20" t="str">
        <f t="shared" si="43"/>
        <v>DISTRIBUCION VOLUMEN X CRITERIO (kg ó litros)AnisBCN AM</v>
      </c>
      <c r="B2759" s="20" t="s">
        <v>121</v>
      </c>
      <c r="C2759" s="20" t="s">
        <v>155</v>
      </c>
      <c r="D2759" s="20" t="s">
        <v>2</v>
      </c>
      <c r="E2759" s="22">
        <v>11.332445158068637</v>
      </c>
      <c r="F2759" s="22">
        <v>6.4015760885378414</v>
      </c>
      <c r="G2759" s="22">
        <v>0.79351620924074573</v>
      </c>
      <c r="H2759" s="22"/>
      <c r="I2759" s="22"/>
    </row>
    <row r="2760" spans="1:9" x14ac:dyDescent="0.25">
      <c r="A2760" s="20" t="str">
        <f t="shared" si="43"/>
        <v>DISTRIBUCION VOLUMEN X CRITERIO (kg ó litros)AnisREST.CAT ARAGON</v>
      </c>
      <c r="B2760" s="20" t="s">
        <v>121</v>
      </c>
      <c r="C2760" s="20" t="s">
        <v>155</v>
      </c>
      <c r="D2760" s="20" t="s">
        <v>3</v>
      </c>
      <c r="E2760" s="22">
        <v>2.3958740273558274</v>
      </c>
      <c r="F2760" s="22">
        <v>3.7065951880007364</v>
      </c>
      <c r="G2760" s="22">
        <v>2.7891900073504536</v>
      </c>
      <c r="H2760" s="22"/>
      <c r="I2760" s="22"/>
    </row>
    <row r="2761" spans="1:9" x14ac:dyDescent="0.25">
      <c r="A2761" s="20" t="str">
        <f t="shared" si="43"/>
        <v>DISTRIBUCION VOLUMEN X CRITERIO (kg ó litros)AnisLEVANTE</v>
      </c>
      <c r="B2761" s="20" t="s">
        <v>121</v>
      </c>
      <c r="C2761" s="20" t="s">
        <v>155</v>
      </c>
      <c r="D2761" s="20" t="s">
        <v>4</v>
      </c>
      <c r="E2761" s="22">
        <v>9.1253106347771791</v>
      </c>
      <c r="F2761" s="22">
        <v>8.3351149287664086</v>
      </c>
      <c r="G2761" s="22">
        <v>17.281654757498238</v>
      </c>
      <c r="H2761" s="22"/>
      <c r="I2761" s="22"/>
    </row>
    <row r="2762" spans="1:9" x14ac:dyDescent="0.25">
      <c r="A2762" s="20" t="str">
        <f t="shared" si="43"/>
        <v>DISTRIBUCION VOLUMEN X CRITERIO (kg ó litros)AnisANDALUCIA</v>
      </c>
      <c r="B2762" s="20" t="s">
        <v>121</v>
      </c>
      <c r="C2762" s="20" t="s">
        <v>155</v>
      </c>
      <c r="D2762" s="20" t="s">
        <v>5</v>
      </c>
      <c r="E2762" s="22">
        <v>19.769908897743953</v>
      </c>
      <c r="F2762" s="22">
        <v>32.611655062853508</v>
      </c>
      <c r="G2762" s="22">
        <v>57.954441023382522</v>
      </c>
      <c r="H2762" s="22"/>
      <c r="I2762" s="22"/>
    </row>
    <row r="2763" spans="1:9" x14ac:dyDescent="0.25">
      <c r="A2763" s="20" t="str">
        <f t="shared" si="43"/>
        <v>DISTRIBUCION VOLUMEN X CRITERIO (kg ó litros)AnisMDD AM</v>
      </c>
      <c r="B2763" s="20" t="s">
        <v>121</v>
      </c>
      <c r="C2763" s="20" t="s">
        <v>155</v>
      </c>
      <c r="D2763" s="20" t="s">
        <v>6</v>
      </c>
      <c r="E2763" s="22">
        <v>5.866026872430429</v>
      </c>
      <c r="F2763" s="22">
        <v>4.3752170777135388</v>
      </c>
      <c r="G2763" s="22">
        <v>8.1927915045792616</v>
      </c>
      <c r="H2763" s="22"/>
      <c r="I2763" s="22"/>
    </row>
    <row r="2764" spans="1:9" x14ac:dyDescent="0.25">
      <c r="A2764" s="20" t="str">
        <f t="shared" si="43"/>
        <v>DISTRIBUCION VOLUMEN X CRITERIO (kg ó litros)AnisRTO CENTRO</v>
      </c>
      <c r="B2764" s="20" t="s">
        <v>121</v>
      </c>
      <c r="C2764" s="20" t="s">
        <v>155</v>
      </c>
      <c r="D2764" s="20" t="s">
        <v>7</v>
      </c>
      <c r="E2764" s="22">
        <v>49.551918857080906</v>
      </c>
      <c r="F2764" s="22">
        <v>35.166244637283171</v>
      </c>
      <c r="G2764" s="22">
        <v>11.969060444110534</v>
      </c>
      <c r="H2764" s="22"/>
      <c r="I2764" s="22"/>
    </row>
    <row r="2765" spans="1:9" x14ac:dyDescent="0.25">
      <c r="A2765" s="20" t="str">
        <f t="shared" si="43"/>
        <v>DISTRIBUCION VOLUMEN X CRITERIO (kg ó litros)AnisNORTE-CENTRO</v>
      </c>
      <c r="B2765" s="20" t="s">
        <v>121</v>
      </c>
      <c r="C2765" s="20" t="s">
        <v>155</v>
      </c>
      <c r="D2765" s="20" t="s">
        <v>8</v>
      </c>
      <c r="E2765" s="22">
        <v>0.68653881240608505</v>
      </c>
      <c r="F2765" s="22">
        <v>4.8325734869889869</v>
      </c>
      <c r="G2765" s="22">
        <v>8.3807751118202739E-2</v>
      </c>
      <c r="H2765" s="22"/>
      <c r="I2765" s="22"/>
    </row>
    <row r="2766" spans="1:9" x14ac:dyDescent="0.25">
      <c r="A2766" s="20" t="str">
        <f t="shared" si="43"/>
        <v>DISTRIBUCION VOLUMEN X CRITERIO (kg ó litros)AnisNOROESTE</v>
      </c>
      <c r="B2766" s="20" t="s">
        <v>121</v>
      </c>
      <c r="C2766" s="20" t="s">
        <v>155</v>
      </c>
      <c r="D2766" s="20" t="s">
        <v>9</v>
      </c>
      <c r="E2766" s="22">
        <v>1.2719794163192251</v>
      </c>
      <c r="F2766" s="22">
        <v>4.5710240341561361</v>
      </c>
      <c r="G2766" s="22">
        <v>0.93551582100610564</v>
      </c>
      <c r="H2766" s="22"/>
      <c r="I2766" s="22"/>
    </row>
    <row r="2767" spans="1:9" x14ac:dyDescent="0.25">
      <c r="A2767" s="20" t="str">
        <f t="shared" si="43"/>
        <v>DISTRIBUCION VOLUMEN X CRITERIO (kg ó litros)Anis&lt;2MIL</v>
      </c>
      <c r="B2767" s="20" t="s">
        <v>121</v>
      </c>
      <c r="C2767" s="20" t="s">
        <v>155</v>
      </c>
      <c r="D2767" s="20" t="s">
        <v>10</v>
      </c>
      <c r="E2767" s="22">
        <v>0.9805703343533726</v>
      </c>
      <c r="F2767" s="22">
        <v>2.4517684491538292</v>
      </c>
      <c r="G2767" s="22">
        <v>1.7435239286478408</v>
      </c>
      <c r="H2767" s="22"/>
      <c r="I2767" s="22"/>
    </row>
    <row r="2768" spans="1:9" x14ac:dyDescent="0.25">
      <c r="A2768" s="20" t="str">
        <f t="shared" si="43"/>
        <v>DISTRIBUCION VOLUMEN X CRITERIO (kg ó litros)Anis2-5MIL</v>
      </c>
      <c r="B2768" s="20" t="s">
        <v>121</v>
      </c>
      <c r="C2768" s="20" t="s">
        <v>155</v>
      </c>
      <c r="D2768" s="20" t="s">
        <v>11</v>
      </c>
      <c r="E2768" s="22">
        <v>0.76624355808644851</v>
      </c>
      <c r="F2768" s="22">
        <v>2.4685437908895809</v>
      </c>
      <c r="G2768" s="22">
        <v>1.4360734325234781</v>
      </c>
      <c r="H2768" s="22"/>
      <c r="I2768" s="22"/>
    </row>
    <row r="2769" spans="1:9" x14ac:dyDescent="0.25">
      <c r="A2769" s="20" t="str">
        <f t="shared" si="43"/>
        <v>DISTRIBUCION VOLUMEN X CRITERIO (kg ó litros)Anis5-10MIL</v>
      </c>
      <c r="B2769" s="20" t="s">
        <v>121</v>
      </c>
      <c r="C2769" s="20" t="s">
        <v>155</v>
      </c>
      <c r="D2769" s="20" t="s">
        <v>12</v>
      </c>
      <c r="E2769" s="22">
        <v>53.700285521699655</v>
      </c>
      <c r="F2769" s="22">
        <v>20.350057961976017</v>
      </c>
      <c r="G2769" s="22">
        <v>5.4627771356746155</v>
      </c>
      <c r="H2769" s="22"/>
      <c r="I2769" s="22"/>
    </row>
    <row r="2770" spans="1:9" x14ac:dyDescent="0.25">
      <c r="A2770" s="20" t="str">
        <f t="shared" si="43"/>
        <v>DISTRIBUCION VOLUMEN X CRITERIO (kg ó litros)Anis10-30MIL</v>
      </c>
      <c r="B2770" s="20" t="s">
        <v>121</v>
      </c>
      <c r="C2770" s="20" t="s">
        <v>155</v>
      </c>
      <c r="D2770" s="20" t="s">
        <v>13</v>
      </c>
      <c r="E2770" s="22">
        <v>9.9617545444434068</v>
      </c>
      <c r="F2770" s="22">
        <v>21.525738422914845</v>
      </c>
      <c r="G2770" s="22">
        <v>24.566151540365528</v>
      </c>
      <c r="H2770" s="22"/>
      <c r="I2770" s="22"/>
    </row>
    <row r="2771" spans="1:9" x14ac:dyDescent="0.25">
      <c r="A2771" s="20" t="str">
        <f t="shared" si="43"/>
        <v>DISTRIBUCION VOLUMEN X CRITERIO (kg ó litros)Anis30-100MIL</v>
      </c>
      <c r="B2771" s="20" t="s">
        <v>121</v>
      </c>
      <c r="C2771" s="20" t="s">
        <v>155</v>
      </c>
      <c r="D2771" s="20" t="s">
        <v>14</v>
      </c>
      <c r="E2771" s="22">
        <v>7.8300153416925546</v>
      </c>
      <c r="F2771" s="22">
        <v>18.123264011923162</v>
      </c>
      <c r="G2771" s="22">
        <v>11.707158756156669</v>
      </c>
      <c r="H2771" s="22"/>
      <c r="I2771" s="22"/>
    </row>
    <row r="2772" spans="1:9" x14ac:dyDescent="0.25">
      <c r="A2772" s="20" t="str">
        <f t="shared" si="43"/>
        <v>DISTRIBUCION VOLUMEN X CRITERIO (kg ó litros)Anis100-200MIL</v>
      </c>
      <c r="B2772" s="20" t="s">
        <v>121</v>
      </c>
      <c r="C2772" s="20" t="s">
        <v>155</v>
      </c>
      <c r="D2772" s="20" t="s">
        <v>15</v>
      </c>
      <c r="E2772" s="22">
        <v>1.4978291510273583</v>
      </c>
      <c r="F2772" s="22">
        <v>2.1200421455446672</v>
      </c>
      <c r="G2772" s="22">
        <v>5.9138403593273576</v>
      </c>
      <c r="H2772" s="22"/>
      <c r="I2772" s="22"/>
    </row>
    <row r="2773" spans="1:9" x14ac:dyDescent="0.25">
      <c r="A2773" s="20" t="str">
        <f t="shared" si="43"/>
        <v>DISTRIBUCION VOLUMEN X CRITERIO (kg ó litros)Anis200-500MIL</v>
      </c>
      <c r="B2773" s="20" t="s">
        <v>121</v>
      </c>
      <c r="C2773" s="20" t="s">
        <v>155</v>
      </c>
      <c r="D2773" s="20" t="s">
        <v>16</v>
      </c>
      <c r="E2773" s="22">
        <v>11.646030769834335</v>
      </c>
      <c r="F2773" s="22">
        <v>20.846323752000629</v>
      </c>
      <c r="G2773" s="22">
        <v>5.2542244410181045</v>
      </c>
      <c r="H2773" s="22"/>
      <c r="I2773" s="22"/>
    </row>
    <row r="2774" spans="1:9" x14ac:dyDescent="0.25">
      <c r="A2774" s="20" t="str">
        <f t="shared" si="43"/>
        <v>DISTRIBUCION VOLUMEN X CRITERIO (kg ó litros)Anis&gt;500MIL</v>
      </c>
      <c r="B2774" s="20" t="s">
        <v>121</v>
      </c>
      <c r="C2774" s="20" t="s">
        <v>155</v>
      </c>
      <c r="D2774" s="20" t="s">
        <v>17</v>
      </c>
      <c r="E2774" s="22">
        <v>13.617272913097867</v>
      </c>
      <c r="F2774" s="22">
        <v>12.114255040977918</v>
      </c>
      <c r="G2774" s="22">
        <v>43.916247336304465</v>
      </c>
      <c r="H2774" s="22"/>
      <c r="I2774" s="22"/>
    </row>
    <row r="2775" spans="1:9" x14ac:dyDescent="0.25">
      <c r="A2775" s="20" t="str">
        <f t="shared" si="43"/>
        <v>DISTRIBUCION VOLUMEN X CRITERIO (kg ó litros)AnisDE 15 A 19 AÑOS</v>
      </c>
      <c r="B2775" s="20" t="s">
        <v>121</v>
      </c>
      <c r="C2775" s="20" t="s">
        <v>155</v>
      </c>
      <c r="D2775" s="20" t="s">
        <v>40</v>
      </c>
      <c r="E2775" s="22">
        <v>0</v>
      </c>
      <c r="F2775" s="22">
        <v>11.956227078202472</v>
      </c>
      <c r="G2775" s="22">
        <v>2.9752350251767692</v>
      </c>
      <c r="H2775" s="22"/>
      <c r="I2775" s="22"/>
    </row>
    <row r="2776" spans="1:9" x14ac:dyDescent="0.25">
      <c r="A2776" s="20" t="str">
        <f t="shared" si="43"/>
        <v>DISTRIBUCION VOLUMEN X CRITERIO (kg ó litros)AnisDE 20 A 24 AÑOS</v>
      </c>
      <c r="B2776" s="20" t="s">
        <v>121</v>
      </c>
      <c r="C2776" s="20" t="s">
        <v>155</v>
      </c>
      <c r="D2776" s="20" t="s">
        <v>41</v>
      </c>
      <c r="E2776" s="22">
        <v>56.095057212104052</v>
      </c>
      <c r="F2776" s="22">
        <v>27.924381031920888</v>
      </c>
      <c r="G2776" s="22">
        <v>11.230871894043004</v>
      </c>
      <c r="H2776" s="22"/>
      <c r="I2776" s="22"/>
    </row>
    <row r="2777" spans="1:9" x14ac:dyDescent="0.25">
      <c r="A2777" s="20" t="str">
        <f t="shared" si="43"/>
        <v>DISTRIBUCION VOLUMEN X CRITERIO (kg ó litros)AnisDE 25 A 34 AÑOS</v>
      </c>
      <c r="B2777" s="20" t="s">
        <v>121</v>
      </c>
      <c r="C2777" s="20" t="s">
        <v>155</v>
      </c>
      <c r="D2777" s="20" t="s">
        <v>42</v>
      </c>
      <c r="E2777" s="22">
        <v>10.395512760039439</v>
      </c>
      <c r="F2777" s="22">
        <v>13.257025894597119</v>
      </c>
      <c r="G2777" s="22">
        <v>10.623486439861956</v>
      </c>
      <c r="H2777" s="22"/>
      <c r="I2777" s="22"/>
    </row>
    <row r="2778" spans="1:9" x14ac:dyDescent="0.25">
      <c r="A2778" s="20" t="str">
        <f t="shared" si="43"/>
        <v>DISTRIBUCION VOLUMEN X CRITERIO (kg ó litros)AnisDE 35 A 49 AÑOS</v>
      </c>
      <c r="B2778" s="20" t="s">
        <v>121</v>
      </c>
      <c r="C2778" s="20" t="s">
        <v>155</v>
      </c>
      <c r="D2778" s="20" t="s">
        <v>43</v>
      </c>
      <c r="E2778" s="22">
        <v>10.829064469334778</v>
      </c>
      <c r="F2778" s="22">
        <v>17.17039496847902</v>
      </c>
      <c r="G2778" s="22">
        <v>9.7962176544409996</v>
      </c>
      <c r="H2778" s="22"/>
      <c r="I2778" s="22"/>
    </row>
    <row r="2779" spans="1:9" x14ac:dyDescent="0.25">
      <c r="A2779" s="20" t="str">
        <f t="shared" si="43"/>
        <v>DISTRIBUCION VOLUMEN X CRITERIO (kg ó litros)AnisDE 50 A 59 AÑOS</v>
      </c>
      <c r="B2779" s="20" t="s">
        <v>121</v>
      </c>
      <c r="C2779" s="20" t="s">
        <v>155</v>
      </c>
      <c r="D2779" s="20" t="s">
        <v>44</v>
      </c>
      <c r="E2779" s="22">
        <v>12.219938919536549</v>
      </c>
      <c r="F2779" s="22">
        <v>24.027877679977845</v>
      </c>
      <c r="G2779" s="22">
        <v>31.82822147999968</v>
      </c>
      <c r="H2779" s="22"/>
      <c r="I2779" s="22"/>
    </row>
    <row r="2780" spans="1:9" x14ac:dyDescent="0.25">
      <c r="A2780" s="20" t="str">
        <f t="shared" si="43"/>
        <v>DISTRIBUCION VOLUMEN X CRITERIO (kg ó litros)AnisDE 60 A 75 AÑOS</v>
      </c>
      <c r="B2780" s="20" t="s">
        <v>121</v>
      </c>
      <c r="C2780" s="20" t="s">
        <v>155</v>
      </c>
      <c r="D2780" s="20" t="s">
        <v>45</v>
      </c>
      <c r="E2780" s="22">
        <v>10.460426701009164</v>
      </c>
      <c r="F2780" s="22">
        <v>5.6640907982305633</v>
      </c>
      <c r="G2780" s="22">
        <v>33.545956671247197</v>
      </c>
      <c r="H2780" s="22"/>
      <c r="I2780" s="22"/>
    </row>
    <row r="2781" spans="1:9" x14ac:dyDescent="0.25">
      <c r="A2781" s="20" t="str">
        <f t="shared" si="43"/>
        <v>DISTRIBUCION VOLUMEN X CRITERIO (kg ó litros)AnisALTA Y MEDIA ALTA</v>
      </c>
      <c r="B2781" s="20" t="s">
        <v>121</v>
      </c>
      <c r="C2781" s="20" t="s">
        <v>155</v>
      </c>
      <c r="D2781" s="20" t="s">
        <v>18</v>
      </c>
      <c r="E2781" s="22">
        <v>6.6307843145945444</v>
      </c>
      <c r="F2781" s="22">
        <v>9.1235663472582313</v>
      </c>
      <c r="G2781" s="22">
        <v>13.476454085836195</v>
      </c>
      <c r="H2781" s="22"/>
      <c r="I2781" s="22"/>
    </row>
    <row r="2782" spans="1:9" x14ac:dyDescent="0.25">
      <c r="A2782" s="20" t="str">
        <f t="shared" si="43"/>
        <v>DISTRIBUCION VOLUMEN X CRITERIO (kg ó litros)AnisMEDIA</v>
      </c>
      <c r="B2782" s="20" t="s">
        <v>121</v>
      </c>
      <c r="C2782" s="20" t="s">
        <v>155</v>
      </c>
      <c r="D2782" s="20" t="s">
        <v>19</v>
      </c>
      <c r="E2782" s="22">
        <v>68.504932227754068</v>
      </c>
      <c r="F2782" s="22">
        <v>29.916514444987151</v>
      </c>
      <c r="G2782" s="22">
        <v>18.05934689065144</v>
      </c>
      <c r="H2782" s="22"/>
      <c r="I2782" s="22"/>
    </row>
    <row r="2783" spans="1:9" x14ac:dyDescent="0.25">
      <c r="A2783" s="20" t="str">
        <f t="shared" si="43"/>
        <v>DISTRIBUCION VOLUMEN X CRITERIO (kg ó litros)AnisMEDIA BAJA</v>
      </c>
      <c r="B2783" s="20" t="s">
        <v>121</v>
      </c>
      <c r="C2783" s="20" t="s">
        <v>155</v>
      </c>
      <c r="D2783" s="20" t="s">
        <v>20</v>
      </c>
      <c r="E2783" s="22">
        <v>12.889532577146523</v>
      </c>
      <c r="F2783" s="22">
        <v>42.607807178480613</v>
      </c>
      <c r="G2783" s="22">
        <v>27.887636549254722</v>
      </c>
      <c r="H2783" s="22"/>
      <c r="I2783" s="22"/>
    </row>
    <row r="2784" spans="1:9" x14ac:dyDescent="0.25">
      <c r="A2784" s="20" t="str">
        <f t="shared" si="43"/>
        <v>DISTRIBUCION VOLUMEN X CRITERIO (kg ó litros)AnisBAJA</v>
      </c>
      <c r="B2784" s="20" t="s">
        <v>121</v>
      </c>
      <c r="C2784" s="20" t="s">
        <v>155</v>
      </c>
      <c r="D2784" s="20" t="s">
        <v>21</v>
      </c>
      <c r="E2784" s="22">
        <v>11.974757077818987</v>
      </c>
      <c r="F2784" s="22">
        <v>18.35211271487238</v>
      </c>
      <c r="G2784" s="22">
        <v>40.576552889246145</v>
      </c>
      <c r="H2784" s="22"/>
      <c r="I2784" s="22"/>
    </row>
    <row r="2785" spans="1:9" x14ac:dyDescent="0.25">
      <c r="A2785" s="20" t="str">
        <f t="shared" si="43"/>
        <v>DISTRIBUCION VOLUMEN X CRITERIO (kg ó litros)AnisHOMBRE</v>
      </c>
      <c r="B2785" s="20" t="s">
        <v>121</v>
      </c>
      <c r="C2785" s="20" t="s">
        <v>155</v>
      </c>
      <c r="D2785" s="20" t="s">
        <v>22</v>
      </c>
      <c r="E2785" s="22">
        <v>88.190614715734554</v>
      </c>
      <c r="F2785" s="22">
        <v>66.446164911987211</v>
      </c>
      <c r="G2785" s="22">
        <v>69.7102348225024</v>
      </c>
      <c r="H2785" s="22"/>
      <c r="I2785" s="22"/>
    </row>
    <row r="2786" spans="1:9" x14ac:dyDescent="0.25">
      <c r="A2786" s="20" t="str">
        <f t="shared" si="43"/>
        <v>DISTRIBUCION VOLUMEN X CRITERIO (kg ó litros)AnisMUJER</v>
      </c>
      <c r="B2786" s="20" t="s">
        <v>121</v>
      </c>
      <c r="C2786" s="20" t="s">
        <v>155</v>
      </c>
      <c r="D2786" s="20" t="s">
        <v>23</v>
      </c>
      <c r="E2786" s="22">
        <v>11.809385843498067</v>
      </c>
      <c r="F2786" s="22">
        <v>33.553829992912448</v>
      </c>
      <c r="G2786" s="22">
        <v>30.289753369874735</v>
      </c>
      <c r="H2786" s="22"/>
      <c r="I2786" s="22"/>
    </row>
    <row r="2787" spans="1:9" x14ac:dyDescent="0.25">
      <c r="A2787" s="20" t="str">
        <f t="shared" si="43"/>
        <v>DISTRIBUCION VOLUMEN X CRITERIO (kg ó litros)Otras EspirituosasT.ESPAÑA</v>
      </c>
      <c r="B2787" s="20" t="s">
        <v>121</v>
      </c>
      <c r="C2787" s="20" t="s">
        <v>156</v>
      </c>
      <c r="D2787" s="20" t="s">
        <v>37</v>
      </c>
      <c r="E2787" s="22">
        <v>100</v>
      </c>
      <c r="F2787" s="22">
        <v>100</v>
      </c>
      <c r="G2787" s="22">
        <v>100</v>
      </c>
      <c r="H2787" s="22"/>
      <c r="I2787" s="22"/>
    </row>
    <row r="2788" spans="1:9" x14ac:dyDescent="0.25">
      <c r="A2788" s="20" t="str">
        <f t="shared" si="43"/>
        <v>DISTRIBUCION VOLUMEN X CRITERIO (kg ó litros)Otras EspirituosasBCN AM</v>
      </c>
      <c r="B2788" s="20" t="s">
        <v>121</v>
      </c>
      <c r="C2788" s="20" t="s">
        <v>156</v>
      </c>
      <c r="D2788" s="20" t="s">
        <v>2</v>
      </c>
      <c r="E2788" s="22">
        <v>15.987136856322905</v>
      </c>
      <c r="F2788" s="22">
        <v>8.145857266922599</v>
      </c>
      <c r="G2788" s="22">
        <v>11.415609792845222</v>
      </c>
      <c r="H2788" s="22"/>
      <c r="I2788" s="22"/>
    </row>
    <row r="2789" spans="1:9" x14ac:dyDescent="0.25">
      <c r="A2789" s="20" t="str">
        <f t="shared" si="43"/>
        <v>DISTRIBUCION VOLUMEN X CRITERIO (kg ó litros)Otras EspirituosasREST.CAT ARAGON</v>
      </c>
      <c r="B2789" s="20" t="s">
        <v>121</v>
      </c>
      <c r="C2789" s="20" t="s">
        <v>156</v>
      </c>
      <c r="D2789" s="20" t="s">
        <v>3</v>
      </c>
      <c r="E2789" s="22">
        <v>26.46464093219425</v>
      </c>
      <c r="F2789" s="22">
        <v>24.831106599112033</v>
      </c>
      <c r="G2789" s="22">
        <v>21.167609167911987</v>
      </c>
      <c r="H2789" s="22"/>
      <c r="I2789" s="22"/>
    </row>
    <row r="2790" spans="1:9" x14ac:dyDescent="0.25">
      <c r="A2790" s="20" t="str">
        <f t="shared" si="43"/>
        <v>DISTRIBUCION VOLUMEN X CRITERIO (kg ó litros)Otras EspirituosasLEVANTE</v>
      </c>
      <c r="B2790" s="20" t="s">
        <v>121</v>
      </c>
      <c r="C2790" s="20" t="s">
        <v>156</v>
      </c>
      <c r="D2790" s="20" t="s">
        <v>4</v>
      </c>
      <c r="E2790" s="22">
        <v>11.021678703042648</v>
      </c>
      <c r="F2790" s="22">
        <v>13.605403497951643</v>
      </c>
      <c r="G2790" s="22">
        <v>10.204272812376482</v>
      </c>
      <c r="H2790" s="22"/>
      <c r="I2790" s="22"/>
    </row>
    <row r="2791" spans="1:9" x14ac:dyDescent="0.25">
      <c r="A2791" s="20" t="str">
        <f t="shared" si="43"/>
        <v>DISTRIBUCION VOLUMEN X CRITERIO (kg ó litros)Otras EspirituosasANDALUCIA</v>
      </c>
      <c r="B2791" s="20" t="s">
        <v>121</v>
      </c>
      <c r="C2791" s="20" t="s">
        <v>156</v>
      </c>
      <c r="D2791" s="20" t="s">
        <v>5</v>
      </c>
      <c r="E2791" s="22">
        <v>13.60194500936746</v>
      </c>
      <c r="F2791" s="22">
        <v>14.684715311375671</v>
      </c>
      <c r="G2791" s="22">
        <v>16.454223539529924</v>
      </c>
      <c r="H2791" s="22"/>
      <c r="I2791" s="22"/>
    </row>
    <row r="2792" spans="1:9" x14ac:dyDescent="0.25">
      <c r="A2792" s="20" t="str">
        <f t="shared" si="43"/>
        <v>DISTRIBUCION VOLUMEN X CRITERIO (kg ó litros)Otras EspirituosasMDD AM</v>
      </c>
      <c r="B2792" s="20" t="s">
        <v>121</v>
      </c>
      <c r="C2792" s="20" t="s">
        <v>156</v>
      </c>
      <c r="D2792" s="20" t="s">
        <v>6</v>
      </c>
      <c r="E2792" s="22">
        <v>11.437914784572225</v>
      </c>
      <c r="F2792" s="22">
        <v>12.863840257091846</v>
      </c>
      <c r="G2792" s="22">
        <v>16.268178080882461</v>
      </c>
      <c r="H2792" s="22"/>
      <c r="I2792" s="22"/>
    </row>
    <row r="2793" spans="1:9" x14ac:dyDescent="0.25">
      <c r="A2793" s="20" t="str">
        <f t="shared" si="43"/>
        <v>DISTRIBUCION VOLUMEN X CRITERIO (kg ó litros)Otras EspirituosasRTO CENTRO</v>
      </c>
      <c r="B2793" s="20" t="s">
        <v>121</v>
      </c>
      <c r="C2793" s="20" t="s">
        <v>156</v>
      </c>
      <c r="D2793" s="20" t="s">
        <v>7</v>
      </c>
      <c r="E2793" s="22">
        <v>5.2047428602570784</v>
      </c>
      <c r="F2793" s="22">
        <v>7.6759138837863077</v>
      </c>
      <c r="G2793" s="22">
        <v>7.1596952666119869</v>
      </c>
      <c r="H2793" s="22"/>
      <c r="I2793" s="22"/>
    </row>
    <row r="2794" spans="1:9" x14ac:dyDescent="0.25">
      <c r="A2794" s="20" t="str">
        <f t="shared" si="43"/>
        <v>DISTRIBUCION VOLUMEN X CRITERIO (kg ó litros)Otras EspirituosasNORTE-CENTRO</v>
      </c>
      <c r="B2794" s="20" t="s">
        <v>121</v>
      </c>
      <c r="C2794" s="20" t="s">
        <v>156</v>
      </c>
      <c r="D2794" s="20" t="s">
        <v>8</v>
      </c>
      <c r="E2794" s="22">
        <v>9.5704165528463534</v>
      </c>
      <c r="F2794" s="22">
        <v>10.604190390917841</v>
      </c>
      <c r="G2794" s="22">
        <v>8.8757372186940824</v>
      </c>
      <c r="H2794" s="22"/>
      <c r="I2794" s="22"/>
    </row>
    <row r="2795" spans="1:9" x14ac:dyDescent="0.25">
      <c r="A2795" s="20" t="str">
        <f t="shared" si="43"/>
        <v>DISTRIBUCION VOLUMEN X CRITERIO (kg ó litros)Otras EspirituosasNOROESTE</v>
      </c>
      <c r="B2795" s="20" t="s">
        <v>121</v>
      </c>
      <c r="C2795" s="20" t="s">
        <v>156</v>
      </c>
      <c r="D2795" s="20" t="s">
        <v>9</v>
      </c>
      <c r="E2795" s="22">
        <v>6.7115253248056739</v>
      </c>
      <c r="F2795" s="22">
        <v>7.5889768557213619</v>
      </c>
      <c r="G2795" s="22">
        <v>8.4546961762529218</v>
      </c>
      <c r="H2795" s="22"/>
      <c r="I2795" s="22"/>
    </row>
    <row r="2796" spans="1:9" x14ac:dyDescent="0.25">
      <c r="A2796" s="20" t="str">
        <f t="shared" si="43"/>
        <v>DISTRIBUCION VOLUMEN X CRITERIO (kg ó litros)Otras Espirituosas&lt;2MIL</v>
      </c>
      <c r="B2796" s="20" t="s">
        <v>121</v>
      </c>
      <c r="C2796" s="20" t="s">
        <v>156</v>
      </c>
      <c r="D2796" s="20" t="s">
        <v>10</v>
      </c>
      <c r="E2796" s="22">
        <v>9.0919077808177953</v>
      </c>
      <c r="F2796" s="22">
        <v>10.796126016864497</v>
      </c>
      <c r="G2796" s="22">
        <v>9.3983645835025058</v>
      </c>
      <c r="H2796" s="22"/>
      <c r="I2796" s="22"/>
    </row>
    <row r="2797" spans="1:9" x14ac:dyDescent="0.25">
      <c r="A2797" s="20" t="str">
        <f t="shared" si="43"/>
        <v>DISTRIBUCION VOLUMEN X CRITERIO (kg ó litros)Otras Espirituosas2-5MIL</v>
      </c>
      <c r="B2797" s="20" t="s">
        <v>121</v>
      </c>
      <c r="C2797" s="20" t="s">
        <v>156</v>
      </c>
      <c r="D2797" s="20" t="s">
        <v>11</v>
      </c>
      <c r="E2797" s="22">
        <v>3.4179730849441095</v>
      </c>
      <c r="F2797" s="22">
        <v>3.8180153493688778</v>
      </c>
      <c r="G2797" s="22">
        <v>3.8666976713484078</v>
      </c>
      <c r="H2797" s="22"/>
      <c r="I2797" s="22"/>
    </row>
    <row r="2798" spans="1:9" x14ac:dyDescent="0.25">
      <c r="A2798" s="20" t="str">
        <f t="shared" si="43"/>
        <v>DISTRIBUCION VOLUMEN X CRITERIO (kg ó litros)Otras Espirituosas5-10MIL</v>
      </c>
      <c r="B2798" s="20" t="s">
        <v>121</v>
      </c>
      <c r="C2798" s="20" t="s">
        <v>156</v>
      </c>
      <c r="D2798" s="20" t="s">
        <v>12</v>
      </c>
      <c r="E2798" s="22">
        <v>5.5135233185994537</v>
      </c>
      <c r="F2798" s="22">
        <v>6.5125668398757899</v>
      </c>
      <c r="G2798" s="22">
        <v>5.3692795080969526</v>
      </c>
      <c r="H2798" s="22"/>
      <c r="I2798" s="22"/>
    </row>
    <row r="2799" spans="1:9" x14ac:dyDescent="0.25">
      <c r="A2799" s="20" t="str">
        <f t="shared" si="43"/>
        <v>DISTRIBUCION VOLUMEN X CRITERIO (kg ó litros)Otras Espirituosas10-30MIL</v>
      </c>
      <c r="B2799" s="20" t="s">
        <v>121</v>
      </c>
      <c r="C2799" s="20" t="s">
        <v>156</v>
      </c>
      <c r="D2799" s="20" t="s">
        <v>13</v>
      </c>
      <c r="E2799" s="22">
        <v>25.936021633314116</v>
      </c>
      <c r="F2799" s="22">
        <v>24.577953317299954</v>
      </c>
      <c r="G2799" s="22">
        <v>18.899023452707013</v>
      </c>
      <c r="H2799" s="22"/>
      <c r="I2799" s="22"/>
    </row>
    <row r="2800" spans="1:9" x14ac:dyDescent="0.25">
      <c r="A2800" s="20" t="str">
        <f t="shared" si="43"/>
        <v>DISTRIBUCION VOLUMEN X CRITERIO (kg ó litros)Otras Espirituosas30-100MIL</v>
      </c>
      <c r="B2800" s="20" t="s">
        <v>121</v>
      </c>
      <c r="C2800" s="20" t="s">
        <v>156</v>
      </c>
      <c r="D2800" s="20" t="s">
        <v>14</v>
      </c>
      <c r="E2800" s="22">
        <v>13.240724197141443</v>
      </c>
      <c r="F2800" s="22">
        <v>14.86989915281206</v>
      </c>
      <c r="G2800" s="22">
        <v>15.886014887583555</v>
      </c>
      <c r="H2800" s="22"/>
      <c r="I2800" s="22"/>
    </row>
    <row r="2801" spans="1:9" x14ac:dyDescent="0.25">
      <c r="A2801" s="20" t="str">
        <f t="shared" si="43"/>
        <v>DISTRIBUCION VOLUMEN X CRITERIO (kg ó litros)Otras Espirituosas100-200MIL</v>
      </c>
      <c r="B2801" s="20" t="s">
        <v>121</v>
      </c>
      <c r="C2801" s="20" t="s">
        <v>156</v>
      </c>
      <c r="D2801" s="20" t="s">
        <v>15</v>
      </c>
      <c r="E2801" s="22">
        <v>8.3439454199661789</v>
      </c>
      <c r="F2801" s="22">
        <v>10.962180911053926</v>
      </c>
      <c r="G2801" s="22">
        <v>9.6839169924984141</v>
      </c>
      <c r="H2801" s="22"/>
      <c r="I2801" s="22"/>
    </row>
    <row r="2802" spans="1:9" x14ac:dyDescent="0.25">
      <c r="A2802" s="20" t="str">
        <f t="shared" si="43"/>
        <v>DISTRIBUCION VOLUMEN X CRITERIO (kg ó litros)Otras Espirituosas200-500MIL</v>
      </c>
      <c r="B2802" s="20" t="s">
        <v>121</v>
      </c>
      <c r="C2802" s="20" t="s">
        <v>156</v>
      </c>
      <c r="D2802" s="20" t="s">
        <v>16</v>
      </c>
      <c r="E2802" s="22">
        <v>13.87818109678968</v>
      </c>
      <c r="F2802" s="22">
        <v>12.564872710140765</v>
      </c>
      <c r="G2802" s="22">
        <v>14.26069485572553</v>
      </c>
      <c r="H2802" s="22"/>
      <c r="I2802" s="22"/>
    </row>
    <row r="2803" spans="1:9" x14ac:dyDescent="0.25">
      <c r="A2803" s="20" t="str">
        <f t="shared" si="43"/>
        <v>DISTRIBUCION VOLUMEN X CRITERIO (kg ó litros)Otras Espirituosas&gt;500MIL</v>
      </c>
      <c r="B2803" s="20" t="s">
        <v>121</v>
      </c>
      <c r="C2803" s="20" t="s">
        <v>156</v>
      </c>
      <c r="D2803" s="20" t="s">
        <v>17</v>
      </c>
      <c r="E2803" s="22">
        <v>20.577726612192777</v>
      </c>
      <c r="F2803" s="22">
        <v>15.898394024684819</v>
      </c>
      <c r="G2803" s="22">
        <v>22.636027188804558</v>
      </c>
      <c r="H2803" s="22"/>
      <c r="I2803" s="22"/>
    </row>
    <row r="2804" spans="1:9" x14ac:dyDescent="0.25">
      <c r="A2804" s="20" t="str">
        <f t="shared" si="43"/>
        <v>DISTRIBUCION VOLUMEN X CRITERIO (kg ó litros)Otras EspirituosasDE 15 A 19 AÑOS</v>
      </c>
      <c r="B2804" s="20" t="s">
        <v>121</v>
      </c>
      <c r="C2804" s="20" t="s">
        <v>156</v>
      </c>
      <c r="D2804" s="20" t="s">
        <v>40</v>
      </c>
      <c r="E2804" s="22">
        <v>2.5164301250963215</v>
      </c>
      <c r="F2804" s="22">
        <v>5.3521499607716319</v>
      </c>
      <c r="G2804" s="22">
        <v>4.5203271396832418</v>
      </c>
      <c r="H2804" s="22"/>
      <c r="I2804" s="22"/>
    </row>
    <row r="2805" spans="1:9" x14ac:dyDescent="0.25">
      <c r="A2805" s="20" t="str">
        <f t="shared" si="43"/>
        <v>DISTRIBUCION VOLUMEN X CRITERIO (kg ó litros)Otras EspirituosasDE 20 A 24 AÑOS</v>
      </c>
      <c r="B2805" s="20" t="s">
        <v>121</v>
      </c>
      <c r="C2805" s="20" t="s">
        <v>156</v>
      </c>
      <c r="D2805" s="20" t="s">
        <v>41</v>
      </c>
      <c r="E2805" s="22">
        <v>5.4378887637938451</v>
      </c>
      <c r="F2805" s="22">
        <v>8.3122979004357074</v>
      </c>
      <c r="G2805" s="22">
        <v>8.6242104501447443</v>
      </c>
      <c r="H2805" s="22"/>
      <c r="I2805" s="22"/>
    </row>
    <row r="2806" spans="1:9" x14ac:dyDescent="0.25">
      <c r="A2806" s="20" t="str">
        <f t="shared" si="43"/>
        <v>DISTRIBUCION VOLUMEN X CRITERIO (kg ó litros)Otras EspirituosasDE 25 A 34 AÑOS</v>
      </c>
      <c r="B2806" s="20" t="s">
        <v>121</v>
      </c>
      <c r="C2806" s="20" t="s">
        <v>156</v>
      </c>
      <c r="D2806" s="20" t="s">
        <v>42</v>
      </c>
      <c r="E2806" s="22">
        <v>12.244599830601096</v>
      </c>
      <c r="F2806" s="22">
        <v>14.333011288419359</v>
      </c>
      <c r="G2806" s="22">
        <v>17.710259079370882</v>
      </c>
      <c r="H2806" s="22"/>
      <c r="I2806" s="22"/>
    </row>
    <row r="2807" spans="1:9" x14ac:dyDescent="0.25">
      <c r="A2807" s="20" t="str">
        <f t="shared" si="43"/>
        <v>DISTRIBUCION VOLUMEN X CRITERIO (kg ó litros)Otras EspirituosasDE 35 A 49 AÑOS</v>
      </c>
      <c r="B2807" s="20" t="s">
        <v>121</v>
      </c>
      <c r="C2807" s="20" t="s">
        <v>156</v>
      </c>
      <c r="D2807" s="20" t="s">
        <v>43</v>
      </c>
      <c r="E2807" s="22">
        <v>21.165955848704083</v>
      </c>
      <c r="F2807" s="22">
        <v>24.004497092107123</v>
      </c>
      <c r="G2807" s="22">
        <v>21.654454443038425</v>
      </c>
      <c r="H2807" s="22"/>
      <c r="I2807" s="22"/>
    </row>
    <row r="2808" spans="1:9" x14ac:dyDescent="0.25">
      <c r="A2808" s="20" t="str">
        <f t="shared" si="43"/>
        <v>DISTRIBUCION VOLUMEN X CRITERIO (kg ó litros)Otras EspirituosasDE 50 A 59 AÑOS</v>
      </c>
      <c r="B2808" s="20" t="s">
        <v>121</v>
      </c>
      <c r="C2808" s="20" t="s">
        <v>156</v>
      </c>
      <c r="D2808" s="20" t="s">
        <v>44</v>
      </c>
      <c r="E2808" s="22">
        <v>38.664678578969962</v>
      </c>
      <c r="F2808" s="22">
        <v>31.774841862079782</v>
      </c>
      <c r="G2808" s="22">
        <v>25.956199004365804</v>
      </c>
      <c r="H2808" s="22"/>
      <c r="I2808" s="22"/>
    </row>
    <row r="2809" spans="1:9" x14ac:dyDescent="0.25">
      <c r="A2809" s="20" t="str">
        <f t="shared" si="43"/>
        <v>DISTRIBUCION VOLUMEN X CRITERIO (kg ó litros)Otras EspirituosasDE 60 A 75 AÑOS</v>
      </c>
      <c r="B2809" s="20" t="s">
        <v>121</v>
      </c>
      <c r="C2809" s="20" t="s">
        <v>156</v>
      </c>
      <c r="D2809" s="20" t="s">
        <v>45</v>
      </c>
      <c r="E2809" s="22">
        <v>19.970448234956514</v>
      </c>
      <c r="F2809" s="22">
        <v>16.223209371211112</v>
      </c>
      <c r="G2809" s="22">
        <v>21.53456682369103</v>
      </c>
      <c r="H2809" s="22"/>
      <c r="I2809" s="22"/>
    </row>
    <row r="2810" spans="1:9" x14ac:dyDescent="0.25">
      <c r="A2810" s="20" t="str">
        <f t="shared" si="43"/>
        <v>DISTRIBUCION VOLUMEN X CRITERIO (kg ó litros)Otras EspirituosasALTA Y MEDIA ALTA</v>
      </c>
      <c r="B2810" s="20" t="s">
        <v>121</v>
      </c>
      <c r="C2810" s="20" t="s">
        <v>156</v>
      </c>
      <c r="D2810" s="20" t="s">
        <v>18</v>
      </c>
      <c r="E2810" s="22">
        <v>25.022370699871647</v>
      </c>
      <c r="F2810" s="22">
        <v>20.779566797988728</v>
      </c>
      <c r="G2810" s="22">
        <v>20.264797185814913</v>
      </c>
      <c r="H2810" s="22"/>
      <c r="I2810" s="22"/>
    </row>
    <row r="2811" spans="1:9" x14ac:dyDescent="0.25">
      <c r="A2811" s="20" t="str">
        <f t="shared" si="43"/>
        <v>DISTRIBUCION VOLUMEN X CRITERIO (kg ó litros)Otras EspirituosasMEDIA</v>
      </c>
      <c r="B2811" s="20" t="s">
        <v>121</v>
      </c>
      <c r="C2811" s="20" t="s">
        <v>156</v>
      </c>
      <c r="D2811" s="20" t="s">
        <v>19</v>
      </c>
      <c r="E2811" s="22">
        <v>39.895548887381196</v>
      </c>
      <c r="F2811" s="22">
        <v>34.178363569431482</v>
      </c>
      <c r="G2811" s="22">
        <v>37.725755546934444</v>
      </c>
      <c r="H2811" s="22"/>
      <c r="I2811" s="22"/>
    </row>
    <row r="2812" spans="1:9" x14ac:dyDescent="0.25">
      <c r="A2812" s="20" t="str">
        <f t="shared" si="43"/>
        <v>DISTRIBUCION VOLUMEN X CRITERIO (kg ó litros)Otras EspirituosasMEDIA BAJA</v>
      </c>
      <c r="B2812" s="20" t="s">
        <v>121</v>
      </c>
      <c r="C2812" s="20" t="s">
        <v>156</v>
      </c>
      <c r="D2812" s="20" t="s">
        <v>20</v>
      </c>
      <c r="E2812" s="22">
        <v>17.012897448673769</v>
      </c>
      <c r="F2812" s="22">
        <v>23.289241218987787</v>
      </c>
      <c r="G2812" s="22">
        <v>20.745111763603024</v>
      </c>
      <c r="H2812" s="22"/>
      <c r="I2812" s="22"/>
    </row>
    <row r="2813" spans="1:9" x14ac:dyDescent="0.25">
      <c r="A2813" s="20" t="str">
        <f t="shared" si="43"/>
        <v>DISTRIBUCION VOLUMEN X CRITERIO (kg ó litros)Otras EspirituosasBAJA</v>
      </c>
      <c r="B2813" s="20" t="s">
        <v>121</v>
      </c>
      <c r="C2813" s="20" t="s">
        <v>156</v>
      </c>
      <c r="D2813" s="20" t="s">
        <v>21</v>
      </c>
      <c r="E2813" s="22">
        <v>18.069182595192288</v>
      </c>
      <c r="F2813" s="22">
        <v>21.752833308120394</v>
      </c>
      <c r="G2813" s="22">
        <v>21.264353828364001</v>
      </c>
      <c r="H2813" s="22"/>
      <c r="I2813" s="22"/>
    </row>
    <row r="2814" spans="1:9" x14ac:dyDescent="0.25">
      <c r="A2814" s="20" t="str">
        <f t="shared" si="43"/>
        <v>DISTRIBUCION VOLUMEN X CRITERIO (kg ó litros)Otras EspirituosasHOMBRE</v>
      </c>
      <c r="B2814" s="20" t="s">
        <v>121</v>
      </c>
      <c r="C2814" s="20" t="s">
        <v>156</v>
      </c>
      <c r="D2814" s="20" t="s">
        <v>22</v>
      </c>
      <c r="E2814" s="22">
        <v>38.309550309892664</v>
      </c>
      <c r="F2814" s="22">
        <v>39.460604581770873</v>
      </c>
      <c r="G2814" s="22">
        <v>48.631787065909741</v>
      </c>
      <c r="H2814" s="22"/>
      <c r="I2814" s="22"/>
    </row>
    <row r="2815" spans="1:9" x14ac:dyDescent="0.25">
      <c r="A2815" s="20" t="str">
        <f t="shared" si="43"/>
        <v>DISTRIBUCION VOLUMEN X CRITERIO (kg ó litros)Otras EspirituosasMUJER</v>
      </c>
      <c r="B2815" s="20" t="s">
        <v>121</v>
      </c>
      <c r="C2815" s="20" t="s">
        <v>156</v>
      </c>
      <c r="D2815" s="20" t="s">
        <v>23</v>
      </c>
      <c r="E2815" s="22">
        <v>61.690454277474906</v>
      </c>
      <c r="F2815" s="22">
        <v>60.53940376276892</v>
      </c>
      <c r="G2815" s="22">
        <v>51.368233222169103</v>
      </c>
      <c r="H2815" s="22"/>
      <c r="I2815" s="22"/>
    </row>
    <row r="2816" spans="1:9" x14ac:dyDescent="0.25">
      <c r="A2816" s="20" t="str">
        <f t="shared" si="43"/>
        <v>DISTRIBUCION VOLUMEN X CRITERIO (kg ó litros)T.Zumo+Horchata+MostoT.ESPAÑA</v>
      </c>
      <c r="B2816" s="20" t="s">
        <v>121</v>
      </c>
      <c r="C2816" s="20" t="s">
        <v>157</v>
      </c>
      <c r="D2816" s="20" t="s">
        <v>37</v>
      </c>
      <c r="E2816" s="22">
        <v>100</v>
      </c>
      <c r="F2816" s="22">
        <v>100</v>
      </c>
      <c r="G2816" s="22">
        <v>100</v>
      </c>
      <c r="H2816" s="22"/>
      <c r="I2816" s="22"/>
    </row>
    <row r="2817" spans="1:9" x14ac:dyDescent="0.25">
      <c r="A2817" s="20" t="str">
        <f t="shared" si="43"/>
        <v>DISTRIBUCION VOLUMEN X CRITERIO (kg ó litros)T.Zumo+Horchata+MostoBCN AM</v>
      </c>
      <c r="B2817" s="20" t="s">
        <v>121</v>
      </c>
      <c r="C2817" s="20" t="s">
        <v>157</v>
      </c>
      <c r="D2817" s="20" t="s">
        <v>2</v>
      </c>
      <c r="E2817" s="22">
        <v>8.5209161030672629</v>
      </c>
      <c r="F2817" s="22">
        <v>7.2927396259603885</v>
      </c>
      <c r="G2817" s="22">
        <v>11.342014506208839</v>
      </c>
      <c r="H2817" s="22"/>
      <c r="I2817" s="22"/>
    </row>
    <row r="2818" spans="1:9" x14ac:dyDescent="0.25">
      <c r="A2818" s="20" t="str">
        <f t="shared" si="43"/>
        <v>DISTRIBUCION VOLUMEN X CRITERIO (kg ó litros)T.Zumo+Horchata+MostoREST.CAT ARAGON</v>
      </c>
      <c r="B2818" s="20" t="s">
        <v>121</v>
      </c>
      <c r="C2818" s="20" t="s">
        <v>157</v>
      </c>
      <c r="D2818" s="20" t="s">
        <v>3</v>
      </c>
      <c r="E2818" s="22">
        <v>14.921850823357822</v>
      </c>
      <c r="F2818" s="22">
        <v>8.364176311832928</v>
      </c>
      <c r="G2818" s="22">
        <v>8.1589843205000765</v>
      </c>
      <c r="H2818" s="22"/>
      <c r="I2818" s="22"/>
    </row>
    <row r="2819" spans="1:9" x14ac:dyDescent="0.25">
      <c r="A2819" s="20" t="str">
        <f t="shared" si="43"/>
        <v>DISTRIBUCION VOLUMEN X CRITERIO (kg ó litros)T.Zumo+Horchata+MostoLEVANTE</v>
      </c>
      <c r="B2819" s="20" t="s">
        <v>121</v>
      </c>
      <c r="C2819" s="20" t="s">
        <v>157</v>
      </c>
      <c r="D2819" s="20" t="s">
        <v>4</v>
      </c>
      <c r="E2819" s="22">
        <v>13.038970291795145</v>
      </c>
      <c r="F2819" s="22">
        <v>13.444475535041816</v>
      </c>
      <c r="G2819" s="22">
        <v>13.924029778818658</v>
      </c>
      <c r="H2819" s="22"/>
      <c r="I2819" s="22"/>
    </row>
    <row r="2820" spans="1:9" x14ac:dyDescent="0.25">
      <c r="A2820" s="20" t="str">
        <f t="shared" ref="A2820:A2883" si="44">B2820&amp;C2820&amp;D2820</f>
        <v>DISTRIBUCION VOLUMEN X CRITERIO (kg ó litros)T.Zumo+Horchata+MostoANDALUCIA</v>
      </c>
      <c r="B2820" s="20" t="s">
        <v>121</v>
      </c>
      <c r="C2820" s="20" t="s">
        <v>157</v>
      </c>
      <c r="D2820" s="20" t="s">
        <v>5</v>
      </c>
      <c r="E2820" s="22">
        <v>18.646255594167606</v>
      </c>
      <c r="F2820" s="22">
        <v>21.829285058203688</v>
      </c>
      <c r="G2820" s="22">
        <v>19.681994480684896</v>
      </c>
      <c r="H2820" s="22"/>
      <c r="I2820" s="22"/>
    </row>
    <row r="2821" spans="1:9" x14ac:dyDescent="0.25">
      <c r="A2821" s="20" t="str">
        <f t="shared" si="44"/>
        <v>DISTRIBUCION VOLUMEN X CRITERIO (kg ó litros)T.Zumo+Horchata+MostoMDD AM</v>
      </c>
      <c r="B2821" s="20" t="s">
        <v>121</v>
      </c>
      <c r="C2821" s="20" t="s">
        <v>157</v>
      </c>
      <c r="D2821" s="20" t="s">
        <v>6</v>
      </c>
      <c r="E2821" s="22">
        <v>12.183511379586069</v>
      </c>
      <c r="F2821" s="22">
        <v>10.336531204786766</v>
      </c>
      <c r="G2821" s="22">
        <v>10.994985763083735</v>
      </c>
      <c r="H2821" s="22"/>
      <c r="I2821" s="22"/>
    </row>
    <row r="2822" spans="1:9" x14ac:dyDescent="0.25">
      <c r="A2822" s="20" t="str">
        <f t="shared" si="44"/>
        <v>DISTRIBUCION VOLUMEN X CRITERIO (kg ó litros)T.Zumo+Horchata+MostoRTO CENTRO</v>
      </c>
      <c r="B2822" s="20" t="s">
        <v>121</v>
      </c>
      <c r="C2822" s="20" t="s">
        <v>157</v>
      </c>
      <c r="D2822" s="20" t="s">
        <v>7</v>
      </c>
      <c r="E2822" s="22">
        <v>7.8614849442593391</v>
      </c>
      <c r="F2822" s="22">
        <v>8.9403228585330101</v>
      </c>
      <c r="G2822" s="22">
        <v>8.7114529275222505</v>
      </c>
      <c r="H2822" s="22"/>
      <c r="I2822" s="22"/>
    </row>
    <row r="2823" spans="1:9" x14ac:dyDescent="0.25">
      <c r="A2823" s="20" t="str">
        <f t="shared" si="44"/>
        <v>DISTRIBUCION VOLUMEN X CRITERIO (kg ó litros)T.Zumo+Horchata+MostoNORTE-CENTRO</v>
      </c>
      <c r="B2823" s="20" t="s">
        <v>121</v>
      </c>
      <c r="C2823" s="20" t="s">
        <v>157</v>
      </c>
      <c r="D2823" s="20" t="s">
        <v>8</v>
      </c>
      <c r="E2823" s="22">
        <v>14.31490076620875</v>
      </c>
      <c r="F2823" s="22">
        <v>18.263526948802458</v>
      </c>
      <c r="G2823" s="22">
        <v>16.007725995573885</v>
      </c>
      <c r="H2823" s="22"/>
      <c r="I2823" s="22"/>
    </row>
    <row r="2824" spans="1:9" x14ac:dyDescent="0.25">
      <c r="A2824" s="20" t="str">
        <f t="shared" si="44"/>
        <v>DISTRIBUCION VOLUMEN X CRITERIO (kg ó litros)T.Zumo+Horchata+MostoNOROESTE</v>
      </c>
      <c r="B2824" s="20" t="s">
        <v>121</v>
      </c>
      <c r="C2824" s="20" t="s">
        <v>157</v>
      </c>
      <c r="D2824" s="20" t="s">
        <v>9</v>
      </c>
      <c r="E2824" s="22">
        <v>10.512104921237029</v>
      </c>
      <c r="F2824" s="22">
        <v>11.528940885586415</v>
      </c>
      <c r="G2824" s="22">
        <v>11.178817804636065</v>
      </c>
      <c r="H2824" s="22"/>
      <c r="I2824" s="22"/>
    </row>
    <row r="2825" spans="1:9" x14ac:dyDescent="0.25">
      <c r="A2825" s="20" t="str">
        <f t="shared" si="44"/>
        <v>DISTRIBUCION VOLUMEN X CRITERIO (kg ó litros)T.Zumo+Horchata+Mosto&lt;2MIL</v>
      </c>
      <c r="B2825" s="20" t="s">
        <v>121</v>
      </c>
      <c r="C2825" s="20" t="s">
        <v>157</v>
      </c>
      <c r="D2825" s="20" t="s">
        <v>10</v>
      </c>
      <c r="E2825" s="22">
        <v>6.2731911657291857</v>
      </c>
      <c r="F2825" s="22">
        <v>7.4907165816983508</v>
      </c>
      <c r="G2825" s="22">
        <v>5.2879085684828917</v>
      </c>
      <c r="H2825" s="22"/>
      <c r="I2825" s="22"/>
    </row>
    <row r="2826" spans="1:9" x14ac:dyDescent="0.25">
      <c r="A2826" s="20" t="str">
        <f t="shared" si="44"/>
        <v>DISTRIBUCION VOLUMEN X CRITERIO (kg ó litros)T.Zumo+Horchata+Mosto2-5MIL</v>
      </c>
      <c r="B2826" s="20" t="s">
        <v>121</v>
      </c>
      <c r="C2826" s="20" t="s">
        <v>157</v>
      </c>
      <c r="D2826" s="20" t="s">
        <v>11</v>
      </c>
      <c r="E2826" s="22">
        <v>4.8529480567882555</v>
      </c>
      <c r="F2826" s="22">
        <v>6.2582298400799887</v>
      </c>
      <c r="G2826" s="22">
        <v>5.0675367342866027</v>
      </c>
      <c r="H2826" s="22"/>
      <c r="I2826" s="22"/>
    </row>
    <row r="2827" spans="1:9" x14ac:dyDescent="0.25">
      <c r="A2827" s="20" t="str">
        <f t="shared" si="44"/>
        <v>DISTRIBUCION VOLUMEN X CRITERIO (kg ó litros)T.Zumo+Horchata+Mosto5-10MIL</v>
      </c>
      <c r="B2827" s="20" t="s">
        <v>121</v>
      </c>
      <c r="C2827" s="20" t="s">
        <v>157</v>
      </c>
      <c r="D2827" s="20" t="s">
        <v>12</v>
      </c>
      <c r="E2827" s="22">
        <v>8.0877497353701013</v>
      </c>
      <c r="F2827" s="22">
        <v>9.6695790442744336</v>
      </c>
      <c r="G2827" s="22">
        <v>7.5905876026075898</v>
      </c>
      <c r="H2827" s="22"/>
      <c r="I2827" s="22"/>
    </row>
    <row r="2828" spans="1:9" x14ac:dyDescent="0.25">
      <c r="A2828" s="20" t="str">
        <f t="shared" si="44"/>
        <v>DISTRIBUCION VOLUMEN X CRITERIO (kg ó litros)T.Zumo+Horchata+Mosto10-30MIL</v>
      </c>
      <c r="B2828" s="20" t="s">
        <v>121</v>
      </c>
      <c r="C2828" s="20" t="s">
        <v>157</v>
      </c>
      <c r="D2828" s="20" t="s">
        <v>13</v>
      </c>
      <c r="E2828" s="22">
        <v>19.959589658041228</v>
      </c>
      <c r="F2828" s="22">
        <v>18.316867091692128</v>
      </c>
      <c r="G2828" s="22">
        <v>17.474734876587132</v>
      </c>
      <c r="H2828" s="22"/>
      <c r="I2828" s="22"/>
    </row>
    <row r="2829" spans="1:9" x14ac:dyDescent="0.25">
      <c r="A2829" s="20" t="str">
        <f t="shared" si="44"/>
        <v>DISTRIBUCION VOLUMEN X CRITERIO (kg ó litros)T.Zumo+Horchata+Mosto30-100MIL</v>
      </c>
      <c r="B2829" s="20" t="s">
        <v>121</v>
      </c>
      <c r="C2829" s="20" t="s">
        <v>157</v>
      </c>
      <c r="D2829" s="20" t="s">
        <v>14</v>
      </c>
      <c r="E2829" s="22">
        <v>18.863494096400903</v>
      </c>
      <c r="F2829" s="22">
        <v>17.946038544585466</v>
      </c>
      <c r="G2829" s="22">
        <v>20.023803254045689</v>
      </c>
      <c r="H2829" s="22"/>
      <c r="I2829" s="22"/>
    </row>
    <row r="2830" spans="1:9" x14ac:dyDescent="0.25">
      <c r="A2830" s="20" t="str">
        <f t="shared" si="44"/>
        <v>DISTRIBUCION VOLUMEN X CRITERIO (kg ó litros)T.Zumo+Horchata+Mosto100-200MIL</v>
      </c>
      <c r="B2830" s="20" t="s">
        <v>121</v>
      </c>
      <c r="C2830" s="20" t="s">
        <v>157</v>
      </c>
      <c r="D2830" s="20" t="s">
        <v>15</v>
      </c>
      <c r="E2830" s="22">
        <v>10.635649326203843</v>
      </c>
      <c r="F2830" s="22">
        <v>9.6150373240084459</v>
      </c>
      <c r="G2830" s="22">
        <v>10.752884692082795</v>
      </c>
      <c r="H2830" s="22"/>
      <c r="I2830" s="22"/>
    </row>
    <row r="2831" spans="1:9" x14ac:dyDescent="0.25">
      <c r="A2831" s="20" t="str">
        <f t="shared" si="44"/>
        <v>DISTRIBUCION VOLUMEN X CRITERIO (kg ó litros)T.Zumo+Horchata+Mosto200-500MIL</v>
      </c>
      <c r="B2831" s="20" t="s">
        <v>121</v>
      </c>
      <c r="C2831" s="20" t="s">
        <v>157</v>
      </c>
      <c r="D2831" s="20" t="s">
        <v>16</v>
      </c>
      <c r="E2831" s="22">
        <v>15.977341052361451</v>
      </c>
      <c r="F2831" s="22">
        <v>16.217142579007461</v>
      </c>
      <c r="G2831" s="22">
        <v>16.571687179858156</v>
      </c>
      <c r="H2831" s="22"/>
      <c r="I2831" s="22"/>
    </row>
    <row r="2832" spans="1:9" x14ac:dyDescent="0.25">
      <c r="A2832" s="20" t="str">
        <f t="shared" si="44"/>
        <v>DISTRIBUCION VOLUMEN X CRITERIO (kg ó litros)T.Zumo+Horchata+Mosto&gt;500MIL</v>
      </c>
      <c r="B2832" s="20" t="s">
        <v>121</v>
      </c>
      <c r="C2832" s="20" t="s">
        <v>157</v>
      </c>
      <c r="D2832" s="20" t="s">
        <v>17</v>
      </c>
      <c r="E2832" s="22">
        <v>15.350030263501321</v>
      </c>
      <c r="F2832" s="22">
        <v>14.48638857304165</v>
      </c>
      <c r="G2832" s="22">
        <v>17.230864830084045</v>
      </c>
      <c r="H2832" s="22"/>
      <c r="I2832" s="22"/>
    </row>
    <row r="2833" spans="1:9" x14ac:dyDescent="0.25">
      <c r="A2833" s="20" t="str">
        <f t="shared" si="44"/>
        <v>DISTRIBUCION VOLUMEN X CRITERIO (kg ó litros)T.Zumo+Horchata+MostoDE 15 A 19 AÑOS</v>
      </c>
      <c r="B2833" s="20" t="s">
        <v>121</v>
      </c>
      <c r="C2833" s="20" t="s">
        <v>157</v>
      </c>
      <c r="D2833" s="20" t="s">
        <v>40</v>
      </c>
      <c r="E2833" s="22">
        <v>2.7029184385697778</v>
      </c>
      <c r="F2833" s="22">
        <v>4.2047798463878534</v>
      </c>
      <c r="G2833" s="22">
        <v>2.9692716969205568</v>
      </c>
      <c r="H2833" s="22"/>
      <c r="I2833" s="22"/>
    </row>
    <row r="2834" spans="1:9" x14ac:dyDescent="0.25">
      <c r="A2834" s="20" t="str">
        <f t="shared" si="44"/>
        <v>DISTRIBUCION VOLUMEN X CRITERIO (kg ó litros)T.Zumo+Horchata+MostoDE 20 A 24 AÑOS</v>
      </c>
      <c r="B2834" s="20" t="s">
        <v>121</v>
      </c>
      <c r="C2834" s="20" t="s">
        <v>157</v>
      </c>
      <c r="D2834" s="20" t="s">
        <v>41</v>
      </c>
      <c r="E2834" s="22">
        <v>4.1433322610501957</v>
      </c>
      <c r="F2834" s="22">
        <v>3.529320216625432</v>
      </c>
      <c r="G2834" s="22">
        <v>4.4158095449886785</v>
      </c>
      <c r="H2834" s="22"/>
      <c r="I2834" s="22"/>
    </row>
    <row r="2835" spans="1:9" x14ac:dyDescent="0.25">
      <c r="A2835" s="20" t="str">
        <f t="shared" si="44"/>
        <v>DISTRIBUCION VOLUMEN X CRITERIO (kg ó litros)T.Zumo+Horchata+MostoDE 25 A 34 AÑOS</v>
      </c>
      <c r="B2835" s="20" t="s">
        <v>121</v>
      </c>
      <c r="C2835" s="20" t="s">
        <v>157</v>
      </c>
      <c r="D2835" s="20" t="s">
        <v>42</v>
      </c>
      <c r="E2835" s="22">
        <v>11.582298549412242</v>
      </c>
      <c r="F2835" s="22">
        <v>11.946496062313393</v>
      </c>
      <c r="G2835" s="22">
        <v>10.331165699221804</v>
      </c>
      <c r="H2835" s="22"/>
      <c r="I2835" s="22"/>
    </row>
    <row r="2836" spans="1:9" x14ac:dyDescent="0.25">
      <c r="A2836" s="20" t="str">
        <f t="shared" si="44"/>
        <v>DISTRIBUCION VOLUMEN X CRITERIO (kg ó litros)T.Zumo+Horchata+MostoDE 35 A 49 AÑOS</v>
      </c>
      <c r="B2836" s="20" t="s">
        <v>121</v>
      </c>
      <c r="C2836" s="20" t="s">
        <v>157</v>
      </c>
      <c r="D2836" s="20" t="s">
        <v>43</v>
      </c>
      <c r="E2836" s="22">
        <v>27.581387602604423</v>
      </c>
      <c r="F2836" s="22">
        <v>28.321240791473766</v>
      </c>
      <c r="G2836" s="22">
        <v>27.032219452765808</v>
      </c>
      <c r="H2836" s="22"/>
      <c r="I2836" s="22"/>
    </row>
    <row r="2837" spans="1:9" x14ac:dyDescent="0.25">
      <c r="A2837" s="20" t="str">
        <f t="shared" si="44"/>
        <v>DISTRIBUCION VOLUMEN X CRITERIO (kg ó litros)T.Zumo+Horchata+MostoDE 50 A 59 AÑOS</v>
      </c>
      <c r="B2837" s="20" t="s">
        <v>121</v>
      </c>
      <c r="C2837" s="20" t="s">
        <v>157</v>
      </c>
      <c r="D2837" s="20" t="s">
        <v>44</v>
      </c>
      <c r="E2837" s="22">
        <v>22.361982358738729</v>
      </c>
      <c r="F2837" s="22">
        <v>20.896275849655186</v>
      </c>
      <c r="G2837" s="22">
        <v>23.028995070857789</v>
      </c>
      <c r="H2837" s="22"/>
      <c r="I2837" s="22"/>
    </row>
    <row r="2838" spans="1:9" x14ac:dyDescent="0.25">
      <c r="A2838" s="20" t="str">
        <f t="shared" si="44"/>
        <v>DISTRIBUCION VOLUMEN X CRITERIO (kg ó litros)T.Zumo+Horchata+MostoDE 60 A 75 AÑOS</v>
      </c>
      <c r="B2838" s="20" t="s">
        <v>121</v>
      </c>
      <c r="C2838" s="20" t="s">
        <v>157</v>
      </c>
      <c r="D2838" s="20" t="s">
        <v>45</v>
      </c>
      <c r="E2838" s="22">
        <v>31.628076039256715</v>
      </c>
      <c r="F2838" s="22">
        <v>31.101883816542941</v>
      </c>
      <c r="G2838" s="22">
        <v>32.222541796690592</v>
      </c>
      <c r="H2838" s="22"/>
      <c r="I2838" s="22"/>
    </row>
    <row r="2839" spans="1:9" x14ac:dyDescent="0.25">
      <c r="A2839" s="20" t="str">
        <f t="shared" si="44"/>
        <v>DISTRIBUCION VOLUMEN X CRITERIO (kg ó litros)T.Zumo+Horchata+MostoALTA Y MEDIA ALTA</v>
      </c>
      <c r="B2839" s="20" t="s">
        <v>121</v>
      </c>
      <c r="C2839" s="20" t="s">
        <v>157</v>
      </c>
      <c r="D2839" s="20" t="s">
        <v>18</v>
      </c>
      <c r="E2839" s="22">
        <v>26.693808603039471</v>
      </c>
      <c r="F2839" s="22">
        <v>25.110488923375719</v>
      </c>
      <c r="G2839" s="22">
        <v>23.595161871728564</v>
      </c>
      <c r="H2839" s="22"/>
      <c r="I2839" s="22"/>
    </row>
    <row r="2840" spans="1:9" x14ac:dyDescent="0.25">
      <c r="A2840" s="20" t="str">
        <f t="shared" si="44"/>
        <v>DISTRIBUCION VOLUMEN X CRITERIO (kg ó litros)T.Zumo+Horchata+MostoMEDIA</v>
      </c>
      <c r="B2840" s="20" t="s">
        <v>121</v>
      </c>
      <c r="C2840" s="20" t="s">
        <v>157</v>
      </c>
      <c r="D2840" s="20" t="s">
        <v>19</v>
      </c>
      <c r="E2840" s="22">
        <v>37.70286768523362</v>
      </c>
      <c r="F2840" s="22">
        <v>32.59374004543821</v>
      </c>
      <c r="G2840" s="22">
        <v>33.081632734528199</v>
      </c>
      <c r="H2840" s="22"/>
      <c r="I2840" s="22"/>
    </row>
    <row r="2841" spans="1:9" x14ac:dyDescent="0.25">
      <c r="A2841" s="20" t="str">
        <f t="shared" si="44"/>
        <v>DISTRIBUCION VOLUMEN X CRITERIO (kg ó litros)T.Zumo+Horchata+MostoMEDIA BAJA</v>
      </c>
      <c r="B2841" s="20" t="s">
        <v>121</v>
      </c>
      <c r="C2841" s="20" t="s">
        <v>157</v>
      </c>
      <c r="D2841" s="20" t="s">
        <v>20</v>
      </c>
      <c r="E2841" s="22">
        <v>18.383049547946559</v>
      </c>
      <c r="F2841" s="22">
        <v>24.072673053832755</v>
      </c>
      <c r="G2841" s="22">
        <v>23.251049796681613</v>
      </c>
      <c r="H2841" s="22"/>
      <c r="I2841" s="22"/>
    </row>
    <row r="2842" spans="1:9" x14ac:dyDescent="0.25">
      <c r="A2842" s="20" t="str">
        <f t="shared" si="44"/>
        <v>DISTRIBUCION VOLUMEN X CRITERIO (kg ó litros)T.Zumo+Horchata+MostoBAJA</v>
      </c>
      <c r="B2842" s="20" t="s">
        <v>121</v>
      </c>
      <c r="C2842" s="20" t="s">
        <v>157</v>
      </c>
      <c r="D2842" s="20" t="s">
        <v>21</v>
      </c>
      <c r="E2842" s="22">
        <v>17.220270860241008</v>
      </c>
      <c r="F2842" s="22">
        <v>18.223096653461496</v>
      </c>
      <c r="G2842" s="22">
        <v>20.072165462979445</v>
      </c>
      <c r="H2842" s="22"/>
      <c r="I2842" s="22"/>
    </row>
    <row r="2843" spans="1:9" x14ac:dyDescent="0.25">
      <c r="A2843" s="20" t="str">
        <f t="shared" si="44"/>
        <v>DISTRIBUCION VOLUMEN X CRITERIO (kg ó litros)T.Zumo+Horchata+MostoHOMBRE</v>
      </c>
      <c r="B2843" s="20" t="s">
        <v>121</v>
      </c>
      <c r="C2843" s="20" t="s">
        <v>157</v>
      </c>
      <c r="D2843" s="20" t="s">
        <v>22</v>
      </c>
      <c r="E2843" s="22">
        <v>47.766320879897279</v>
      </c>
      <c r="F2843" s="22">
        <v>45.417256189662716</v>
      </c>
      <c r="G2843" s="22">
        <v>49.106612036646624</v>
      </c>
      <c r="H2843" s="22"/>
      <c r="I2843" s="22"/>
    </row>
    <row r="2844" spans="1:9" x14ac:dyDescent="0.25">
      <c r="A2844" s="20" t="str">
        <f t="shared" si="44"/>
        <v>DISTRIBUCION VOLUMEN X CRITERIO (kg ó litros)T.Zumo+Horchata+MostoMUJER</v>
      </c>
      <c r="B2844" s="20" t="s">
        <v>121</v>
      </c>
      <c r="C2844" s="20" t="s">
        <v>157</v>
      </c>
      <c r="D2844" s="20" t="s">
        <v>23</v>
      </c>
      <c r="E2844" s="22">
        <v>52.233673249730586</v>
      </c>
      <c r="F2844" s="22">
        <v>54.582743002247483</v>
      </c>
      <c r="G2844" s="22">
        <v>50.893400574847433</v>
      </c>
      <c r="H2844" s="22"/>
      <c r="I2844" s="22"/>
    </row>
    <row r="2845" spans="1:9" x14ac:dyDescent="0.25">
      <c r="A2845" s="20" t="str">
        <f t="shared" si="44"/>
        <v>DISTRIBUCION VOLUMEN X CRITERIO (kg ó litros)Agua EnvasadaT.ESPAÑA</v>
      </c>
      <c r="B2845" s="20" t="s">
        <v>121</v>
      </c>
      <c r="C2845" s="20" t="s">
        <v>158</v>
      </c>
      <c r="D2845" s="20" t="s">
        <v>37</v>
      </c>
      <c r="E2845" s="22">
        <v>100</v>
      </c>
      <c r="F2845" s="22">
        <v>100</v>
      </c>
      <c r="G2845" s="22">
        <v>100</v>
      </c>
      <c r="H2845" s="22"/>
      <c r="I2845" s="22"/>
    </row>
    <row r="2846" spans="1:9" x14ac:dyDescent="0.25">
      <c r="A2846" s="20" t="str">
        <f t="shared" si="44"/>
        <v>DISTRIBUCION VOLUMEN X CRITERIO (kg ó litros)Agua EnvasadaBCN AM</v>
      </c>
      <c r="B2846" s="20" t="s">
        <v>121</v>
      </c>
      <c r="C2846" s="20" t="s">
        <v>158</v>
      </c>
      <c r="D2846" s="20" t="s">
        <v>2</v>
      </c>
      <c r="E2846" s="22">
        <v>8.426420768472175</v>
      </c>
      <c r="F2846" s="22">
        <v>9.136873880431196</v>
      </c>
      <c r="G2846" s="22">
        <v>9.8258974125380156</v>
      </c>
      <c r="H2846" s="22"/>
      <c r="I2846" s="22"/>
    </row>
    <row r="2847" spans="1:9" x14ac:dyDescent="0.25">
      <c r="A2847" s="20" t="str">
        <f t="shared" si="44"/>
        <v>DISTRIBUCION VOLUMEN X CRITERIO (kg ó litros)Agua EnvasadaREST.CAT ARAGON</v>
      </c>
      <c r="B2847" s="20" t="s">
        <v>121</v>
      </c>
      <c r="C2847" s="20" t="s">
        <v>158</v>
      </c>
      <c r="D2847" s="20" t="s">
        <v>3</v>
      </c>
      <c r="E2847" s="22">
        <v>18.301176418937942</v>
      </c>
      <c r="F2847" s="22">
        <v>18.097805284792127</v>
      </c>
      <c r="G2847" s="22">
        <v>13.879718214342004</v>
      </c>
      <c r="H2847" s="22"/>
      <c r="I2847" s="22"/>
    </row>
    <row r="2848" spans="1:9" x14ac:dyDescent="0.25">
      <c r="A2848" s="20" t="str">
        <f t="shared" si="44"/>
        <v>DISTRIBUCION VOLUMEN X CRITERIO (kg ó litros)Agua EnvasadaLEVANTE</v>
      </c>
      <c r="B2848" s="20" t="s">
        <v>121</v>
      </c>
      <c r="C2848" s="20" t="s">
        <v>158</v>
      </c>
      <c r="D2848" s="20" t="s">
        <v>4</v>
      </c>
      <c r="E2848" s="22">
        <v>21.930176783077695</v>
      </c>
      <c r="F2848" s="22">
        <v>20.539764345698941</v>
      </c>
      <c r="G2848" s="22">
        <v>18.643181743152823</v>
      </c>
      <c r="H2848" s="22"/>
      <c r="I2848" s="22"/>
    </row>
    <row r="2849" spans="1:9" x14ac:dyDescent="0.25">
      <c r="A2849" s="20" t="str">
        <f t="shared" si="44"/>
        <v>DISTRIBUCION VOLUMEN X CRITERIO (kg ó litros)Agua EnvasadaANDALUCIA</v>
      </c>
      <c r="B2849" s="20" t="s">
        <v>121</v>
      </c>
      <c r="C2849" s="20" t="s">
        <v>158</v>
      </c>
      <c r="D2849" s="20" t="s">
        <v>5</v>
      </c>
      <c r="E2849" s="22">
        <v>13.966694130366914</v>
      </c>
      <c r="F2849" s="22">
        <v>15.034935764791118</v>
      </c>
      <c r="G2849" s="22">
        <v>19.485293382295325</v>
      </c>
      <c r="H2849" s="22"/>
      <c r="I2849" s="22"/>
    </row>
    <row r="2850" spans="1:9" x14ac:dyDescent="0.25">
      <c r="A2850" s="20" t="str">
        <f t="shared" si="44"/>
        <v>DISTRIBUCION VOLUMEN X CRITERIO (kg ó litros)Agua EnvasadaMDD AM</v>
      </c>
      <c r="B2850" s="20" t="s">
        <v>121</v>
      </c>
      <c r="C2850" s="20" t="s">
        <v>158</v>
      </c>
      <c r="D2850" s="20" t="s">
        <v>6</v>
      </c>
      <c r="E2850" s="22">
        <v>10.387421776655687</v>
      </c>
      <c r="F2850" s="22">
        <v>9.0935484013921535</v>
      </c>
      <c r="G2850" s="22">
        <v>8.9276364013460103</v>
      </c>
      <c r="H2850" s="22"/>
      <c r="I2850" s="22"/>
    </row>
    <row r="2851" spans="1:9" x14ac:dyDescent="0.25">
      <c r="A2851" s="20" t="str">
        <f t="shared" si="44"/>
        <v>DISTRIBUCION VOLUMEN X CRITERIO (kg ó litros)Agua EnvasadaRTO CENTRO</v>
      </c>
      <c r="B2851" s="20" t="s">
        <v>121</v>
      </c>
      <c r="C2851" s="20" t="s">
        <v>158</v>
      </c>
      <c r="D2851" s="20" t="s">
        <v>7</v>
      </c>
      <c r="E2851" s="22">
        <v>7.576744460805136</v>
      </c>
      <c r="F2851" s="22">
        <v>7.4772625715316705</v>
      </c>
      <c r="G2851" s="22">
        <v>7.97042173860779</v>
      </c>
      <c r="H2851" s="22"/>
      <c r="I2851" s="22"/>
    </row>
    <row r="2852" spans="1:9" x14ac:dyDescent="0.25">
      <c r="A2852" s="20" t="str">
        <f t="shared" si="44"/>
        <v>DISTRIBUCION VOLUMEN X CRITERIO (kg ó litros)Agua EnvasadaNORTE-CENTRO</v>
      </c>
      <c r="B2852" s="20" t="s">
        <v>121</v>
      </c>
      <c r="C2852" s="20" t="s">
        <v>158</v>
      </c>
      <c r="D2852" s="20" t="s">
        <v>8</v>
      </c>
      <c r="E2852" s="22">
        <v>8.9311843722964213</v>
      </c>
      <c r="F2852" s="22">
        <v>8.4997251116792292</v>
      </c>
      <c r="G2852" s="22">
        <v>8.5126077161881728</v>
      </c>
      <c r="H2852" s="22"/>
      <c r="I2852" s="22"/>
    </row>
    <row r="2853" spans="1:9" x14ac:dyDescent="0.25">
      <c r="A2853" s="20" t="str">
        <f t="shared" si="44"/>
        <v>DISTRIBUCION VOLUMEN X CRITERIO (kg ó litros)Agua EnvasadaNOROESTE</v>
      </c>
      <c r="B2853" s="20" t="s">
        <v>121</v>
      </c>
      <c r="C2853" s="20" t="s">
        <v>158</v>
      </c>
      <c r="D2853" s="20" t="s">
        <v>9</v>
      </c>
      <c r="E2853" s="22">
        <v>10.48017070047508</v>
      </c>
      <c r="F2853" s="22">
        <v>12.120076052932067</v>
      </c>
      <c r="G2853" s="22">
        <v>12.755253916254055</v>
      </c>
      <c r="H2853" s="22"/>
      <c r="I2853" s="22"/>
    </row>
    <row r="2854" spans="1:9" x14ac:dyDescent="0.25">
      <c r="A2854" s="20" t="str">
        <f t="shared" si="44"/>
        <v>DISTRIBUCION VOLUMEN X CRITERIO (kg ó litros)Agua Envasada&lt;2MIL</v>
      </c>
      <c r="B2854" s="20" t="s">
        <v>121</v>
      </c>
      <c r="C2854" s="20" t="s">
        <v>158</v>
      </c>
      <c r="D2854" s="20" t="s">
        <v>10</v>
      </c>
      <c r="E2854" s="22">
        <v>4.9866605818223517</v>
      </c>
      <c r="F2854" s="22">
        <v>4.8858754668603721</v>
      </c>
      <c r="G2854" s="22">
        <v>6.3632034299362248</v>
      </c>
      <c r="H2854" s="22"/>
      <c r="I2854" s="22"/>
    </row>
    <row r="2855" spans="1:9" x14ac:dyDescent="0.25">
      <c r="A2855" s="20" t="str">
        <f t="shared" si="44"/>
        <v>DISTRIBUCION VOLUMEN X CRITERIO (kg ó litros)Agua Envasada2-5MIL</v>
      </c>
      <c r="B2855" s="20" t="s">
        <v>121</v>
      </c>
      <c r="C2855" s="20" t="s">
        <v>158</v>
      </c>
      <c r="D2855" s="20" t="s">
        <v>11</v>
      </c>
      <c r="E2855" s="22">
        <v>5.702581948750379</v>
      </c>
      <c r="F2855" s="22">
        <v>5.950641577728657</v>
      </c>
      <c r="G2855" s="22">
        <v>4.5394678917127544</v>
      </c>
      <c r="H2855" s="22"/>
      <c r="I2855" s="22"/>
    </row>
    <row r="2856" spans="1:9" x14ac:dyDescent="0.25">
      <c r="A2856" s="20" t="str">
        <f t="shared" si="44"/>
        <v>DISTRIBUCION VOLUMEN X CRITERIO (kg ó litros)Agua Envasada5-10MIL</v>
      </c>
      <c r="B2856" s="20" t="s">
        <v>121</v>
      </c>
      <c r="C2856" s="20" t="s">
        <v>158</v>
      </c>
      <c r="D2856" s="20" t="s">
        <v>12</v>
      </c>
      <c r="E2856" s="22">
        <v>8.608125111870045</v>
      </c>
      <c r="F2856" s="22">
        <v>8.9465988007144848</v>
      </c>
      <c r="G2856" s="22">
        <v>8.0349673802013459</v>
      </c>
      <c r="H2856" s="22"/>
      <c r="I2856" s="22"/>
    </row>
    <row r="2857" spans="1:9" x14ac:dyDescent="0.25">
      <c r="A2857" s="20" t="str">
        <f t="shared" si="44"/>
        <v>DISTRIBUCION VOLUMEN X CRITERIO (kg ó litros)Agua Envasada10-30MIL</v>
      </c>
      <c r="B2857" s="20" t="s">
        <v>121</v>
      </c>
      <c r="C2857" s="20" t="s">
        <v>158</v>
      </c>
      <c r="D2857" s="20" t="s">
        <v>13</v>
      </c>
      <c r="E2857" s="22">
        <v>28.868653052794691</v>
      </c>
      <c r="F2857" s="22">
        <v>27.425310217061554</v>
      </c>
      <c r="G2857" s="22">
        <v>22.566984668328818</v>
      </c>
      <c r="H2857" s="22"/>
      <c r="I2857" s="22"/>
    </row>
    <row r="2858" spans="1:9" x14ac:dyDescent="0.25">
      <c r="A2858" s="20" t="str">
        <f t="shared" si="44"/>
        <v>DISTRIBUCION VOLUMEN X CRITERIO (kg ó litros)Agua Envasada30-100MIL</v>
      </c>
      <c r="B2858" s="20" t="s">
        <v>121</v>
      </c>
      <c r="C2858" s="20" t="s">
        <v>158</v>
      </c>
      <c r="D2858" s="20" t="s">
        <v>14</v>
      </c>
      <c r="E2858" s="22">
        <v>18.525984813230391</v>
      </c>
      <c r="F2858" s="22">
        <v>18.502615721818501</v>
      </c>
      <c r="G2858" s="22">
        <v>19.683362092795612</v>
      </c>
      <c r="H2858" s="22"/>
      <c r="I2858" s="22"/>
    </row>
    <row r="2859" spans="1:9" x14ac:dyDescent="0.25">
      <c r="A2859" s="20" t="str">
        <f t="shared" si="44"/>
        <v>DISTRIBUCION VOLUMEN X CRITERIO (kg ó litros)Agua Envasada100-200MIL</v>
      </c>
      <c r="B2859" s="20" t="s">
        <v>121</v>
      </c>
      <c r="C2859" s="20" t="s">
        <v>158</v>
      </c>
      <c r="D2859" s="20" t="s">
        <v>15</v>
      </c>
      <c r="E2859" s="22">
        <v>8.5152652467843915</v>
      </c>
      <c r="F2859" s="22">
        <v>7.9854071858017326</v>
      </c>
      <c r="G2859" s="22">
        <v>8.8994831539402011</v>
      </c>
      <c r="H2859" s="22"/>
      <c r="I2859" s="22"/>
    </row>
    <row r="2860" spans="1:9" x14ac:dyDescent="0.25">
      <c r="A2860" s="20" t="str">
        <f t="shared" si="44"/>
        <v>DISTRIBUCION VOLUMEN X CRITERIO (kg ó litros)Agua Envasada200-500MIL</v>
      </c>
      <c r="B2860" s="20" t="s">
        <v>121</v>
      </c>
      <c r="C2860" s="20" t="s">
        <v>158</v>
      </c>
      <c r="D2860" s="20" t="s">
        <v>16</v>
      </c>
      <c r="E2860" s="22">
        <v>10.282187615367858</v>
      </c>
      <c r="F2860" s="22">
        <v>11.688029365207353</v>
      </c>
      <c r="G2860" s="22">
        <v>12.382358418961077</v>
      </c>
      <c r="H2860" s="22"/>
      <c r="I2860" s="22"/>
    </row>
    <row r="2861" spans="1:9" x14ac:dyDescent="0.25">
      <c r="A2861" s="20" t="str">
        <f t="shared" si="44"/>
        <v>DISTRIBUCION VOLUMEN X CRITERIO (kg ó litros)Agua Envasada&gt;500MIL</v>
      </c>
      <c r="B2861" s="20" t="s">
        <v>121</v>
      </c>
      <c r="C2861" s="20" t="s">
        <v>158</v>
      </c>
      <c r="D2861" s="20" t="s">
        <v>17</v>
      </c>
      <c r="E2861" s="22">
        <v>14.510533997290088</v>
      </c>
      <c r="F2861" s="22">
        <v>14.61551298241509</v>
      </c>
      <c r="G2861" s="22">
        <v>17.530186101349194</v>
      </c>
      <c r="H2861" s="22"/>
      <c r="I2861" s="22"/>
    </row>
    <row r="2862" spans="1:9" x14ac:dyDescent="0.25">
      <c r="A2862" s="20" t="str">
        <f t="shared" si="44"/>
        <v>DISTRIBUCION VOLUMEN X CRITERIO (kg ó litros)Agua EnvasadaDE 15 A 19 AÑOS</v>
      </c>
      <c r="B2862" s="20" t="s">
        <v>121</v>
      </c>
      <c r="C2862" s="20" t="s">
        <v>158</v>
      </c>
      <c r="D2862" s="20" t="s">
        <v>40</v>
      </c>
      <c r="E2862" s="22">
        <v>3.15992506888202</v>
      </c>
      <c r="F2862" s="22">
        <v>2.165123866820283</v>
      </c>
      <c r="G2862" s="22">
        <v>3.4602863279348668</v>
      </c>
      <c r="H2862" s="22"/>
      <c r="I2862" s="22"/>
    </row>
    <row r="2863" spans="1:9" x14ac:dyDescent="0.25">
      <c r="A2863" s="20" t="str">
        <f t="shared" si="44"/>
        <v>DISTRIBUCION VOLUMEN X CRITERIO (kg ó litros)Agua EnvasadaDE 20 A 24 AÑOS</v>
      </c>
      <c r="B2863" s="20" t="s">
        <v>121</v>
      </c>
      <c r="C2863" s="20" t="s">
        <v>158</v>
      </c>
      <c r="D2863" s="20" t="s">
        <v>41</v>
      </c>
      <c r="E2863" s="22">
        <v>3.7224630715157061</v>
      </c>
      <c r="F2863" s="22">
        <v>3.0609842643461089</v>
      </c>
      <c r="G2863" s="22">
        <v>3.9440433390623477</v>
      </c>
      <c r="H2863" s="22"/>
      <c r="I2863" s="22"/>
    </row>
    <row r="2864" spans="1:9" x14ac:dyDescent="0.25">
      <c r="A2864" s="20" t="str">
        <f t="shared" si="44"/>
        <v>DISTRIBUCION VOLUMEN X CRITERIO (kg ó litros)Agua EnvasadaDE 25 A 34 AÑOS</v>
      </c>
      <c r="B2864" s="20" t="s">
        <v>121</v>
      </c>
      <c r="C2864" s="20" t="s">
        <v>158</v>
      </c>
      <c r="D2864" s="20" t="s">
        <v>42</v>
      </c>
      <c r="E2864" s="22">
        <v>8.3649424689844274</v>
      </c>
      <c r="F2864" s="22">
        <v>8.7823469678808337</v>
      </c>
      <c r="G2864" s="22">
        <v>7.7587710610401182</v>
      </c>
      <c r="H2864" s="22"/>
      <c r="I2864" s="22"/>
    </row>
    <row r="2865" spans="1:9" x14ac:dyDescent="0.25">
      <c r="A2865" s="20" t="str">
        <f t="shared" si="44"/>
        <v>DISTRIBUCION VOLUMEN X CRITERIO (kg ó litros)Agua EnvasadaDE 35 A 49 AÑOS</v>
      </c>
      <c r="B2865" s="20" t="s">
        <v>121</v>
      </c>
      <c r="C2865" s="20" t="s">
        <v>158</v>
      </c>
      <c r="D2865" s="20" t="s">
        <v>43</v>
      </c>
      <c r="E2865" s="22">
        <v>36.060007790827413</v>
      </c>
      <c r="F2865" s="22">
        <v>32.873803107480583</v>
      </c>
      <c r="G2865" s="22">
        <v>32.496161043609433</v>
      </c>
      <c r="H2865" s="22"/>
      <c r="I2865" s="22"/>
    </row>
    <row r="2866" spans="1:9" x14ac:dyDescent="0.25">
      <c r="A2866" s="20" t="str">
        <f t="shared" si="44"/>
        <v>DISTRIBUCION VOLUMEN X CRITERIO (kg ó litros)Agua EnvasadaDE 50 A 59 AÑOS</v>
      </c>
      <c r="B2866" s="20" t="s">
        <v>121</v>
      </c>
      <c r="C2866" s="20" t="s">
        <v>158</v>
      </c>
      <c r="D2866" s="20" t="s">
        <v>44</v>
      </c>
      <c r="E2866" s="22">
        <v>18.076241153849811</v>
      </c>
      <c r="F2866" s="22">
        <v>20.589274892121658</v>
      </c>
      <c r="G2866" s="22">
        <v>23.236751693741724</v>
      </c>
      <c r="H2866" s="22"/>
      <c r="I2866" s="22"/>
    </row>
    <row r="2867" spans="1:9" x14ac:dyDescent="0.25">
      <c r="A2867" s="20" t="str">
        <f t="shared" si="44"/>
        <v>DISTRIBUCION VOLUMEN X CRITERIO (kg ó litros)Agua EnvasadaDE 60 A 75 AÑOS</v>
      </c>
      <c r="B2867" s="20" t="s">
        <v>121</v>
      </c>
      <c r="C2867" s="20" t="s">
        <v>158</v>
      </c>
      <c r="D2867" s="20" t="s">
        <v>45</v>
      </c>
      <c r="E2867" s="22">
        <v>30.616412210998682</v>
      </c>
      <c r="F2867" s="22">
        <v>32.528459945920559</v>
      </c>
      <c r="G2867" s="22">
        <v>29.103998082010129</v>
      </c>
      <c r="H2867" s="22"/>
      <c r="I2867" s="22"/>
    </row>
    <row r="2868" spans="1:9" x14ac:dyDescent="0.25">
      <c r="A2868" s="20" t="str">
        <f t="shared" si="44"/>
        <v>DISTRIBUCION VOLUMEN X CRITERIO (kg ó litros)Agua EnvasadaALTA Y MEDIA ALTA</v>
      </c>
      <c r="B2868" s="20" t="s">
        <v>121</v>
      </c>
      <c r="C2868" s="20" t="s">
        <v>158</v>
      </c>
      <c r="D2868" s="20" t="s">
        <v>18</v>
      </c>
      <c r="E2868" s="22">
        <v>20.542590503527485</v>
      </c>
      <c r="F2868" s="22">
        <v>22.822455958924674</v>
      </c>
      <c r="G2868" s="22">
        <v>22.540764022614837</v>
      </c>
      <c r="H2868" s="22"/>
      <c r="I2868" s="22"/>
    </row>
    <row r="2869" spans="1:9" x14ac:dyDescent="0.25">
      <c r="A2869" s="20" t="str">
        <f t="shared" si="44"/>
        <v>DISTRIBUCION VOLUMEN X CRITERIO (kg ó litros)Agua EnvasadaMEDIA</v>
      </c>
      <c r="B2869" s="20" t="s">
        <v>121</v>
      </c>
      <c r="C2869" s="20" t="s">
        <v>158</v>
      </c>
      <c r="D2869" s="20" t="s">
        <v>19</v>
      </c>
      <c r="E2869" s="22">
        <v>33.601106723228256</v>
      </c>
      <c r="F2869" s="22">
        <v>30.999339126376519</v>
      </c>
      <c r="G2869" s="22">
        <v>31.274483873345748</v>
      </c>
      <c r="H2869" s="22"/>
      <c r="I2869" s="22"/>
    </row>
    <row r="2870" spans="1:9" x14ac:dyDescent="0.25">
      <c r="A2870" s="20" t="str">
        <f t="shared" si="44"/>
        <v>DISTRIBUCION VOLUMEN X CRITERIO (kg ó litros)Agua EnvasadaMEDIA BAJA</v>
      </c>
      <c r="B2870" s="20" t="s">
        <v>121</v>
      </c>
      <c r="C2870" s="20" t="s">
        <v>158</v>
      </c>
      <c r="D2870" s="20" t="s">
        <v>20</v>
      </c>
      <c r="E2870" s="22">
        <v>32.296434969781856</v>
      </c>
      <c r="F2870" s="22">
        <v>33.573199371331128</v>
      </c>
      <c r="G2870" s="22">
        <v>29.275980924662548</v>
      </c>
      <c r="H2870" s="22"/>
      <c r="I2870" s="22"/>
    </row>
    <row r="2871" spans="1:9" x14ac:dyDescent="0.25">
      <c r="A2871" s="20" t="str">
        <f t="shared" si="44"/>
        <v>DISTRIBUCION VOLUMEN X CRITERIO (kg ó litros)Agua EnvasadaBAJA</v>
      </c>
      <c r="B2871" s="20" t="s">
        <v>121</v>
      </c>
      <c r="C2871" s="20" t="s">
        <v>158</v>
      </c>
      <c r="D2871" s="20" t="s">
        <v>21</v>
      </c>
      <c r="E2871" s="22">
        <v>13.559861961195875</v>
      </c>
      <c r="F2871" s="22">
        <v>12.604995534884694</v>
      </c>
      <c r="G2871" s="22">
        <v>16.908778963765727</v>
      </c>
      <c r="H2871" s="22"/>
      <c r="I2871" s="22"/>
    </row>
    <row r="2872" spans="1:9" x14ac:dyDescent="0.25">
      <c r="A2872" s="20" t="str">
        <f t="shared" si="44"/>
        <v>DISTRIBUCION VOLUMEN X CRITERIO (kg ó litros)Agua EnvasadaHOMBRE</v>
      </c>
      <c r="B2872" s="20" t="s">
        <v>121</v>
      </c>
      <c r="C2872" s="20" t="s">
        <v>158</v>
      </c>
      <c r="D2872" s="20" t="s">
        <v>22</v>
      </c>
      <c r="E2872" s="22">
        <v>53.250266561969674</v>
      </c>
      <c r="F2872" s="22">
        <v>53.070338956074501</v>
      </c>
      <c r="G2872" s="22">
        <v>56.733167490411262</v>
      </c>
      <c r="H2872" s="22"/>
      <c r="I2872" s="22"/>
    </row>
    <row r="2873" spans="1:9" x14ac:dyDescent="0.25">
      <c r="A2873" s="20" t="str">
        <f t="shared" si="44"/>
        <v>DISTRIBUCION VOLUMEN X CRITERIO (kg ó litros)Agua EnvasadaMUJER</v>
      </c>
      <c r="B2873" s="20" t="s">
        <v>121</v>
      </c>
      <c r="C2873" s="20" t="s">
        <v>158</v>
      </c>
      <c r="D2873" s="20" t="s">
        <v>23</v>
      </c>
      <c r="E2873" s="22">
        <v>46.749725185754833</v>
      </c>
      <c r="F2873" s="22">
        <v>46.929652938145338</v>
      </c>
      <c r="G2873" s="22">
        <v>43.266834292067053</v>
      </c>
      <c r="H2873" s="22"/>
      <c r="I2873" s="22"/>
    </row>
    <row r="2874" spans="1:9" x14ac:dyDescent="0.25">
      <c r="A2874" s="20" t="str">
        <f t="shared" si="44"/>
        <v>DISTRIBUCION VOLUMEN X CRITERIO (kg ó litros)Bebidas RefrescantesT.ESPAÑA</v>
      </c>
      <c r="B2874" s="20" t="s">
        <v>121</v>
      </c>
      <c r="C2874" s="20" t="s">
        <v>159</v>
      </c>
      <c r="D2874" s="20" t="s">
        <v>37</v>
      </c>
      <c r="E2874" s="22">
        <v>100</v>
      </c>
      <c r="F2874" s="22">
        <v>100</v>
      </c>
      <c r="G2874" s="22">
        <v>100</v>
      </c>
      <c r="H2874" s="22"/>
      <c r="I2874" s="22"/>
    </row>
    <row r="2875" spans="1:9" x14ac:dyDescent="0.25">
      <c r="A2875" s="20" t="str">
        <f t="shared" si="44"/>
        <v>DISTRIBUCION VOLUMEN X CRITERIO (kg ó litros)Bebidas RefrescantesBCN AM</v>
      </c>
      <c r="B2875" s="20" t="s">
        <v>121</v>
      </c>
      <c r="C2875" s="20" t="s">
        <v>159</v>
      </c>
      <c r="D2875" s="20" t="s">
        <v>2</v>
      </c>
      <c r="E2875" s="22">
        <v>8.0125035696315852</v>
      </c>
      <c r="F2875" s="22">
        <v>7.9117131439930208</v>
      </c>
      <c r="G2875" s="22">
        <v>8.2547375121343052</v>
      </c>
      <c r="H2875" s="22"/>
      <c r="I2875" s="22"/>
    </row>
    <row r="2876" spans="1:9" x14ac:dyDescent="0.25">
      <c r="A2876" s="20" t="str">
        <f t="shared" si="44"/>
        <v>DISTRIBUCION VOLUMEN X CRITERIO (kg ó litros)Bebidas RefrescantesREST.CAT ARAGON</v>
      </c>
      <c r="B2876" s="20" t="s">
        <v>121</v>
      </c>
      <c r="C2876" s="20" t="s">
        <v>159</v>
      </c>
      <c r="D2876" s="20" t="s">
        <v>3</v>
      </c>
      <c r="E2876" s="22">
        <v>10.314782718132401</v>
      </c>
      <c r="F2876" s="22">
        <v>11.098857283527408</v>
      </c>
      <c r="G2876" s="22">
        <v>9.982284167864119</v>
      </c>
      <c r="H2876" s="22"/>
      <c r="I2876" s="22"/>
    </row>
    <row r="2877" spans="1:9" x14ac:dyDescent="0.25">
      <c r="A2877" s="20" t="str">
        <f t="shared" si="44"/>
        <v>DISTRIBUCION VOLUMEN X CRITERIO (kg ó litros)Bebidas RefrescantesLEVANTE</v>
      </c>
      <c r="B2877" s="20" t="s">
        <v>121</v>
      </c>
      <c r="C2877" s="20" t="s">
        <v>159</v>
      </c>
      <c r="D2877" s="20" t="s">
        <v>4</v>
      </c>
      <c r="E2877" s="22">
        <v>13.534108465363353</v>
      </c>
      <c r="F2877" s="22">
        <v>14.209562834380366</v>
      </c>
      <c r="G2877" s="22">
        <v>13.731144193392005</v>
      </c>
      <c r="H2877" s="22"/>
      <c r="I2877" s="22"/>
    </row>
    <row r="2878" spans="1:9" x14ac:dyDescent="0.25">
      <c r="A2878" s="20" t="str">
        <f t="shared" si="44"/>
        <v>DISTRIBUCION VOLUMEN X CRITERIO (kg ó litros)Bebidas RefrescantesANDALUCIA</v>
      </c>
      <c r="B2878" s="20" t="s">
        <v>121</v>
      </c>
      <c r="C2878" s="20" t="s">
        <v>159</v>
      </c>
      <c r="D2878" s="20" t="s">
        <v>5</v>
      </c>
      <c r="E2878" s="22">
        <v>23.774198554460078</v>
      </c>
      <c r="F2878" s="22">
        <v>23.478901384169347</v>
      </c>
      <c r="G2878" s="22">
        <v>21.52527000942332</v>
      </c>
      <c r="H2878" s="22"/>
      <c r="I2878" s="22"/>
    </row>
    <row r="2879" spans="1:9" x14ac:dyDescent="0.25">
      <c r="A2879" s="20" t="str">
        <f t="shared" si="44"/>
        <v>DISTRIBUCION VOLUMEN X CRITERIO (kg ó litros)Bebidas RefrescantesMDD AM</v>
      </c>
      <c r="B2879" s="20" t="s">
        <v>121</v>
      </c>
      <c r="C2879" s="20" t="s">
        <v>159</v>
      </c>
      <c r="D2879" s="20" t="s">
        <v>6</v>
      </c>
      <c r="E2879" s="22">
        <v>16.726328541992615</v>
      </c>
      <c r="F2879" s="22">
        <v>16.113175848000861</v>
      </c>
      <c r="G2879" s="22">
        <v>14.470434287444006</v>
      </c>
      <c r="H2879" s="22"/>
      <c r="I2879" s="22"/>
    </row>
    <row r="2880" spans="1:9" x14ac:dyDescent="0.25">
      <c r="A2880" s="20" t="str">
        <f t="shared" si="44"/>
        <v>DISTRIBUCION VOLUMEN X CRITERIO (kg ó litros)Bebidas RefrescantesRTO CENTRO</v>
      </c>
      <c r="B2880" s="20" t="s">
        <v>121</v>
      </c>
      <c r="C2880" s="20" t="s">
        <v>159</v>
      </c>
      <c r="D2880" s="20" t="s">
        <v>7</v>
      </c>
      <c r="E2880" s="22">
        <v>10.07667779445395</v>
      </c>
      <c r="F2880" s="22">
        <v>10.955133850238971</v>
      </c>
      <c r="G2880" s="22">
        <v>14.372943157114124</v>
      </c>
      <c r="H2880" s="22"/>
      <c r="I2880" s="22"/>
    </row>
    <row r="2881" spans="1:9" x14ac:dyDescent="0.25">
      <c r="A2881" s="20" t="str">
        <f t="shared" si="44"/>
        <v>DISTRIBUCION VOLUMEN X CRITERIO (kg ó litros)Bebidas RefrescantesNORTE-CENTRO</v>
      </c>
      <c r="B2881" s="20" t="s">
        <v>121</v>
      </c>
      <c r="C2881" s="20" t="s">
        <v>159</v>
      </c>
      <c r="D2881" s="20" t="s">
        <v>8</v>
      </c>
      <c r="E2881" s="22">
        <v>8.0190142665461526</v>
      </c>
      <c r="F2881" s="22">
        <v>7.4464773182991495</v>
      </c>
      <c r="G2881" s="22">
        <v>9.9307055494925489</v>
      </c>
      <c r="H2881" s="22"/>
      <c r="I2881" s="22"/>
    </row>
    <row r="2882" spans="1:9" x14ac:dyDescent="0.25">
      <c r="A2882" s="20" t="str">
        <f t="shared" si="44"/>
        <v>DISTRIBUCION VOLUMEN X CRITERIO (kg ó litros)Bebidas RefrescantesNOROESTE</v>
      </c>
      <c r="B2882" s="20" t="s">
        <v>121</v>
      </c>
      <c r="C2882" s="20" t="s">
        <v>159</v>
      </c>
      <c r="D2882" s="20" t="s">
        <v>9</v>
      </c>
      <c r="E2882" s="22">
        <v>9.5423842548870113</v>
      </c>
      <c r="F2882" s="22">
        <v>8.7861779754997098</v>
      </c>
      <c r="G2882" s="22">
        <v>7.7324818940740769</v>
      </c>
      <c r="H2882" s="22"/>
      <c r="I2882" s="22"/>
    </row>
    <row r="2883" spans="1:9" x14ac:dyDescent="0.25">
      <c r="A2883" s="20" t="str">
        <f t="shared" si="44"/>
        <v>DISTRIBUCION VOLUMEN X CRITERIO (kg ó litros)Bebidas Refrescantes&lt;2MIL</v>
      </c>
      <c r="B2883" s="20" t="s">
        <v>121</v>
      </c>
      <c r="C2883" s="20" t="s">
        <v>159</v>
      </c>
      <c r="D2883" s="20" t="s">
        <v>10</v>
      </c>
      <c r="E2883" s="22">
        <v>5.9338354305438852</v>
      </c>
      <c r="F2883" s="22">
        <v>6.659323248037774</v>
      </c>
      <c r="G2883" s="22">
        <v>8.4878681825424067</v>
      </c>
      <c r="H2883" s="22"/>
      <c r="I2883" s="22"/>
    </row>
    <row r="2884" spans="1:9" x14ac:dyDescent="0.25">
      <c r="A2884" s="20" t="str">
        <f t="shared" ref="A2884:A2947" si="45">B2884&amp;C2884&amp;D2884</f>
        <v>DISTRIBUCION VOLUMEN X CRITERIO (kg ó litros)Bebidas Refrescantes2-5MIL</v>
      </c>
      <c r="B2884" s="20" t="s">
        <v>121</v>
      </c>
      <c r="C2884" s="20" t="s">
        <v>159</v>
      </c>
      <c r="D2884" s="20" t="s">
        <v>11</v>
      </c>
      <c r="E2884" s="22">
        <v>7.1473027149214206</v>
      </c>
      <c r="F2884" s="22">
        <v>5.807950829800455</v>
      </c>
      <c r="G2884" s="22">
        <v>6.3247102200446728</v>
      </c>
      <c r="H2884" s="22"/>
      <c r="I2884" s="22"/>
    </row>
    <row r="2885" spans="1:9" x14ac:dyDescent="0.25">
      <c r="A2885" s="20" t="str">
        <f t="shared" si="45"/>
        <v>DISTRIBUCION VOLUMEN X CRITERIO (kg ó litros)Bebidas Refrescantes5-10MIL</v>
      </c>
      <c r="B2885" s="20" t="s">
        <v>121</v>
      </c>
      <c r="C2885" s="20" t="s">
        <v>159</v>
      </c>
      <c r="D2885" s="20" t="s">
        <v>12</v>
      </c>
      <c r="E2885" s="22">
        <v>8.3102524822736932</v>
      </c>
      <c r="F2885" s="22">
        <v>8.7562268897961015</v>
      </c>
      <c r="G2885" s="22">
        <v>7.1505893980846054</v>
      </c>
      <c r="H2885" s="22"/>
      <c r="I2885" s="22"/>
    </row>
    <row r="2886" spans="1:9" x14ac:dyDescent="0.25">
      <c r="A2886" s="20" t="str">
        <f t="shared" si="45"/>
        <v>DISTRIBUCION VOLUMEN X CRITERIO (kg ó litros)Bebidas Refrescantes10-30MIL</v>
      </c>
      <c r="B2886" s="20" t="s">
        <v>121</v>
      </c>
      <c r="C2886" s="20" t="s">
        <v>159</v>
      </c>
      <c r="D2886" s="20" t="s">
        <v>13</v>
      </c>
      <c r="E2886" s="22">
        <v>18.883161249420347</v>
      </c>
      <c r="F2886" s="22">
        <v>19.226629758972592</v>
      </c>
      <c r="G2886" s="22">
        <v>19.073135925017262</v>
      </c>
      <c r="H2886" s="22"/>
      <c r="I2886" s="22"/>
    </row>
    <row r="2887" spans="1:9" x14ac:dyDescent="0.25">
      <c r="A2887" s="20" t="str">
        <f t="shared" si="45"/>
        <v>DISTRIBUCION VOLUMEN X CRITERIO (kg ó litros)Bebidas Refrescantes30-100MIL</v>
      </c>
      <c r="B2887" s="20" t="s">
        <v>121</v>
      </c>
      <c r="C2887" s="20" t="s">
        <v>159</v>
      </c>
      <c r="D2887" s="20" t="s">
        <v>14</v>
      </c>
      <c r="E2887" s="22">
        <v>19.103725366051172</v>
      </c>
      <c r="F2887" s="22">
        <v>18.987253286433859</v>
      </c>
      <c r="G2887" s="22">
        <v>19.626785786680131</v>
      </c>
      <c r="H2887" s="22"/>
      <c r="I2887" s="22"/>
    </row>
    <row r="2888" spans="1:9" x14ac:dyDescent="0.25">
      <c r="A2888" s="20" t="str">
        <f t="shared" si="45"/>
        <v>DISTRIBUCION VOLUMEN X CRITERIO (kg ó litros)Bebidas Refrescantes100-200MIL</v>
      </c>
      <c r="B2888" s="20" t="s">
        <v>121</v>
      </c>
      <c r="C2888" s="20" t="s">
        <v>159</v>
      </c>
      <c r="D2888" s="20" t="s">
        <v>15</v>
      </c>
      <c r="E2888" s="22">
        <v>9.9221050249501133</v>
      </c>
      <c r="F2888" s="22">
        <v>9.4364190118764206</v>
      </c>
      <c r="G2888" s="22">
        <v>9.0912457094438466</v>
      </c>
      <c r="H2888" s="22"/>
      <c r="I2888" s="22"/>
    </row>
    <row r="2889" spans="1:9" x14ac:dyDescent="0.25">
      <c r="A2889" s="20" t="str">
        <f t="shared" si="45"/>
        <v>DISTRIBUCION VOLUMEN X CRITERIO (kg ó litros)Bebidas Refrescantes200-500MIL</v>
      </c>
      <c r="B2889" s="20" t="s">
        <v>121</v>
      </c>
      <c r="C2889" s="20" t="s">
        <v>159</v>
      </c>
      <c r="D2889" s="20" t="s">
        <v>16</v>
      </c>
      <c r="E2889" s="22">
        <v>12.645666882611781</v>
      </c>
      <c r="F2889" s="22">
        <v>12.373697259968615</v>
      </c>
      <c r="G2889" s="22">
        <v>11.368444543626119</v>
      </c>
      <c r="H2889" s="22"/>
      <c r="I2889" s="22"/>
    </row>
    <row r="2890" spans="1:9" x14ac:dyDescent="0.25">
      <c r="A2890" s="20" t="str">
        <f t="shared" si="45"/>
        <v>DISTRIBUCION VOLUMEN X CRITERIO (kg ó litros)Bebidas Refrescantes&gt;500MIL</v>
      </c>
      <c r="B2890" s="20" t="s">
        <v>121</v>
      </c>
      <c r="C2890" s="20" t="s">
        <v>159</v>
      </c>
      <c r="D2890" s="20" t="s">
        <v>17</v>
      </c>
      <c r="E2890" s="22">
        <v>18.053949992646356</v>
      </c>
      <c r="F2890" s="22">
        <v>18.752500703557988</v>
      </c>
      <c r="G2890" s="22">
        <v>18.877219541391728</v>
      </c>
      <c r="H2890" s="22"/>
      <c r="I2890" s="22"/>
    </row>
    <row r="2891" spans="1:9" x14ac:dyDescent="0.25">
      <c r="A2891" s="20" t="str">
        <f t="shared" si="45"/>
        <v>DISTRIBUCION VOLUMEN X CRITERIO (kg ó litros)Bebidas RefrescantesDE 15 A 19 AÑOS</v>
      </c>
      <c r="B2891" s="20" t="s">
        <v>121</v>
      </c>
      <c r="C2891" s="20" t="s">
        <v>159</v>
      </c>
      <c r="D2891" s="20" t="s">
        <v>40</v>
      </c>
      <c r="E2891" s="22">
        <v>4.399869943960697</v>
      </c>
      <c r="F2891" s="22">
        <v>5.7484410102296151</v>
      </c>
      <c r="G2891" s="22">
        <v>5.9691333050254372</v>
      </c>
      <c r="H2891" s="22"/>
      <c r="I2891" s="22"/>
    </row>
    <row r="2892" spans="1:9" x14ac:dyDescent="0.25">
      <c r="A2892" s="20" t="str">
        <f t="shared" si="45"/>
        <v>DISTRIBUCION VOLUMEN X CRITERIO (kg ó litros)Bebidas RefrescantesDE 20 A 24 AÑOS</v>
      </c>
      <c r="B2892" s="20" t="s">
        <v>121</v>
      </c>
      <c r="C2892" s="20" t="s">
        <v>159</v>
      </c>
      <c r="D2892" s="20" t="s">
        <v>41</v>
      </c>
      <c r="E2892" s="22">
        <v>5.4873243557002125</v>
      </c>
      <c r="F2892" s="22">
        <v>5.3578503985254606</v>
      </c>
      <c r="G2892" s="22">
        <v>6.4891823721758</v>
      </c>
      <c r="H2892" s="22"/>
      <c r="I2892" s="22"/>
    </row>
    <row r="2893" spans="1:9" x14ac:dyDescent="0.25">
      <c r="A2893" s="20" t="str">
        <f t="shared" si="45"/>
        <v>DISTRIBUCION VOLUMEN X CRITERIO (kg ó litros)Bebidas RefrescantesDE 25 A 34 AÑOS</v>
      </c>
      <c r="B2893" s="20" t="s">
        <v>121</v>
      </c>
      <c r="C2893" s="20" t="s">
        <v>159</v>
      </c>
      <c r="D2893" s="20" t="s">
        <v>42</v>
      </c>
      <c r="E2893" s="22">
        <v>13.701327062285614</v>
      </c>
      <c r="F2893" s="22">
        <v>12.793467149412116</v>
      </c>
      <c r="G2893" s="22">
        <v>12.016289367606815</v>
      </c>
      <c r="H2893" s="22"/>
      <c r="I2893" s="22"/>
    </row>
    <row r="2894" spans="1:9" x14ac:dyDescent="0.25">
      <c r="A2894" s="20" t="str">
        <f t="shared" si="45"/>
        <v>DISTRIBUCION VOLUMEN X CRITERIO (kg ó litros)Bebidas RefrescantesDE 35 A 49 AÑOS</v>
      </c>
      <c r="B2894" s="20" t="s">
        <v>121</v>
      </c>
      <c r="C2894" s="20" t="s">
        <v>159</v>
      </c>
      <c r="D2894" s="20" t="s">
        <v>43</v>
      </c>
      <c r="E2894" s="22">
        <v>37.495275830345129</v>
      </c>
      <c r="F2894" s="22">
        <v>34.204821896493598</v>
      </c>
      <c r="G2894" s="22">
        <v>32.057101389382829</v>
      </c>
      <c r="H2894" s="22"/>
      <c r="I2894" s="22"/>
    </row>
    <row r="2895" spans="1:9" x14ac:dyDescent="0.25">
      <c r="A2895" s="20" t="str">
        <f t="shared" si="45"/>
        <v>DISTRIBUCION VOLUMEN X CRITERIO (kg ó litros)Bebidas RefrescantesDE 50 A 59 AÑOS</v>
      </c>
      <c r="B2895" s="20" t="s">
        <v>121</v>
      </c>
      <c r="C2895" s="20" t="s">
        <v>159</v>
      </c>
      <c r="D2895" s="20" t="s">
        <v>44</v>
      </c>
      <c r="E2895" s="22">
        <v>22.808470828564502</v>
      </c>
      <c r="F2895" s="22">
        <v>23.340961582967974</v>
      </c>
      <c r="G2895" s="22">
        <v>22.9910667622202</v>
      </c>
      <c r="H2895" s="22"/>
      <c r="I2895" s="22"/>
    </row>
    <row r="2896" spans="1:9" x14ac:dyDescent="0.25">
      <c r="A2896" s="20" t="str">
        <f t="shared" si="45"/>
        <v>DISTRIBUCION VOLUMEN X CRITERIO (kg ó litros)Bebidas RefrescantesDE 60 A 75 AÑOS</v>
      </c>
      <c r="B2896" s="20" t="s">
        <v>121</v>
      </c>
      <c r="C2896" s="20" t="s">
        <v>159</v>
      </c>
      <c r="D2896" s="20" t="s">
        <v>45</v>
      </c>
      <c r="E2896" s="22">
        <v>16.107731334821771</v>
      </c>
      <c r="F2896" s="22">
        <v>18.554458925565733</v>
      </c>
      <c r="G2896" s="22">
        <v>20.477227036932504</v>
      </c>
      <c r="H2896" s="22"/>
      <c r="I2896" s="22"/>
    </row>
    <row r="2897" spans="1:9" x14ac:dyDescent="0.25">
      <c r="A2897" s="20" t="str">
        <f t="shared" si="45"/>
        <v>DISTRIBUCION VOLUMEN X CRITERIO (kg ó litros)Bebidas RefrescantesALTA Y MEDIA ALTA</v>
      </c>
      <c r="B2897" s="20" t="s">
        <v>121</v>
      </c>
      <c r="C2897" s="20" t="s">
        <v>159</v>
      </c>
      <c r="D2897" s="20" t="s">
        <v>18</v>
      </c>
      <c r="E2897" s="22">
        <v>21.23692297594328</v>
      </c>
      <c r="F2897" s="22">
        <v>21.49627852228555</v>
      </c>
      <c r="G2897" s="22">
        <v>22.352119020407958</v>
      </c>
      <c r="H2897" s="22"/>
      <c r="I2897" s="22"/>
    </row>
    <row r="2898" spans="1:9" x14ac:dyDescent="0.25">
      <c r="A2898" s="20" t="str">
        <f t="shared" si="45"/>
        <v>DISTRIBUCION VOLUMEN X CRITERIO (kg ó litros)Bebidas RefrescantesMEDIA</v>
      </c>
      <c r="B2898" s="20" t="s">
        <v>121</v>
      </c>
      <c r="C2898" s="20" t="s">
        <v>159</v>
      </c>
      <c r="D2898" s="20" t="s">
        <v>19</v>
      </c>
      <c r="E2898" s="22">
        <v>33.410500456864504</v>
      </c>
      <c r="F2898" s="22">
        <v>32.74672493581788</v>
      </c>
      <c r="G2898" s="22">
        <v>30.956902113218167</v>
      </c>
      <c r="H2898" s="22"/>
      <c r="I2898" s="22"/>
    </row>
    <row r="2899" spans="1:9" x14ac:dyDescent="0.25">
      <c r="A2899" s="20" t="str">
        <f t="shared" si="45"/>
        <v>DISTRIBUCION VOLUMEN X CRITERIO (kg ó litros)Bebidas RefrescantesMEDIA BAJA</v>
      </c>
      <c r="B2899" s="20" t="s">
        <v>121</v>
      </c>
      <c r="C2899" s="20" t="s">
        <v>159</v>
      </c>
      <c r="D2899" s="20" t="s">
        <v>20</v>
      </c>
      <c r="E2899" s="22">
        <v>24.45132868619465</v>
      </c>
      <c r="F2899" s="22">
        <v>24.751673523077265</v>
      </c>
      <c r="G2899" s="22">
        <v>24.333616919882171</v>
      </c>
      <c r="H2899" s="22"/>
      <c r="I2899" s="22"/>
    </row>
    <row r="2900" spans="1:9" x14ac:dyDescent="0.25">
      <c r="A2900" s="20" t="str">
        <f t="shared" si="45"/>
        <v>DISTRIBUCION VOLUMEN X CRITERIO (kg ó litros)Bebidas RefrescantesBAJA</v>
      </c>
      <c r="B2900" s="20" t="s">
        <v>121</v>
      </c>
      <c r="C2900" s="20" t="s">
        <v>159</v>
      </c>
      <c r="D2900" s="20" t="s">
        <v>21</v>
      </c>
      <c r="E2900" s="22">
        <v>20.901247358116283</v>
      </c>
      <c r="F2900" s="22">
        <v>21.005322257054086</v>
      </c>
      <c r="G2900" s="22">
        <v>22.357359685394862</v>
      </c>
      <c r="H2900" s="22"/>
      <c r="I2900" s="22"/>
    </row>
    <row r="2901" spans="1:9" x14ac:dyDescent="0.25">
      <c r="A2901" s="20" t="str">
        <f t="shared" si="45"/>
        <v>DISTRIBUCION VOLUMEN X CRITERIO (kg ó litros)Bebidas RefrescantesHOMBRE</v>
      </c>
      <c r="B2901" s="20" t="s">
        <v>121</v>
      </c>
      <c r="C2901" s="20" t="s">
        <v>159</v>
      </c>
      <c r="D2901" s="20" t="s">
        <v>22</v>
      </c>
      <c r="E2901" s="22">
        <v>46.529210957287788</v>
      </c>
      <c r="F2901" s="22">
        <v>48.727367626561147</v>
      </c>
      <c r="G2901" s="22">
        <v>47.76882101636135</v>
      </c>
      <c r="H2901" s="22"/>
      <c r="I2901" s="22"/>
    </row>
    <row r="2902" spans="1:9" x14ac:dyDescent="0.25">
      <c r="A2902" s="20" t="str">
        <f t="shared" si="45"/>
        <v>DISTRIBUCION VOLUMEN X CRITERIO (kg ó litros)Bebidas RefrescantesMUJER</v>
      </c>
      <c r="B2902" s="20" t="s">
        <v>121</v>
      </c>
      <c r="C2902" s="20" t="s">
        <v>159</v>
      </c>
      <c r="D2902" s="20" t="s">
        <v>23</v>
      </c>
      <c r="E2902" s="22">
        <v>53.470786594254037</v>
      </c>
      <c r="F2902" s="22">
        <v>51.272632547744955</v>
      </c>
      <c r="G2902" s="22">
        <v>52.231176622776076</v>
      </c>
      <c r="H2902" s="22"/>
      <c r="I2902" s="22"/>
    </row>
    <row r="2903" spans="1:9" x14ac:dyDescent="0.25">
      <c r="A2903" s="20" t="str">
        <f t="shared" si="45"/>
        <v>DISTRIBUCION VOLUMEN X CRITERIO (kg ó litros)ColasT.ESPAÑA</v>
      </c>
      <c r="B2903" s="20" t="s">
        <v>121</v>
      </c>
      <c r="C2903" s="20" t="s">
        <v>160</v>
      </c>
      <c r="D2903" s="20" t="s">
        <v>37</v>
      </c>
      <c r="E2903" s="22">
        <v>100</v>
      </c>
      <c r="F2903" s="22">
        <v>100</v>
      </c>
      <c r="G2903" s="22">
        <v>100</v>
      </c>
      <c r="H2903" s="22"/>
      <c r="I2903" s="22"/>
    </row>
    <row r="2904" spans="1:9" x14ac:dyDescent="0.25">
      <c r="A2904" s="20" t="str">
        <f t="shared" si="45"/>
        <v>DISTRIBUCION VOLUMEN X CRITERIO (kg ó litros)ColasBCN AM</v>
      </c>
      <c r="B2904" s="20" t="s">
        <v>121</v>
      </c>
      <c r="C2904" s="20" t="s">
        <v>160</v>
      </c>
      <c r="D2904" s="20" t="s">
        <v>2</v>
      </c>
      <c r="E2904" s="22">
        <v>9.2562646015191987</v>
      </c>
      <c r="F2904" s="22">
        <v>8.8372883511026892</v>
      </c>
      <c r="G2904" s="22">
        <v>9.556208718563985</v>
      </c>
      <c r="H2904" s="22"/>
      <c r="I2904" s="22"/>
    </row>
    <row r="2905" spans="1:9" x14ac:dyDescent="0.25">
      <c r="A2905" s="20" t="str">
        <f t="shared" si="45"/>
        <v>DISTRIBUCION VOLUMEN X CRITERIO (kg ó litros)ColasREST.CAT ARAGON</v>
      </c>
      <c r="B2905" s="20" t="s">
        <v>121</v>
      </c>
      <c r="C2905" s="20" t="s">
        <v>160</v>
      </c>
      <c r="D2905" s="20" t="s">
        <v>3</v>
      </c>
      <c r="E2905" s="22">
        <v>10.004059114481672</v>
      </c>
      <c r="F2905" s="22">
        <v>10.629674919229078</v>
      </c>
      <c r="G2905" s="22">
        <v>10.79137760326137</v>
      </c>
      <c r="H2905" s="22"/>
      <c r="I2905" s="22"/>
    </row>
    <row r="2906" spans="1:9" x14ac:dyDescent="0.25">
      <c r="A2906" s="20" t="str">
        <f t="shared" si="45"/>
        <v>DISTRIBUCION VOLUMEN X CRITERIO (kg ó litros)ColasLEVANTE</v>
      </c>
      <c r="B2906" s="20" t="s">
        <v>121</v>
      </c>
      <c r="C2906" s="20" t="s">
        <v>160</v>
      </c>
      <c r="D2906" s="20" t="s">
        <v>4</v>
      </c>
      <c r="E2906" s="22">
        <v>13.627700588900494</v>
      </c>
      <c r="F2906" s="22">
        <v>14.958037171392924</v>
      </c>
      <c r="G2906" s="22">
        <v>14.83679047469318</v>
      </c>
      <c r="H2906" s="22"/>
      <c r="I2906" s="22"/>
    </row>
    <row r="2907" spans="1:9" x14ac:dyDescent="0.25">
      <c r="A2907" s="20" t="str">
        <f t="shared" si="45"/>
        <v>DISTRIBUCION VOLUMEN X CRITERIO (kg ó litros)ColasANDALUCIA</v>
      </c>
      <c r="B2907" s="20" t="s">
        <v>121</v>
      </c>
      <c r="C2907" s="20" t="s">
        <v>160</v>
      </c>
      <c r="D2907" s="20" t="s">
        <v>5</v>
      </c>
      <c r="E2907" s="22">
        <v>23.661635453386069</v>
      </c>
      <c r="F2907" s="22">
        <v>22.832776202239945</v>
      </c>
      <c r="G2907" s="22">
        <v>21.000645728366177</v>
      </c>
      <c r="H2907" s="22"/>
      <c r="I2907" s="22"/>
    </row>
    <row r="2908" spans="1:9" x14ac:dyDescent="0.25">
      <c r="A2908" s="20" t="str">
        <f t="shared" si="45"/>
        <v>DISTRIBUCION VOLUMEN X CRITERIO (kg ó litros)ColasMDD AM</v>
      </c>
      <c r="B2908" s="20" t="s">
        <v>121</v>
      </c>
      <c r="C2908" s="20" t="s">
        <v>160</v>
      </c>
      <c r="D2908" s="20" t="s">
        <v>6</v>
      </c>
      <c r="E2908" s="22">
        <v>17.899258176209266</v>
      </c>
      <c r="F2908" s="22">
        <v>16.992198046605388</v>
      </c>
      <c r="G2908" s="22">
        <v>16.068312100138176</v>
      </c>
      <c r="H2908" s="22"/>
      <c r="I2908" s="22"/>
    </row>
    <row r="2909" spans="1:9" x14ac:dyDescent="0.25">
      <c r="A2909" s="20" t="str">
        <f t="shared" si="45"/>
        <v>DISTRIBUCION VOLUMEN X CRITERIO (kg ó litros)ColasRTO CENTRO</v>
      </c>
      <c r="B2909" s="20" t="s">
        <v>121</v>
      </c>
      <c r="C2909" s="20" t="s">
        <v>160</v>
      </c>
      <c r="D2909" s="20" t="s">
        <v>7</v>
      </c>
      <c r="E2909" s="22">
        <v>9.7712092300388065</v>
      </c>
      <c r="F2909" s="22">
        <v>10.795777724193043</v>
      </c>
      <c r="G2909" s="22">
        <v>13.994504776491556</v>
      </c>
      <c r="H2909" s="22"/>
      <c r="I2909" s="22"/>
    </row>
    <row r="2910" spans="1:9" x14ac:dyDescent="0.25">
      <c r="A2910" s="20" t="str">
        <f t="shared" si="45"/>
        <v>DISTRIBUCION VOLUMEN X CRITERIO (kg ó litros)ColasNORTE-CENTRO</v>
      </c>
      <c r="B2910" s="20" t="s">
        <v>121</v>
      </c>
      <c r="C2910" s="20" t="s">
        <v>160</v>
      </c>
      <c r="D2910" s="20" t="s">
        <v>8</v>
      </c>
      <c r="E2910" s="22">
        <v>8.1484497310473003</v>
      </c>
      <c r="F2910" s="22">
        <v>7.6087515762773226</v>
      </c>
      <c r="G2910" s="22">
        <v>7.5864631395585498</v>
      </c>
      <c r="H2910" s="22"/>
      <c r="I2910" s="22"/>
    </row>
    <row r="2911" spans="1:9" x14ac:dyDescent="0.25">
      <c r="A2911" s="20" t="str">
        <f t="shared" si="45"/>
        <v>DISTRIBUCION VOLUMEN X CRITERIO (kg ó litros)ColasNOROESTE</v>
      </c>
      <c r="B2911" s="20" t="s">
        <v>121</v>
      </c>
      <c r="C2911" s="20" t="s">
        <v>160</v>
      </c>
      <c r="D2911" s="20" t="s">
        <v>9</v>
      </c>
      <c r="E2911" s="22">
        <v>7.6314180742523261</v>
      </c>
      <c r="F2911" s="22">
        <v>7.3454957811159165</v>
      </c>
      <c r="G2911" s="22">
        <v>6.16569621823127</v>
      </c>
      <c r="H2911" s="22"/>
      <c r="I2911" s="22"/>
    </row>
    <row r="2912" spans="1:9" x14ac:dyDescent="0.25">
      <c r="A2912" s="20" t="str">
        <f t="shared" si="45"/>
        <v>DISTRIBUCION VOLUMEN X CRITERIO (kg ó litros)Colas&lt;2MIL</v>
      </c>
      <c r="B2912" s="20" t="s">
        <v>121</v>
      </c>
      <c r="C2912" s="20" t="s">
        <v>160</v>
      </c>
      <c r="D2912" s="20" t="s">
        <v>10</v>
      </c>
      <c r="E2912" s="22">
        <v>5.5103901872815619</v>
      </c>
      <c r="F2912" s="22">
        <v>6.3159619390173685</v>
      </c>
      <c r="G2912" s="22">
        <v>6.2746110436600135</v>
      </c>
      <c r="H2912" s="22"/>
      <c r="I2912" s="22"/>
    </row>
    <row r="2913" spans="1:9" x14ac:dyDescent="0.25">
      <c r="A2913" s="20" t="str">
        <f t="shared" si="45"/>
        <v>DISTRIBUCION VOLUMEN X CRITERIO (kg ó litros)Colas2-5MIL</v>
      </c>
      <c r="B2913" s="20" t="s">
        <v>121</v>
      </c>
      <c r="C2913" s="20" t="s">
        <v>160</v>
      </c>
      <c r="D2913" s="20" t="s">
        <v>11</v>
      </c>
      <c r="E2913" s="22">
        <v>6.1268961919324125</v>
      </c>
      <c r="F2913" s="22">
        <v>5.7773862099003033</v>
      </c>
      <c r="G2913" s="22">
        <v>6.1777908065031362</v>
      </c>
      <c r="H2913" s="22"/>
      <c r="I2913" s="22"/>
    </row>
    <row r="2914" spans="1:9" x14ac:dyDescent="0.25">
      <c r="A2914" s="20" t="str">
        <f t="shared" si="45"/>
        <v>DISTRIBUCION VOLUMEN X CRITERIO (kg ó litros)Colas5-10MIL</v>
      </c>
      <c r="B2914" s="20" t="s">
        <v>121</v>
      </c>
      <c r="C2914" s="20" t="s">
        <v>160</v>
      </c>
      <c r="D2914" s="20" t="s">
        <v>12</v>
      </c>
      <c r="E2914" s="22">
        <v>8.9093426085976564</v>
      </c>
      <c r="F2914" s="22">
        <v>8.3313877760255473</v>
      </c>
      <c r="G2914" s="22">
        <v>7.2898850760569918</v>
      </c>
      <c r="H2914" s="22"/>
      <c r="I2914" s="22"/>
    </row>
    <row r="2915" spans="1:9" x14ac:dyDescent="0.25">
      <c r="A2915" s="20" t="str">
        <f t="shared" si="45"/>
        <v>DISTRIBUCION VOLUMEN X CRITERIO (kg ó litros)Colas10-30MIL</v>
      </c>
      <c r="B2915" s="20" t="s">
        <v>121</v>
      </c>
      <c r="C2915" s="20" t="s">
        <v>160</v>
      </c>
      <c r="D2915" s="20" t="s">
        <v>13</v>
      </c>
      <c r="E2915" s="22">
        <v>18.481518168097214</v>
      </c>
      <c r="F2915" s="22">
        <v>18.91544895848228</v>
      </c>
      <c r="G2915" s="22">
        <v>19.327791849652044</v>
      </c>
      <c r="H2915" s="22"/>
      <c r="I2915" s="22"/>
    </row>
    <row r="2916" spans="1:9" x14ac:dyDescent="0.25">
      <c r="A2916" s="20" t="str">
        <f t="shared" si="45"/>
        <v>DISTRIBUCION VOLUMEN X CRITERIO (kg ó litros)Colas30-100MIL</v>
      </c>
      <c r="B2916" s="20" t="s">
        <v>121</v>
      </c>
      <c r="C2916" s="20" t="s">
        <v>160</v>
      </c>
      <c r="D2916" s="20" t="s">
        <v>14</v>
      </c>
      <c r="E2916" s="22">
        <v>18.249779667625436</v>
      </c>
      <c r="F2916" s="22">
        <v>19.273151856392769</v>
      </c>
      <c r="G2916" s="22">
        <v>19.311370509696761</v>
      </c>
      <c r="H2916" s="22"/>
      <c r="I2916" s="22"/>
    </row>
    <row r="2917" spans="1:9" x14ac:dyDescent="0.25">
      <c r="A2917" s="20" t="str">
        <f t="shared" si="45"/>
        <v>DISTRIBUCION VOLUMEN X CRITERIO (kg ó litros)Colas100-200MIL</v>
      </c>
      <c r="B2917" s="20" t="s">
        <v>121</v>
      </c>
      <c r="C2917" s="20" t="s">
        <v>160</v>
      </c>
      <c r="D2917" s="20" t="s">
        <v>15</v>
      </c>
      <c r="E2917" s="22">
        <v>10.298077807929792</v>
      </c>
      <c r="F2917" s="22">
        <v>9.9143922604235915</v>
      </c>
      <c r="G2917" s="22">
        <v>9.7461102003285323</v>
      </c>
      <c r="H2917" s="22"/>
      <c r="I2917" s="22"/>
    </row>
    <row r="2918" spans="1:9" x14ac:dyDescent="0.25">
      <c r="A2918" s="20" t="str">
        <f t="shared" si="45"/>
        <v>DISTRIBUCION VOLUMEN X CRITERIO (kg ó litros)Colas200-500MIL</v>
      </c>
      <c r="B2918" s="20" t="s">
        <v>121</v>
      </c>
      <c r="C2918" s="20" t="s">
        <v>160</v>
      </c>
      <c r="D2918" s="20" t="s">
        <v>16</v>
      </c>
      <c r="E2918" s="22">
        <v>13.240688214871041</v>
      </c>
      <c r="F2918" s="22">
        <v>12.088327942336852</v>
      </c>
      <c r="G2918" s="22">
        <v>10.659947933133566</v>
      </c>
      <c r="H2918" s="22"/>
      <c r="I2918" s="22"/>
    </row>
    <row r="2919" spans="1:9" x14ac:dyDescent="0.25">
      <c r="A2919" s="20" t="str">
        <f t="shared" si="45"/>
        <v>DISTRIBUCION VOLUMEN X CRITERIO (kg ó litros)Colas&gt;500MIL</v>
      </c>
      <c r="B2919" s="20" t="s">
        <v>121</v>
      </c>
      <c r="C2919" s="20" t="s">
        <v>160</v>
      </c>
      <c r="D2919" s="20" t="s">
        <v>17</v>
      </c>
      <c r="E2919" s="22">
        <v>19.183302962210568</v>
      </c>
      <c r="F2919" s="22">
        <v>19.383944779434422</v>
      </c>
      <c r="G2919" s="22">
        <v>21.212489154071449</v>
      </c>
      <c r="H2919" s="22"/>
      <c r="I2919" s="22"/>
    </row>
    <row r="2920" spans="1:9" x14ac:dyDescent="0.25">
      <c r="A2920" s="20" t="str">
        <f t="shared" si="45"/>
        <v>DISTRIBUCION VOLUMEN X CRITERIO (kg ó litros)ColasDE 15 A 19 AÑOS</v>
      </c>
      <c r="B2920" s="20" t="s">
        <v>121</v>
      </c>
      <c r="C2920" s="20" t="s">
        <v>160</v>
      </c>
      <c r="D2920" s="20" t="s">
        <v>40</v>
      </c>
      <c r="E2920" s="22">
        <v>3.8608412717458971</v>
      </c>
      <c r="F2920" s="22">
        <v>3.8828952434345427</v>
      </c>
      <c r="G2920" s="22">
        <v>3.0105589539041642</v>
      </c>
      <c r="H2920" s="22"/>
      <c r="I2920" s="22"/>
    </row>
    <row r="2921" spans="1:9" x14ac:dyDescent="0.25">
      <c r="A2921" s="20" t="str">
        <f t="shared" si="45"/>
        <v>DISTRIBUCION VOLUMEN X CRITERIO (kg ó litros)ColasDE 20 A 24 AÑOS</v>
      </c>
      <c r="B2921" s="20" t="s">
        <v>121</v>
      </c>
      <c r="C2921" s="20" t="s">
        <v>160</v>
      </c>
      <c r="D2921" s="20" t="s">
        <v>41</v>
      </c>
      <c r="E2921" s="22">
        <v>4.9574570541594607</v>
      </c>
      <c r="F2921" s="22">
        <v>4.9265892719408582</v>
      </c>
      <c r="G2921" s="22">
        <v>6.1280328546290823</v>
      </c>
      <c r="H2921" s="22"/>
      <c r="I2921" s="22"/>
    </row>
    <row r="2922" spans="1:9" x14ac:dyDescent="0.25">
      <c r="A2922" s="20" t="str">
        <f t="shared" si="45"/>
        <v>DISTRIBUCION VOLUMEN X CRITERIO (kg ó litros)ColasDE 25 A 34 AÑOS</v>
      </c>
      <c r="B2922" s="20" t="s">
        <v>121</v>
      </c>
      <c r="C2922" s="20" t="s">
        <v>160</v>
      </c>
      <c r="D2922" s="20" t="s">
        <v>42</v>
      </c>
      <c r="E2922" s="22">
        <v>14.808381503099325</v>
      </c>
      <c r="F2922" s="22">
        <v>13.883256543522235</v>
      </c>
      <c r="G2922" s="22">
        <v>13.324919511778349</v>
      </c>
      <c r="H2922" s="22"/>
      <c r="I2922" s="22"/>
    </row>
    <row r="2923" spans="1:9" x14ac:dyDescent="0.25">
      <c r="A2923" s="20" t="str">
        <f t="shared" si="45"/>
        <v>DISTRIBUCION VOLUMEN X CRITERIO (kg ó litros)ColasDE 35 A 49 AÑOS</v>
      </c>
      <c r="B2923" s="20" t="s">
        <v>121</v>
      </c>
      <c r="C2923" s="20" t="s">
        <v>160</v>
      </c>
      <c r="D2923" s="20" t="s">
        <v>43</v>
      </c>
      <c r="E2923" s="22">
        <v>39.33320962709503</v>
      </c>
      <c r="F2923" s="22">
        <v>36.968844352576063</v>
      </c>
      <c r="G2923" s="22">
        <v>34.901947565036465</v>
      </c>
      <c r="H2923" s="22"/>
      <c r="I2923" s="22"/>
    </row>
    <row r="2924" spans="1:9" x14ac:dyDescent="0.25">
      <c r="A2924" s="20" t="str">
        <f t="shared" si="45"/>
        <v>DISTRIBUCION VOLUMEN X CRITERIO (kg ó litros)ColasDE 50 A 59 AÑOS</v>
      </c>
      <c r="B2924" s="20" t="s">
        <v>121</v>
      </c>
      <c r="C2924" s="20" t="s">
        <v>160</v>
      </c>
      <c r="D2924" s="20" t="s">
        <v>44</v>
      </c>
      <c r="E2924" s="22">
        <v>23.922399559820747</v>
      </c>
      <c r="F2924" s="22">
        <v>24.719292314619736</v>
      </c>
      <c r="G2924" s="22">
        <v>24.737901893469488</v>
      </c>
      <c r="H2924" s="22"/>
      <c r="I2924" s="22"/>
    </row>
    <row r="2925" spans="1:9" x14ac:dyDescent="0.25">
      <c r="A2925" s="20" t="str">
        <f t="shared" si="45"/>
        <v>DISTRIBUCION VOLUMEN X CRITERIO (kg ó litros)ColasDE 60 A 75 AÑOS</v>
      </c>
      <c r="B2925" s="20" t="s">
        <v>121</v>
      </c>
      <c r="C2925" s="20" t="s">
        <v>160</v>
      </c>
      <c r="D2925" s="20" t="s">
        <v>45</v>
      </c>
      <c r="E2925" s="22">
        <v>13.117707205243581</v>
      </c>
      <c r="F2925" s="22">
        <v>15.619124363053505</v>
      </c>
      <c r="G2925" s="22">
        <v>17.896639559842495</v>
      </c>
      <c r="H2925" s="22"/>
      <c r="I2925" s="22"/>
    </row>
    <row r="2926" spans="1:9" x14ac:dyDescent="0.25">
      <c r="A2926" s="20" t="str">
        <f t="shared" si="45"/>
        <v>DISTRIBUCION VOLUMEN X CRITERIO (kg ó litros)ColasALTA Y MEDIA ALTA</v>
      </c>
      <c r="B2926" s="20" t="s">
        <v>121</v>
      </c>
      <c r="C2926" s="20" t="s">
        <v>160</v>
      </c>
      <c r="D2926" s="20" t="s">
        <v>18</v>
      </c>
      <c r="E2926" s="22">
        <v>21.158969911909452</v>
      </c>
      <c r="F2926" s="22">
        <v>21.905141748060487</v>
      </c>
      <c r="G2926" s="22">
        <v>21.189080205753971</v>
      </c>
      <c r="H2926" s="22"/>
      <c r="I2926" s="22"/>
    </row>
    <row r="2927" spans="1:9" x14ac:dyDescent="0.25">
      <c r="A2927" s="20" t="str">
        <f t="shared" si="45"/>
        <v>DISTRIBUCION VOLUMEN X CRITERIO (kg ó litros)ColasMEDIA</v>
      </c>
      <c r="B2927" s="20" t="s">
        <v>121</v>
      </c>
      <c r="C2927" s="20" t="s">
        <v>160</v>
      </c>
      <c r="D2927" s="20" t="s">
        <v>19</v>
      </c>
      <c r="E2927" s="22">
        <v>34.325311298060043</v>
      </c>
      <c r="F2927" s="22">
        <v>33.761553156406322</v>
      </c>
      <c r="G2927" s="22">
        <v>32.15956772695278</v>
      </c>
      <c r="H2927" s="22"/>
      <c r="I2927" s="22"/>
    </row>
    <row r="2928" spans="1:9" x14ac:dyDescent="0.25">
      <c r="A2928" s="20" t="str">
        <f t="shared" si="45"/>
        <v>DISTRIBUCION VOLUMEN X CRITERIO (kg ó litros)ColasMEDIA BAJA</v>
      </c>
      <c r="B2928" s="20" t="s">
        <v>121</v>
      </c>
      <c r="C2928" s="20" t="s">
        <v>160</v>
      </c>
      <c r="D2928" s="20" t="s">
        <v>20</v>
      </c>
      <c r="E2928" s="22">
        <v>24.405694635577888</v>
      </c>
      <c r="F2928" s="22">
        <v>24.492240606383149</v>
      </c>
      <c r="G2928" s="22">
        <v>24.740958952583423</v>
      </c>
      <c r="H2928" s="22"/>
      <c r="I2928" s="22"/>
    </row>
    <row r="2929" spans="1:9" x14ac:dyDescent="0.25">
      <c r="A2929" s="20" t="str">
        <f t="shared" si="45"/>
        <v>DISTRIBUCION VOLUMEN X CRITERIO (kg ó litros)ColasBAJA</v>
      </c>
      <c r="B2929" s="20" t="s">
        <v>121</v>
      </c>
      <c r="C2929" s="20" t="s">
        <v>160</v>
      </c>
      <c r="D2929" s="20" t="s">
        <v>21</v>
      </c>
      <c r="E2929" s="22">
        <v>20.110019760478348</v>
      </c>
      <c r="F2929" s="22">
        <v>19.841063992482198</v>
      </c>
      <c r="G2929" s="22">
        <v>21.910386417268612</v>
      </c>
      <c r="H2929" s="22"/>
      <c r="I2929" s="22"/>
    </row>
    <row r="2930" spans="1:9" x14ac:dyDescent="0.25">
      <c r="A2930" s="20" t="str">
        <f t="shared" si="45"/>
        <v>DISTRIBUCION VOLUMEN X CRITERIO (kg ó litros)ColasHOMBRE</v>
      </c>
      <c r="B2930" s="20" t="s">
        <v>121</v>
      </c>
      <c r="C2930" s="20" t="s">
        <v>160</v>
      </c>
      <c r="D2930" s="20" t="s">
        <v>22</v>
      </c>
      <c r="E2930" s="22">
        <v>44.989490994340521</v>
      </c>
      <c r="F2930" s="22">
        <v>46.585516826827558</v>
      </c>
      <c r="G2930" s="22">
        <v>48.100136960965472</v>
      </c>
      <c r="H2930" s="22"/>
      <c r="I2930" s="22"/>
    </row>
    <row r="2931" spans="1:9" x14ac:dyDescent="0.25">
      <c r="A2931" s="20" t="str">
        <f t="shared" si="45"/>
        <v>DISTRIBUCION VOLUMEN X CRITERIO (kg ó litros)ColasMUJER</v>
      </c>
      <c r="B2931" s="20" t="s">
        <v>121</v>
      </c>
      <c r="C2931" s="20" t="s">
        <v>160</v>
      </c>
      <c r="D2931" s="20" t="s">
        <v>23</v>
      </c>
      <c r="E2931" s="22">
        <v>55.010502129445847</v>
      </c>
      <c r="F2931" s="22">
        <v>53.414483474923372</v>
      </c>
      <c r="G2931" s="22">
        <v>51.899857910449718</v>
      </c>
      <c r="H2931" s="22"/>
      <c r="I2931" s="22"/>
    </row>
    <row r="2932" spans="1:9" x14ac:dyDescent="0.25">
      <c r="A2932" s="20" t="str">
        <f t="shared" si="45"/>
        <v>DISTRIBUCION VOLUMEN X CRITERIO (kg ó litros)Cola RegularT.ESPAÑA</v>
      </c>
      <c r="B2932" s="20" t="s">
        <v>121</v>
      </c>
      <c r="C2932" s="20" t="s">
        <v>161</v>
      </c>
      <c r="D2932" s="20" t="s">
        <v>37</v>
      </c>
      <c r="E2932" s="22">
        <v>100</v>
      </c>
      <c r="F2932" s="22">
        <v>100</v>
      </c>
      <c r="G2932" s="22">
        <v>100</v>
      </c>
      <c r="H2932" s="22"/>
      <c r="I2932" s="22"/>
    </row>
    <row r="2933" spans="1:9" x14ac:dyDescent="0.25">
      <c r="A2933" s="20" t="str">
        <f t="shared" si="45"/>
        <v>DISTRIBUCION VOLUMEN X CRITERIO (kg ó litros)Cola RegularBCN AM</v>
      </c>
      <c r="B2933" s="20" t="s">
        <v>121</v>
      </c>
      <c r="C2933" s="20" t="s">
        <v>161</v>
      </c>
      <c r="D2933" s="20" t="s">
        <v>2</v>
      </c>
      <c r="E2933" s="22">
        <v>7.4912328598607605</v>
      </c>
      <c r="F2933" s="22">
        <v>7.3062970481964573</v>
      </c>
      <c r="G2933" s="22">
        <v>7.2176855958166852</v>
      </c>
      <c r="H2933" s="22"/>
      <c r="I2933" s="22"/>
    </row>
    <row r="2934" spans="1:9" x14ac:dyDescent="0.25">
      <c r="A2934" s="20" t="str">
        <f t="shared" si="45"/>
        <v>DISTRIBUCION VOLUMEN X CRITERIO (kg ó litros)Cola RegularREST.CAT ARAGON</v>
      </c>
      <c r="B2934" s="20" t="s">
        <v>121</v>
      </c>
      <c r="C2934" s="20" t="s">
        <v>161</v>
      </c>
      <c r="D2934" s="20" t="s">
        <v>3</v>
      </c>
      <c r="E2934" s="22">
        <v>10.751776214774909</v>
      </c>
      <c r="F2934" s="22">
        <v>10.459449964687314</v>
      </c>
      <c r="G2934" s="22">
        <v>10.791626474744277</v>
      </c>
      <c r="H2934" s="22"/>
      <c r="I2934" s="22"/>
    </row>
    <row r="2935" spans="1:9" x14ac:dyDescent="0.25">
      <c r="A2935" s="20" t="str">
        <f t="shared" si="45"/>
        <v>DISTRIBUCION VOLUMEN X CRITERIO (kg ó litros)Cola RegularLEVANTE</v>
      </c>
      <c r="B2935" s="20" t="s">
        <v>121</v>
      </c>
      <c r="C2935" s="20" t="s">
        <v>161</v>
      </c>
      <c r="D2935" s="20" t="s">
        <v>4</v>
      </c>
      <c r="E2935" s="22">
        <v>13.294311483185675</v>
      </c>
      <c r="F2935" s="22">
        <v>15.443000464656533</v>
      </c>
      <c r="G2935" s="22">
        <v>14.417312888520502</v>
      </c>
      <c r="H2935" s="22"/>
      <c r="I2935" s="22"/>
    </row>
    <row r="2936" spans="1:9" x14ac:dyDescent="0.25">
      <c r="A2936" s="20" t="str">
        <f t="shared" si="45"/>
        <v>DISTRIBUCION VOLUMEN X CRITERIO (kg ó litros)Cola RegularANDALUCIA</v>
      </c>
      <c r="B2936" s="20" t="s">
        <v>121</v>
      </c>
      <c r="C2936" s="20" t="s">
        <v>161</v>
      </c>
      <c r="D2936" s="20" t="s">
        <v>5</v>
      </c>
      <c r="E2936" s="22">
        <v>23.411578338682983</v>
      </c>
      <c r="F2936" s="22">
        <v>23.231787325800159</v>
      </c>
      <c r="G2936" s="22">
        <v>21.717458036191552</v>
      </c>
      <c r="H2936" s="22"/>
      <c r="I2936" s="22"/>
    </row>
    <row r="2937" spans="1:9" x14ac:dyDescent="0.25">
      <c r="A2937" s="20" t="str">
        <f t="shared" si="45"/>
        <v>DISTRIBUCION VOLUMEN X CRITERIO (kg ó litros)Cola RegularMDD AM</v>
      </c>
      <c r="B2937" s="20" t="s">
        <v>121</v>
      </c>
      <c r="C2937" s="20" t="s">
        <v>161</v>
      </c>
      <c r="D2937" s="20" t="s">
        <v>6</v>
      </c>
      <c r="E2937" s="22">
        <v>15.715027745753197</v>
      </c>
      <c r="F2937" s="22">
        <v>13.624246813975269</v>
      </c>
      <c r="G2937" s="22">
        <v>12.92779218742797</v>
      </c>
      <c r="H2937" s="22"/>
      <c r="I2937" s="22"/>
    </row>
    <row r="2938" spans="1:9" x14ac:dyDescent="0.25">
      <c r="A2938" s="20" t="str">
        <f t="shared" si="45"/>
        <v>DISTRIBUCION VOLUMEN X CRITERIO (kg ó litros)Cola RegularRTO CENTRO</v>
      </c>
      <c r="B2938" s="20" t="s">
        <v>121</v>
      </c>
      <c r="C2938" s="20" t="s">
        <v>161</v>
      </c>
      <c r="D2938" s="20" t="s">
        <v>7</v>
      </c>
      <c r="E2938" s="22">
        <v>9.3624556942907606</v>
      </c>
      <c r="F2938" s="22">
        <v>11.78146151209026</v>
      </c>
      <c r="G2938" s="22">
        <v>15.989255606320279</v>
      </c>
      <c r="H2938" s="22"/>
      <c r="I2938" s="22"/>
    </row>
    <row r="2939" spans="1:9" x14ac:dyDescent="0.25">
      <c r="A2939" s="20" t="str">
        <f t="shared" si="45"/>
        <v>DISTRIBUCION VOLUMEN X CRITERIO (kg ó litros)Cola RegularNORTE-CENTRO</v>
      </c>
      <c r="B2939" s="20" t="s">
        <v>121</v>
      </c>
      <c r="C2939" s="20" t="s">
        <v>161</v>
      </c>
      <c r="D2939" s="20" t="s">
        <v>8</v>
      </c>
      <c r="E2939" s="22">
        <v>10.298249752107392</v>
      </c>
      <c r="F2939" s="22">
        <v>9.530056384043581</v>
      </c>
      <c r="G2939" s="22">
        <v>10.146780906506105</v>
      </c>
      <c r="H2939" s="22"/>
      <c r="I2939" s="22"/>
    </row>
    <row r="2940" spans="1:9" x14ac:dyDescent="0.25">
      <c r="A2940" s="20" t="str">
        <f t="shared" si="45"/>
        <v>DISTRIBUCION VOLUMEN X CRITERIO (kg ó litros)Cola RegularNOROESTE</v>
      </c>
      <c r="B2940" s="20" t="s">
        <v>121</v>
      </c>
      <c r="C2940" s="20" t="s">
        <v>161</v>
      </c>
      <c r="D2940" s="20" t="s">
        <v>9</v>
      </c>
      <c r="E2940" s="22">
        <v>9.6753621637688383</v>
      </c>
      <c r="F2940" s="22">
        <v>8.6237023241982129</v>
      </c>
      <c r="G2940" s="22">
        <v>6.7921012270562802</v>
      </c>
      <c r="H2940" s="22"/>
      <c r="I2940" s="22"/>
    </row>
    <row r="2941" spans="1:9" x14ac:dyDescent="0.25">
      <c r="A2941" s="20" t="str">
        <f t="shared" si="45"/>
        <v>DISTRIBUCION VOLUMEN X CRITERIO (kg ó litros)Cola Regular&lt;2MIL</v>
      </c>
      <c r="B2941" s="20" t="s">
        <v>121</v>
      </c>
      <c r="C2941" s="20" t="s">
        <v>161</v>
      </c>
      <c r="D2941" s="20" t="s">
        <v>10</v>
      </c>
      <c r="E2941" s="22">
        <v>5.7625276405262573</v>
      </c>
      <c r="F2941" s="22">
        <v>7.4757914441164335</v>
      </c>
      <c r="G2941" s="22">
        <v>7.5917683647765788</v>
      </c>
      <c r="H2941" s="22"/>
      <c r="I2941" s="22"/>
    </row>
    <row r="2942" spans="1:9" x14ac:dyDescent="0.25">
      <c r="A2942" s="20" t="str">
        <f t="shared" si="45"/>
        <v>DISTRIBUCION VOLUMEN X CRITERIO (kg ó litros)Cola Regular2-5MIL</v>
      </c>
      <c r="B2942" s="20" t="s">
        <v>121</v>
      </c>
      <c r="C2942" s="20" t="s">
        <v>161</v>
      </c>
      <c r="D2942" s="20" t="s">
        <v>11</v>
      </c>
      <c r="E2942" s="22">
        <v>7.0088730954919605</v>
      </c>
      <c r="F2942" s="22">
        <v>6.3071284966163335</v>
      </c>
      <c r="G2942" s="22">
        <v>6.152015393285085</v>
      </c>
      <c r="H2942" s="22"/>
      <c r="I2942" s="22"/>
    </row>
    <row r="2943" spans="1:9" x14ac:dyDescent="0.25">
      <c r="A2943" s="20" t="str">
        <f t="shared" si="45"/>
        <v>DISTRIBUCION VOLUMEN X CRITERIO (kg ó litros)Cola Regular5-10MIL</v>
      </c>
      <c r="B2943" s="20" t="s">
        <v>121</v>
      </c>
      <c r="C2943" s="20" t="s">
        <v>161</v>
      </c>
      <c r="D2943" s="20" t="s">
        <v>12</v>
      </c>
      <c r="E2943" s="22">
        <v>11.026951921524772</v>
      </c>
      <c r="F2943" s="22">
        <v>9.4021751810321774</v>
      </c>
      <c r="G2943" s="22">
        <v>9.0949648663804528</v>
      </c>
      <c r="H2943" s="22"/>
      <c r="I2943" s="22"/>
    </row>
    <row r="2944" spans="1:9" x14ac:dyDescent="0.25">
      <c r="A2944" s="20" t="str">
        <f t="shared" si="45"/>
        <v>DISTRIBUCION VOLUMEN X CRITERIO (kg ó litros)Cola Regular10-30MIL</v>
      </c>
      <c r="B2944" s="20" t="s">
        <v>121</v>
      </c>
      <c r="C2944" s="20" t="s">
        <v>161</v>
      </c>
      <c r="D2944" s="20" t="s">
        <v>13</v>
      </c>
      <c r="E2944" s="22">
        <v>19.324935441776258</v>
      </c>
      <c r="F2944" s="22">
        <v>19.611443148258022</v>
      </c>
      <c r="G2944" s="22">
        <v>21.312434450848844</v>
      </c>
      <c r="H2944" s="22"/>
      <c r="I2944" s="22"/>
    </row>
    <row r="2945" spans="1:9" x14ac:dyDescent="0.25">
      <c r="A2945" s="20" t="str">
        <f t="shared" si="45"/>
        <v>DISTRIBUCION VOLUMEN X CRITERIO (kg ó litros)Cola Regular30-100MIL</v>
      </c>
      <c r="B2945" s="20" t="s">
        <v>121</v>
      </c>
      <c r="C2945" s="20" t="s">
        <v>161</v>
      </c>
      <c r="D2945" s="20" t="s">
        <v>14</v>
      </c>
      <c r="E2945" s="22">
        <v>17.045889467524816</v>
      </c>
      <c r="F2945" s="22">
        <v>17.657473629030235</v>
      </c>
      <c r="G2945" s="22">
        <v>17.172864663354318</v>
      </c>
      <c r="H2945" s="22"/>
      <c r="I2945" s="22"/>
    </row>
    <row r="2946" spans="1:9" x14ac:dyDescent="0.25">
      <c r="A2946" s="20" t="str">
        <f t="shared" si="45"/>
        <v>DISTRIBUCION VOLUMEN X CRITERIO (kg ó litros)Cola Regular100-200MIL</v>
      </c>
      <c r="B2946" s="20" t="s">
        <v>121</v>
      </c>
      <c r="C2946" s="20" t="s">
        <v>161</v>
      </c>
      <c r="D2946" s="20" t="s">
        <v>15</v>
      </c>
      <c r="E2946" s="22">
        <v>10.004662011127895</v>
      </c>
      <c r="F2946" s="22">
        <v>9.6211459719410612</v>
      </c>
      <c r="G2946" s="22">
        <v>10.148714968912223</v>
      </c>
      <c r="H2946" s="22"/>
      <c r="I2946" s="22"/>
    </row>
    <row r="2947" spans="1:9" x14ac:dyDescent="0.25">
      <c r="A2947" s="20" t="str">
        <f t="shared" si="45"/>
        <v>DISTRIBUCION VOLUMEN X CRITERIO (kg ó litros)Cola Regular200-500MIL</v>
      </c>
      <c r="B2947" s="20" t="s">
        <v>121</v>
      </c>
      <c r="C2947" s="20" t="s">
        <v>161</v>
      </c>
      <c r="D2947" s="20" t="s">
        <v>16</v>
      </c>
      <c r="E2947" s="22">
        <v>13.744842347778857</v>
      </c>
      <c r="F2947" s="22">
        <v>13.601199401074712</v>
      </c>
      <c r="G2947" s="22">
        <v>10.847953025702225</v>
      </c>
      <c r="H2947" s="22"/>
      <c r="I2947" s="22"/>
    </row>
    <row r="2948" spans="1:9" x14ac:dyDescent="0.25">
      <c r="A2948" s="20" t="str">
        <f t="shared" ref="A2948:A3011" si="46">B2948&amp;C2948&amp;D2948</f>
        <v>DISTRIBUCION VOLUMEN X CRITERIO (kg ó litros)Cola Regular&gt;500MIL</v>
      </c>
      <c r="B2948" s="20" t="s">
        <v>121</v>
      </c>
      <c r="C2948" s="20" t="s">
        <v>161</v>
      </c>
      <c r="D2948" s="20" t="s">
        <v>17</v>
      </c>
      <c r="E2948" s="22">
        <v>16.081312865462468</v>
      </c>
      <c r="F2948" s="22">
        <v>16.323644809227599</v>
      </c>
      <c r="G2948" s="22">
        <v>17.679289769871037</v>
      </c>
      <c r="H2948" s="22"/>
      <c r="I2948" s="22"/>
    </row>
    <row r="2949" spans="1:9" x14ac:dyDescent="0.25">
      <c r="A2949" s="20" t="str">
        <f t="shared" si="46"/>
        <v>DISTRIBUCION VOLUMEN X CRITERIO (kg ó litros)Cola RegularDE 15 A 19 AÑOS</v>
      </c>
      <c r="B2949" s="20" t="s">
        <v>121</v>
      </c>
      <c r="C2949" s="20" t="s">
        <v>161</v>
      </c>
      <c r="D2949" s="20" t="s">
        <v>40</v>
      </c>
      <c r="E2949" s="22">
        <v>5.284677203661194</v>
      </c>
      <c r="F2949" s="22">
        <v>5.833331665050526</v>
      </c>
      <c r="G2949" s="22">
        <v>4.6883672016551232</v>
      </c>
      <c r="H2949" s="22"/>
      <c r="I2949" s="22"/>
    </row>
    <row r="2950" spans="1:9" x14ac:dyDescent="0.25">
      <c r="A2950" s="20" t="str">
        <f t="shared" si="46"/>
        <v>DISTRIBUCION VOLUMEN X CRITERIO (kg ó litros)Cola RegularDE 20 A 24 AÑOS</v>
      </c>
      <c r="B2950" s="20" t="s">
        <v>121</v>
      </c>
      <c r="C2950" s="20" t="s">
        <v>161</v>
      </c>
      <c r="D2950" s="20" t="s">
        <v>41</v>
      </c>
      <c r="E2950" s="22">
        <v>6.4719627561973221</v>
      </c>
      <c r="F2950" s="22">
        <v>6.302717088789449</v>
      </c>
      <c r="G2950" s="22">
        <v>8.2491744363566966</v>
      </c>
      <c r="H2950" s="22"/>
      <c r="I2950" s="22"/>
    </row>
    <row r="2951" spans="1:9" x14ac:dyDescent="0.25">
      <c r="A2951" s="20" t="str">
        <f t="shared" si="46"/>
        <v>DISTRIBUCION VOLUMEN X CRITERIO (kg ó litros)Cola RegularDE 25 A 34 AÑOS</v>
      </c>
      <c r="B2951" s="20" t="s">
        <v>121</v>
      </c>
      <c r="C2951" s="20" t="s">
        <v>161</v>
      </c>
      <c r="D2951" s="20" t="s">
        <v>42</v>
      </c>
      <c r="E2951" s="22">
        <v>16.417969231778873</v>
      </c>
      <c r="F2951" s="22">
        <v>16.089144835081154</v>
      </c>
      <c r="G2951" s="22">
        <v>15.100072114806274</v>
      </c>
      <c r="H2951" s="22"/>
      <c r="I2951" s="22"/>
    </row>
    <row r="2952" spans="1:9" x14ac:dyDescent="0.25">
      <c r="A2952" s="20" t="str">
        <f t="shared" si="46"/>
        <v>DISTRIBUCION VOLUMEN X CRITERIO (kg ó litros)Cola RegularDE 35 A 49 AÑOS</v>
      </c>
      <c r="B2952" s="20" t="s">
        <v>121</v>
      </c>
      <c r="C2952" s="20" t="s">
        <v>161</v>
      </c>
      <c r="D2952" s="20" t="s">
        <v>43</v>
      </c>
      <c r="E2952" s="22">
        <v>36.342189559076338</v>
      </c>
      <c r="F2952" s="22">
        <v>33.689672005273849</v>
      </c>
      <c r="G2952" s="22">
        <v>32.142734697273561</v>
      </c>
      <c r="H2952" s="22"/>
      <c r="I2952" s="22"/>
    </row>
    <row r="2953" spans="1:9" x14ac:dyDescent="0.25">
      <c r="A2953" s="20" t="str">
        <f t="shared" si="46"/>
        <v>DISTRIBUCION VOLUMEN X CRITERIO (kg ó litros)Cola RegularDE 50 A 59 AÑOS</v>
      </c>
      <c r="B2953" s="20" t="s">
        <v>121</v>
      </c>
      <c r="C2953" s="20" t="s">
        <v>161</v>
      </c>
      <c r="D2953" s="20" t="s">
        <v>44</v>
      </c>
      <c r="E2953" s="22">
        <v>22.217964698747078</v>
      </c>
      <c r="F2953" s="22">
        <v>23.927450491711866</v>
      </c>
      <c r="G2953" s="22">
        <v>25.110713466559936</v>
      </c>
      <c r="H2953" s="22"/>
      <c r="I2953" s="22"/>
    </row>
    <row r="2954" spans="1:9" x14ac:dyDescent="0.25">
      <c r="A2954" s="20" t="str">
        <f t="shared" si="46"/>
        <v>DISTRIBUCION VOLUMEN X CRITERIO (kg ó litros)Cola RegularDE 60 A 75 AÑOS</v>
      </c>
      <c r="B2954" s="20" t="s">
        <v>121</v>
      </c>
      <c r="C2954" s="20" t="s">
        <v>161</v>
      </c>
      <c r="D2954" s="20" t="s">
        <v>45</v>
      </c>
      <c r="E2954" s="22">
        <v>13.26523406615526</v>
      </c>
      <c r="F2954" s="22">
        <v>14.157685822779209</v>
      </c>
      <c r="G2954" s="22">
        <v>14.70895000862388</v>
      </c>
      <c r="H2954" s="22"/>
      <c r="I2954" s="22"/>
    </row>
    <row r="2955" spans="1:9" x14ac:dyDescent="0.25">
      <c r="A2955" s="20" t="str">
        <f t="shared" si="46"/>
        <v>DISTRIBUCION VOLUMEN X CRITERIO (kg ó litros)Cola RegularALTA Y MEDIA ALTA</v>
      </c>
      <c r="B2955" s="20" t="s">
        <v>121</v>
      </c>
      <c r="C2955" s="20" t="s">
        <v>161</v>
      </c>
      <c r="D2955" s="20" t="s">
        <v>18</v>
      </c>
      <c r="E2955" s="22">
        <v>18.851848622141283</v>
      </c>
      <c r="F2955" s="22">
        <v>18.86565579251754</v>
      </c>
      <c r="G2955" s="22">
        <v>17.86424560148015</v>
      </c>
      <c r="H2955" s="22"/>
      <c r="I2955" s="22"/>
    </row>
    <row r="2956" spans="1:9" x14ac:dyDescent="0.25">
      <c r="A2956" s="20" t="str">
        <f t="shared" si="46"/>
        <v>DISTRIBUCION VOLUMEN X CRITERIO (kg ó litros)Cola RegularMEDIA</v>
      </c>
      <c r="B2956" s="20" t="s">
        <v>121</v>
      </c>
      <c r="C2956" s="20" t="s">
        <v>161</v>
      </c>
      <c r="D2956" s="20" t="s">
        <v>19</v>
      </c>
      <c r="E2956" s="22">
        <v>31.845802872561848</v>
      </c>
      <c r="F2956" s="22">
        <v>29.886330574632346</v>
      </c>
      <c r="G2956" s="22">
        <v>27.908396952062382</v>
      </c>
      <c r="H2956" s="22"/>
      <c r="I2956" s="22"/>
    </row>
    <row r="2957" spans="1:9" x14ac:dyDescent="0.25">
      <c r="A2957" s="20" t="str">
        <f t="shared" si="46"/>
        <v>DISTRIBUCION VOLUMEN X CRITERIO (kg ó litros)Cola RegularMEDIA BAJA</v>
      </c>
      <c r="B2957" s="20" t="s">
        <v>121</v>
      </c>
      <c r="C2957" s="20" t="s">
        <v>161</v>
      </c>
      <c r="D2957" s="20" t="s">
        <v>20</v>
      </c>
      <c r="E2957" s="22">
        <v>26.479966769494762</v>
      </c>
      <c r="F2957" s="22">
        <v>27.386373108093597</v>
      </c>
      <c r="G2957" s="22">
        <v>26.754841893181187</v>
      </c>
      <c r="H2957" s="22"/>
      <c r="I2957" s="22"/>
    </row>
    <row r="2958" spans="1:9" x14ac:dyDescent="0.25">
      <c r="A2958" s="20" t="str">
        <f t="shared" si="46"/>
        <v>DISTRIBUCION VOLUMEN X CRITERIO (kg ó litros)Cola RegularBAJA</v>
      </c>
      <c r="B2958" s="20" t="s">
        <v>121</v>
      </c>
      <c r="C2958" s="20" t="s">
        <v>161</v>
      </c>
      <c r="D2958" s="20" t="s">
        <v>21</v>
      </c>
      <c r="E2958" s="22">
        <v>22.822376721841124</v>
      </c>
      <c r="F2958" s="22">
        <v>23.861642106915788</v>
      </c>
      <c r="G2958" s="22">
        <v>27.472519091533488</v>
      </c>
      <c r="H2958" s="22"/>
      <c r="I2958" s="22"/>
    </row>
    <row r="2959" spans="1:9" x14ac:dyDescent="0.25">
      <c r="A2959" s="20" t="str">
        <f t="shared" si="46"/>
        <v>DISTRIBUCION VOLUMEN X CRITERIO (kg ó litros)Cola RegularHOMBRE</v>
      </c>
      <c r="B2959" s="20" t="s">
        <v>121</v>
      </c>
      <c r="C2959" s="20" t="s">
        <v>161</v>
      </c>
      <c r="D2959" s="20" t="s">
        <v>22</v>
      </c>
      <c r="E2959" s="22">
        <v>46.74775704297101</v>
      </c>
      <c r="F2959" s="22">
        <v>48.369951867085383</v>
      </c>
      <c r="G2959" s="22">
        <v>50.768445968294465</v>
      </c>
      <c r="H2959" s="22"/>
      <c r="I2959" s="22"/>
    </row>
    <row r="2960" spans="1:9" x14ac:dyDescent="0.25">
      <c r="A2960" s="20" t="str">
        <f t="shared" si="46"/>
        <v>DISTRIBUCION VOLUMEN X CRITERIO (kg ó litros)Cola RegularMUJER</v>
      </c>
      <c r="B2960" s="20" t="s">
        <v>121</v>
      </c>
      <c r="C2960" s="20" t="s">
        <v>161</v>
      </c>
      <c r="D2960" s="20" t="s">
        <v>23</v>
      </c>
      <c r="E2960" s="22">
        <v>53.252232544036801</v>
      </c>
      <c r="F2960" s="22">
        <v>51.630051049222402</v>
      </c>
      <c r="G2960" s="22">
        <v>49.231557729798602</v>
      </c>
      <c r="H2960" s="22"/>
      <c r="I2960" s="22"/>
    </row>
    <row r="2961" spans="1:9" x14ac:dyDescent="0.25">
      <c r="A2961" s="20" t="str">
        <f t="shared" si="46"/>
        <v>DISTRIBUCION VOLUMEN X CRITERIO (kg ó litros)Light/ZeroT.ESPAÑA</v>
      </c>
      <c r="B2961" s="20" t="s">
        <v>121</v>
      </c>
      <c r="C2961" s="20" t="s">
        <v>162</v>
      </c>
      <c r="D2961" s="20" t="s">
        <v>37</v>
      </c>
      <c r="E2961" s="22">
        <v>100</v>
      </c>
      <c r="F2961" s="22">
        <v>100</v>
      </c>
      <c r="G2961" s="22">
        <v>100</v>
      </c>
      <c r="H2961" s="22"/>
      <c r="I2961" s="22"/>
    </row>
    <row r="2962" spans="1:9" x14ac:dyDescent="0.25">
      <c r="A2962" s="20" t="str">
        <f t="shared" si="46"/>
        <v>DISTRIBUCION VOLUMEN X CRITERIO (kg ó litros)Light/ZeroBCN AM</v>
      </c>
      <c r="B2962" s="20" t="s">
        <v>121</v>
      </c>
      <c r="C2962" s="20" t="s">
        <v>162</v>
      </c>
      <c r="D2962" s="20" t="s">
        <v>2</v>
      </c>
      <c r="E2962" s="22">
        <v>11.000320858652385</v>
      </c>
      <c r="F2962" s="22">
        <v>10.368215121200024</v>
      </c>
      <c r="G2962" s="22">
        <v>11.919212267456249</v>
      </c>
      <c r="H2962" s="22"/>
      <c r="I2962" s="22"/>
    </row>
    <row r="2963" spans="1:9" x14ac:dyDescent="0.25">
      <c r="A2963" s="20" t="str">
        <f t="shared" si="46"/>
        <v>DISTRIBUCION VOLUMEN X CRITERIO (kg ó litros)Light/ZeroREST.CAT ARAGON</v>
      </c>
      <c r="B2963" s="20" t="s">
        <v>121</v>
      </c>
      <c r="C2963" s="20" t="s">
        <v>162</v>
      </c>
      <c r="D2963" s="20" t="s">
        <v>3</v>
      </c>
      <c r="E2963" s="22">
        <v>9.2485081955894479</v>
      </c>
      <c r="F2963" s="22">
        <v>10.807499144925213</v>
      </c>
      <c r="G2963" s="22">
        <v>10.808809690529607</v>
      </c>
      <c r="H2963" s="22"/>
      <c r="I2963" s="22"/>
    </row>
    <row r="2964" spans="1:9" x14ac:dyDescent="0.25">
      <c r="A2964" s="20" t="str">
        <f t="shared" si="46"/>
        <v>DISTRIBUCION VOLUMEN X CRITERIO (kg ó litros)Light/ZeroLEVANTE</v>
      </c>
      <c r="B2964" s="20" t="s">
        <v>121</v>
      </c>
      <c r="C2964" s="20" t="s">
        <v>162</v>
      </c>
      <c r="D2964" s="20" t="s">
        <v>4</v>
      </c>
      <c r="E2964" s="22">
        <v>14.008084203950485</v>
      </c>
      <c r="F2964" s="22">
        <v>14.450461372311391</v>
      </c>
      <c r="G2964" s="22">
        <v>15.240032371809928</v>
      </c>
      <c r="H2964" s="22"/>
      <c r="I2964" s="22"/>
    </row>
    <row r="2965" spans="1:9" x14ac:dyDescent="0.25">
      <c r="A2965" s="20" t="str">
        <f t="shared" si="46"/>
        <v>DISTRIBUCION VOLUMEN X CRITERIO (kg ó litros)Light/ZeroANDALUCIA</v>
      </c>
      <c r="B2965" s="20" t="s">
        <v>121</v>
      </c>
      <c r="C2965" s="20" t="s">
        <v>162</v>
      </c>
      <c r="D2965" s="20" t="s">
        <v>5</v>
      </c>
      <c r="E2965" s="22">
        <v>23.719771412295064</v>
      </c>
      <c r="F2965" s="22">
        <v>22.227497071357995</v>
      </c>
      <c r="G2965" s="22">
        <v>20.244829236746416</v>
      </c>
      <c r="H2965" s="22"/>
      <c r="I2965" s="22"/>
    </row>
    <row r="2966" spans="1:9" x14ac:dyDescent="0.25">
      <c r="A2966" s="20" t="str">
        <f t="shared" si="46"/>
        <v>DISTRIBUCION VOLUMEN X CRITERIO (kg ó litros)Light/ZeroMDD AM</v>
      </c>
      <c r="B2966" s="20" t="s">
        <v>121</v>
      </c>
      <c r="C2966" s="20" t="s">
        <v>162</v>
      </c>
      <c r="D2966" s="20" t="s">
        <v>6</v>
      </c>
      <c r="E2966" s="22">
        <v>20.236626113179959</v>
      </c>
      <c r="F2966" s="22">
        <v>20.432862194919828</v>
      </c>
      <c r="G2966" s="22">
        <v>19.282158713806126</v>
      </c>
      <c r="H2966" s="22"/>
      <c r="I2966" s="22"/>
    </row>
    <row r="2967" spans="1:9" x14ac:dyDescent="0.25">
      <c r="A2967" s="20" t="str">
        <f t="shared" si="46"/>
        <v>DISTRIBUCION VOLUMEN X CRITERIO (kg ó litros)Light/ZeroRTO CENTRO</v>
      </c>
      <c r="B2967" s="20" t="s">
        <v>121</v>
      </c>
      <c r="C2967" s="20" t="s">
        <v>162</v>
      </c>
      <c r="D2967" s="20" t="s">
        <v>7</v>
      </c>
      <c r="E2967" s="22">
        <v>10.268089956652821</v>
      </c>
      <c r="F2967" s="22">
        <v>9.9282942271721275</v>
      </c>
      <c r="G2967" s="22">
        <v>11.987351987954128</v>
      </c>
      <c r="H2967" s="22"/>
      <c r="I2967" s="22"/>
    </row>
    <row r="2968" spans="1:9" x14ac:dyDescent="0.25">
      <c r="A2968" s="20" t="str">
        <f t="shared" si="46"/>
        <v>DISTRIBUCION VOLUMEN X CRITERIO (kg ó litros)Light/ZeroNORTE-CENTRO</v>
      </c>
      <c r="B2968" s="20" t="s">
        <v>121</v>
      </c>
      <c r="C2968" s="20" t="s">
        <v>162</v>
      </c>
      <c r="D2968" s="20" t="s">
        <v>8</v>
      </c>
      <c r="E2968" s="22">
        <v>5.939584327241425</v>
      </c>
      <c r="F2968" s="22">
        <v>5.7348167193439892</v>
      </c>
      <c r="G2968" s="22">
        <v>4.9707205159727481</v>
      </c>
      <c r="H2968" s="22"/>
      <c r="I2968" s="22"/>
    </row>
    <row r="2969" spans="1:9" x14ac:dyDescent="0.25">
      <c r="A2969" s="20" t="str">
        <f t="shared" si="46"/>
        <v>DISTRIBUCION VOLUMEN X CRITERIO (kg ó litros)Light/ZeroNOROESTE</v>
      </c>
      <c r="B2969" s="20" t="s">
        <v>121</v>
      </c>
      <c r="C2969" s="20" t="s">
        <v>162</v>
      </c>
      <c r="D2969" s="20" t="s">
        <v>9</v>
      </c>
      <c r="E2969" s="22">
        <v>5.5790104463618357</v>
      </c>
      <c r="F2969" s="22">
        <v>6.0503518484805356</v>
      </c>
      <c r="G2969" s="22">
        <v>5.5468695128488887</v>
      </c>
      <c r="H2969" s="22"/>
      <c r="I2969" s="22"/>
    </row>
    <row r="2970" spans="1:9" x14ac:dyDescent="0.25">
      <c r="A2970" s="20" t="str">
        <f t="shared" si="46"/>
        <v>DISTRIBUCION VOLUMEN X CRITERIO (kg ó litros)Light/Zero&lt;2MIL</v>
      </c>
      <c r="B2970" s="20" t="s">
        <v>121</v>
      </c>
      <c r="C2970" s="20" t="s">
        <v>162</v>
      </c>
      <c r="D2970" s="20" t="s">
        <v>10</v>
      </c>
      <c r="E2970" s="22">
        <v>5.2069953113957093</v>
      </c>
      <c r="F2970" s="22">
        <v>5.1856557931261076</v>
      </c>
      <c r="G2970" s="22">
        <v>4.9501722132179777</v>
      </c>
      <c r="H2970" s="22"/>
      <c r="I2970" s="22"/>
    </row>
    <row r="2971" spans="1:9" x14ac:dyDescent="0.25">
      <c r="A2971" s="20" t="str">
        <f t="shared" si="46"/>
        <v>DISTRIBUCION VOLUMEN X CRITERIO (kg ó litros)Light/Zero2-5MIL</v>
      </c>
      <c r="B2971" s="20" t="s">
        <v>121</v>
      </c>
      <c r="C2971" s="20" t="s">
        <v>162</v>
      </c>
      <c r="D2971" s="20" t="s">
        <v>11</v>
      </c>
      <c r="E2971" s="22">
        <v>5.1496512437374697</v>
      </c>
      <c r="F2971" s="22">
        <v>5.1465501794781083</v>
      </c>
      <c r="G2971" s="22">
        <v>6.1776855053365285</v>
      </c>
      <c r="H2971" s="22"/>
      <c r="I2971" s="22"/>
    </row>
    <row r="2972" spans="1:9" x14ac:dyDescent="0.25">
      <c r="A2972" s="20" t="str">
        <f t="shared" si="46"/>
        <v>DISTRIBUCION VOLUMEN X CRITERIO (kg ó litros)Light/Zero5-10MIL</v>
      </c>
      <c r="B2972" s="20" t="s">
        <v>121</v>
      </c>
      <c r="C2972" s="20" t="s">
        <v>162</v>
      </c>
      <c r="D2972" s="20" t="s">
        <v>12</v>
      </c>
      <c r="E2972" s="22">
        <v>6.7749531267740446</v>
      </c>
      <c r="F2972" s="22">
        <v>7.3524741492934931</v>
      </c>
      <c r="G2972" s="22">
        <v>5.4662248114628555</v>
      </c>
      <c r="H2972" s="22"/>
      <c r="I2972" s="22"/>
    </row>
    <row r="2973" spans="1:9" x14ac:dyDescent="0.25">
      <c r="A2973" s="20" t="str">
        <f t="shared" si="46"/>
        <v>DISTRIBUCION VOLUMEN X CRITERIO (kg ó litros)Light/Zero10-30MIL</v>
      </c>
      <c r="B2973" s="20" t="s">
        <v>121</v>
      </c>
      <c r="C2973" s="20" t="s">
        <v>162</v>
      </c>
      <c r="D2973" s="20" t="s">
        <v>13</v>
      </c>
      <c r="E2973" s="22">
        <v>17.745847993030175</v>
      </c>
      <c r="F2973" s="22">
        <v>18.393799196296825</v>
      </c>
      <c r="G2973" s="22">
        <v>17.320547325183647</v>
      </c>
      <c r="H2973" s="22"/>
      <c r="I2973" s="22"/>
    </row>
    <row r="2974" spans="1:9" x14ac:dyDescent="0.25">
      <c r="A2974" s="20" t="str">
        <f t="shared" si="46"/>
        <v>DISTRIBUCION VOLUMEN X CRITERIO (kg ó litros)Light/Zero30-100MIL</v>
      </c>
      <c r="B2974" s="20" t="s">
        <v>121</v>
      </c>
      <c r="C2974" s="20" t="s">
        <v>162</v>
      </c>
      <c r="D2974" s="20" t="s">
        <v>14</v>
      </c>
      <c r="E2974" s="22">
        <v>19.422679406775124</v>
      </c>
      <c r="F2974" s="22">
        <v>20.728794430308316</v>
      </c>
      <c r="G2974" s="22">
        <v>21.443576089194181</v>
      </c>
      <c r="H2974" s="22"/>
      <c r="I2974" s="22"/>
    </row>
    <row r="2975" spans="1:9" x14ac:dyDescent="0.25">
      <c r="A2975" s="20" t="str">
        <f t="shared" si="46"/>
        <v>DISTRIBUCION VOLUMEN X CRITERIO (kg ó litros)Light/Zero100-200MIL</v>
      </c>
      <c r="B2975" s="20" t="s">
        <v>121</v>
      </c>
      <c r="C2975" s="20" t="s">
        <v>162</v>
      </c>
      <c r="D2975" s="20" t="s">
        <v>15</v>
      </c>
      <c r="E2975" s="22">
        <v>10.660129380457883</v>
      </c>
      <c r="F2975" s="22">
        <v>10.297370287809713</v>
      </c>
      <c r="G2975" s="22">
        <v>9.3509037723141368</v>
      </c>
      <c r="H2975" s="22"/>
      <c r="I2975" s="22"/>
    </row>
    <row r="2976" spans="1:9" x14ac:dyDescent="0.25">
      <c r="A2976" s="20" t="str">
        <f t="shared" si="46"/>
        <v>DISTRIBUCION VOLUMEN X CRITERIO (kg ó litros)Light/Zero200-500MIL</v>
      </c>
      <c r="B2976" s="20" t="s">
        <v>121</v>
      </c>
      <c r="C2976" s="20" t="s">
        <v>162</v>
      </c>
      <c r="D2976" s="20" t="s">
        <v>16</v>
      </c>
      <c r="E2976" s="22">
        <v>12.669147881734391</v>
      </c>
      <c r="F2976" s="22">
        <v>10.519109963916677</v>
      </c>
      <c r="G2976" s="22">
        <v>10.422066804736616</v>
      </c>
      <c r="H2976" s="22"/>
      <c r="I2976" s="22"/>
    </row>
    <row r="2977" spans="1:9" x14ac:dyDescent="0.25">
      <c r="A2977" s="20" t="str">
        <f t="shared" si="46"/>
        <v>DISTRIBUCION VOLUMEN X CRITERIO (kg ó litros)Light/Zero&gt;500MIL</v>
      </c>
      <c r="B2977" s="20" t="s">
        <v>121</v>
      </c>
      <c r="C2977" s="20" t="s">
        <v>162</v>
      </c>
      <c r="D2977" s="20" t="s">
        <v>17</v>
      </c>
      <c r="E2977" s="22">
        <v>22.370592307263635</v>
      </c>
      <c r="F2977" s="22">
        <v>22.37624734517658</v>
      </c>
      <c r="G2977" s="22">
        <v>24.868810880799121</v>
      </c>
      <c r="H2977" s="22"/>
      <c r="I2977" s="22"/>
    </row>
    <row r="2978" spans="1:9" x14ac:dyDescent="0.25">
      <c r="A2978" s="20" t="str">
        <f t="shared" si="46"/>
        <v>DISTRIBUCION VOLUMEN X CRITERIO (kg ó litros)Light/ZeroDE 15 A 19 AÑOS</v>
      </c>
      <c r="B2978" s="20" t="s">
        <v>121</v>
      </c>
      <c r="C2978" s="20" t="s">
        <v>162</v>
      </c>
      <c r="D2978" s="20" t="s">
        <v>40</v>
      </c>
      <c r="E2978" s="22">
        <v>2.2719139080357005</v>
      </c>
      <c r="F2978" s="22">
        <v>1.703720040257322</v>
      </c>
      <c r="G2978" s="22">
        <v>1.3061862272008462</v>
      </c>
      <c r="H2978" s="22"/>
      <c r="I2978" s="22"/>
    </row>
    <row r="2979" spans="1:9" x14ac:dyDescent="0.25">
      <c r="A2979" s="20" t="str">
        <f t="shared" si="46"/>
        <v>DISTRIBUCION VOLUMEN X CRITERIO (kg ó litros)Light/ZeroDE 20 A 24 AÑOS</v>
      </c>
      <c r="B2979" s="20" t="s">
        <v>121</v>
      </c>
      <c r="C2979" s="20" t="s">
        <v>162</v>
      </c>
      <c r="D2979" s="20" t="s">
        <v>41</v>
      </c>
      <c r="E2979" s="22">
        <v>3.2607997181851154</v>
      </c>
      <c r="F2979" s="22">
        <v>3.2809882864112532</v>
      </c>
      <c r="G2979" s="22">
        <v>3.8926105365413131</v>
      </c>
      <c r="H2979" s="22"/>
      <c r="I2979" s="22"/>
    </row>
    <row r="2980" spans="1:9" x14ac:dyDescent="0.25">
      <c r="A2980" s="20" t="str">
        <f t="shared" si="46"/>
        <v>DISTRIBUCION VOLUMEN X CRITERIO (kg ó litros)Light/ZeroDE 25 A 34 AÑOS</v>
      </c>
      <c r="B2980" s="20" t="s">
        <v>121</v>
      </c>
      <c r="C2980" s="20" t="s">
        <v>162</v>
      </c>
      <c r="D2980" s="20" t="s">
        <v>42</v>
      </c>
      <c r="E2980" s="22">
        <v>13.161764421888456</v>
      </c>
      <c r="F2980" s="22">
        <v>11.626072422673722</v>
      </c>
      <c r="G2980" s="22">
        <v>11.454140823298529</v>
      </c>
      <c r="H2980" s="22"/>
      <c r="I2980" s="22"/>
    </row>
    <row r="2981" spans="1:9" x14ac:dyDescent="0.25">
      <c r="A2981" s="20" t="str">
        <f t="shared" si="46"/>
        <v>DISTRIBUCION VOLUMEN X CRITERIO (kg ó litros)Light/ZeroDE 35 A 49 AÑOS</v>
      </c>
      <c r="B2981" s="20" t="s">
        <v>121</v>
      </c>
      <c r="C2981" s="20" t="s">
        <v>162</v>
      </c>
      <c r="D2981" s="20" t="s">
        <v>43</v>
      </c>
      <c r="E2981" s="22">
        <v>42.651348079705173</v>
      </c>
      <c r="F2981" s="22">
        <v>40.515818335877441</v>
      </c>
      <c r="G2981" s="22">
        <v>37.806082114950264</v>
      </c>
      <c r="H2981" s="22"/>
      <c r="I2981" s="22"/>
    </row>
    <row r="2982" spans="1:9" x14ac:dyDescent="0.25">
      <c r="A2982" s="20" t="str">
        <f t="shared" si="46"/>
        <v>DISTRIBUCION VOLUMEN X CRITERIO (kg ó litros)Light/ZeroDE 50 A 59 AÑOS</v>
      </c>
      <c r="B2982" s="20" t="s">
        <v>121</v>
      </c>
      <c r="C2982" s="20" t="s">
        <v>162</v>
      </c>
      <c r="D2982" s="20" t="s">
        <v>44</v>
      </c>
      <c r="E2982" s="22">
        <v>25.749126959113916</v>
      </c>
      <c r="F2982" s="22">
        <v>25.76292794961816</v>
      </c>
      <c r="G2982" s="22">
        <v>24.361728951821622</v>
      </c>
      <c r="H2982" s="22"/>
      <c r="I2982" s="22"/>
    </row>
    <row r="2983" spans="1:9" x14ac:dyDescent="0.25">
      <c r="A2983" s="20" t="str">
        <f t="shared" si="46"/>
        <v>DISTRIBUCION VOLUMEN X CRITERIO (kg ó litros)Light/ZeroDE 60 A 75 AÑOS</v>
      </c>
      <c r="B2983" s="20" t="s">
        <v>121</v>
      </c>
      <c r="C2983" s="20" t="s">
        <v>162</v>
      </c>
      <c r="D2983" s="20" t="s">
        <v>45</v>
      </c>
      <c r="E2983" s="22">
        <v>12.905041732814718</v>
      </c>
      <c r="F2983" s="22">
        <v>17.110475215136031</v>
      </c>
      <c r="G2983" s="22">
        <v>21.179239855992787</v>
      </c>
      <c r="H2983" s="22"/>
      <c r="I2983" s="22"/>
    </row>
    <row r="2984" spans="1:9" x14ac:dyDescent="0.25">
      <c r="A2984" s="20" t="str">
        <f t="shared" si="46"/>
        <v>DISTRIBUCION VOLUMEN X CRITERIO (kg ó litros)Light/ZeroALTA Y MEDIA ALTA</v>
      </c>
      <c r="B2984" s="20" t="s">
        <v>121</v>
      </c>
      <c r="C2984" s="20" t="s">
        <v>162</v>
      </c>
      <c r="D2984" s="20" t="s">
        <v>18</v>
      </c>
      <c r="E2984" s="22">
        <v>23.579013897495628</v>
      </c>
      <c r="F2984" s="22">
        <v>25.029376402487024</v>
      </c>
      <c r="G2984" s="22">
        <v>24.596644944432686</v>
      </c>
      <c r="H2984" s="22"/>
      <c r="I2984" s="22"/>
    </row>
    <row r="2985" spans="1:9" x14ac:dyDescent="0.25">
      <c r="A2985" s="20" t="str">
        <f t="shared" si="46"/>
        <v>DISTRIBUCION VOLUMEN X CRITERIO (kg ó litros)Light/ZeroMEDIA</v>
      </c>
      <c r="B2985" s="20" t="s">
        <v>121</v>
      </c>
      <c r="C2985" s="20" t="s">
        <v>162</v>
      </c>
      <c r="D2985" s="20" t="s">
        <v>19</v>
      </c>
      <c r="E2985" s="22">
        <v>36.961230396084993</v>
      </c>
      <c r="F2985" s="22">
        <v>37.709029400439469</v>
      </c>
      <c r="G2985" s="22">
        <v>36.549992226631325</v>
      </c>
      <c r="H2985" s="22"/>
      <c r="I2985" s="22"/>
    </row>
    <row r="2986" spans="1:9" x14ac:dyDescent="0.25">
      <c r="A2986" s="20" t="str">
        <f t="shared" si="46"/>
        <v>DISTRIBUCION VOLUMEN X CRITERIO (kg ó litros)Light/ZeroMEDIA BAJA</v>
      </c>
      <c r="B2986" s="20" t="s">
        <v>121</v>
      </c>
      <c r="C2986" s="20" t="s">
        <v>162</v>
      </c>
      <c r="D2986" s="20" t="s">
        <v>20</v>
      </c>
      <c r="E2986" s="22">
        <v>22.309362196164397</v>
      </c>
      <c r="F2986" s="22">
        <v>21.840357723353833</v>
      </c>
      <c r="G2986" s="22">
        <v>22.715632793601547</v>
      </c>
      <c r="H2986" s="22"/>
      <c r="I2986" s="22"/>
    </row>
    <row r="2987" spans="1:9" x14ac:dyDescent="0.25">
      <c r="A2987" s="20" t="str">
        <f t="shared" si="46"/>
        <v>DISTRIBUCION VOLUMEN X CRITERIO (kg ó litros)Light/ZeroBAJA</v>
      </c>
      <c r="B2987" s="20" t="s">
        <v>121</v>
      </c>
      <c r="C2987" s="20" t="s">
        <v>162</v>
      </c>
      <c r="D2987" s="20" t="s">
        <v>21</v>
      </c>
      <c r="E2987" s="22">
        <v>17.150389668160514</v>
      </c>
      <c r="F2987" s="22">
        <v>15.421233813513297</v>
      </c>
      <c r="G2987" s="22">
        <v>16.137712819515436</v>
      </c>
      <c r="H2987" s="22"/>
      <c r="I2987" s="22"/>
    </row>
    <row r="2988" spans="1:9" x14ac:dyDescent="0.25">
      <c r="A2988" s="20" t="str">
        <f t="shared" si="46"/>
        <v>DISTRIBUCION VOLUMEN X CRITERIO (kg ó litros)Light/ZeroHOMBRE</v>
      </c>
      <c r="B2988" s="20" t="s">
        <v>121</v>
      </c>
      <c r="C2988" s="20" t="s">
        <v>162</v>
      </c>
      <c r="D2988" s="20" t="s">
        <v>22</v>
      </c>
      <c r="E2988" s="22">
        <v>43.282073569494621</v>
      </c>
      <c r="F2988" s="22">
        <v>45.02726689861035</v>
      </c>
      <c r="G2988" s="22">
        <v>45.461340488784472</v>
      </c>
      <c r="H2988" s="22"/>
      <c r="I2988" s="22"/>
    </row>
    <row r="2989" spans="1:9" x14ac:dyDescent="0.25">
      <c r="A2989" s="20" t="str">
        <f t="shared" si="46"/>
        <v>DISTRIBUCION VOLUMEN X CRITERIO (kg ó litros)Light/ZeroMUJER</v>
      </c>
      <c r="B2989" s="20" t="s">
        <v>121</v>
      </c>
      <c r="C2989" s="20" t="s">
        <v>162</v>
      </c>
      <c r="D2989" s="20" t="s">
        <v>23</v>
      </c>
      <c r="E2989" s="22">
        <v>56.71792290604234</v>
      </c>
      <c r="F2989" s="22">
        <v>54.972730836602814</v>
      </c>
      <c r="G2989" s="22">
        <v>54.538645297876798</v>
      </c>
      <c r="H2989" s="22"/>
      <c r="I2989" s="22"/>
    </row>
    <row r="2990" spans="1:9" x14ac:dyDescent="0.25">
      <c r="A2990" s="20" t="str">
        <f t="shared" si="46"/>
        <v>DISTRIBUCION VOLUMEN X CRITERIO (kg ó litros)Otra Variedad ColaT.ESPAÑA</v>
      </c>
      <c r="B2990" s="20" t="s">
        <v>121</v>
      </c>
      <c r="C2990" s="20" t="s">
        <v>163</v>
      </c>
      <c r="D2990" s="20" t="s">
        <v>37</v>
      </c>
      <c r="E2990" s="22">
        <v>100</v>
      </c>
      <c r="F2990" s="22">
        <v>100</v>
      </c>
      <c r="G2990" s="22">
        <v>100</v>
      </c>
      <c r="H2990" s="22"/>
      <c r="I2990" s="22"/>
    </row>
    <row r="2991" spans="1:9" x14ac:dyDescent="0.25">
      <c r="A2991" s="20" t="str">
        <f t="shared" si="46"/>
        <v>DISTRIBUCION VOLUMEN X CRITERIO (kg ó litros)Otra Variedad ColaBCN AM</v>
      </c>
      <c r="B2991" s="20" t="s">
        <v>121</v>
      </c>
      <c r="C2991" s="20" t="s">
        <v>163</v>
      </c>
      <c r="D2991" s="20" t="s">
        <v>2</v>
      </c>
      <c r="E2991" s="22">
        <v>11.00065615808832</v>
      </c>
      <c r="F2991" s="22">
        <v>7.5110653319458587</v>
      </c>
      <c r="G2991" s="22">
        <v>17.367327163557473</v>
      </c>
      <c r="H2991" s="22"/>
      <c r="I2991" s="22"/>
    </row>
    <row r="2992" spans="1:9" x14ac:dyDescent="0.25">
      <c r="A2992" s="20" t="str">
        <f t="shared" si="46"/>
        <v>DISTRIBUCION VOLUMEN X CRITERIO (kg ó litros)Otra Variedad ColaREST.CAT ARAGON</v>
      </c>
      <c r="B2992" s="20" t="s">
        <v>121</v>
      </c>
      <c r="C2992" s="20" t="s">
        <v>163</v>
      </c>
      <c r="D2992" s="20" t="s">
        <v>3</v>
      </c>
      <c r="E2992" s="22">
        <v>10.188364458286058</v>
      </c>
      <c r="F2992" s="22">
        <v>10.10935207247222</v>
      </c>
      <c r="G2992" s="22">
        <v>5.69480720724812</v>
      </c>
      <c r="H2992" s="22"/>
      <c r="I2992" s="22"/>
    </row>
    <row r="2993" spans="1:9" x14ac:dyDescent="0.25">
      <c r="A2993" s="20" t="str">
        <f t="shared" si="46"/>
        <v>DISTRIBUCION VOLUMEN X CRITERIO (kg ó litros)Otra Variedad ColaLEVANTE</v>
      </c>
      <c r="B2993" s="20" t="s">
        <v>121</v>
      </c>
      <c r="C2993" s="20" t="s">
        <v>163</v>
      </c>
      <c r="D2993" s="20" t="s">
        <v>4</v>
      </c>
      <c r="E2993" s="22">
        <v>11.143310275007989</v>
      </c>
      <c r="F2993" s="22">
        <v>16.487596193082528</v>
      </c>
      <c r="G2993" s="22">
        <v>22.181829715366348</v>
      </c>
      <c r="H2993" s="22"/>
      <c r="I2993" s="22"/>
    </row>
    <row r="2994" spans="1:9" x14ac:dyDescent="0.25">
      <c r="A2994" s="20" t="str">
        <f t="shared" si="46"/>
        <v>DISTRIBUCION VOLUMEN X CRITERIO (kg ó litros)Otra Variedad ColaANDALUCIA</v>
      </c>
      <c r="B2994" s="20" t="s">
        <v>121</v>
      </c>
      <c r="C2994" s="20" t="s">
        <v>163</v>
      </c>
      <c r="D2994" s="20" t="s">
        <v>5</v>
      </c>
      <c r="E2994" s="22">
        <v>34.342797588641631</v>
      </c>
      <c r="F2994" s="22">
        <v>33.290428505413097</v>
      </c>
      <c r="G2994" s="22">
        <v>27.6835745441931</v>
      </c>
      <c r="H2994" s="22"/>
      <c r="I2994" s="22"/>
    </row>
    <row r="2995" spans="1:9" x14ac:dyDescent="0.25">
      <c r="A2995" s="20" t="str">
        <f t="shared" si="46"/>
        <v>DISTRIBUCION VOLUMEN X CRITERIO (kg ó litros)Otra Variedad ColaMDD AM</v>
      </c>
      <c r="B2995" s="20" t="s">
        <v>121</v>
      </c>
      <c r="C2995" s="20" t="s">
        <v>163</v>
      </c>
      <c r="D2995" s="20" t="s">
        <v>6</v>
      </c>
      <c r="E2995" s="22">
        <v>10.168110886350979</v>
      </c>
      <c r="F2995" s="22">
        <v>10.503386234247756</v>
      </c>
      <c r="G2995" s="22">
        <v>14.901878996458024</v>
      </c>
      <c r="H2995" s="22"/>
      <c r="I2995" s="22"/>
    </row>
    <row r="2996" spans="1:9" x14ac:dyDescent="0.25">
      <c r="A2996" s="20" t="str">
        <f t="shared" si="46"/>
        <v>DISTRIBUCION VOLUMEN X CRITERIO (kg ó litros)Otra Variedad ColaRTO CENTRO</v>
      </c>
      <c r="B2996" s="20" t="s">
        <v>121</v>
      </c>
      <c r="C2996" s="20" t="s">
        <v>163</v>
      </c>
      <c r="D2996" s="20" t="s">
        <v>7</v>
      </c>
      <c r="E2996" s="22">
        <v>5.0404460798855837</v>
      </c>
      <c r="F2996" s="22">
        <v>5.8575280978040105</v>
      </c>
      <c r="G2996" s="22">
        <v>4.8881076138157233</v>
      </c>
      <c r="H2996" s="22"/>
      <c r="I2996" s="22"/>
    </row>
    <row r="2997" spans="1:9" x14ac:dyDescent="0.25">
      <c r="A2997" s="20" t="str">
        <f t="shared" si="46"/>
        <v>DISTRIBUCION VOLUMEN X CRITERIO (kg ó litros)Otra Variedad ColaNORTE-CENTRO</v>
      </c>
      <c r="B2997" s="20" t="s">
        <v>121</v>
      </c>
      <c r="C2997" s="20" t="s">
        <v>163</v>
      </c>
      <c r="D2997" s="20" t="s">
        <v>8</v>
      </c>
      <c r="E2997" s="22">
        <v>10.696248933895712</v>
      </c>
      <c r="F2997" s="22">
        <v>6.9549959200217133</v>
      </c>
      <c r="G2997" s="22">
        <v>7.2824696179048143</v>
      </c>
      <c r="H2997" s="22"/>
      <c r="I2997" s="22"/>
    </row>
    <row r="2998" spans="1:9" x14ac:dyDescent="0.25">
      <c r="A2998" s="20" t="str">
        <f t="shared" si="46"/>
        <v>DISTRIBUCION VOLUMEN X CRITERIO (kg ó litros)Otra Variedad ColaNOROESTE</v>
      </c>
      <c r="B2998" s="20" t="s">
        <v>121</v>
      </c>
      <c r="C2998" s="20" t="s">
        <v>163</v>
      </c>
      <c r="D2998" s="20" t="s">
        <v>9</v>
      </c>
      <c r="E2998" s="22">
        <v>7.4200703989795782</v>
      </c>
      <c r="F2998" s="22">
        <v>9.2856495515398265</v>
      </c>
      <c r="G2998" s="22">
        <v>0</v>
      </c>
      <c r="H2998" s="22"/>
      <c r="I2998" s="22"/>
    </row>
    <row r="2999" spans="1:9" x14ac:dyDescent="0.25">
      <c r="A2999" s="20" t="str">
        <f t="shared" si="46"/>
        <v>DISTRIBUCION VOLUMEN X CRITERIO (kg ó litros)Otra Variedad Cola&lt;2MIL</v>
      </c>
      <c r="B2999" s="20" t="s">
        <v>121</v>
      </c>
      <c r="C2999" s="20" t="s">
        <v>163</v>
      </c>
      <c r="D2999" s="20" t="s">
        <v>10</v>
      </c>
      <c r="E2999" s="22">
        <v>8.2571644770569197</v>
      </c>
      <c r="F2999" s="22">
        <v>5.8758375675948322</v>
      </c>
      <c r="G2999" s="22">
        <v>0</v>
      </c>
      <c r="H2999" s="22"/>
      <c r="I2999" s="22"/>
    </row>
    <row r="3000" spans="1:9" x14ac:dyDescent="0.25">
      <c r="A3000" s="20" t="str">
        <f t="shared" si="46"/>
        <v>DISTRIBUCION VOLUMEN X CRITERIO (kg ó litros)Otra Variedad Cola2-5MIL</v>
      </c>
      <c r="B3000" s="20" t="s">
        <v>121</v>
      </c>
      <c r="C3000" s="20" t="s">
        <v>163</v>
      </c>
      <c r="D3000" s="20" t="s">
        <v>11</v>
      </c>
      <c r="E3000" s="22">
        <v>11.094847066439211</v>
      </c>
      <c r="F3000" s="22">
        <v>11.192949843536198</v>
      </c>
      <c r="G3000" s="22">
        <v>13.799489270554915</v>
      </c>
      <c r="H3000" s="22"/>
      <c r="I3000" s="22"/>
    </row>
    <row r="3001" spans="1:9" x14ac:dyDescent="0.25">
      <c r="A3001" s="20" t="str">
        <f t="shared" si="46"/>
        <v>DISTRIBUCION VOLUMEN X CRITERIO (kg ó litros)Otra Variedad Cola5-10MIL</v>
      </c>
      <c r="B3001" s="20" t="s">
        <v>121</v>
      </c>
      <c r="C3001" s="20" t="s">
        <v>163</v>
      </c>
      <c r="D3001" s="20" t="s">
        <v>12</v>
      </c>
      <c r="E3001" s="22">
        <v>9.1327883635282401</v>
      </c>
      <c r="F3001" s="22">
        <v>4.7575513403605099</v>
      </c>
      <c r="G3001" s="22">
        <v>1.1695996177883334</v>
      </c>
      <c r="H3001" s="22"/>
      <c r="I3001" s="22"/>
    </row>
    <row r="3002" spans="1:9" x14ac:dyDescent="0.25">
      <c r="A3002" s="20" t="str">
        <f t="shared" si="46"/>
        <v>DISTRIBUCION VOLUMEN X CRITERIO (kg ó litros)Otra Variedad Cola10-30MIL</v>
      </c>
      <c r="B3002" s="20" t="s">
        <v>121</v>
      </c>
      <c r="C3002" s="20" t="s">
        <v>163</v>
      </c>
      <c r="D3002" s="20" t="s">
        <v>13</v>
      </c>
      <c r="E3002" s="22">
        <v>12.25152143239738</v>
      </c>
      <c r="F3002" s="22">
        <v>10.973491295998663</v>
      </c>
      <c r="G3002" s="22">
        <v>13.224897159905183</v>
      </c>
      <c r="H3002" s="22"/>
      <c r="I3002" s="22"/>
    </row>
    <row r="3003" spans="1:9" x14ac:dyDescent="0.25">
      <c r="A3003" s="20" t="str">
        <f t="shared" si="46"/>
        <v>DISTRIBUCION VOLUMEN X CRITERIO (kg ó litros)Otra Variedad Cola30-100MIL</v>
      </c>
      <c r="B3003" s="20" t="s">
        <v>121</v>
      </c>
      <c r="C3003" s="20" t="s">
        <v>163</v>
      </c>
      <c r="D3003" s="20" t="s">
        <v>14</v>
      </c>
      <c r="E3003" s="22">
        <v>20.360877388584793</v>
      </c>
      <c r="F3003" s="22">
        <v>25.715120867800419</v>
      </c>
      <c r="G3003" s="22">
        <v>34.720864637017989</v>
      </c>
      <c r="H3003" s="22"/>
      <c r="I3003" s="22"/>
    </row>
    <row r="3004" spans="1:9" x14ac:dyDescent="0.25">
      <c r="A3004" s="20" t="str">
        <f t="shared" si="46"/>
        <v>DISTRIBUCION VOLUMEN X CRITERIO (kg ó litros)Otra Variedad Cola100-200MIL</v>
      </c>
      <c r="B3004" s="20" t="s">
        <v>121</v>
      </c>
      <c r="C3004" s="20" t="s">
        <v>163</v>
      </c>
      <c r="D3004" s="20" t="s">
        <v>15</v>
      </c>
      <c r="E3004" s="22">
        <v>6.6053559283605683</v>
      </c>
      <c r="F3004" s="22">
        <v>5.2611436328508177</v>
      </c>
      <c r="G3004" s="22">
        <v>5.0549195955927324</v>
      </c>
      <c r="H3004" s="22"/>
      <c r="I3004" s="22"/>
    </row>
    <row r="3005" spans="1:9" x14ac:dyDescent="0.25">
      <c r="A3005" s="20" t="str">
        <f t="shared" si="46"/>
        <v>DISTRIBUCION VOLUMEN X CRITERIO (kg ó litros)Otra Variedad Cola200-500MIL</v>
      </c>
      <c r="B3005" s="20" t="s">
        <v>121</v>
      </c>
      <c r="C3005" s="20" t="s">
        <v>163</v>
      </c>
      <c r="D3005" s="20" t="s">
        <v>16</v>
      </c>
      <c r="E3005" s="22">
        <v>16.794428897320589</v>
      </c>
      <c r="F3005" s="22">
        <v>16.164066817597572</v>
      </c>
      <c r="G3005" s="22">
        <v>23.837243087087501</v>
      </c>
      <c r="H3005" s="22"/>
      <c r="I3005" s="22"/>
    </row>
    <row r="3006" spans="1:9" x14ac:dyDescent="0.25">
      <c r="A3006" s="20" t="str">
        <f t="shared" si="46"/>
        <v>DISTRIBUCION VOLUMEN X CRITERIO (kg ó litros)Otra Variedad Cola&gt;500MIL</v>
      </c>
      <c r="B3006" s="20" t="s">
        <v>121</v>
      </c>
      <c r="C3006" s="20" t="s">
        <v>163</v>
      </c>
      <c r="D3006" s="20" t="s">
        <v>17</v>
      </c>
      <c r="E3006" s="22">
        <v>15.503022240361059</v>
      </c>
      <c r="F3006" s="22">
        <v>20.059841517455503</v>
      </c>
      <c r="G3006" s="22">
        <v>8.1929958369188114</v>
      </c>
      <c r="H3006" s="22"/>
      <c r="I3006" s="22"/>
    </row>
    <row r="3007" spans="1:9" x14ac:dyDescent="0.25">
      <c r="A3007" s="20" t="str">
        <f t="shared" si="46"/>
        <v>DISTRIBUCION VOLUMEN X CRITERIO (kg ó litros)Otra Variedad ColaDE 15 A 19 AÑOS</v>
      </c>
      <c r="B3007" s="20" t="s">
        <v>121</v>
      </c>
      <c r="C3007" s="20" t="s">
        <v>163</v>
      </c>
      <c r="D3007" s="20" t="s">
        <v>40</v>
      </c>
      <c r="E3007" s="22">
        <v>12.504597019002645</v>
      </c>
      <c r="F3007" s="22">
        <v>16.789186456930292</v>
      </c>
      <c r="G3007" s="22">
        <v>0</v>
      </c>
      <c r="H3007" s="22"/>
      <c r="I3007" s="22"/>
    </row>
    <row r="3008" spans="1:9" x14ac:dyDescent="0.25">
      <c r="A3008" s="20" t="str">
        <f t="shared" si="46"/>
        <v>DISTRIBUCION VOLUMEN X CRITERIO (kg ó litros)Otra Variedad ColaDE 20 A 24 AÑOS</v>
      </c>
      <c r="B3008" s="20" t="s">
        <v>121</v>
      </c>
      <c r="C3008" s="20" t="s">
        <v>163</v>
      </c>
      <c r="D3008" s="20" t="s">
        <v>41</v>
      </c>
      <c r="E3008" s="22">
        <v>14.513190709775458</v>
      </c>
      <c r="F3008" s="22">
        <v>19.33098342678371</v>
      </c>
      <c r="G3008" s="22">
        <v>25.57583659878631</v>
      </c>
      <c r="H3008" s="22"/>
      <c r="I3008" s="22"/>
    </row>
    <row r="3009" spans="1:9" x14ac:dyDescent="0.25">
      <c r="A3009" s="20" t="str">
        <f t="shared" si="46"/>
        <v>DISTRIBUCION VOLUMEN X CRITERIO (kg ó litros)Otra Variedad ColaDE 25 A 34 AÑOS</v>
      </c>
      <c r="B3009" s="20" t="s">
        <v>121</v>
      </c>
      <c r="C3009" s="20" t="s">
        <v>163</v>
      </c>
      <c r="D3009" s="20" t="s">
        <v>42</v>
      </c>
      <c r="E3009" s="22">
        <v>16.318707023101481</v>
      </c>
      <c r="F3009" s="22">
        <v>18.31317095833721</v>
      </c>
      <c r="G3009" s="22">
        <v>29.5965263688189</v>
      </c>
      <c r="H3009" s="22"/>
      <c r="I3009" s="22"/>
    </row>
    <row r="3010" spans="1:9" x14ac:dyDescent="0.25">
      <c r="A3010" s="20" t="str">
        <f t="shared" si="46"/>
        <v>DISTRIBUCION VOLUMEN X CRITERIO (kg ó litros)Otra Variedad ColaDE 35 A 49 AÑOS</v>
      </c>
      <c r="B3010" s="20" t="s">
        <v>121</v>
      </c>
      <c r="C3010" s="20" t="s">
        <v>163</v>
      </c>
      <c r="D3010" s="20" t="s">
        <v>43</v>
      </c>
      <c r="E3010" s="22">
        <v>22.26252292472644</v>
      </c>
      <c r="F3010" s="22">
        <v>20.99394144515303</v>
      </c>
      <c r="G3010" s="22">
        <v>10.680647438713855</v>
      </c>
      <c r="H3010" s="22"/>
      <c r="I3010" s="22"/>
    </row>
    <row r="3011" spans="1:9" x14ac:dyDescent="0.25">
      <c r="A3011" s="20" t="str">
        <f t="shared" si="46"/>
        <v>DISTRIBUCION VOLUMEN X CRITERIO (kg ó litros)Otra Variedad ColaDE 50 A 59 AÑOS</v>
      </c>
      <c r="B3011" s="20" t="s">
        <v>121</v>
      </c>
      <c r="C3011" s="20" t="s">
        <v>163</v>
      </c>
      <c r="D3011" s="20" t="s">
        <v>44</v>
      </c>
      <c r="E3011" s="22">
        <v>17.735228663813611</v>
      </c>
      <c r="F3011" s="22">
        <v>11.688879599068859</v>
      </c>
      <c r="G3011" s="22">
        <v>23.33664396962175</v>
      </c>
      <c r="H3011" s="22"/>
      <c r="I3011" s="22"/>
    </row>
    <row r="3012" spans="1:9" x14ac:dyDescent="0.25">
      <c r="A3012" s="20" t="str">
        <f t="shared" ref="A3012:A3075" si="47">B3012&amp;C3012&amp;D3012</f>
        <v>DISTRIBUCION VOLUMEN X CRITERIO (kg ó litros)Otra Variedad ColaDE 60 A 75 AÑOS</v>
      </c>
      <c r="B3012" s="20" t="s">
        <v>121</v>
      </c>
      <c r="C3012" s="20" t="s">
        <v>163</v>
      </c>
      <c r="D3012" s="20" t="s">
        <v>45</v>
      </c>
      <c r="E3012" s="22">
        <v>16.665755357865685</v>
      </c>
      <c r="F3012" s="22">
        <v>12.883841008623428</v>
      </c>
      <c r="G3012" s="22">
        <v>10.81034211349488</v>
      </c>
      <c r="H3012" s="22"/>
      <c r="I3012" s="22"/>
    </row>
    <row r="3013" spans="1:9" x14ac:dyDescent="0.25">
      <c r="A3013" s="20" t="str">
        <f t="shared" si="47"/>
        <v>DISTRIBUCION VOLUMEN X CRITERIO (kg ó litros)Otra Variedad ColaALTA Y MEDIA ALTA</v>
      </c>
      <c r="B3013" s="20" t="s">
        <v>121</v>
      </c>
      <c r="C3013" s="20" t="s">
        <v>163</v>
      </c>
      <c r="D3013" s="20" t="s">
        <v>18</v>
      </c>
      <c r="E3013" s="22">
        <v>15.689342402648915</v>
      </c>
      <c r="F3013" s="22">
        <v>15.111552261642725</v>
      </c>
      <c r="G3013" s="22">
        <v>18.484577135818004</v>
      </c>
      <c r="H3013" s="22"/>
      <c r="I3013" s="22"/>
    </row>
    <row r="3014" spans="1:9" x14ac:dyDescent="0.25">
      <c r="A3014" s="20" t="str">
        <f t="shared" si="47"/>
        <v>DISTRIBUCION VOLUMEN X CRITERIO (kg ó litros)Otra Variedad ColaMEDIA</v>
      </c>
      <c r="B3014" s="20" t="s">
        <v>121</v>
      </c>
      <c r="C3014" s="20" t="s">
        <v>163</v>
      </c>
      <c r="D3014" s="20" t="s">
        <v>19</v>
      </c>
      <c r="E3014" s="22">
        <v>26.511466082525921</v>
      </c>
      <c r="F3014" s="22">
        <v>26.854781241570645</v>
      </c>
      <c r="G3014" s="22">
        <v>19.055596127773818</v>
      </c>
      <c r="H3014" s="22"/>
      <c r="I3014" s="22"/>
    </row>
    <row r="3015" spans="1:9" x14ac:dyDescent="0.25">
      <c r="A3015" s="20" t="str">
        <f t="shared" si="47"/>
        <v>DISTRIBUCION VOLUMEN X CRITERIO (kg ó litros)Otra Variedad ColaMEDIA BAJA</v>
      </c>
      <c r="B3015" s="20" t="s">
        <v>121</v>
      </c>
      <c r="C3015" s="20" t="s">
        <v>163</v>
      </c>
      <c r="D3015" s="20" t="s">
        <v>20</v>
      </c>
      <c r="E3015" s="22">
        <v>24.935106784403533</v>
      </c>
      <c r="F3015" s="22">
        <v>15.130276499173393</v>
      </c>
      <c r="G3015" s="22">
        <v>15.23667036638405</v>
      </c>
      <c r="H3015" s="22"/>
      <c r="I3015" s="22"/>
    </row>
    <row r="3016" spans="1:9" x14ac:dyDescent="0.25">
      <c r="A3016" s="20" t="str">
        <f t="shared" si="47"/>
        <v>DISTRIBUCION VOLUMEN X CRITERIO (kg ó litros)Otra Variedad ColaBAJA</v>
      </c>
      <c r="B3016" s="20" t="s">
        <v>121</v>
      </c>
      <c r="C3016" s="20" t="s">
        <v>163</v>
      </c>
      <c r="D3016" s="20" t="s">
        <v>21</v>
      </c>
      <c r="E3016" s="22">
        <v>32.864084303270879</v>
      </c>
      <c r="F3016" s="22">
        <v>42.90339545854988</v>
      </c>
      <c r="G3016" s="22">
        <v>47.223166064157226</v>
      </c>
      <c r="H3016" s="22"/>
      <c r="I3016" s="22"/>
    </row>
    <row r="3017" spans="1:9" x14ac:dyDescent="0.25">
      <c r="A3017" s="20" t="str">
        <f t="shared" si="47"/>
        <v>DISTRIBUCION VOLUMEN X CRITERIO (kg ó litros)Otra Variedad ColaHOMBRE</v>
      </c>
      <c r="B3017" s="20" t="s">
        <v>121</v>
      </c>
      <c r="C3017" s="20" t="s">
        <v>163</v>
      </c>
      <c r="D3017" s="20" t="s">
        <v>22</v>
      </c>
      <c r="E3017" s="22">
        <v>41.597713707684029</v>
      </c>
      <c r="F3017" s="22">
        <v>37.047459474320888</v>
      </c>
      <c r="G3017" s="22">
        <v>22.633900920292582</v>
      </c>
      <c r="H3017" s="22"/>
      <c r="I3017" s="22"/>
    </row>
    <row r="3018" spans="1:9" x14ac:dyDescent="0.25">
      <c r="A3018" s="20" t="str">
        <f t="shared" si="47"/>
        <v>DISTRIBUCION VOLUMEN X CRITERIO (kg ó litros)Otra Variedad ColaMUJER</v>
      </c>
      <c r="B3018" s="20" t="s">
        <v>121</v>
      </c>
      <c r="C3018" s="20" t="s">
        <v>163</v>
      </c>
      <c r="D3018" s="20" t="s">
        <v>23</v>
      </c>
      <c r="E3018" s="22">
        <v>58.402290808007805</v>
      </c>
      <c r="F3018" s="22">
        <v>62.95254074381652</v>
      </c>
      <c r="G3018" s="22">
        <v>77.366112209770776</v>
      </c>
      <c r="H3018" s="22"/>
      <c r="I3018" s="22"/>
    </row>
    <row r="3019" spans="1:9" x14ac:dyDescent="0.25">
      <c r="A3019" s="20" t="str">
        <f t="shared" si="47"/>
        <v>DISTRIBUCION VOLUMEN X CRITERIO (kg ó litros)Con CafeinaT.ESPAÑA</v>
      </c>
      <c r="B3019" s="20" t="s">
        <v>121</v>
      </c>
      <c r="C3019" s="20" t="s">
        <v>164</v>
      </c>
      <c r="D3019" s="20" t="s">
        <v>37</v>
      </c>
      <c r="E3019" s="22">
        <v>100</v>
      </c>
      <c r="F3019" s="22">
        <v>100</v>
      </c>
      <c r="G3019" s="22">
        <v>100</v>
      </c>
      <c r="H3019" s="22"/>
      <c r="I3019" s="22"/>
    </row>
    <row r="3020" spans="1:9" x14ac:dyDescent="0.25">
      <c r="A3020" s="20" t="str">
        <f t="shared" si="47"/>
        <v>DISTRIBUCION VOLUMEN X CRITERIO (kg ó litros)Con CafeinaBCN AM</v>
      </c>
      <c r="B3020" s="20" t="s">
        <v>121</v>
      </c>
      <c r="C3020" s="20" t="s">
        <v>164</v>
      </c>
      <c r="D3020" s="20" t="s">
        <v>2</v>
      </c>
      <c r="E3020" s="22">
        <v>9.8175697000658158</v>
      </c>
      <c r="F3020" s="22">
        <v>9.0754582405169515</v>
      </c>
      <c r="G3020" s="22">
        <v>10.304117527960203</v>
      </c>
      <c r="H3020" s="22"/>
      <c r="I3020" s="22"/>
    </row>
    <row r="3021" spans="1:9" x14ac:dyDescent="0.25">
      <c r="A3021" s="20" t="str">
        <f t="shared" si="47"/>
        <v>DISTRIBUCION VOLUMEN X CRITERIO (kg ó litros)Con CafeinaREST.CAT ARAGON</v>
      </c>
      <c r="B3021" s="20" t="s">
        <v>121</v>
      </c>
      <c r="C3021" s="20" t="s">
        <v>164</v>
      </c>
      <c r="D3021" s="20" t="s">
        <v>3</v>
      </c>
      <c r="E3021" s="22">
        <v>10.416434870126002</v>
      </c>
      <c r="F3021" s="22">
        <v>11.190968232880897</v>
      </c>
      <c r="G3021" s="22">
        <v>11.467497453633777</v>
      </c>
      <c r="H3021" s="22"/>
      <c r="I3021" s="22"/>
    </row>
    <row r="3022" spans="1:9" x14ac:dyDescent="0.25">
      <c r="A3022" s="20" t="str">
        <f t="shared" si="47"/>
        <v>DISTRIBUCION VOLUMEN X CRITERIO (kg ó litros)Con CafeinaLEVANTE</v>
      </c>
      <c r="B3022" s="20" t="s">
        <v>121</v>
      </c>
      <c r="C3022" s="20" t="s">
        <v>164</v>
      </c>
      <c r="D3022" s="20" t="s">
        <v>4</v>
      </c>
      <c r="E3022" s="22">
        <v>13.600760729216404</v>
      </c>
      <c r="F3022" s="22">
        <v>15.324678850776099</v>
      </c>
      <c r="G3022" s="22">
        <v>14.694399813777128</v>
      </c>
      <c r="H3022" s="22"/>
      <c r="I3022" s="22"/>
    </row>
    <row r="3023" spans="1:9" x14ac:dyDescent="0.25">
      <c r="A3023" s="20" t="str">
        <f t="shared" si="47"/>
        <v>DISTRIBUCION VOLUMEN X CRITERIO (kg ó litros)Con CafeinaANDALUCIA</v>
      </c>
      <c r="B3023" s="20" t="s">
        <v>121</v>
      </c>
      <c r="C3023" s="20" t="s">
        <v>164</v>
      </c>
      <c r="D3023" s="20" t="s">
        <v>5</v>
      </c>
      <c r="E3023" s="22">
        <v>21.956718521119249</v>
      </c>
      <c r="F3023" s="22">
        <v>21.543237656026275</v>
      </c>
      <c r="G3023" s="22">
        <v>19.988275204941498</v>
      </c>
      <c r="H3023" s="22"/>
      <c r="I3023" s="22"/>
    </row>
    <row r="3024" spans="1:9" x14ac:dyDescent="0.25">
      <c r="A3024" s="20" t="str">
        <f t="shared" si="47"/>
        <v>DISTRIBUCION VOLUMEN X CRITERIO (kg ó litros)Con CafeinaMDD AM</v>
      </c>
      <c r="B3024" s="20" t="s">
        <v>121</v>
      </c>
      <c r="C3024" s="20" t="s">
        <v>164</v>
      </c>
      <c r="D3024" s="20" t="s">
        <v>6</v>
      </c>
      <c r="E3024" s="22">
        <v>18.555736976604901</v>
      </c>
      <c r="F3024" s="22">
        <v>17.081279353393374</v>
      </c>
      <c r="G3024" s="22">
        <v>15.580767472002217</v>
      </c>
      <c r="H3024" s="22"/>
      <c r="I3024" s="22"/>
    </row>
    <row r="3025" spans="1:9" x14ac:dyDescent="0.25">
      <c r="A3025" s="20" t="str">
        <f t="shared" si="47"/>
        <v>DISTRIBUCION VOLUMEN X CRITERIO (kg ó litros)Con CafeinaRTO CENTRO</v>
      </c>
      <c r="B3025" s="20" t="s">
        <v>121</v>
      </c>
      <c r="C3025" s="20" t="s">
        <v>164</v>
      </c>
      <c r="D3025" s="20" t="s">
        <v>7</v>
      </c>
      <c r="E3025" s="22">
        <v>9.8727635060092318</v>
      </c>
      <c r="F3025" s="22">
        <v>10.961964698206096</v>
      </c>
      <c r="G3025" s="22">
        <v>14.533710395417465</v>
      </c>
      <c r="H3025" s="22"/>
      <c r="I3025" s="22"/>
    </row>
    <row r="3026" spans="1:9" x14ac:dyDescent="0.25">
      <c r="A3026" s="20" t="str">
        <f t="shared" si="47"/>
        <v>DISTRIBUCION VOLUMEN X CRITERIO (kg ó litros)Con CafeinaNORTE-CENTRO</v>
      </c>
      <c r="B3026" s="20" t="s">
        <v>121</v>
      </c>
      <c r="C3026" s="20" t="s">
        <v>164</v>
      </c>
      <c r="D3026" s="20" t="s">
        <v>8</v>
      </c>
      <c r="E3026" s="22">
        <v>8.2545252119285397</v>
      </c>
      <c r="F3026" s="22">
        <v>7.7323661705403506</v>
      </c>
      <c r="G3026" s="22">
        <v>7.6621474004652441</v>
      </c>
      <c r="H3026" s="22"/>
      <c r="I3026" s="22"/>
    </row>
    <row r="3027" spans="1:9" x14ac:dyDescent="0.25">
      <c r="A3027" s="20" t="str">
        <f t="shared" si="47"/>
        <v>DISTRIBUCION VOLUMEN X CRITERIO (kg ó litros)Con CafeinaNOROESTE</v>
      </c>
      <c r="B3027" s="20" t="s">
        <v>121</v>
      </c>
      <c r="C3027" s="20" t="s">
        <v>164</v>
      </c>
      <c r="D3027" s="20" t="s">
        <v>9</v>
      </c>
      <c r="E3027" s="22">
        <v>7.5254882967538244</v>
      </c>
      <c r="F3027" s="22">
        <v>7.0900449824879228</v>
      </c>
      <c r="G3027" s="22">
        <v>5.7690879595245148</v>
      </c>
      <c r="H3027" s="22"/>
      <c r="I3027" s="22"/>
    </row>
    <row r="3028" spans="1:9" x14ac:dyDescent="0.25">
      <c r="A3028" s="20" t="str">
        <f t="shared" si="47"/>
        <v>DISTRIBUCION VOLUMEN X CRITERIO (kg ó litros)Con Cafeina&lt;2MIL</v>
      </c>
      <c r="B3028" s="20" t="s">
        <v>121</v>
      </c>
      <c r="C3028" s="20" t="s">
        <v>164</v>
      </c>
      <c r="D3028" s="20" t="s">
        <v>10</v>
      </c>
      <c r="E3028" s="22">
        <v>5.5636281171701132</v>
      </c>
      <c r="F3028" s="22">
        <v>6.5725036550551286</v>
      </c>
      <c r="G3028" s="22">
        <v>6.5025492160902125</v>
      </c>
      <c r="H3028" s="22"/>
      <c r="I3028" s="22"/>
    </row>
    <row r="3029" spans="1:9" x14ac:dyDescent="0.25">
      <c r="A3029" s="20" t="str">
        <f t="shared" si="47"/>
        <v>DISTRIBUCION VOLUMEN X CRITERIO (kg ó litros)Con Cafeina2-5MIL</v>
      </c>
      <c r="B3029" s="20" t="s">
        <v>121</v>
      </c>
      <c r="C3029" s="20" t="s">
        <v>164</v>
      </c>
      <c r="D3029" s="20" t="s">
        <v>11</v>
      </c>
      <c r="E3029" s="22">
        <v>6.2082821747552766</v>
      </c>
      <c r="F3029" s="22">
        <v>5.7388237848362573</v>
      </c>
      <c r="G3029" s="22">
        <v>6.3275150577819179</v>
      </c>
      <c r="H3029" s="22"/>
      <c r="I3029" s="22"/>
    </row>
    <row r="3030" spans="1:9" x14ac:dyDescent="0.25">
      <c r="A3030" s="20" t="str">
        <f t="shared" si="47"/>
        <v>DISTRIBUCION VOLUMEN X CRITERIO (kg ó litros)Con Cafeina5-10MIL</v>
      </c>
      <c r="B3030" s="20" t="s">
        <v>121</v>
      </c>
      <c r="C3030" s="20" t="s">
        <v>164</v>
      </c>
      <c r="D3030" s="20" t="s">
        <v>12</v>
      </c>
      <c r="E3030" s="22">
        <v>8.9969398929549005</v>
      </c>
      <c r="F3030" s="22">
        <v>8.5108469533692208</v>
      </c>
      <c r="G3030" s="22">
        <v>7.8691511380982684</v>
      </c>
      <c r="H3030" s="22"/>
      <c r="I3030" s="22"/>
    </row>
    <row r="3031" spans="1:9" x14ac:dyDescent="0.25">
      <c r="A3031" s="20" t="str">
        <f t="shared" si="47"/>
        <v>DISTRIBUCION VOLUMEN X CRITERIO (kg ó litros)Con Cafeina10-30MIL</v>
      </c>
      <c r="B3031" s="20" t="s">
        <v>121</v>
      </c>
      <c r="C3031" s="20" t="s">
        <v>164</v>
      </c>
      <c r="D3031" s="20" t="s">
        <v>13</v>
      </c>
      <c r="E3031" s="22">
        <v>18.110946146554589</v>
      </c>
      <c r="F3031" s="22">
        <v>18.916734835505025</v>
      </c>
      <c r="G3031" s="22">
        <v>19.851870742672219</v>
      </c>
      <c r="H3031" s="22"/>
      <c r="I3031" s="22"/>
    </row>
    <row r="3032" spans="1:9" x14ac:dyDescent="0.25">
      <c r="A3032" s="20" t="str">
        <f t="shared" si="47"/>
        <v>DISTRIBUCION VOLUMEN X CRITERIO (kg ó litros)Con Cafeina30-100MIL</v>
      </c>
      <c r="B3032" s="20" t="s">
        <v>121</v>
      </c>
      <c r="C3032" s="20" t="s">
        <v>164</v>
      </c>
      <c r="D3032" s="20" t="s">
        <v>14</v>
      </c>
      <c r="E3032" s="22">
        <v>18.17077281882878</v>
      </c>
      <c r="F3032" s="22">
        <v>18.617053393322788</v>
      </c>
      <c r="G3032" s="22">
        <v>18.903490674689134</v>
      </c>
      <c r="H3032" s="22"/>
      <c r="I3032" s="22"/>
    </row>
    <row r="3033" spans="1:9" x14ac:dyDescent="0.25">
      <c r="A3033" s="20" t="str">
        <f t="shared" si="47"/>
        <v>DISTRIBUCION VOLUMEN X CRITERIO (kg ó litros)Con Cafeina100-200MIL</v>
      </c>
      <c r="B3033" s="20" t="s">
        <v>121</v>
      </c>
      <c r="C3033" s="20" t="s">
        <v>164</v>
      </c>
      <c r="D3033" s="20" t="s">
        <v>15</v>
      </c>
      <c r="E3033" s="22">
        <v>9.8201317170939983</v>
      </c>
      <c r="F3033" s="22">
        <v>9.9134578751563502</v>
      </c>
      <c r="G3033" s="22">
        <v>9.6333431135980856</v>
      </c>
      <c r="H3033" s="22"/>
      <c r="I3033" s="22"/>
    </row>
    <row r="3034" spans="1:9" x14ac:dyDescent="0.25">
      <c r="A3034" s="20" t="str">
        <f t="shared" si="47"/>
        <v>DISTRIBUCION VOLUMEN X CRITERIO (kg ó litros)Con Cafeina200-500MIL</v>
      </c>
      <c r="B3034" s="20" t="s">
        <v>121</v>
      </c>
      <c r="C3034" s="20" t="s">
        <v>164</v>
      </c>
      <c r="D3034" s="20" t="s">
        <v>16</v>
      </c>
      <c r="E3034" s="22">
        <v>13.626735587558624</v>
      </c>
      <c r="F3034" s="22">
        <v>12.498349959502779</v>
      </c>
      <c r="G3034" s="22">
        <v>10.489363572683974</v>
      </c>
      <c r="H3034" s="22"/>
      <c r="I3034" s="22"/>
    </row>
    <row r="3035" spans="1:9" x14ac:dyDescent="0.25">
      <c r="A3035" s="20" t="str">
        <f t="shared" si="47"/>
        <v>DISTRIBUCION VOLUMEN X CRITERIO (kg ó litros)Con Cafeina&gt;500MIL</v>
      </c>
      <c r="B3035" s="20" t="s">
        <v>121</v>
      </c>
      <c r="C3035" s="20" t="s">
        <v>164</v>
      </c>
      <c r="D3035" s="20" t="s">
        <v>17</v>
      </c>
      <c r="E3035" s="22">
        <v>19.502561389233019</v>
      </c>
      <c r="F3035" s="22">
        <v>19.232229356332951</v>
      </c>
      <c r="G3035" s="22">
        <v>20.422716149477754</v>
      </c>
      <c r="H3035" s="22"/>
      <c r="I3035" s="22"/>
    </row>
    <row r="3036" spans="1:9" x14ac:dyDescent="0.25">
      <c r="A3036" s="20" t="str">
        <f t="shared" si="47"/>
        <v>DISTRIBUCION VOLUMEN X CRITERIO (kg ó litros)Con CafeinaDE 15 A 19 AÑOS</v>
      </c>
      <c r="B3036" s="20" t="s">
        <v>121</v>
      </c>
      <c r="C3036" s="20" t="s">
        <v>164</v>
      </c>
      <c r="D3036" s="20" t="s">
        <v>40</v>
      </c>
      <c r="E3036" s="22">
        <v>3.9324151706994841</v>
      </c>
      <c r="F3036" s="22">
        <v>4.180975814489118</v>
      </c>
      <c r="G3036" s="22">
        <v>2.9747011245228476</v>
      </c>
      <c r="H3036" s="22"/>
      <c r="I3036" s="22"/>
    </row>
    <row r="3037" spans="1:9" x14ac:dyDescent="0.25">
      <c r="A3037" s="20" t="str">
        <f t="shared" si="47"/>
        <v>DISTRIBUCION VOLUMEN X CRITERIO (kg ó litros)Con CafeinaDE 20 A 24 AÑOS</v>
      </c>
      <c r="B3037" s="20" t="s">
        <v>121</v>
      </c>
      <c r="C3037" s="20" t="s">
        <v>164</v>
      </c>
      <c r="D3037" s="20" t="s">
        <v>41</v>
      </c>
      <c r="E3037" s="22">
        <v>5.1344940891072293</v>
      </c>
      <c r="F3037" s="22">
        <v>5.022373601725195</v>
      </c>
      <c r="G3037" s="22">
        <v>6.351082193982986</v>
      </c>
      <c r="H3037" s="22"/>
      <c r="I3037" s="22"/>
    </row>
    <row r="3038" spans="1:9" x14ac:dyDescent="0.25">
      <c r="A3038" s="20" t="str">
        <f t="shared" si="47"/>
        <v>DISTRIBUCION VOLUMEN X CRITERIO (kg ó litros)Con CafeinaDE 25 A 34 AÑOS</v>
      </c>
      <c r="B3038" s="20" t="s">
        <v>121</v>
      </c>
      <c r="C3038" s="20" t="s">
        <v>164</v>
      </c>
      <c r="D3038" s="20" t="s">
        <v>42</v>
      </c>
      <c r="E3038" s="22">
        <v>15.367273042187819</v>
      </c>
      <c r="F3038" s="22">
        <v>14.481559958112161</v>
      </c>
      <c r="G3038" s="22">
        <v>13.749750634439026</v>
      </c>
      <c r="H3038" s="22"/>
      <c r="I3038" s="22"/>
    </row>
    <row r="3039" spans="1:9" x14ac:dyDescent="0.25">
      <c r="A3039" s="20" t="str">
        <f t="shared" si="47"/>
        <v>DISTRIBUCION VOLUMEN X CRITERIO (kg ó litros)Con CafeinaDE 35 A 49 AÑOS</v>
      </c>
      <c r="B3039" s="20" t="s">
        <v>121</v>
      </c>
      <c r="C3039" s="20" t="s">
        <v>164</v>
      </c>
      <c r="D3039" s="20" t="s">
        <v>43</v>
      </c>
      <c r="E3039" s="22">
        <v>40.335620797457636</v>
      </c>
      <c r="F3039" s="22">
        <v>37.777006220135611</v>
      </c>
      <c r="G3039" s="22">
        <v>35.897408815532451</v>
      </c>
      <c r="H3039" s="22"/>
      <c r="I3039" s="22"/>
    </row>
    <row r="3040" spans="1:9" x14ac:dyDescent="0.25">
      <c r="A3040" s="20" t="str">
        <f t="shared" si="47"/>
        <v>DISTRIBUCION VOLUMEN X CRITERIO (kg ó litros)Con CafeinaDE 50 A 59 AÑOS</v>
      </c>
      <c r="B3040" s="20" t="s">
        <v>121</v>
      </c>
      <c r="C3040" s="20" t="s">
        <v>164</v>
      </c>
      <c r="D3040" s="20" t="s">
        <v>44</v>
      </c>
      <c r="E3040" s="22">
        <v>24.294781747983947</v>
      </c>
      <c r="F3040" s="22">
        <v>24.919435774291767</v>
      </c>
      <c r="G3040" s="22">
        <v>24.609873246707505</v>
      </c>
      <c r="H3040" s="22"/>
      <c r="I3040" s="22"/>
    </row>
    <row r="3041" spans="1:9" x14ac:dyDescent="0.25">
      <c r="A3041" s="20" t="str">
        <f t="shared" si="47"/>
        <v>DISTRIBUCION VOLUMEN X CRITERIO (kg ó litros)Con CafeinaDE 60 A 75 AÑOS</v>
      </c>
      <c r="B3041" s="20" t="s">
        <v>121</v>
      </c>
      <c r="C3041" s="20" t="s">
        <v>164</v>
      </c>
      <c r="D3041" s="20" t="s">
        <v>45</v>
      </c>
      <c r="E3041" s="22">
        <v>10.935412391341499</v>
      </c>
      <c r="F3041" s="22">
        <v>13.618649469682756</v>
      </c>
      <c r="G3041" s="22">
        <v>16.417183508718761</v>
      </c>
      <c r="H3041" s="22"/>
      <c r="I3041" s="22"/>
    </row>
    <row r="3042" spans="1:9" x14ac:dyDescent="0.25">
      <c r="A3042" s="20" t="str">
        <f t="shared" si="47"/>
        <v>DISTRIBUCION VOLUMEN X CRITERIO (kg ó litros)Con CafeinaALTA Y MEDIA ALTA</v>
      </c>
      <c r="B3042" s="20" t="s">
        <v>121</v>
      </c>
      <c r="C3042" s="20" t="s">
        <v>164</v>
      </c>
      <c r="D3042" s="20" t="s">
        <v>18</v>
      </c>
      <c r="E3042" s="22">
        <v>20.949512367712384</v>
      </c>
      <c r="F3042" s="22">
        <v>22.091678971813195</v>
      </c>
      <c r="G3042" s="22">
        <v>20.893155825387293</v>
      </c>
      <c r="H3042" s="22"/>
      <c r="I3042" s="22"/>
    </row>
    <row r="3043" spans="1:9" x14ac:dyDescent="0.25">
      <c r="A3043" s="20" t="str">
        <f t="shared" si="47"/>
        <v>DISTRIBUCION VOLUMEN X CRITERIO (kg ó litros)Con CafeinaMEDIA</v>
      </c>
      <c r="B3043" s="20" t="s">
        <v>121</v>
      </c>
      <c r="C3043" s="20" t="s">
        <v>164</v>
      </c>
      <c r="D3043" s="20" t="s">
        <v>19</v>
      </c>
      <c r="E3043" s="22">
        <v>35.090647979889958</v>
      </c>
      <c r="F3043" s="22">
        <v>33.674292508536077</v>
      </c>
      <c r="G3043" s="22">
        <v>32.522447606623246</v>
      </c>
      <c r="H3043" s="22"/>
      <c r="I3043" s="22"/>
    </row>
    <row r="3044" spans="1:9" x14ac:dyDescent="0.25">
      <c r="A3044" s="20" t="str">
        <f t="shared" si="47"/>
        <v>DISTRIBUCION VOLUMEN X CRITERIO (kg ó litros)Con CafeinaMEDIA BAJA</v>
      </c>
      <c r="B3044" s="20" t="s">
        <v>121</v>
      </c>
      <c r="C3044" s="20" t="s">
        <v>164</v>
      </c>
      <c r="D3044" s="20" t="s">
        <v>20</v>
      </c>
      <c r="E3044" s="22">
        <v>24.026472091009747</v>
      </c>
      <c r="F3044" s="22">
        <v>24.618526468709458</v>
      </c>
      <c r="G3044" s="22">
        <v>25.820858874497187</v>
      </c>
      <c r="H3044" s="22"/>
      <c r="I3044" s="22"/>
    </row>
    <row r="3045" spans="1:9" x14ac:dyDescent="0.25">
      <c r="A3045" s="20" t="str">
        <f t="shared" si="47"/>
        <v>DISTRIBUCION VOLUMEN X CRITERIO (kg ó litros)Con CafeinaBAJA</v>
      </c>
      <c r="B3045" s="20" t="s">
        <v>121</v>
      </c>
      <c r="C3045" s="20" t="s">
        <v>164</v>
      </c>
      <c r="D3045" s="20" t="s">
        <v>21</v>
      </c>
      <c r="E3045" s="22">
        <v>19.933369994668084</v>
      </c>
      <c r="F3045" s="22">
        <v>19.615506257530431</v>
      </c>
      <c r="G3045" s="22">
        <v>20.763540135299593</v>
      </c>
      <c r="H3045" s="22"/>
      <c r="I3045" s="22"/>
    </row>
    <row r="3046" spans="1:9" x14ac:dyDescent="0.25">
      <c r="A3046" s="20" t="str">
        <f t="shared" si="47"/>
        <v>DISTRIBUCION VOLUMEN X CRITERIO (kg ó litros)Con CafeinaHOMBRE</v>
      </c>
      <c r="B3046" s="20" t="s">
        <v>121</v>
      </c>
      <c r="C3046" s="20" t="s">
        <v>164</v>
      </c>
      <c r="D3046" s="20" t="s">
        <v>22</v>
      </c>
      <c r="E3046" s="22">
        <v>45.158000845089468</v>
      </c>
      <c r="F3046" s="22">
        <v>46.497653035832244</v>
      </c>
      <c r="G3046" s="22">
        <v>48.672372521045148</v>
      </c>
      <c r="H3046" s="22"/>
      <c r="I3046" s="22"/>
    </row>
    <row r="3047" spans="1:9" x14ac:dyDescent="0.25">
      <c r="A3047" s="20" t="str">
        <f t="shared" si="47"/>
        <v>DISTRIBUCION VOLUMEN X CRITERIO (kg ó litros)Con CafeinaMUJER</v>
      </c>
      <c r="B3047" s="20" t="s">
        <v>121</v>
      </c>
      <c r="C3047" s="20" t="s">
        <v>164</v>
      </c>
      <c r="D3047" s="20" t="s">
        <v>23</v>
      </c>
      <c r="E3047" s="22">
        <v>54.84199448372307</v>
      </c>
      <c r="F3047" s="22">
        <v>53.502344421846438</v>
      </c>
      <c r="G3047" s="22">
        <v>51.327632015339994</v>
      </c>
      <c r="H3047" s="22"/>
      <c r="I3047" s="22"/>
    </row>
    <row r="3048" spans="1:9" x14ac:dyDescent="0.25">
      <c r="A3048" s="20" t="str">
        <f t="shared" si="47"/>
        <v>DISTRIBUCION VOLUMEN X CRITERIO (kg ó litros)Sin CafeinaT.ESPAÑA</v>
      </c>
      <c r="B3048" s="20" t="s">
        <v>121</v>
      </c>
      <c r="C3048" s="20" t="s">
        <v>165</v>
      </c>
      <c r="D3048" s="20" t="s">
        <v>37</v>
      </c>
      <c r="E3048" s="22">
        <v>100</v>
      </c>
      <c r="F3048" s="22">
        <v>100</v>
      </c>
      <c r="G3048" s="22">
        <v>100</v>
      </c>
      <c r="H3048" s="22"/>
      <c r="I3048" s="22"/>
    </row>
    <row r="3049" spans="1:9" x14ac:dyDescent="0.25">
      <c r="A3049" s="20" t="str">
        <f t="shared" si="47"/>
        <v>DISTRIBUCION VOLUMEN X CRITERIO (kg ó litros)Sin CafeinaBCN AM</v>
      </c>
      <c r="B3049" s="20" t="s">
        <v>121</v>
      </c>
      <c r="C3049" s="20" t="s">
        <v>165</v>
      </c>
      <c r="D3049" s="20" t="s">
        <v>2</v>
      </c>
      <c r="E3049" s="22">
        <v>4.9869816398139903</v>
      </c>
      <c r="F3049" s="22">
        <v>7.8555054352285385</v>
      </c>
      <c r="G3049" s="22">
        <v>5.2900287461750413</v>
      </c>
      <c r="H3049" s="22"/>
      <c r="I3049" s="22"/>
    </row>
    <row r="3050" spans="1:9" x14ac:dyDescent="0.25">
      <c r="A3050" s="20" t="str">
        <f t="shared" si="47"/>
        <v>DISTRIBUCION VOLUMEN X CRITERIO (kg ó litros)Sin CafeinaREST.CAT ARAGON</v>
      </c>
      <c r="B3050" s="20" t="s">
        <v>121</v>
      </c>
      <c r="C3050" s="20" t="s">
        <v>165</v>
      </c>
      <c r="D3050" s="20" t="s">
        <v>3</v>
      </c>
      <c r="E3050" s="22">
        <v>6.8152873290414888</v>
      </c>
      <c r="F3050" s="22">
        <v>7.033675788156776</v>
      </c>
      <c r="G3050" s="22">
        <v>7.2448470412865449</v>
      </c>
      <c r="H3050" s="22"/>
      <c r="I3050" s="22"/>
    </row>
    <row r="3051" spans="1:9" x14ac:dyDescent="0.25">
      <c r="A3051" s="20" t="str">
        <f t="shared" si="47"/>
        <v>DISTRIBUCION VOLUMEN X CRITERIO (kg ó litros)Sin CafeinaLEVANTE</v>
      </c>
      <c r="B3051" s="20" t="s">
        <v>121</v>
      </c>
      <c r="C3051" s="20" t="s">
        <v>165</v>
      </c>
      <c r="D3051" s="20" t="s">
        <v>4</v>
      </c>
      <c r="E3051" s="22">
        <v>14.135088727602474</v>
      </c>
      <c r="F3051" s="22">
        <v>12.389003864258783</v>
      </c>
      <c r="G3051" s="22">
        <v>15.515241746326462</v>
      </c>
      <c r="H3051" s="22"/>
      <c r="I3051" s="22"/>
    </row>
    <row r="3052" spans="1:9" x14ac:dyDescent="0.25">
      <c r="A3052" s="20" t="str">
        <f t="shared" si="47"/>
        <v>DISTRIBUCION VOLUMEN X CRITERIO (kg ó litros)Sin CafeinaANDALUCIA</v>
      </c>
      <c r="B3052" s="20" t="s">
        <v>121</v>
      </c>
      <c r="C3052" s="20" t="s">
        <v>165</v>
      </c>
      <c r="D3052" s="20" t="s">
        <v>5</v>
      </c>
      <c r="E3052" s="22">
        <v>35.425087719263523</v>
      </c>
      <c r="F3052" s="22">
        <v>29.472928968244656</v>
      </c>
      <c r="G3052" s="22">
        <v>25.520569298840407</v>
      </c>
      <c r="H3052" s="22"/>
      <c r="I3052" s="22"/>
    </row>
    <row r="3053" spans="1:9" x14ac:dyDescent="0.25">
      <c r="A3053" s="20" t="str">
        <f t="shared" si="47"/>
        <v>DISTRIBUCION VOLUMEN X CRITERIO (kg ó litros)Sin CafeinaMDD AM</v>
      </c>
      <c r="B3053" s="20" t="s">
        <v>121</v>
      </c>
      <c r="C3053" s="20" t="s">
        <v>165</v>
      </c>
      <c r="D3053" s="20" t="s">
        <v>6</v>
      </c>
      <c r="E3053" s="22">
        <v>13.805911013132549</v>
      </c>
      <c r="F3053" s="22">
        <v>17.651162668304458</v>
      </c>
      <c r="G3053" s="22">
        <v>19.399227815173123</v>
      </c>
      <c r="H3053" s="22"/>
      <c r="I3053" s="22"/>
    </row>
    <row r="3054" spans="1:9" x14ac:dyDescent="0.25">
      <c r="A3054" s="20" t="str">
        <f t="shared" si="47"/>
        <v>DISTRIBUCION VOLUMEN X CRITERIO (kg ó litros)Sin CafeinaRTO CENTRO</v>
      </c>
      <c r="B3054" s="20" t="s">
        <v>121</v>
      </c>
      <c r="C3054" s="20" t="s">
        <v>165</v>
      </c>
      <c r="D3054" s="20" t="s">
        <v>7</v>
      </c>
      <c r="E3054" s="22">
        <v>9.7540587587702614</v>
      </c>
      <c r="F3054" s="22">
        <v>10.207510526594721</v>
      </c>
      <c r="G3054" s="22">
        <v>11.749852372504014</v>
      </c>
      <c r="H3054" s="22"/>
      <c r="I3054" s="22"/>
    </row>
    <row r="3055" spans="1:9" x14ac:dyDescent="0.25">
      <c r="A3055" s="20" t="str">
        <f t="shared" si="47"/>
        <v>DISTRIBUCION VOLUMEN X CRITERIO (kg ó litros)Sin CafeinaNORTE-CENTRO</v>
      </c>
      <c r="B3055" s="20" t="s">
        <v>121</v>
      </c>
      <c r="C3055" s="20" t="s">
        <v>165</v>
      </c>
      <c r="D3055" s="20" t="s">
        <v>8</v>
      </c>
      <c r="E3055" s="22">
        <v>6.4912520839602319</v>
      </c>
      <c r="F3055" s="22">
        <v>6.4735512676717208</v>
      </c>
      <c r="G3055" s="22">
        <v>6.5197435735545426</v>
      </c>
      <c r="H3055" s="22"/>
      <c r="I3055" s="22"/>
    </row>
    <row r="3056" spans="1:9" x14ac:dyDescent="0.25">
      <c r="A3056" s="20" t="str">
        <f t="shared" si="47"/>
        <v>DISTRIBUCION VOLUMEN X CRITERIO (kg ó litros)Sin CafeinaNOROESTE</v>
      </c>
      <c r="B3056" s="20" t="s">
        <v>121</v>
      </c>
      <c r="C3056" s="20" t="s">
        <v>165</v>
      </c>
      <c r="D3056" s="20" t="s">
        <v>9</v>
      </c>
      <c r="E3056" s="22">
        <v>8.5863341629630927</v>
      </c>
      <c r="F3056" s="22">
        <v>8.9166640641412922</v>
      </c>
      <c r="G3056" s="22">
        <v>8.7604921678937213</v>
      </c>
      <c r="H3056" s="22"/>
      <c r="I3056" s="22"/>
    </row>
    <row r="3057" spans="1:9" x14ac:dyDescent="0.25">
      <c r="A3057" s="20" t="str">
        <f t="shared" si="47"/>
        <v>DISTRIBUCION VOLUMEN X CRITERIO (kg ó litros)Sin Cafeina&lt;2MIL</v>
      </c>
      <c r="B3057" s="20" t="s">
        <v>121</v>
      </c>
      <c r="C3057" s="20" t="s">
        <v>165</v>
      </c>
      <c r="D3057" s="20" t="s">
        <v>10</v>
      </c>
      <c r="E3057" s="22">
        <v>5.0781784246149577</v>
      </c>
      <c r="F3057" s="22">
        <v>4.672550724605717</v>
      </c>
      <c r="G3057" s="22">
        <v>4.960353467589985</v>
      </c>
      <c r="H3057" s="22"/>
      <c r="I3057" s="22"/>
    </row>
    <row r="3058" spans="1:9" x14ac:dyDescent="0.25">
      <c r="A3058" s="20" t="str">
        <f t="shared" si="47"/>
        <v>DISTRIBUCION VOLUMEN X CRITERIO (kg ó litros)Sin Cafeina2-5MIL</v>
      </c>
      <c r="B3058" s="20" t="s">
        <v>121</v>
      </c>
      <c r="C3058" s="20" t="s">
        <v>165</v>
      </c>
      <c r="D3058" s="20" t="s">
        <v>11</v>
      </c>
      <c r="E3058" s="22">
        <v>5.3440935503868925</v>
      </c>
      <c r="F3058" s="22">
        <v>5.7010725422899071</v>
      </c>
      <c r="G3058" s="22">
        <v>5.3271288153731691</v>
      </c>
      <c r="H3058" s="22"/>
      <c r="I3058" s="22"/>
    </row>
    <row r="3059" spans="1:9" x14ac:dyDescent="0.25">
      <c r="A3059" s="20" t="str">
        <f t="shared" si="47"/>
        <v>DISTRIBUCION VOLUMEN X CRITERIO (kg ó litros)Sin Cafeina5-10MIL</v>
      </c>
      <c r="B3059" s="20" t="s">
        <v>121</v>
      </c>
      <c r="C3059" s="20" t="s">
        <v>165</v>
      </c>
      <c r="D3059" s="20" t="s">
        <v>12</v>
      </c>
      <c r="E3059" s="22">
        <v>7.9526548104394399</v>
      </c>
      <c r="F3059" s="22">
        <v>7.4272536527135848</v>
      </c>
      <c r="G3059" s="22">
        <v>4.2047172015997694</v>
      </c>
      <c r="H3059" s="22"/>
      <c r="I3059" s="22"/>
    </row>
    <row r="3060" spans="1:9" x14ac:dyDescent="0.25">
      <c r="A3060" s="20" t="str">
        <f t="shared" si="47"/>
        <v>DISTRIBUCION VOLUMEN X CRITERIO (kg ó litros)Sin Cafeina10-30MIL</v>
      </c>
      <c r="B3060" s="20" t="s">
        <v>121</v>
      </c>
      <c r="C3060" s="20" t="s">
        <v>165</v>
      </c>
      <c r="D3060" s="20" t="s">
        <v>13</v>
      </c>
      <c r="E3060" s="22">
        <v>21.869385942387655</v>
      </c>
      <c r="F3060" s="22">
        <v>19.731167102097107</v>
      </c>
      <c r="G3060" s="22">
        <v>16.709146139952004</v>
      </c>
      <c r="H3060" s="22"/>
      <c r="I3060" s="22"/>
    </row>
    <row r="3061" spans="1:9" x14ac:dyDescent="0.25">
      <c r="A3061" s="20" t="str">
        <f t="shared" si="47"/>
        <v>DISTRIBUCION VOLUMEN X CRITERIO (kg ó litros)Sin Cafeina30-100MIL</v>
      </c>
      <c r="B3061" s="20" t="s">
        <v>121</v>
      </c>
      <c r="C3061" s="20" t="s">
        <v>165</v>
      </c>
      <c r="D3061" s="20" t="s">
        <v>14</v>
      </c>
      <c r="E3061" s="22">
        <v>18.810337272681629</v>
      </c>
      <c r="F3061" s="22">
        <v>22.968078349518624</v>
      </c>
      <c r="G3061" s="22">
        <v>21.952887413336665</v>
      </c>
      <c r="H3061" s="22"/>
      <c r="I3061" s="22"/>
    </row>
    <row r="3062" spans="1:9" x14ac:dyDescent="0.25">
      <c r="A3062" s="20" t="str">
        <f t="shared" si="47"/>
        <v>DISTRIBUCION VOLUMEN X CRITERIO (kg ó litros)Sin Cafeina100-200MIL</v>
      </c>
      <c r="B3062" s="20" t="s">
        <v>121</v>
      </c>
      <c r="C3062" s="20" t="s">
        <v>165</v>
      </c>
      <c r="D3062" s="20" t="s">
        <v>15</v>
      </c>
      <c r="E3062" s="22">
        <v>13.538521985165595</v>
      </c>
      <c r="F3062" s="22">
        <v>10.088794706799744</v>
      </c>
      <c r="G3062" s="22">
        <v>10.21341685662602</v>
      </c>
      <c r="H3062" s="22"/>
      <c r="I3062" s="22"/>
    </row>
    <row r="3063" spans="1:9" x14ac:dyDescent="0.25">
      <c r="A3063" s="20" t="str">
        <f t="shared" si="47"/>
        <v>DISTRIBUCION VOLUMEN X CRITERIO (kg ó litros)Sin Cafeina200-500MIL</v>
      </c>
      <c r="B3063" s="20" t="s">
        <v>121</v>
      </c>
      <c r="C3063" s="20" t="s">
        <v>165</v>
      </c>
      <c r="D3063" s="20" t="s">
        <v>16</v>
      </c>
      <c r="E3063" s="22">
        <v>10.145653353351978</v>
      </c>
      <c r="F3063" s="22">
        <v>8.9619127308522017</v>
      </c>
      <c r="G3063" s="22">
        <v>10.663420042527754</v>
      </c>
      <c r="H3063" s="22"/>
      <c r="I3063" s="22"/>
    </row>
    <row r="3064" spans="1:9" x14ac:dyDescent="0.25">
      <c r="A3064" s="20" t="str">
        <f t="shared" si="47"/>
        <v>DISTRIBUCION VOLUMEN X CRITERIO (kg ó litros)Sin Cafeina&gt;500MIL</v>
      </c>
      <c r="B3064" s="20" t="s">
        <v>121</v>
      </c>
      <c r="C3064" s="20" t="s">
        <v>165</v>
      </c>
      <c r="D3064" s="20" t="s">
        <v>17</v>
      </c>
      <c r="E3064" s="22">
        <v>17.261177283869142</v>
      </c>
      <c r="F3064" s="22">
        <v>20.449173654160447</v>
      </c>
      <c r="G3064" s="22">
        <v>25.968933281458078</v>
      </c>
      <c r="H3064" s="22"/>
      <c r="I3064" s="22"/>
    </row>
    <row r="3065" spans="1:9" x14ac:dyDescent="0.25">
      <c r="A3065" s="20" t="str">
        <f t="shared" si="47"/>
        <v>DISTRIBUCION VOLUMEN X CRITERIO (kg ó litros)Sin CafeinaDE 15 A 19 AÑOS</v>
      </c>
      <c r="B3065" s="20" t="s">
        <v>121</v>
      </c>
      <c r="C3065" s="20" t="s">
        <v>165</v>
      </c>
      <c r="D3065" s="20" t="s">
        <v>40</v>
      </c>
      <c r="E3065" s="22">
        <v>2.9406987705300152</v>
      </c>
      <c r="F3065" s="22">
        <v>1.1984554087140522</v>
      </c>
      <c r="G3065" s="22">
        <v>2.0414046496894924</v>
      </c>
      <c r="H3065" s="22"/>
      <c r="I3065" s="22"/>
    </row>
    <row r="3066" spans="1:9" x14ac:dyDescent="0.25">
      <c r="A3066" s="20" t="str">
        <f t="shared" si="47"/>
        <v>DISTRIBUCION VOLUMEN X CRITERIO (kg ó litros)Sin CafeinaDE 20 A 24 AÑOS</v>
      </c>
      <c r="B3066" s="20" t="s">
        <v>121</v>
      </c>
      <c r="C3066" s="20" t="s">
        <v>165</v>
      </c>
      <c r="D3066" s="20" t="s">
        <v>41</v>
      </c>
      <c r="E3066" s="22">
        <v>2.2020892967223489</v>
      </c>
      <c r="F3066" s="22">
        <v>2.4375679751137871</v>
      </c>
      <c r="G3066" s="22">
        <v>3.2072232770247964</v>
      </c>
      <c r="H3066" s="22"/>
      <c r="I3066" s="22"/>
    </row>
    <row r="3067" spans="1:9" x14ac:dyDescent="0.25">
      <c r="A3067" s="20" t="str">
        <f t="shared" si="47"/>
        <v>DISTRIBUCION VOLUMEN X CRITERIO (kg ó litros)Sin CafeinaDE 25 A 34 AÑOS</v>
      </c>
      <c r="B3067" s="20" t="s">
        <v>121</v>
      </c>
      <c r="C3067" s="20" t="s">
        <v>165</v>
      </c>
      <c r="D3067" s="20" t="s">
        <v>42</v>
      </c>
      <c r="E3067" s="22">
        <v>10.487700074410943</v>
      </c>
      <c r="F3067" s="22">
        <v>9.1824000605086322</v>
      </c>
      <c r="G3067" s="22">
        <v>9.5791511275166528</v>
      </c>
      <c r="H3067" s="22"/>
      <c r="I3067" s="22"/>
    </row>
    <row r="3068" spans="1:9" x14ac:dyDescent="0.25">
      <c r="A3068" s="20" t="str">
        <f t="shared" si="47"/>
        <v>DISTRIBUCION VOLUMEN X CRITERIO (kg ó litros)Sin CafeinaDE 35 A 49 AÑOS</v>
      </c>
      <c r="B3068" s="20" t="s">
        <v>121</v>
      </c>
      <c r="C3068" s="20" t="s">
        <v>165</v>
      </c>
      <c r="D3068" s="20" t="s">
        <v>43</v>
      </c>
      <c r="E3068" s="22">
        <v>34.060386606446343</v>
      </c>
      <c r="F3068" s="22">
        <v>33.891363234467434</v>
      </c>
      <c r="G3068" s="22">
        <v>31.720626899081079</v>
      </c>
      <c r="H3068" s="22"/>
      <c r="I3068" s="22"/>
    </row>
    <row r="3069" spans="1:9" x14ac:dyDescent="0.25">
      <c r="A3069" s="20" t="str">
        <f t="shared" si="47"/>
        <v>DISTRIBUCION VOLUMEN X CRITERIO (kg ó litros)Sin CafeinaDE 50 A 59 AÑOS</v>
      </c>
      <c r="B3069" s="20" t="s">
        <v>121</v>
      </c>
      <c r="C3069" s="20" t="s">
        <v>165</v>
      </c>
      <c r="D3069" s="20" t="s">
        <v>44</v>
      </c>
      <c r="E3069" s="22">
        <v>22.223071404512112</v>
      </c>
      <c r="F3069" s="22">
        <v>24.619746454604758</v>
      </c>
      <c r="G3069" s="22">
        <v>26.231731858113644</v>
      </c>
      <c r="H3069" s="22"/>
      <c r="I3069" s="22"/>
    </row>
    <row r="3070" spans="1:9" x14ac:dyDescent="0.25">
      <c r="A3070" s="20" t="str">
        <f t="shared" si="47"/>
        <v>DISTRIBUCION VOLUMEN X CRITERIO (kg ó litros)Sin CafeinaDE 60 A 75 AÑOS</v>
      </c>
      <c r="B3070" s="20" t="s">
        <v>121</v>
      </c>
      <c r="C3070" s="20" t="s">
        <v>165</v>
      </c>
      <c r="D3070" s="20" t="s">
        <v>45</v>
      </c>
      <c r="E3070" s="22">
        <v>28.0860588980613</v>
      </c>
      <c r="F3070" s="22">
        <v>28.670468238323043</v>
      </c>
      <c r="G3070" s="22">
        <v>27.219866648188351</v>
      </c>
      <c r="H3070" s="22"/>
      <c r="I3070" s="22"/>
    </row>
    <row r="3071" spans="1:9" x14ac:dyDescent="0.25">
      <c r="A3071" s="20" t="str">
        <f t="shared" si="47"/>
        <v>DISTRIBUCION VOLUMEN X CRITERIO (kg ó litros)Sin CafeinaALTA Y MEDIA ALTA</v>
      </c>
      <c r="B3071" s="20" t="s">
        <v>121</v>
      </c>
      <c r="C3071" s="20" t="s">
        <v>165</v>
      </c>
      <c r="D3071" s="20" t="s">
        <v>18</v>
      </c>
      <c r="E3071" s="22">
        <v>23.110377134563354</v>
      </c>
      <c r="F3071" s="22">
        <v>21.786591187690291</v>
      </c>
      <c r="G3071" s="22">
        <v>23.197813029815272</v>
      </c>
      <c r="H3071" s="22"/>
      <c r="I3071" s="22"/>
    </row>
    <row r="3072" spans="1:9" x14ac:dyDescent="0.25">
      <c r="A3072" s="20" t="str">
        <f t="shared" si="47"/>
        <v>DISTRIBUCION VOLUMEN X CRITERIO (kg ó litros)Sin CafeinaMEDIA</v>
      </c>
      <c r="B3072" s="20" t="s">
        <v>121</v>
      </c>
      <c r="C3072" s="20" t="s">
        <v>165</v>
      </c>
      <c r="D3072" s="20" t="s">
        <v>19</v>
      </c>
      <c r="E3072" s="22">
        <v>29.195812311805973</v>
      </c>
      <c r="F3072" s="22">
        <v>34.167912497699483</v>
      </c>
      <c r="G3072" s="22">
        <v>30.435198010942937</v>
      </c>
      <c r="H3072" s="22"/>
      <c r="I3072" s="22"/>
    </row>
    <row r="3073" spans="1:9" x14ac:dyDescent="0.25">
      <c r="A3073" s="20" t="str">
        <f t="shared" si="47"/>
        <v>DISTRIBUCION VOLUMEN X CRITERIO (kg ó litros)Sin CafeinaMEDIA BAJA</v>
      </c>
      <c r="B3073" s="20" t="s">
        <v>121</v>
      </c>
      <c r="C3073" s="20" t="s">
        <v>165</v>
      </c>
      <c r="D3073" s="20" t="s">
        <v>20</v>
      </c>
      <c r="E3073" s="22">
        <v>27.300296525396956</v>
      </c>
      <c r="F3073" s="22">
        <v>24.639976102916979</v>
      </c>
      <c r="G3073" s="22">
        <v>19.237725566660053</v>
      </c>
      <c r="H3073" s="22"/>
      <c r="I3073" s="22"/>
    </row>
    <row r="3074" spans="1:9" x14ac:dyDescent="0.25">
      <c r="A3074" s="20" t="str">
        <f t="shared" si="47"/>
        <v>DISTRIBUCION VOLUMEN X CRITERIO (kg ó litros)Sin CafeinaBAJA</v>
      </c>
      <c r="B3074" s="20" t="s">
        <v>121</v>
      </c>
      <c r="C3074" s="20" t="s">
        <v>165</v>
      </c>
      <c r="D3074" s="20" t="s">
        <v>21</v>
      </c>
      <c r="E3074" s="22">
        <v>20.393515458435854</v>
      </c>
      <c r="F3074" s="22">
        <v>19.40552366653765</v>
      </c>
      <c r="G3074" s="22">
        <v>27.129267455746458</v>
      </c>
      <c r="H3074" s="22"/>
      <c r="I3074" s="22"/>
    </row>
    <row r="3075" spans="1:9" x14ac:dyDescent="0.25">
      <c r="A3075" s="20" t="str">
        <f t="shared" si="47"/>
        <v>DISTRIBUCION VOLUMEN X CRITERIO (kg ó litros)Sin CafeinaHOMBRE</v>
      </c>
      <c r="B3075" s="20" t="s">
        <v>121</v>
      </c>
      <c r="C3075" s="20" t="s">
        <v>165</v>
      </c>
      <c r="D3075" s="20" t="s">
        <v>22</v>
      </c>
      <c r="E3075" s="22">
        <v>43.702491654502431</v>
      </c>
      <c r="F3075" s="22">
        <v>48.170188645812182</v>
      </c>
      <c r="G3075" s="22">
        <v>46.43001981514869</v>
      </c>
      <c r="H3075" s="22"/>
      <c r="I3075" s="22"/>
    </row>
    <row r="3076" spans="1:9" x14ac:dyDescent="0.25">
      <c r="A3076" s="20" t="str">
        <f t="shared" ref="A3076:A3139" si="48">B3076&amp;C3076&amp;D3076</f>
        <v>DISTRIBUCION VOLUMEN X CRITERIO (kg ó litros)Sin CafeinaMUJER</v>
      </c>
      <c r="B3076" s="20" t="s">
        <v>121</v>
      </c>
      <c r="C3076" s="20" t="s">
        <v>165</v>
      </c>
      <c r="D3076" s="20" t="s">
        <v>23</v>
      </c>
      <c r="E3076" s="22">
        <v>56.297511017960353</v>
      </c>
      <c r="F3076" s="22">
        <v>51.829815071440265</v>
      </c>
      <c r="G3076" s="22">
        <v>53.569982651646896</v>
      </c>
      <c r="H3076" s="22"/>
      <c r="I3076" s="22"/>
    </row>
    <row r="3077" spans="1:9" x14ac:dyDescent="0.25">
      <c r="A3077" s="20" t="str">
        <f t="shared" si="48"/>
        <v>DISTRIBUCION VOLUMEN X CRITERIO (kg ó litros)Frutas con gasT.ESPAÑA</v>
      </c>
      <c r="B3077" s="20" t="s">
        <v>121</v>
      </c>
      <c r="C3077" s="20" t="s">
        <v>166</v>
      </c>
      <c r="D3077" s="20" t="s">
        <v>37</v>
      </c>
      <c r="E3077" s="22">
        <v>100</v>
      </c>
      <c r="F3077" s="22">
        <v>100</v>
      </c>
      <c r="G3077" s="22">
        <v>100</v>
      </c>
      <c r="H3077" s="22"/>
      <c r="I3077" s="22"/>
    </row>
    <row r="3078" spans="1:9" x14ac:dyDescent="0.25">
      <c r="A3078" s="20" t="str">
        <f t="shared" si="48"/>
        <v>DISTRIBUCION VOLUMEN X CRITERIO (kg ó litros)Frutas con gasBCN AM</v>
      </c>
      <c r="B3078" s="20" t="s">
        <v>121</v>
      </c>
      <c r="C3078" s="20" t="s">
        <v>166</v>
      </c>
      <c r="D3078" s="20" t="s">
        <v>2</v>
      </c>
      <c r="E3078" s="22">
        <v>4.9574052291476587</v>
      </c>
      <c r="F3078" s="22">
        <v>5.4557618451510521</v>
      </c>
      <c r="G3078" s="22">
        <v>5.5856081817854495</v>
      </c>
      <c r="H3078" s="22"/>
      <c r="I3078" s="22"/>
    </row>
    <row r="3079" spans="1:9" x14ac:dyDescent="0.25">
      <c r="A3079" s="20" t="str">
        <f t="shared" si="48"/>
        <v>DISTRIBUCION VOLUMEN X CRITERIO (kg ó litros)Frutas con gasREST.CAT ARAGON</v>
      </c>
      <c r="B3079" s="20" t="s">
        <v>121</v>
      </c>
      <c r="C3079" s="20" t="s">
        <v>166</v>
      </c>
      <c r="D3079" s="20" t="s">
        <v>3</v>
      </c>
      <c r="E3079" s="22">
        <v>10.141175077248246</v>
      </c>
      <c r="F3079" s="22">
        <v>11.519845423567778</v>
      </c>
      <c r="G3079" s="22">
        <v>7.1782447006770527</v>
      </c>
      <c r="H3079" s="22"/>
      <c r="I3079" s="22"/>
    </row>
    <row r="3080" spans="1:9" x14ac:dyDescent="0.25">
      <c r="A3080" s="20" t="str">
        <f t="shared" si="48"/>
        <v>DISTRIBUCION VOLUMEN X CRITERIO (kg ó litros)Frutas con gasLEVANTE</v>
      </c>
      <c r="B3080" s="20" t="s">
        <v>121</v>
      </c>
      <c r="C3080" s="20" t="s">
        <v>166</v>
      </c>
      <c r="D3080" s="20" t="s">
        <v>4</v>
      </c>
      <c r="E3080" s="22">
        <v>15.616123809322231</v>
      </c>
      <c r="F3080" s="22">
        <v>13.90719898420231</v>
      </c>
      <c r="G3080" s="22">
        <v>12.950795055507285</v>
      </c>
      <c r="H3080" s="22"/>
      <c r="I3080" s="22"/>
    </row>
    <row r="3081" spans="1:9" x14ac:dyDescent="0.25">
      <c r="A3081" s="20" t="str">
        <f t="shared" si="48"/>
        <v>DISTRIBUCION VOLUMEN X CRITERIO (kg ó litros)Frutas con gasANDALUCIA</v>
      </c>
      <c r="B3081" s="20" t="s">
        <v>121</v>
      </c>
      <c r="C3081" s="20" t="s">
        <v>166</v>
      </c>
      <c r="D3081" s="20" t="s">
        <v>5</v>
      </c>
      <c r="E3081" s="22">
        <v>30.114542610101815</v>
      </c>
      <c r="F3081" s="22">
        <v>27.521950488326151</v>
      </c>
      <c r="G3081" s="22">
        <v>21.5855136805366</v>
      </c>
      <c r="H3081" s="22"/>
      <c r="I3081" s="22"/>
    </row>
    <row r="3082" spans="1:9" x14ac:dyDescent="0.25">
      <c r="A3082" s="20" t="str">
        <f t="shared" si="48"/>
        <v>DISTRIBUCION VOLUMEN X CRITERIO (kg ó litros)Frutas con gasMDD AM</v>
      </c>
      <c r="B3082" s="20" t="s">
        <v>121</v>
      </c>
      <c r="C3082" s="20" t="s">
        <v>166</v>
      </c>
      <c r="D3082" s="20" t="s">
        <v>6</v>
      </c>
      <c r="E3082" s="22">
        <v>13.431215968694426</v>
      </c>
      <c r="F3082" s="22">
        <v>13.58053873723885</v>
      </c>
      <c r="G3082" s="22">
        <v>8.7008547114932107</v>
      </c>
      <c r="H3082" s="22"/>
      <c r="I3082" s="22"/>
    </row>
    <row r="3083" spans="1:9" x14ac:dyDescent="0.25">
      <c r="A3083" s="20" t="str">
        <f t="shared" si="48"/>
        <v>DISTRIBUCION VOLUMEN X CRITERIO (kg ó litros)Frutas con gasRTO CENTRO</v>
      </c>
      <c r="B3083" s="20" t="s">
        <v>121</v>
      </c>
      <c r="C3083" s="20" t="s">
        <v>166</v>
      </c>
      <c r="D3083" s="20" t="s">
        <v>7</v>
      </c>
      <c r="E3083" s="22">
        <v>10.751271531876956</v>
      </c>
      <c r="F3083" s="22">
        <v>12.70882083095081</v>
      </c>
      <c r="G3083" s="22">
        <v>17.827758723378551</v>
      </c>
      <c r="H3083" s="22"/>
      <c r="I3083" s="22"/>
    </row>
    <row r="3084" spans="1:9" x14ac:dyDescent="0.25">
      <c r="A3084" s="20" t="str">
        <f t="shared" si="48"/>
        <v>DISTRIBUCION VOLUMEN X CRITERIO (kg ó litros)Frutas con gasNORTE-CENTRO</v>
      </c>
      <c r="B3084" s="20" t="s">
        <v>121</v>
      </c>
      <c r="C3084" s="20" t="s">
        <v>166</v>
      </c>
      <c r="D3084" s="20" t="s">
        <v>8</v>
      </c>
      <c r="E3084" s="22">
        <v>8.4621039045171287</v>
      </c>
      <c r="F3084" s="22">
        <v>8.1452534779577661</v>
      </c>
      <c r="G3084" s="22">
        <v>19.291826639077151</v>
      </c>
      <c r="H3084" s="22"/>
      <c r="I3084" s="22"/>
    </row>
    <row r="3085" spans="1:9" x14ac:dyDescent="0.25">
      <c r="A3085" s="20" t="str">
        <f t="shared" si="48"/>
        <v>DISTRIBUCION VOLUMEN X CRITERIO (kg ó litros)Frutas con gasNOROESTE</v>
      </c>
      <c r="B3085" s="20" t="s">
        <v>121</v>
      </c>
      <c r="C3085" s="20" t="s">
        <v>166</v>
      </c>
      <c r="D3085" s="20" t="s">
        <v>9</v>
      </c>
      <c r="E3085" s="22">
        <v>6.5261682955225355</v>
      </c>
      <c r="F3085" s="22">
        <v>7.1606262310034001</v>
      </c>
      <c r="G3085" s="22">
        <v>6.8794075439613733</v>
      </c>
      <c r="H3085" s="22"/>
      <c r="I3085" s="22"/>
    </row>
    <row r="3086" spans="1:9" x14ac:dyDescent="0.25">
      <c r="A3086" s="20" t="str">
        <f t="shared" si="48"/>
        <v>DISTRIBUCION VOLUMEN X CRITERIO (kg ó litros)Frutas con gas&lt;2MIL</v>
      </c>
      <c r="B3086" s="20" t="s">
        <v>121</v>
      </c>
      <c r="C3086" s="20" t="s">
        <v>166</v>
      </c>
      <c r="D3086" s="20" t="s">
        <v>10</v>
      </c>
      <c r="E3086" s="22">
        <v>8.8773648293858702</v>
      </c>
      <c r="F3086" s="22">
        <v>9.4306376751876329</v>
      </c>
      <c r="G3086" s="22">
        <v>20.472798030525865</v>
      </c>
      <c r="H3086" s="22"/>
      <c r="I3086" s="22"/>
    </row>
    <row r="3087" spans="1:9" x14ac:dyDescent="0.25">
      <c r="A3087" s="20" t="str">
        <f t="shared" si="48"/>
        <v>DISTRIBUCION VOLUMEN X CRITERIO (kg ó litros)Frutas con gas2-5MIL</v>
      </c>
      <c r="B3087" s="20" t="s">
        <v>121</v>
      </c>
      <c r="C3087" s="20" t="s">
        <v>166</v>
      </c>
      <c r="D3087" s="20" t="s">
        <v>11</v>
      </c>
      <c r="E3087" s="22">
        <v>6.3385620821808306</v>
      </c>
      <c r="F3087" s="22">
        <v>6.2511597690348424</v>
      </c>
      <c r="G3087" s="22">
        <v>5.35062339653597</v>
      </c>
      <c r="H3087" s="22"/>
      <c r="I3087" s="22"/>
    </row>
    <row r="3088" spans="1:9" x14ac:dyDescent="0.25">
      <c r="A3088" s="20" t="str">
        <f t="shared" si="48"/>
        <v>DISTRIBUCION VOLUMEN X CRITERIO (kg ó litros)Frutas con gas5-10MIL</v>
      </c>
      <c r="B3088" s="20" t="s">
        <v>121</v>
      </c>
      <c r="C3088" s="20" t="s">
        <v>166</v>
      </c>
      <c r="D3088" s="20" t="s">
        <v>12</v>
      </c>
      <c r="E3088" s="22">
        <v>9.2399642456375748</v>
      </c>
      <c r="F3088" s="22">
        <v>8.9032644035689579</v>
      </c>
      <c r="G3088" s="22">
        <v>6.300187609694742</v>
      </c>
      <c r="H3088" s="22"/>
      <c r="I3088" s="22"/>
    </row>
    <row r="3089" spans="1:9" x14ac:dyDescent="0.25">
      <c r="A3089" s="20" t="str">
        <f t="shared" si="48"/>
        <v>DISTRIBUCION VOLUMEN X CRITERIO (kg ó litros)Frutas con gas10-30MIL</v>
      </c>
      <c r="B3089" s="20" t="s">
        <v>121</v>
      </c>
      <c r="C3089" s="20" t="s">
        <v>166</v>
      </c>
      <c r="D3089" s="20" t="s">
        <v>13</v>
      </c>
      <c r="E3089" s="22">
        <v>20.261162215016032</v>
      </c>
      <c r="F3089" s="22">
        <v>21.799159098672664</v>
      </c>
      <c r="G3089" s="22">
        <v>20.904697265298104</v>
      </c>
      <c r="H3089" s="22"/>
      <c r="I3089" s="22"/>
    </row>
    <row r="3090" spans="1:9" x14ac:dyDescent="0.25">
      <c r="A3090" s="20" t="str">
        <f t="shared" si="48"/>
        <v>DISTRIBUCION VOLUMEN X CRITERIO (kg ó litros)Frutas con gas30-100MIL</v>
      </c>
      <c r="B3090" s="20" t="s">
        <v>121</v>
      </c>
      <c r="C3090" s="20" t="s">
        <v>166</v>
      </c>
      <c r="D3090" s="20" t="s">
        <v>14</v>
      </c>
      <c r="E3090" s="22">
        <v>20.76282965586292</v>
      </c>
      <c r="F3090" s="22">
        <v>17.928954791315643</v>
      </c>
      <c r="G3090" s="22">
        <v>16.921742648196179</v>
      </c>
      <c r="H3090" s="22"/>
      <c r="I3090" s="22"/>
    </row>
    <row r="3091" spans="1:9" x14ac:dyDescent="0.25">
      <c r="A3091" s="20" t="str">
        <f t="shared" si="48"/>
        <v>DISTRIBUCION VOLUMEN X CRITERIO (kg ó litros)Frutas con gas100-200MIL</v>
      </c>
      <c r="B3091" s="20" t="s">
        <v>121</v>
      </c>
      <c r="C3091" s="20" t="s">
        <v>166</v>
      </c>
      <c r="D3091" s="20" t="s">
        <v>15</v>
      </c>
      <c r="E3091" s="22">
        <v>9.3159216593999865</v>
      </c>
      <c r="F3091" s="22">
        <v>9.6362606554127765</v>
      </c>
      <c r="G3091" s="22">
        <v>8.2408449224157057</v>
      </c>
      <c r="H3091" s="22"/>
      <c r="I3091" s="22"/>
    </row>
    <row r="3092" spans="1:9" x14ac:dyDescent="0.25">
      <c r="A3092" s="20" t="str">
        <f t="shared" si="48"/>
        <v>DISTRIBUCION VOLUMEN X CRITERIO (kg ó litros)Frutas con gas200-500MIL</v>
      </c>
      <c r="B3092" s="20" t="s">
        <v>121</v>
      </c>
      <c r="C3092" s="20" t="s">
        <v>166</v>
      </c>
      <c r="D3092" s="20" t="s">
        <v>16</v>
      </c>
      <c r="E3092" s="22">
        <v>11.538909898903221</v>
      </c>
      <c r="F3092" s="22">
        <v>11.614757358409083</v>
      </c>
      <c r="G3092" s="22">
        <v>10.327805314354809</v>
      </c>
      <c r="H3092" s="22"/>
      <c r="I3092" s="22"/>
    </row>
    <row r="3093" spans="1:9" x14ac:dyDescent="0.25">
      <c r="A3093" s="20" t="str">
        <f t="shared" si="48"/>
        <v>DISTRIBUCION VOLUMEN X CRITERIO (kg ó litros)Frutas con gas&gt;500MIL</v>
      </c>
      <c r="B3093" s="20" t="s">
        <v>121</v>
      </c>
      <c r="C3093" s="20" t="s">
        <v>166</v>
      </c>
      <c r="D3093" s="20" t="s">
        <v>17</v>
      </c>
      <c r="E3093" s="22">
        <v>13.66529225659967</v>
      </c>
      <c r="F3093" s="22">
        <v>14.435803771599945</v>
      </c>
      <c r="G3093" s="22">
        <v>11.481310097351106</v>
      </c>
      <c r="H3093" s="22"/>
      <c r="I3093" s="22"/>
    </row>
    <row r="3094" spans="1:9" x14ac:dyDescent="0.25">
      <c r="A3094" s="20" t="str">
        <f t="shared" si="48"/>
        <v>DISTRIBUCION VOLUMEN X CRITERIO (kg ó litros)Frutas con gasDE 15 A 19 AÑOS</v>
      </c>
      <c r="B3094" s="20" t="s">
        <v>121</v>
      </c>
      <c r="C3094" s="20" t="s">
        <v>166</v>
      </c>
      <c r="D3094" s="20" t="s">
        <v>40</v>
      </c>
      <c r="E3094" s="22">
        <v>5.8136773567458198</v>
      </c>
      <c r="F3094" s="22">
        <v>6.7584521570476594</v>
      </c>
      <c r="G3094" s="22">
        <v>16.394562135988668</v>
      </c>
      <c r="H3094" s="22"/>
      <c r="I3094" s="22"/>
    </row>
    <row r="3095" spans="1:9" x14ac:dyDescent="0.25">
      <c r="A3095" s="20" t="str">
        <f t="shared" si="48"/>
        <v>DISTRIBUCION VOLUMEN X CRITERIO (kg ó litros)Frutas con gasDE 20 A 24 AÑOS</v>
      </c>
      <c r="B3095" s="20" t="s">
        <v>121</v>
      </c>
      <c r="C3095" s="20" t="s">
        <v>166</v>
      </c>
      <c r="D3095" s="20" t="s">
        <v>41</v>
      </c>
      <c r="E3095" s="22">
        <v>6.6766366086605187</v>
      </c>
      <c r="F3095" s="22">
        <v>5.7085704220851774</v>
      </c>
      <c r="G3095" s="22">
        <v>5.2106741991387437</v>
      </c>
      <c r="H3095" s="22"/>
      <c r="I3095" s="22"/>
    </row>
    <row r="3096" spans="1:9" x14ac:dyDescent="0.25">
      <c r="A3096" s="20" t="str">
        <f t="shared" si="48"/>
        <v>DISTRIBUCION VOLUMEN X CRITERIO (kg ó litros)Frutas con gasDE 25 A 34 AÑOS</v>
      </c>
      <c r="B3096" s="20" t="s">
        <v>121</v>
      </c>
      <c r="C3096" s="20" t="s">
        <v>166</v>
      </c>
      <c r="D3096" s="20" t="s">
        <v>42</v>
      </c>
      <c r="E3096" s="22">
        <v>11.576137584890207</v>
      </c>
      <c r="F3096" s="22">
        <v>11.399357719896232</v>
      </c>
      <c r="G3096" s="22">
        <v>9.958149129558965</v>
      </c>
      <c r="H3096" s="22"/>
      <c r="I3096" s="22"/>
    </row>
    <row r="3097" spans="1:9" x14ac:dyDescent="0.25">
      <c r="A3097" s="20" t="str">
        <f t="shared" si="48"/>
        <v>DISTRIBUCION VOLUMEN X CRITERIO (kg ó litros)Frutas con gasDE 35 A 49 AÑOS</v>
      </c>
      <c r="B3097" s="20" t="s">
        <v>121</v>
      </c>
      <c r="C3097" s="20" t="s">
        <v>166</v>
      </c>
      <c r="D3097" s="20" t="s">
        <v>43</v>
      </c>
      <c r="E3097" s="22">
        <v>39.218943098727259</v>
      </c>
      <c r="F3097" s="22">
        <v>36.928160774067365</v>
      </c>
      <c r="G3097" s="22">
        <v>31.150461072798986</v>
      </c>
      <c r="H3097" s="22"/>
      <c r="I3097" s="22"/>
    </row>
    <row r="3098" spans="1:9" x14ac:dyDescent="0.25">
      <c r="A3098" s="20" t="str">
        <f t="shared" si="48"/>
        <v>DISTRIBUCION VOLUMEN X CRITERIO (kg ó litros)Frutas con gasDE 50 A 59 AÑOS</v>
      </c>
      <c r="B3098" s="20" t="s">
        <v>121</v>
      </c>
      <c r="C3098" s="20" t="s">
        <v>166</v>
      </c>
      <c r="D3098" s="20" t="s">
        <v>44</v>
      </c>
      <c r="E3098" s="22">
        <v>20.781799563957666</v>
      </c>
      <c r="F3098" s="22">
        <v>21.643254512219841</v>
      </c>
      <c r="G3098" s="22">
        <v>21.546778782670398</v>
      </c>
      <c r="H3098" s="22"/>
      <c r="I3098" s="22"/>
    </row>
    <row r="3099" spans="1:9" x14ac:dyDescent="0.25">
      <c r="A3099" s="20" t="str">
        <f t="shared" si="48"/>
        <v>DISTRIBUCION VOLUMEN X CRITERIO (kg ó litros)Frutas con gasDE 60 A 75 AÑOS</v>
      </c>
      <c r="B3099" s="20" t="s">
        <v>121</v>
      </c>
      <c r="C3099" s="20" t="s">
        <v>166</v>
      </c>
      <c r="D3099" s="20" t="s">
        <v>45</v>
      </c>
      <c r="E3099" s="22">
        <v>15.932812753481446</v>
      </c>
      <c r="F3099" s="22">
        <v>17.562202838796029</v>
      </c>
      <c r="G3099" s="22">
        <v>15.739382992255299</v>
      </c>
      <c r="H3099" s="22"/>
      <c r="I3099" s="22"/>
    </row>
    <row r="3100" spans="1:9" x14ac:dyDescent="0.25">
      <c r="A3100" s="20" t="str">
        <f t="shared" si="48"/>
        <v>DISTRIBUCION VOLUMEN X CRITERIO (kg ó litros)Frutas con gasALTA Y MEDIA ALTA</v>
      </c>
      <c r="B3100" s="20" t="s">
        <v>121</v>
      </c>
      <c r="C3100" s="20" t="s">
        <v>166</v>
      </c>
      <c r="D3100" s="20" t="s">
        <v>18</v>
      </c>
      <c r="E3100" s="22">
        <v>20.634925764591934</v>
      </c>
      <c r="F3100" s="22">
        <v>20.213460919190751</v>
      </c>
      <c r="G3100" s="22">
        <v>32.703269106413323</v>
      </c>
      <c r="H3100" s="22"/>
      <c r="I3100" s="22"/>
    </row>
    <row r="3101" spans="1:9" x14ac:dyDescent="0.25">
      <c r="A3101" s="20" t="str">
        <f t="shared" si="48"/>
        <v>DISTRIBUCION VOLUMEN X CRITERIO (kg ó litros)Frutas con gasMEDIA</v>
      </c>
      <c r="B3101" s="20" t="s">
        <v>121</v>
      </c>
      <c r="C3101" s="20" t="s">
        <v>166</v>
      </c>
      <c r="D3101" s="20" t="s">
        <v>19</v>
      </c>
      <c r="E3101" s="22">
        <v>30.092806701582219</v>
      </c>
      <c r="F3101" s="22">
        <v>31.765590195225681</v>
      </c>
      <c r="G3101" s="22">
        <v>26.229939284436487</v>
      </c>
      <c r="H3101" s="22"/>
      <c r="I3101" s="22"/>
    </row>
    <row r="3102" spans="1:9" x14ac:dyDescent="0.25">
      <c r="A3102" s="20" t="str">
        <f t="shared" si="48"/>
        <v>DISTRIBUCION VOLUMEN X CRITERIO (kg ó litros)Frutas con gasMEDIA BAJA</v>
      </c>
      <c r="B3102" s="20" t="s">
        <v>121</v>
      </c>
      <c r="C3102" s="20" t="s">
        <v>166</v>
      </c>
      <c r="D3102" s="20" t="s">
        <v>20</v>
      </c>
      <c r="E3102" s="22">
        <v>26.870056647515582</v>
      </c>
      <c r="F3102" s="22">
        <v>26.065804813709086</v>
      </c>
      <c r="G3102" s="22">
        <v>19.328512095263712</v>
      </c>
      <c r="H3102" s="22"/>
      <c r="I3102" s="22"/>
    </row>
    <row r="3103" spans="1:9" x14ac:dyDescent="0.25">
      <c r="A3103" s="20" t="str">
        <f t="shared" si="48"/>
        <v>DISTRIBUCION VOLUMEN X CRITERIO (kg ó litros)Frutas con gasBAJA</v>
      </c>
      <c r="B3103" s="20" t="s">
        <v>121</v>
      </c>
      <c r="C3103" s="20" t="s">
        <v>166</v>
      </c>
      <c r="D3103" s="20" t="s">
        <v>21</v>
      </c>
      <c r="E3103" s="22">
        <v>22.402220491869702</v>
      </c>
      <c r="F3103" s="22">
        <v>21.955142763023559</v>
      </c>
      <c r="G3103" s="22">
        <v>21.738293438839538</v>
      </c>
      <c r="H3103" s="22"/>
      <c r="I3103" s="22"/>
    </row>
    <row r="3104" spans="1:9" x14ac:dyDescent="0.25">
      <c r="A3104" s="20" t="str">
        <f t="shared" si="48"/>
        <v>DISTRIBUCION VOLUMEN X CRITERIO (kg ó litros)Frutas con gasHOMBRE</v>
      </c>
      <c r="B3104" s="20" t="s">
        <v>121</v>
      </c>
      <c r="C3104" s="20" t="s">
        <v>166</v>
      </c>
      <c r="D3104" s="20" t="s">
        <v>22</v>
      </c>
      <c r="E3104" s="22">
        <v>44.805287306812694</v>
      </c>
      <c r="F3104" s="22">
        <v>50.312826136095488</v>
      </c>
      <c r="G3104" s="22">
        <v>40.973019867020518</v>
      </c>
      <c r="H3104" s="22"/>
      <c r="I3104" s="22"/>
    </row>
    <row r="3105" spans="1:9" x14ac:dyDescent="0.25">
      <c r="A3105" s="20" t="str">
        <f t="shared" si="48"/>
        <v>DISTRIBUCION VOLUMEN X CRITERIO (kg ó litros)Frutas con gasMUJER</v>
      </c>
      <c r="B3105" s="20" t="s">
        <v>121</v>
      </c>
      <c r="C3105" s="20" t="s">
        <v>166</v>
      </c>
      <c r="D3105" s="20" t="s">
        <v>23</v>
      </c>
      <c r="E3105" s="22">
        <v>55.194718397099749</v>
      </c>
      <c r="F3105" s="22">
        <v>49.687167904418061</v>
      </c>
      <c r="G3105" s="22">
        <v>59.026992687766665</v>
      </c>
      <c r="H3105" s="22"/>
      <c r="I3105" s="22"/>
    </row>
    <row r="3106" spans="1:9" x14ac:dyDescent="0.25">
      <c r="A3106" s="20" t="str">
        <f t="shared" si="48"/>
        <v>DISTRIBUCION VOLUMEN X CRITERIO (kg ó litros)Frutas sin gasT.ESPAÑA</v>
      </c>
      <c r="B3106" s="20" t="s">
        <v>121</v>
      </c>
      <c r="C3106" s="20" t="s">
        <v>167</v>
      </c>
      <c r="D3106" s="20" t="s">
        <v>37</v>
      </c>
      <c r="E3106" s="22">
        <v>100</v>
      </c>
      <c r="F3106" s="22">
        <v>100</v>
      </c>
      <c r="G3106" s="22">
        <v>100</v>
      </c>
      <c r="H3106" s="22"/>
      <c r="I3106" s="22"/>
    </row>
    <row r="3107" spans="1:9" x14ac:dyDescent="0.25">
      <c r="A3107" s="20" t="str">
        <f t="shared" si="48"/>
        <v>DISTRIBUCION VOLUMEN X CRITERIO (kg ó litros)Frutas sin gasBCN AM</v>
      </c>
      <c r="B3107" s="20" t="s">
        <v>121</v>
      </c>
      <c r="C3107" s="20" t="s">
        <v>167</v>
      </c>
      <c r="D3107" s="20" t="s">
        <v>2</v>
      </c>
      <c r="E3107" s="22">
        <v>5.7343862146494091</v>
      </c>
      <c r="F3107" s="22">
        <v>5.2666232184359574</v>
      </c>
      <c r="G3107" s="22">
        <v>5.3876513385965783</v>
      </c>
      <c r="H3107" s="22"/>
      <c r="I3107" s="22"/>
    </row>
    <row r="3108" spans="1:9" x14ac:dyDescent="0.25">
      <c r="A3108" s="20" t="str">
        <f t="shared" si="48"/>
        <v>DISTRIBUCION VOLUMEN X CRITERIO (kg ó litros)Frutas sin gasREST.CAT ARAGON</v>
      </c>
      <c r="B3108" s="20" t="s">
        <v>121</v>
      </c>
      <c r="C3108" s="20" t="s">
        <v>167</v>
      </c>
      <c r="D3108" s="20" t="s">
        <v>3</v>
      </c>
      <c r="E3108" s="22">
        <v>7.8188646321711106</v>
      </c>
      <c r="F3108" s="22">
        <v>6.0282911328077944</v>
      </c>
      <c r="G3108" s="22">
        <v>7.1087970002837872</v>
      </c>
      <c r="H3108" s="22"/>
      <c r="I3108" s="22"/>
    </row>
    <row r="3109" spans="1:9" x14ac:dyDescent="0.25">
      <c r="A3109" s="20" t="str">
        <f t="shared" si="48"/>
        <v>DISTRIBUCION VOLUMEN X CRITERIO (kg ó litros)Frutas sin gasLEVANTE</v>
      </c>
      <c r="B3109" s="20" t="s">
        <v>121</v>
      </c>
      <c r="C3109" s="20" t="s">
        <v>167</v>
      </c>
      <c r="D3109" s="20" t="s">
        <v>4</v>
      </c>
      <c r="E3109" s="22">
        <v>10.981164946799193</v>
      </c>
      <c r="F3109" s="22">
        <v>11.808067716325478</v>
      </c>
      <c r="G3109" s="22">
        <v>8.8370141060345002</v>
      </c>
      <c r="H3109" s="22"/>
      <c r="I3109" s="22"/>
    </row>
    <row r="3110" spans="1:9" x14ac:dyDescent="0.25">
      <c r="A3110" s="20" t="str">
        <f t="shared" si="48"/>
        <v>DISTRIBUCION VOLUMEN X CRITERIO (kg ó litros)Frutas sin gasANDALUCIA</v>
      </c>
      <c r="B3110" s="20" t="s">
        <v>121</v>
      </c>
      <c r="C3110" s="20" t="s">
        <v>167</v>
      </c>
      <c r="D3110" s="20" t="s">
        <v>5</v>
      </c>
      <c r="E3110" s="22">
        <v>8.1131962019408927</v>
      </c>
      <c r="F3110" s="22">
        <v>11.426102117864568</v>
      </c>
      <c r="G3110" s="22">
        <v>10.20057908222304</v>
      </c>
      <c r="H3110" s="22"/>
      <c r="I3110" s="22"/>
    </row>
    <row r="3111" spans="1:9" x14ac:dyDescent="0.25">
      <c r="A3111" s="20" t="str">
        <f t="shared" si="48"/>
        <v>DISTRIBUCION VOLUMEN X CRITERIO (kg ó litros)Frutas sin gasMDD AM</v>
      </c>
      <c r="B3111" s="20" t="s">
        <v>121</v>
      </c>
      <c r="C3111" s="20" t="s">
        <v>167</v>
      </c>
      <c r="D3111" s="20" t="s">
        <v>6</v>
      </c>
      <c r="E3111" s="22">
        <v>18.728238364239569</v>
      </c>
      <c r="F3111" s="22">
        <v>29.496272595570801</v>
      </c>
      <c r="G3111" s="22">
        <v>21.957646074625874</v>
      </c>
      <c r="H3111" s="22"/>
      <c r="I3111" s="22"/>
    </row>
    <row r="3112" spans="1:9" x14ac:dyDescent="0.25">
      <c r="A3112" s="20" t="str">
        <f t="shared" si="48"/>
        <v>DISTRIBUCION VOLUMEN X CRITERIO (kg ó litros)Frutas sin gasRTO CENTRO</v>
      </c>
      <c r="B3112" s="20" t="s">
        <v>121</v>
      </c>
      <c r="C3112" s="20" t="s">
        <v>167</v>
      </c>
      <c r="D3112" s="20" t="s">
        <v>7</v>
      </c>
      <c r="E3112" s="22">
        <v>11.682483558136854</v>
      </c>
      <c r="F3112" s="22">
        <v>12.067538676768942</v>
      </c>
      <c r="G3112" s="22">
        <v>24.820179652716266</v>
      </c>
      <c r="H3112" s="22"/>
      <c r="I3112" s="22"/>
    </row>
    <row r="3113" spans="1:9" x14ac:dyDescent="0.25">
      <c r="A3113" s="20" t="str">
        <f t="shared" si="48"/>
        <v>DISTRIBUCION VOLUMEN X CRITERIO (kg ó litros)Frutas sin gasNORTE-CENTRO</v>
      </c>
      <c r="B3113" s="20" t="s">
        <v>121</v>
      </c>
      <c r="C3113" s="20" t="s">
        <v>167</v>
      </c>
      <c r="D3113" s="20" t="s">
        <v>8</v>
      </c>
      <c r="E3113" s="22">
        <v>6.6604844978682989</v>
      </c>
      <c r="F3113" s="22">
        <v>3.2942981450645101</v>
      </c>
      <c r="G3113" s="22">
        <v>4.4120438094417347</v>
      </c>
      <c r="H3113" s="22"/>
      <c r="I3113" s="22"/>
    </row>
    <row r="3114" spans="1:9" x14ac:dyDescent="0.25">
      <c r="A3114" s="20" t="str">
        <f t="shared" si="48"/>
        <v>DISTRIBUCION VOLUMEN X CRITERIO (kg ó litros)Frutas sin gasNOROESTE</v>
      </c>
      <c r="B3114" s="20" t="s">
        <v>121</v>
      </c>
      <c r="C3114" s="20" t="s">
        <v>167</v>
      </c>
      <c r="D3114" s="20" t="s">
        <v>9</v>
      </c>
      <c r="E3114" s="22">
        <v>30.281184126944432</v>
      </c>
      <c r="F3114" s="22">
        <v>20.612805169830217</v>
      </c>
      <c r="G3114" s="22">
        <v>17.276083632769168</v>
      </c>
      <c r="H3114" s="22"/>
      <c r="I3114" s="22"/>
    </row>
    <row r="3115" spans="1:9" x14ac:dyDescent="0.25">
      <c r="A3115" s="20" t="str">
        <f t="shared" si="48"/>
        <v>DISTRIBUCION VOLUMEN X CRITERIO (kg ó litros)Frutas sin gas&lt;2MIL</v>
      </c>
      <c r="B3115" s="20" t="s">
        <v>121</v>
      </c>
      <c r="C3115" s="20" t="s">
        <v>167</v>
      </c>
      <c r="D3115" s="20" t="s">
        <v>10</v>
      </c>
      <c r="E3115" s="22">
        <v>6.1386722249882109</v>
      </c>
      <c r="F3115" s="22">
        <v>4.2710069028695017</v>
      </c>
      <c r="G3115" s="22">
        <v>5.3813083249600613</v>
      </c>
      <c r="H3115" s="22"/>
      <c r="I3115" s="22"/>
    </row>
    <row r="3116" spans="1:9" x14ac:dyDescent="0.25">
      <c r="A3116" s="20" t="str">
        <f t="shared" si="48"/>
        <v>DISTRIBUCION VOLUMEN X CRITERIO (kg ó litros)Frutas sin gas2-5MIL</v>
      </c>
      <c r="B3116" s="20" t="s">
        <v>121</v>
      </c>
      <c r="C3116" s="20" t="s">
        <v>167</v>
      </c>
      <c r="D3116" s="20" t="s">
        <v>11</v>
      </c>
      <c r="E3116" s="22">
        <v>17.233113024563274</v>
      </c>
      <c r="F3116" s="22">
        <v>7.557929930439629</v>
      </c>
      <c r="G3116" s="22">
        <v>5.933954233744946</v>
      </c>
      <c r="H3116" s="22"/>
      <c r="I3116" s="22"/>
    </row>
    <row r="3117" spans="1:9" x14ac:dyDescent="0.25">
      <c r="A3117" s="20" t="str">
        <f t="shared" si="48"/>
        <v>DISTRIBUCION VOLUMEN X CRITERIO (kg ó litros)Frutas sin gas5-10MIL</v>
      </c>
      <c r="B3117" s="20" t="s">
        <v>121</v>
      </c>
      <c r="C3117" s="20" t="s">
        <v>167</v>
      </c>
      <c r="D3117" s="20" t="s">
        <v>12</v>
      </c>
      <c r="E3117" s="22">
        <v>7.0985432588978981</v>
      </c>
      <c r="F3117" s="22">
        <v>4.6974341159383837</v>
      </c>
      <c r="G3117" s="22">
        <v>3.1050748018884402</v>
      </c>
      <c r="H3117" s="22"/>
      <c r="I3117" s="22"/>
    </row>
    <row r="3118" spans="1:9" x14ac:dyDescent="0.25">
      <c r="A3118" s="20" t="str">
        <f t="shared" si="48"/>
        <v>DISTRIBUCION VOLUMEN X CRITERIO (kg ó litros)Frutas sin gas10-30MIL</v>
      </c>
      <c r="B3118" s="20" t="s">
        <v>121</v>
      </c>
      <c r="C3118" s="20" t="s">
        <v>167</v>
      </c>
      <c r="D3118" s="20" t="s">
        <v>13</v>
      </c>
      <c r="E3118" s="22">
        <v>10.821071207453004</v>
      </c>
      <c r="F3118" s="22">
        <v>13.310196991944789</v>
      </c>
      <c r="G3118" s="22">
        <v>24.976085226579343</v>
      </c>
      <c r="H3118" s="22"/>
      <c r="I3118" s="22"/>
    </row>
    <row r="3119" spans="1:9" x14ac:dyDescent="0.25">
      <c r="A3119" s="20" t="str">
        <f t="shared" si="48"/>
        <v>DISTRIBUCION VOLUMEN X CRITERIO (kg ó litros)Frutas sin gas30-100MIL</v>
      </c>
      <c r="B3119" s="20" t="s">
        <v>121</v>
      </c>
      <c r="C3119" s="20" t="s">
        <v>167</v>
      </c>
      <c r="D3119" s="20" t="s">
        <v>14</v>
      </c>
      <c r="E3119" s="22">
        <v>21.186758777787766</v>
      </c>
      <c r="F3119" s="22">
        <v>25.750322626701617</v>
      </c>
      <c r="G3119" s="22">
        <v>18.627229894043317</v>
      </c>
      <c r="H3119" s="22"/>
      <c r="I3119" s="22"/>
    </row>
    <row r="3120" spans="1:9" x14ac:dyDescent="0.25">
      <c r="A3120" s="20" t="str">
        <f t="shared" si="48"/>
        <v>DISTRIBUCION VOLUMEN X CRITERIO (kg ó litros)Frutas sin gas100-200MIL</v>
      </c>
      <c r="B3120" s="20" t="s">
        <v>121</v>
      </c>
      <c r="C3120" s="20" t="s">
        <v>167</v>
      </c>
      <c r="D3120" s="20" t="s">
        <v>15</v>
      </c>
      <c r="E3120" s="22">
        <v>9.3162839994759743</v>
      </c>
      <c r="F3120" s="22">
        <v>6.8687235260337918</v>
      </c>
      <c r="G3120" s="22">
        <v>6.0546737754469255</v>
      </c>
      <c r="H3120" s="22"/>
      <c r="I3120" s="22"/>
    </row>
    <row r="3121" spans="1:9" x14ac:dyDescent="0.25">
      <c r="A3121" s="20" t="str">
        <f t="shared" si="48"/>
        <v>DISTRIBUCION VOLUMEN X CRITERIO (kg ó litros)Frutas sin gas200-500MIL</v>
      </c>
      <c r="B3121" s="20" t="s">
        <v>121</v>
      </c>
      <c r="C3121" s="20" t="s">
        <v>167</v>
      </c>
      <c r="D3121" s="20" t="s">
        <v>16</v>
      </c>
      <c r="E3121" s="22">
        <v>13.186699800117898</v>
      </c>
      <c r="F3121" s="22">
        <v>14.592938059112976</v>
      </c>
      <c r="G3121" s="22">
        <v>16.157685460136214</v>
      </c>
      <c r="H3121" s="22"/>
      <c r="I3121" s="22"/>
    </row>
    <row r="3122" spans="1:9" x14ac:dyDescent="0.25">
      <c r="A3122" s="20" t="str">
        <f t="shared" si="48"/>
        <v>DISTRIBUCION VOLUMEN X CRITERIO (kg ó litros)Frutas sin gas&gt;500MIL</v>
      </c>
      <c r="B3122" s="20" t="s">
        <v>121</v>
      </c>
      <c r="C3122" s="20" t="s">
        <v>167</v>
      </c>
      <c r="D3122" s="20" t="s">
        <v>17</v>
      </c>
      <c r="E3122" s="22">
        <v>15.018861664171432</v>
      </c>
      <c r="F3122" s="22">
        <v>22.951446630655642</v>
      </c>
      <c r="G3122" s="22">
        <v>19.763988289023509</v>
      </c>
      <c r="H3122" s="22"/>
      <c r="I3122" s="22"/>
    </row>
    <row r="3123" spans="1:9" x14ac:dyDescent="0.25">
      <c r="A3123" s="20" t="str">
        <f t="shared" si="48"/>
        <v>DISTRIBUCION VOLUMEN X CRITERIO (kg ó litros)Frutas sin gasDE 15 A 19 AÑOS</v>
      </c>
      <c r="B3123" s="20" t="s">
        <v>121</v>
      </c>
      <c r="C3123" s="20" t="s">
        <v>167</v>
      </c>
      <c r="D3123" s="20" t="s">
        <v>40</v>
      </c>
      <c r="E3123" s="22">
        <v>3.4014315455942494</v>
      </c>
      <c r="F3123" s="22">
        <v>2.6571221138971404</v>
      </c>
      <c r="G3123" s="22">
        <v>2.1948178380862</v>
      </c>
      <c r="H3123" s="22"/>
      <c r="I3123" s="22"/>
    </row>
    <row r="3124" spans="1:9" x14ac:dyDescent="0.25">
      <c r="A3124" s="20" t="str">
        <f t="shared" si="48"/>
        <v>DISTRIBUCION VOLUMEN X CRITERIO (kg ó litros)Frutas sin gasDE 20 A 24 AÑOS</v>
      </c>
      <c r="B3124" s="20" t="s">
        <v>121</v>
      </c>
      <c r="C3124" s="20" t="s">
        <v>167</v>
      </c>
      <c r="D3124" s="20" t="s">
        <v>41</v>
      </c>
      <c r="E3124" s="22">
        <v>2.7374662691731806</v>
      </c>
      <c r="F3124" s="22">
        <v>3.8531022276960023</v>
      </c>
      <c r="G3124" s="22">
        <v>2.2057489599266304</v>
      </c>
      <c r="H3124" s="22"/>
      <c r="I3124" s="22"/>
    </row>
    <row r="3125" spans="1:9" x14ac:dyDescent="0.25">
      <c r="A3125" s="20" t="str">
        <f t="shared" si="48"/>
        <v>DISTRIBUCION VOLUMEN X CRITERIO (kg ó litros)Frutas sin gasDE 25 A 34 AÑOS</v>
      </c>
      <c r="B3125" s="20" t="s">
        <v>121</v>
      </c>
      <c r="C3125" s="20" t="s">
        <v>167</v>
      </c>
      <c r="D3125" s="20" t="s">
        <v>42</v>
      </c>
      <c r="E3125" s="22">
        <v>9.879950844505121</v>
      </c>
      <c r="F3125" s="22">
        <v>9.0418766178614653</v>
      </c>
      <c r="G3125" s="22">
        <v>7.8144537641609206</v>
      </c>
      <c r="H3125" s="22"/>
      <c r="I3125" s="22"/>
    </row>
    <row r="3126" spans="1:9" x14ac:dyDescent="0.25">
      <c r="A3126" s="20" t="str">
        <f t="shared" si="48"/>
        <v>DISTRIBUCION VOLUMEN X CRITERIO (kg ó litros)Frutas sin gasDE 35 A 49 AÑOS</v>
      </c>
      <c r="B3126" s="20" t="s">
        <v>121</v>
      </c>
      <c r="C3126" s="20" t="s">
        <v>167</v>
      </c>
      <c r="D3126" s="20" t="s">
        <v>43</v>
      </c>
      <c r="E3126" s="22">
        <v>28.694442445113406</v>
      </c>
      <c r="F3126" s="22">
        <v>26.512015649548555</v>
      </c>
      <c r="G3126" s="22">
        <v>24.437592159076178</v>
      </c>
      <c r="H3126" s="22"/>
      <c r="I3126" s="22"/>
    </row>
    <row r="3127" spans="1:9" x14ac:dyDescent="0.25">
      <c r="A3127" s="20" t="str">
        <f t="shared" si="48"/>
        <v>DISTRIBUCION VOLUMEN X CRITERIO (kg ó litros)Frutas sin gasDE 50 A 59 AÑOS</v>
      </c>
      <c r="B3127" s="20" t="s">
        <v>121</v>
      </c>
      <c r="C3127" s="20" t="s">
        <v>167</v>
      </c>
      <c r="D3127" s="20" t="s">
        <v>44</v>
      </c>
      <c r="E3127" s="22">
        <v>18.768677555427981</v>
      </c>
      <c r="F3127" s="22">
        <v>23.241109957211247</v>
      </c>
      <c r="G3127" s="22">
        <v>23.158594291445279</v>
      </c>
      <c r="H3127" s="22"/>
      <c r="I3127" s="22"/>
    </row>
    <row r="3128" spans="1:9" x14ac:dyDescent="0.25">
      <c r="A3128" s="20" t="str">
        <f t="shared" si="48"/>
        <v>DISTRIBUCION VOLUMEN X CRITERIO (kg ó litros)Frutas sin gasDE 60 A 75 AÑOS</v>
      </c>
      <c r="B3128" s="20" t="s">
        <v>121</v>
      </c>
      <c r="C3128" s="20" t="s">
        <v>167</v>
      </c>
      <c r="D3128" s="20" t="s">
        <v>45</v>
      </c>
      <c r="E3128" s="22">
        <v>36.518032992938252</v>
      </c>
      <c r="F3128" s="22">
        <v>34.694771977687147</v>
      </c>
      <c r="G3128" s="22">
        <v>40.188786244929979</v>
      </c>
      <c r="H3128" s="22"/>
      <c r="I3128" s="22"/>
    </row>
    <row r="3129" spans="1:9" x14ac:dyDescent="0.25">
      <c r="A3129" s="20" t="str">
        <f t="shared" si="48"/>
        <v>DISTRIBUCION VOLUMEN X CRITERIO (kg ó litros)Frutas sin gasALTA Y MEDIA ALTA</v>
      </c>
      <c r="B3129" s="20" t="s">
        <v>121</v>
      </c>
      <c r="C3129" s="20" t="s">
        <v>167</v>
      </c>
      <c r="D3129" s="20" t="s">
        <v>18</v>
      </c>
      <c r="E3129" s="22">
        <v>21.264685380637044</v>
      </c>
      <c r="F3129" s="22">
        <v>16.468066173288211</v>
      </c>
      <c r="G3129" s="22">
        <v>24.492139842196643</v>
      </c>
      <c r="H3129" s="22"/>
      <c r="I3129" s="22"/>
    </row>
    <row r="3130" spans="1:9" x14ac:dyDescent="0.25">
      <c r="A3130" s="20" t="str">
        <f t="shared" si="48"/>
        <v>DISTRIBUCION VOLUMEN X CRITERIO (kg ó litros)Frutas sin gasMEDIA</v>
      </c>
      <c r="B3130" s="20" t="s">
        <v>121</v>
      </c>
      <c r="C3130" s="20" t="s">
        <v>167</v>
      </c>
      <c r="D3130" s="20" t="s">
        <v>19</v>
      </c>
      <c r="E3130" s="22">
        <v>48.222193808922682</v>
      </c>
      <c r="F3130" s="22">
        <v>31.199660649211292</v>
      </c>
      <c r="G3130" s="22">
        <v>32.040661382306681</v>
      </c>
      <c r="H3130" s="22"/>
      <c r="I3130" s="22"/>
    </row>
    <row r="3131" spans="1:9" x14ac:dyDescent="0.25">
      <c r="A3131" s="20" t="str">
        <f t="shared" si="48"/>
        <v>DISTRIBUCION VOLUMEN X CRITERIO (kg ó litros)Frutas sin gasMEDIA BAJA</v>
      </c>
      <c r="B3131" s="20" t="s">
        <v>121</v>
      </c>
      <c r="C3131" s="20" t="s">
        <v>167</v>
      </c>
      <c r="D3131" s="20" t="s">
        <v>20</v>
      </c>
      <c r="E3131" s="22">
        <v>20.028546223246302</v>
      </c>
      <c r="F3131" s="22">
        <v>36.715474966338007</v>
      </c>
      <c r="G3131" s="22">
        <v>28.62717592743369</v>
      </c>
      <c r="H3131" s="22"/>
      <c r="I3131" s="22"/>
    </row>
    <row r="3132" spans="1:9" x14ac:dyDescent="0.25">
      <c r="A3132" s="20" t="str">
        <f t="shared" si="48"/>
        <v>DISTRIBUCION VOLUMEN X CRITERIO (kg ó litros)Frutas sin gasBAJA</v>
      </c>
      <c r="B3132" s="20" t="s">
        <v>121</v>
      </c>
      <c r="C3132" s="20" t="s">
        <v>167</v>
      </c>
      <c r="D3132" s="20" t="s">
        <v>21</v>
      </c>
      <c r="E3132" s="22">
        <v>10.48457913722407</v>
      </c>
      <c r="F3132" s="22">
        <v>15.616796693621971</v>
      </c>
      <c r="G3132" s="22">
        <v>14.84002059982209</v>
      </c>
      <c r="H3132" s="22"/>
      <c r="I3132" s="22"/>
    </row>
    <row r="3133" spans="1:9" x14ac:dyDescent="0.25">
      <c r="A3133" s="20" t="str">
        <f t="shared" si="48"/>
        <v>DISTRIBUCION VOLUMEN X CRITERIO (kg ó litros)Frutas sin gasHOMBRE</v>
      </c>
      <c r="B3133" s="20" t="s">
        <v>121</v>
      </c>
      <c r="C3133" s="20" t="s">
        <v>167</v>
      </c>
      <c r="D3133" s="20" t="s">
        <v>22</v>
      </c>
      <c r="E3133" s="22">
        <v>54.229015435676168</v>
      </c>
      <c r="F3133" s="22">
        <v>48.049525820114418</v>
      </c>
      <c r="G3133" s="22">
        <v>50.505965185901488</v>
      </c>
      <c r="H3133" s="22"/>
      <c r="I3133" s="22"/>
    </row>
    <row r="3134" spans="1:9" x14ac:dyDescent="0.25">
      <c r="A3134" s="20" t="str">
        <f t="shared" si="48"/>
        <v>DISTRIBUCION VOLUMEN X CRITERIO (kg ó litros)Frutas sin gasMUJER</v>
      </c>
      <c r="B3134" s="20" t="s">
        <v>121</v>
      </c>
      <c r="C3134" s="20" t="s">
        <v>167</v>
      </c>
      <c r="D3134" s="20" t="s">
        <v>23</v>
      </c>
      <c r="E3134" s="22">
        <v>45.770988412435813</v>
      </c>
      <c r="F3134" s="22">
        <v>51.950473252346541</v>
      </c>
      <c r="G3134" s="22">
        <v>49.494020534261054</v>
      </c>
      <c r="H3134" s="22"/>
      <c r="I3134" s="22"/>
    </row>
    <row r="3135" spans="1:9" x14ac:dyDescent="0.25">
      <c r="A3135" s="20" t="str">
        <f t="shared" si="48"/>
        <v>DISTRIBUCION VOLUMEN X CRITERIO (kg ó litros)MixersT.ESPAÑA</v>
      </c>
      <c r="B3135" s="20" t="s">
        <v>121</v>
      </c>
      <c r="C3135" s="20" t="s">
        <v>168</v>
      </c>
      <c r="D3135" s="20" t="s">
        <v>37</v>
      </c>
      <c r="E3135" s="22">
        <v>100</v>
      </c>
      <c r="F3135" s="22">
        <v>100</v>
      </c>
      <c r="G3135" s="22">
        <v>100</v>
      </c>
      <c r="H3135" s="22"/>
      <c r="I3135" s="22"/>
    </row>
    <row r="3136" spans="1:9" x14ac:dyDescent="0.25">
      <c r="A3136" s="20" t="str">
        <f t="shared" si="48"/>
        <v>DISTRIBUCION VOLUMEN X CRITERIO (kg ó litros)MixersBCN AM</v>
      </c>
      <c r="B3136" s="20" t="s">
        <v>121</v>
      </c>
      <c r="C3136" s="20" t="s">
        <v>168</v>
      </c>
      <c r="D3136" s="20" t="s">
        <v>2</v>
      </c>
      <c r="E3136" s="22">
        <v>10.733917370167317</v>
      </c>
      <c r="F3136" s="22">
        <v>9.4705803131683322</v>
      </c>
      <c r="G3136" s="22">
        <v>8.3000849021517187</v>
      </c>
      <c r="H3136" s="22"/>
      <c r="I3136" s="22"/>
    </row>
    <row r="3137" spans="1:9" x14ac:dyDescent="0.25">
      <c r="A3137" s="20" t="str">
        <f t="shared" si="48"/>
        <v>DISTRIBUCION VOLUMEN X CRITERIO (kg ó litros)MixersREST.CAT ARAGON</v>
      </c>
      <c r="B3137" s="20" t="s">
        <v>121</v>
      </c>
      <c r="C3137" s="20" t="s">
        <v>168</v>
      </c>
      <c r="D3137" s="20" t="s">
        <v>3</v>
      </c>
      <c r="E3137" s="22">
        <v>21.090629449518868</v>
      </c>
      <c r="F3137" s="22">
        <v>21.817298117417085</v>
      </c>
      <c r="G3137" s="22">
        <v>17.516381835864458</v>
      </c>
      <c r="H3137" s="22"/>
      <c r="I3137" s="22"/>
    </row>
    <row r="3138" spans="1:9" x14ac:dyDescent="0.25">
      <c r="A3138" s="20" t="str">
        <f t="shared" si="48"/>
        <v>DISTRIBUCION VOLUMEN X CRITERIO (kg ó litros)MixersLEVANTE</v>
      </c>
      <c r="B3138" s="20" t="s">
        <v>121</v>
      </c>
      <c r="C3138" s="20" t="s">
        <v>168</v>
      </c>
      <c r="D3138" s="20" t="s">
        <v>4</v>
      </c>
      <c r="E3138" s="22">
        <v>14.744987975638967</v>
      </c>
      <c r="F3138" s="22">
        <v>17.225984185007459</v>
      </c>
      <c r="G3138" s="22">
        <v>15.349308354644178</v>
      </c>
      <c r="H3138" s="22"/>
      <c r="I3138" s="22"/>
    </row>
    <row r="3139" spans="1:9" x14ac:dyDescent="0.25">
      <c r="A3139" s="20" t="str">
        <f t="shared" si="48"/>
        <v>DISTRIBUCION VOLUMEN X CRITERIO (kg ó litros)MixersANDALUCIA</v>
      </c>
      <c r="B3139" s="20" t="s">
        <v>121</v>
      </c>
      <c r="C3139" s="20" t="s">
        <v>168</v>
      </c>
      <c r="D3139" s="20" t="s">
        <v>5</v>
      </c>
      <c r="E3139" s="22">
        <v>17.490959878884215</v>
      </c>
      <c r="F3139" s="22">
        <v>10.314807111683283</v>
      </c>
      <c r="G3139" s="22">
        <v>11.704707087766964</v>
      </c>
      <c r="H3139" s="22"/>
      <c r="I3139" s="22"/>
    </row>
    <row r="3140" spans="1:9" x14ac:dyDescent="0.25">
      <c r="A3140" s="20" t="str">
        <f t="shared" ref="A3140:A3203" si="49">B3140&amp;C3140&amp;D3140</f>
        <v>DISTRIBUCION VOLUMEN X CRITERIO (kg ó litros)MixersMDD AM</v>
      </c>
      <c r="B3140" s="20" t="s">
        <v>121</v>
      </c>
      <c r="C3140" s="20" t="s">
        <v>168</v>
      </c>
      <c r="D3140" s="20" t="s">
        <v>6</v>
      </c>
      <c r="E3140" s="22">
        <v>6.6598989352771181</v>
      </c>
      <c r="F3140" s="22">
        <v>9.1834609792066679</v>
      </c>
      <c r="G3140" s="22">
        <v>11.922023327109276</v>
      </c>
      <c r="H3140" s="22"/>
      <c r="I3140" s="22"/>
    </row>
    <row r="3141" spans="1:9" x14ac:dyDescent="0.25">
      <c r="A3141" s="20" t="str">
        <f t="shared" si="49"/>
        <v>DISTRIBUCION VOLUMEN X CRITERIO (kg ó litros)MixersRTO CENTRO</v>
      </c>
      <c r="B3141" s="20" t="s">
        <v>121</v>
      </c>
      <c r="C3141" s="20" t="s">
        <v>168</v>
      </c>
      <c r="D3141" s="20" t="s">
        <v>7</v>
      </c>
      <c r="E3141" s="22">
        <v>5.4215556404931089</v>
      </c>
      <c r="F3141" s="22">
        <v>8.4076887684542232</v>
      </c>
      <c r="G3141" s="22">
        <v>7.5638487668113434</v>
      </c>
      <c r="H3141" s="22"/>
      <c r="I3141" s="22"/>
    </row>
    <row r="3142" spans="1:9" x14ac:dyDescent="0.25">
      <c r="A3142" s="20" t="str">
        <f t="shared" si="49"/>
        <v>DISTRIBUCION VOLUMEN X CRITERIO (kg ó litros)MixersNORTE-CENTRO</v>
      </c>
      <c r="B3142" s="20" t="s">
        <v>121</v>
      </c>
      <c r="C3142" s="20" t="s">
        <v>168</v>
      </c>
      <c r="D3142" s="20" t="s">
        <v>8</v>
      </c>
      <c r="E3142" s="22">
        <v>10.391418359242731</v>
      </c>
      <c r="F3142" s="22">
        <v>10.256351872883918</v>
      </c>
      <c r="G3142" s="22">
        <v>13.589946108742151</v>
      </c>
      <c r="H3142" s="22"/>
      <c r="I3142" s="22"/>
    </row>
    <row r="3143" spans="1:9" x14ac:dyDescent="0.25">
      <c r="A3143" s="20" t="str">
        <f t="shared" si="49"/>
        <v>DISTRIBUCION VOLUMEN X CRITERIO (kg ó litros)MixersNOROESTE</v>
      </c>
      <c r="B3143" s="20" t="s">
        <v>121</v>
      </c>
      <c r="C3143" s="20" t="s">
        <v>168</v>
      </c>
      <c r="D3143" s="20" t="s">
        <v>9</v>
      </c>
      <c r="E3143" s="22">
        <v>13.466627888708096</v>
      </c>
      <c r="F3143" s="22">
        <v>13.323836606139604</v>
      </c>
      <c r="G3143" s="22">
        <v>14.0536849347491</v>
      </c>
      <c r="H3143" s="22"/>
      <c r="I3143" s="22"/>
    </row>
    <row r="3144" spans="1:9" x14ac:dyDescent="0.25">
      <c r="A3144" s="20" t="str">
        <f t="shared" si="49"/>
        <v>DISTRIBUCION VOLUMEN X CRITERIO (kg ó litros)Mixers&lt;2MIL</v>
      </c>
      <c r="B3144" s="20" t="s">
        <v>121</v>
      </c>
      <c r="C3144" s="20" t="s">
        <v>168</v>
      </c>
      <c r="D3144" s="20" t="s">
        <v>10</v>
      </c>
      <c r="E3144" s="22">
        <v>7.4272786795919812</v>
      </c>
      <c r="F3144" s="22">
        <v>5.9246105200994519</v>
      </c>
      <c r="G3144" s="22">
        <v>6.6879032989446818</v>
      </c>
      <c r="H3144" s="22"/>
      <c r="I3144" s="22"/>
    </row>
    <row r="3145" spans="1:9" x14ac:dyDescent="0.25">
      <c r="A3145" s="20" t="str">
        <f t="shared" si="49"/>
        <v>DISTRIBUCION VOLUMEN X CRITERIO (kg ó litros)Mixers2-5MIL</v>
      </c>
      <c r="B3145" s="20" t="s">
        <v>121</v>
      </c>
      <c r="C3145" s="20" t="s">
        <v>168</v>
      </c>
      <c r="D3145" s="20" t="s">
        <v>11</v>
      </c>
      <c r="E3145" s="22">
        <v>6.0562901040978732</v>
      </c>
      <c r="F3145" s="22">
        <v>4.3687314778546549</v>
      </c>
      <c r="G3145" s="22">
        <v>4.5730144725379978</v>
      </c>
      <c r="H3145" s="22"/>
      <c r="I3145" s="22"/>
    </row>
    <row r="3146" spans="1:9" x14ac:dyDescent="0.25">
      <c r="A3146" s="20" t="str">
        <f t="shared" si="49"/>
        <v>DISTRIBUCION VOLUMEN X CRITERIO (kg ó litros)Mixers5-10MIL</v>
      </c>
      <c r="B3146" s="20" t="s">
        <v>121</v>
      </c>
      <c r="C3146" s="20" t="s">
        <v>168</v>
      </c>
      <c r="D3146" s="20" t="s">
        <v>12</v>
      </c>
      <c r="E3146" s="22">
        <v>3.4896411853839084</v>
      </c>
      <c r="F3146" s="22">
        <v>4.1313148725039222</v>
      </c>
      <c r="G3146" s="22">
        <v>4.1538654531705435</v>
      </c>
      <c r="H3146" s="22"/>
      <c r="I3146" s="22"/>
    </row>
    <row r="3147" spans="1:9" x14ac:dyDescent="0.25">
      <c r="A3147" s="20" t="str">
        <f t="shared" si="49"/>
        <v>DISTRIBUCION VOLUMEN X CRITERIO (kg ó litros)Mixers10-30MIL</v>
      </c>
      <c r="B3147" s="20" t="s">
        <v>121</v>
      </c>
      <c r="C3147" s="20" t="s">
        <v>168</v>
      </c>
      <c r="D3147" s="20" t="s">
        <v>13</v>
      </c>
      <c r="E3147" s="22">
        <v>17.543941943525926</v>
      </c>
      <c r="F3147" s="22">
        <v>21.610413467591659</v>
      </c>
      <c r="G3147" s="22">
        <v>18.421164860354644</v>
      </c>
      <c r="H3147" s="22"/>
      <c r="I3147" s="22"/>
    </row>
    <row r="3148" spans="1:9" x14ac:dyDescent="0.25">
      <c r="A3148" s="20" t="str">
        <f t="shared" si="49"/>
        <v>DISTRIBUCION VOLUMEN X CRITERIO (kg ó litros)Mixers30-100MIL</v>
      </c>
      <c r="B3148" s="20" t="s">
        <v>121</v>
      </c>
      <c r="C3148" s="20" t="s">
        <v>168</v>
      </c>
      <c r="D3148" s="20" t="s">
        <v>14</v>
      </c>
      <c r="E3148" s="22">
        <v>29.002272580694122</v>
      </c>
      <c r="F3148" s="22">
        <v>21.780845104706206</v>
      </c>
      <c r="G3148" s="22">
        <v>21.847021122053953</v>
      </c>
      <c r="H3148" s="22"/>
      <c r="I3148" s="22"/>
    </row>
    <row r="3149" spans="1:9" x14ac:dyDescent="0.25">
      <c r="A3149" s="20" t="str">
        <f t="shared" si="49"/>
        <v>DISTRIBUCION VOLUMEN X CRITERIO (kg ó litros)Mixers100-200MIL</v>
      </c>
      <c r="B3149" s="20" t="s">
        <v>121</v>
      </c>
      <c r="C3149" s="20" t="s">
        <v>168</v>
      </c>
      <c r="D3149" s="20" t="s">
        <v>15</v>
      </c>
      <c r="E3149" s="22">
        <v>6.2557499542713435</v>
      </c>
      <c r="F3149" s="22">
        <v>6.7275314328226781</v>
      </c>
      <c r="G3149" s="22">
        <v>9.565959656830584</v>
      </c>
      <c r="H3149" s="22"/>
      <c r="I3149" s="22"/>
    </row>
    <row r="3150" spans="1:9" x14ac:dyDescent="0.25">
      <c r="A3150" s="20" t="str">
        <f t="shared" si="49"/>
        <v>DISTRIBUCION VOLUMEN X CRITERIO (kg ó litros)Mixers200-500MIL</v>
      </c>
      <c r="B3150" s="20" t="s">
        <v>121</v>
      </c>
      <c r="C3150" s="20" t="s">
        <v>168</v>
      </c>
      <c r="D3150" s="20" t="s">
        <v>16</v>
      </c>
      <c r="E3150" s="22">
        <v>11.90787667503059</v>
      </c>
      <c r="F3150" s="22">
        <v>16.783032605763179</v>
      </c>
      <c r="G3150" s="22">
        <v>15.288721866394885</v>
      </c>
      <c r="H3150" s="22"/>
      <c r="I3150" s="22"/>
    </row>
    <row r="3151" spans="1:9" x14ac:dyDescent="0.25">
      <c r="A3151" s="20" t="str">
        <f t="shared" si="49"/>
        <v>DISTRIBUCION VOLUMEN X CRITERIO (kg ó litros)Mixers&gt;500MIL</v>
      </c>
      <c r="B3151" s="20" t="s">
        <v>121</v>
      </c>
      <c r="C3151" s="20" t="s">
        <v>168</v>
      </c>
      <c r="D3151" s="20" t="s">
        <v>17</v>
      </c>
      <c r="E3151" s="22">
        <v>18.316948007205152</v>
      </c>
      <c r="F3151" s="22">
        <v>18.673525282183785</v>
      </c>
      <c r="G3151" s="22">
        <v>19.46232632611737</v>
      </c>
      <c r="H3151" s="22"/>
      <c r="I3151" s="22"/>
    </row>
    <row r="3152" spans="1:9" x14ac:dyDescent="0.25">
      <c r="A3152" s="20" t="str">
        <f t="shared" si="49"/>
        <v>DISTRIBUCION VOLUMEN X CRITERIO (kg ó litros)MixersDE 15 A 19 AÑOS</v>
      </c>
      <c r="B3152" s="20" t="s">
        <v>121</v>
      </c>
      <c r="C3152" s="20" t="s">
        <v>168</v>
      </c>
      <c r="D3152" s="20" t="s">
        <v>40</v>
      </c>
      <c r="E3152" s="22">
        <v>0.45458788415090634</v>
      </c>
      <c r="F3152" s="22">
        <v>0.34816766162066237</v>
      </c>
      <c r="G3152" s="22">
        <v>0</v>
      </c>
      <c r="H3152" s="22"/>
      <c r="I3152" s="22"/>
    </row>
    <row r="3153" spans="1:9" x14ac:dyDescent="0.25">
      <c r="A3153" s="20" t="str">
        <f t="shared" si="49"/>
        <v>DISTRIBUCION VOLUMEN X CRITERIO (kg ó litros)MixersDE 20 A 24 AÑOS</v>
      </c>
      <c r="B3153" s="20" t="s">
        <v>121</v>
      </c>
      <c r="C3153" s="20" t="s">
        <v>168</v>
      </c>
      <c r="D3153" s="20" t="s">
        <v>41</v>
      </c>
      <c r="E3153" s="22">
        <v>0.796597771686269</v>
      </c>
      <c r="F3153" s="22">
        <v>0.83702897012967115</v>
      </c>
      <c r="G3153" s="22">
        <v>1.290165416014502</v>
      </c>
      <c r="H3153" s="22"/>
      <c r="I3153" s="22"/>
    </row>
    <row r="3154" spans="1:9" x14ac:dyDescent="0.25">
      <c r="A3154" s="20" t="str">
        <f t="shared" si="49"/>
        <v>DISTRIBUCION VOLUMEN X CRITERIO (kg ó litros)MixersDE 25 A 34 AÑOS</v>
      </c>
      <c r="B3154" s="20" t="s">
        <v>121</v>
      </c>
      <c r="C3154" s="20" t="s">
        <v>168</v>
      </c>
      <c r="D3154" s="20" t="s">
        <v>42</v>
      </c>
      <c r="E3154" s="22">
        <v>3.107990736347126</v>
      </c>
      <c r="F3154" s="22">
        <v>3.4258461898828232</v>
      </c>
      <c r="G3154" s="22">
        <v>3.8063620193753533</v>
      </c>
      <c r="H3154" s="22"/>
      <c r="I3154" s="22"/>
    </row>
    <row r="3155" spans="1:9" x14ac:dyDescent="0.25">
      <c r="A3155" s="20" t="str">
        <f t="shared" si="49"/>
        <v>DISTRIBUCION VOLUMEN X CRITERIO (kg ó litros)MixersDE 35 A 49 AÑOS</v>
      </c>
      <c r="B3155" s="20" t="s">
        <v>121</v>
      </c>
      <c r="C3155" s="20" t="s">
        <v>168</v>
      </c>
      <c r="D3155" s="20" t="s">
        <v>43</v>
      </c>
      <c r="E3155" s="22">
        <v>24.002328670988152</v>
      </c>
      <c r="F3155" s="22">
        <v>15.235969155020031</v>
      </c>
      <c r="G3155" s="22">
        <v>16.645166960147783</v>
      </c>
      <c r="H3155" s="22"/>
      <c r="I3155" s="22"/>
    </row>
    <row r="3156" spans="1:9" x14ac:dyDescent="0.25">
      <c r="A3156" s="20" t="str">
        <f t="shared" si="49"/>
        <v>DISTRIBUCION VOLUMEN X CRITERIO (kg ó litros)MixersDE 50 A 59 AÑOS</v>
      </c>
      <c r="B3156" s="20" t="s">
        <v>121</v>
      </c>
      <c r="C3156" s="20" t="s">
        <v>168</v>
      </c>
      <c r="D3156" s="20" t="s">
        <v>44</v>
      </c>
      <c r="E3156" s="22">
        <v>22.0314429199221</v>
      </c>
      <c r="F3156" s="22">
        <v>22.640302733166735</v>
      </c>
      <c r="G3156" s="22">
        <v>28.602561181090557</v>
      </c>
      <c r="H3156" s="22"/>
      <c r="I3156" s="22"/>
    </row>
    <row r="3157" spans="1:9" x14ac:dyDescent="0.25">
      <c r="A3157" s="20" t="str">
        <f t="shared" si="49"/>
        <v>DISTRIBUCION VOLUMEN X CRITERIO (kg ó litros)MixersDE 60 A 75 AÑOS</v>
      </c>
      <c r="B3157" s="20" t="s">
        <v>121</v>
      </c>
      <c r="C3157" s="20" t="s">
        <v>168</v>
      </c>
      <c r="D3157" s="20" t="s">
        <v>45</v>
      </c>
      <c r="E3157" s="22">
        <v>49.607051809940181</v>
      </c>
      <c r="F3157" s="22">
        <v>57.512692007466107</v>
      </c>
      <c r="G3157" s="22">
        <v>49.655723428717089</v>
      </c>
      <c r="H3157" s="22"/>
      <c r="I3157" s="22"/>
    </row>
    <row r="3158" spans="1:9" x14ac:dyDescent="0.25">
      <c r="A3158" s="20" t="str">
        <f t="shared" si="49"/>
        <v>DISTRIBUCION VOLUMEN X CRITERIO (kg ó litros)MixersALTA Y MEDIA ALTA</v>
      </c>
      <c r="B3158" s="20" t="s">
        <v>121</v>
      </c>
      <c r="C3158" s="20" t="s">
        <v>168</v>
      </c>
      <c r="D3158" s="20" t="s">
        <v>18</v>
      </c>
      <c r="E3158" s="22">
        <v>25.666336566888127</v>
      </c>
      <c r="F3158" s="22">
        <v>32.318023585203662</v>
      </c>
      <c r="G3158" s="22">
        <v>29.528820903625508</v>
      </c>
      <c r="H3158" s="22"/>
      <c r="I3158" s="22"/>
    </row>
    <row r="3159" spans="1:9" x14ac:dyDescent="0.25">
      <c r="A3159" s="20" t="str">
        <f t="shared" si="49"/>
        <v>DISTRIBUCION VOLUMEN X CRITERIO (kg ó litros)MixersMEDIA</v>
      </c>
      <c r="B3159" s="20" t="s">
        <v>121</v>
      </c>
      <c r="C3159" s="20" t="s">
        <v>168</v>
      </c>
      <c r="D3159" s="20" t="s">
        <v>19</v>
      </c>
      <c r="E3159" s="22">
        <v>35.83590221874865</v>
      </c>
      <c r="F3159" s="22">
        <v>30.443547770121665</v>
      </c>
      <c r="G3159" s="22">
        <v>33.556045529393288</v>
      </c>
      <c r="H3159" s="22"/>
      <c r="I3159" s="22"/>
    </row>
    <row r="3160" spans="1:9" x14ac:dyDescent="0.25">
      <c r="A3160" s="20" t="str">
        <f t="shared" si="49"/>
        <v>DISTRIBUCION VOLUMEN X CRITERIO (kg ó litros)MixersMEDIA BAJA</v>
      </c>
      <c r="B3160" s="20" t="s">
        <v>121</v>
      </c>
      <c r="C3160" s="20" t="s">
        <v>168</v>
      </c>
      <c r="D3160" s="20" t="s">
        <v>20</v>
      </c>
      <c r="E3160" s="22">
        <v>28.922681051449651</v>
      </c>
      <c r="F3160" s="22">
        <v>23.762345251873718</v>
      </c>
      <c r="G3160" s="22">
        <v>22.251517221549381</v>
      </c>
      <c r="H3160" s="22"/>
      <c r="I3160" s="22"/>
    </row>
    <row r="3161" spans="1:9" x14ac:dyDescent="0.25">
      <c r="A3161" s="20" t="str">
        <f t="shared" si="49"/>
        <v>DISTRIBUCION VOLUMEN X CRITERIO (kg ó litros)MixersBAJA</v>
      </c>
      <c r="B3161" s="20" t="s">
        <v>121</v>
      </c>
      <c r="C3161" s="20" t="s">
        <v>168</v>
      </c>
      <c r="D3161" s="20" t="s">
        <v>21</v>
      </c>
      <c r="E3161" s="22">
        <v>9.575077999383625</v>
      </c>
      <c r="F3161" s="22">
        <v>13.476085182163208</v>
      </c>
      <c r="G3161" s="22">
        <v>14.663588938691225</v>
      </c>
      <c r="H3161" s="22"/>
      <c r="I3161" s="22"/>
    </row>
    <row r="3162" spans="1:9" x14ac:dyDescent="0.25">
      <c r="A3162" s="20" t="str">
        <f t="shared" si="49"/>
        <v>DISTRIBUCION VOLUMEN X CRITERIO (kg ó litros)MixersHOMBRE</v>
      </c>
      <c r="B3162" s="20" t="s">
        <v>121</v>
      </c>
      <c r="C3162" s="20" t="s">
        <v>168</v>
      </c>
      <c r="D3162" s="20" t="s">
        <v>22</v>
      </c>
      <c r="E3162" s="22">
        <v>46.159285479594857</v>
      </c>
      <c r="F3162" s="22">
        <v>49.859855767907938</v>
      </c>
      <c r="G3162" s="22">
        <v>46.614090291311712</v>
      </c>
      <c r="H3162" s="22"/>
      <c r="I3162" s="22"/>
    </row>
    <row r="3163" spans="1:9" x14ac:dyDescent="0.25">
      <c r="A3163" s="20" t="str">
        <f t="shared" si="49"/>
        <v>DISTRIBUCION VOLUMEN X CRITERIO (kg ó litros)MixersMUJER</v>
      </c>
      <c r="B3163" s="20" t="s">
        <v>121</v>
      </c>
      <c r="C3163" s="20" t="s">
        <v>168</v>
      </c>
      <c r="D3163" s="20" t="s">
        <v>23</v>
      </c>
      <c r="E3163" s="22">
        <v>53.840712224763088</v>
      </c>
      <c r="F3163" s="22">
        <v>50.140150353106868</v>
      </c>
      <c r="G3163" s="22">
        <v>53.385889661445788</v>
      </c>
      <c r="H3163" s="22"/>
      <c r="I3163" s="22"/>
    </row>
    <row r="3164" spans="1:9" x14ac:dyDescent="0.25">
      <c r="A3164" s="20" t="str">
        <f t="shared" si="49"/>
        <v>DISTRIBUCION VOLUMEN X CRITERIO (kg ó litros)IsotonicasT.ESPAÑA</v>
      </c>
      <c r="B3164" s="20" t="s">
        <v>121</v>
      </c>
      <c r="C3164" s="20" t="s">
        <v>182</v>
      </c>
      <c r="D3164" s="20" t="s">
        <v>37</v>
      </c>
      <c r="E3164" s="22">
        <v>100</v>
      </c>
      <c r="F3164" s="22">
        <v>100</v>
      </c>
      <c r="G3164" s="22">
        <v>100</v>
      </c>
      <c r="H3164" s="22"/>
      <c r="I3164" s="22"/>
    </row>
    <row r="3165" spans="1:9" x14ac:dyDescent="0.25">
      <c r="A3165" s="20" t="str">
        <f t="shared" si="49"/>
        <v>DISTRIBUCION VOLUMEN X CRITERIO (kg ó litros)IsotonicasBCN AM</v>
      </c>
      <c r="B3165" s="20" t="s">
        <v>121</v>
      </c>
      <c r="C3165" s="20" t="s">
        <v>182</v>
      </c>
      <c r="D3165" s="20" t="s">
        <v>2</v>
      </c>
      <c r="E3165" s="22">
        <v>6.2104706245963355</v>
      </c>
      <c r="F3165" s="22">
        <v>6.9485269374120984</v>
      </c>
      <c r="G3165" s="22">
        <v>6.838074603554241</v>
      </c>
      <c r="H3165" s="22"/>
      <c r="I3165" s="22"/>
    </row>
    <row r="3166" spans="1:9" x14ac:dyDescent="0.25">
      <c r="A3166" s="20" t="str">
        <f t="shared" si="49"/>
        <v>DISTRIBUCION VOLUMEN X CRITERIO (kg ó litros)IsotonicasREST.CAT ARAGON</v>
      </c>
      <c r="B3166" s="20" t="s">
        <v>121</v>
      </c>
      <c r="C3166" s="20" t="s">
        <v>182</v>
      </c>
      <c r="D3166" s="20" t="s">
        <v>3</v>
      </c>
      <c r="E3166" s="22">
        <v>10.086885547561497</v>
      </c>
      <c r="F3166" s="22">
        <v>8.8832213354035918</v>
      </c>
      <c r="G3166" s="22">
        <v>8.3092126619788349</v>
      </c>
      <c r="H3166" s="22"/>
      <c r="I3166" s="22"/>
    </row>
    <row r="3167" spans="1:9" x14ac:dyDescent="0.25">
      <c r="A3167" s="20" t="str">
        <f t="shared" si="49"/>
        <v>DISTRIBUCION VOLUMEN X CRITERIO (kg ó litros)IsotonicasLEVANTE</v>
      </c>
      <c r="B3167" s="20" t="s">
        <v>121</v>
      </c>
      <c r="C3167" s="20" t="s">
        <v>182</v>
      </c>
      <c r="D3167" s="20" t="s">
        <v>4</v>
      </c>
      <c r="E3167" s="22">
        <v>12.715528489579791</v>
      </c>
      <c r="F3167" s="22">
        <v>14.072889294467744</v>
      </c>
      <c r="G3167" s="22">
        <v>12.111695465212776</v>
      </c>
      <c r="H3167" s="22"/>
      <c r="I3167" s="22"/>
    </row>
    <row r="3168" spans="1:9" x14ac:dyDescent="0.25">
      <c r="A3168" s="20" t="str">
        <f t="shared" si="49"/>
        <v>DISTRIBUCION VOLUMEN X CRITERIO (kg ó litros)IsotonicasANDALUCIA</v>
      </c>
      <c r="B3168" s="20" t="s">
        <v>121</v>
      </c>
      <c r="C3168" s="20" t="s">
        <v>182</v>
      </c>
      <c r="D3168" s="20" t="s">
        <v>5</v>
      </c>
      <c r="E3168" s="22">
        <v>22.883449002234212</v>
      </c>
      <c r="F3168" s="22">
        <v>22.146280943977288</v>
      </c>
      <c r="G3168" s="22">
        <v>27.175994689987309</v>
      </c>
      <c r="H3168" s="22"/>
      <c r="I3168" s="22"/>
    </row>
    <row r="3169" spans="1:9" x14ac:dyDescent="0.25">
      <c r="A3169" s="20" t="str">
        <f t="shared" si="49"/>
        <v>DISTRIBUCION VOLUMEN X CRITERIO (kg ó litros)IsotonicasMDD AM</v>
      </c>
      <c r="B3169" s="20" t="s">
        <v>121</v>
      </c>
      <c r="C3169" s="20" t="s">
        <v>182</v>
      </c>
      <c r="D3169" s="20" t="s">
        <v>6</v>
      </c>
      <c r="E3169" s="22">
        <v>14.525146211689924</v>
      </c>
      <c r="F3169" s="22">
        <v>14.795380871963257</v>
      </c>
      <c r="G3169" s="22">
        <v>12.247886793419029</v>
      </c>
      <c r="H3169" s="22"/>
      <c r="I3169" s="22"/>
    </row>
    <row r="3170" spans="1:9" x14ac:dyDescent="0.25">
      <c r="A3170" s="20" t="str">
        <f t="shared" si="49"/>
        <v>DISTRIBUCION VOLUMEN X CRITERIO (kg ó litros)IsotonicasRTO CENTRO</v>
      </c>
      <c r="B3170" s="20" t="s">
        <v>121</v>
      </c>
      <c r="C3170" s="20" t="s">
        <v>182</v>
      </c>
      <c r="D3170" s="20" t="s">
        <v>7</v>
      </c>
      <c r="E3170" s="22">
        <v>15.03526568760952</v>
      </c>
      <c r="F3170" s="22">
        <v>12.77251527514669</v>
      </c>
      <c r="G3170" s="22">
        <v>13.419924223956544</v>
      </c>
      <c r="H3170" s="22"/>
      <c r="I3170" s="22"/>
    </row>
    <row r="3171" spans="1:9" x14ac:dyDescent="0.25">
      <c r="A3171" s="20" t="str">
        <f t="shared" si="49"/>
        <v>DISTRIBUCION VOLUMEN X CRITERIO (kg ó litros)IsotonicasNORTE-CENTRO</v>
      </c>
      <c r="B3171" s="20" t="s">
        <v>121</v>
      </c>
      <c r="C3171" s="20" t="s">
        <v>182</v>
      </c>
      <c r="D3171" s="20" t="s">
        <v>8</v>
      </c>
      <c r="E3171" s="22">
        <v>6.1041099333156836</v>
      </c>
      <c r="F3171" s="22">
        <v>6.0296548596227986</v>
      </c>
      <c r="G3171" s="22">
        <v>7.9112691863587496</v>
      </c>
      <c r="H3171" s="22"/>
      <c r="I3171" s="22"/>
    </row>
    <row r="3172" spans="1:9" x14ac:dyDescent="0.25">
      <c r="A3172" s="20" t="str">
        <f t="shared" si="49"/>
        <v>DISTRIBUCION VOLUMEN X CRITERIO (kg ó litros)IsotonicasNOROESTE</v>
      </c>
      <c r="B3172" s="20" t="s">
        <v>121</v>
      </c>
      <c r="C3172" s="20" t="s">
        <v>182</v>
      </c>
      <c r="D3172" s="20" t="s">
        <v>9</v>
      </c>
      <c r="E3172" s="22">
        <v>12.439149594305075</v>
      </c>
      <c r="F3172" s="22">
        <v>14.35153027085499</v>
      </c>
      <c r="G3172" s="22">
        <v>11.985948514995503</v>
      </c>
      <c r="H3172" s="22"/>
      <c r="I3172" s="22"/>
    </row>
    <row r="3173" spans="1:9" x14ac:dyDescent="0.25">
      <c r="A3173" s="20" t="str">
        <f t="shared" si="49"/>
        <v>DISTRIBUCION VOLUMEN X CRITERIO (kg ó litros)Isotonicas&lt;2MIL</v>
      </c>
      <c r="B3173" s="20" t="s">
        <v>121</v>
      </c>
      <c r="C3173" s="20" t="s">
        <v>182</v>
      </c>
      <c r="D3173" s="20" t="s">
        <v>10</v>
      </c>
      <c r="E3173" s="22">
        <v>6.4947023595100131</v>
      </c>
      <c r="F3173" s="22">
        <v>9.826090918558366</v>
      </c>
      <c r="G3173" s="22">
        <v>10.162867818498944</v>
      </c>
      <c r="H3173" s="22"/>
      <c r="I3173" s="22"/>
    </row>
    <row r="3174" spans="1:9" x14ac:dyDescent="0.25">
      <c r="A3174" s="20" t="str">
        <f t="shared" si="49"/>
        <v>DISTRIBUCION VOLUMEN X CRITERIO (kg ó litros)Isotonicas2-5MIL</v>
      </c>
      <c r="B3174" s="20" t="s">
        <v>121</v>
      </c>
      <c r="C3174" s="20" t="s">
        <v>182</v>
      </c>
      <c r="D3174" s="20" t="s">
        <v>11</v>
      </c>
      <c r="E3174" s="22">
        <v>9.4802120920902713</v>
      </c>
      <c r="F3174" s="22">
        <v>6.2740368155107555</v>
      </c>
      <c r="G3174" s="22">
        <v>4.6673242825416885</v>
      </c>
      <c r="H3174" s="22"/>
      <c r="I3174" s="22"/>
    </row>
    <row r="3175" spans="1:9" x14ac:dyDescent="0.25">
      <c r="A3175" s="20" t="str">
        <f t="shared" si="49"/>
        <v>DISTRIBUCION VOLUMEN X CRITERIO (kg ó litros)Isotonicas5-10MIL</v>
      </c>
      <c r="B3175" s="20" t="s">
        <v>121</v>
      </c>
      <c r="C3175" s="20" t="s">
        <v>182</v>
      </c>
      <c r="D3175" s="20" t="s">
        <v>12</v>
      </c>
      <c r="E3175" s="22">
        <v>8.0631953526701192</v>
      </c>
      <c r="F3175" s="22">
        <v>7.0830323366375598</v>
      </c>
      <c r="G3175" s="22">
        <v>6.9506474847275292</v>
      </c>
      <c r="H3175" s="22"/>
      <c r="I3175" s="22"/>
    </row>
    <row r="3176" spans="1:9" x14ac:dyDescent="0.25">
      <c r="A3176" s="20" t="str">
        <f t="shared" si="49"/>
        <v>DISTRIBUCION VOLUMEN X CRITERIO (kg ó litros)Isotonicas10-30MIL</v>
      </c>
      <c r="B3176" s="20" t="s">
        <v>121</v>
      </c>
      <c r="C3176" s="20" t="s">
        <v>182</v>
      </c>
      <c r="D3176" s="20" t="s">
        <v>13</v>
      </c>
      <c r="E3176" s="22">
        <v>17.0780023550575</v>
      </c>
      <c r="F3176" s="22">
        <v>16.009331641824044</v>
      </c>
      <c r="G3176" s="22">
        <v>14.978334179704152</v>
      </c>
      <c r="H3176" s="22"/>
      <c r="I3176" s="22"/>
    </row>
    <row r="3177" spans="1:9" x14ac:dyDescent="0.25">
      <c r="A3177" s="20" t="str">
        <f t="shared" si="49"/>
        <v>DISTRIBUCION VOLUMEN X CRITERIO (kg ó litros)Isotonicas30-100MIL</v>
      </c>
      <c r="B3177" s="20" t="s">
        <v>121</v>
      </c>
      <c r="C3177" s="20" t="s">
        <v>182</v>
      </c>
      <c r="D3177" s="20" t="s">
        <v>14</v>
      </c>
      <c r="E3177" s="22">
        <v>18.875891113412642</v>
      </c>
      <c r="F3177" s="22">
        <v>20.873869135464158</v>
      </c>
      <c r="G3177" s="22">
        <v>26.055783840624759</v>
      </c>
      <c r="H3177" s="22"/>
      <c r="I3177" s="22"/>
    </row>
    <row r="3178" spans="1:9" x14ac:dyDescent="0.25">
      <c r="A3178" s="20" t="str">
        <f t="shared" si="49"/>
        <v>DISTRIBUCION VOLUMEN X CRITERIO (kg ó litros)Isotonicas100-200MIL</v>
      </c>
      <c r="B3178" s="20" t="s">
        <v>121</v>
      </c>
      <c r="C3178" s="20" t="s">
        <v>182</v>
      </c>
      <c r="D3178" s="20" t="s">
        <v>15</v>
      </c>
      <c r="E3178" s="22">
        <v>10.729327017567929</v>
      </c>
      <c r="F3178" s="22">
        <v>10.591147491077834</v>
      </c>
      <c r="G3178" s="22">
        <v>9.3631117207514389</v>
      </c>
      <c r="H3178" s="22"/>
      <c r="I3178" s="22"/>
    </row>
    <row r="3179" spans="1:9" x14ac:dyDescent="0.25">
      <c r="A3179" s="20" t="str">
        <f t="shared" si="49"/>
        <v>DISTRIBUCION VOLUMEN X CRITERIO (kg ó litros)Isotonicas200-500MIL</v>
      </c>
      <c r="B3179" s="20" t="s">
        <v>121</v>
      </c>
      <c r="C3179" s="20" t="s">
        <v>182</v>
      </c>
      <c r="D3179" s="20" t="s">
        <v>16</v>
      </c>
      <c r="E3179" s="22">
        <v>11.870933730025358</v>
      </c>
      <c r="F3179" s="22">
        <v>11.658510700994205</v>
      </c>
      <c r="G3179" s="22">
        <v>12.15018159193502</v>
      </c>
      <c r="H3179" s="22"/>
      <c r="I3179" s="22"/>
    </row>
    <row r="3180" spans="1:9" x14ac:dyDescent="0.25">
      <c r="A3180" s="20" t="str">
        <f t="shared" si="49"/>
        <v>DISTRIBUCION VOLUMEN X CRITERIO (kg ó litros)Isotonicas&gt;500MIL</v>
      </c>
      <c r="B3180" s="20" t="s">
        <v>121</v>
      </c>
      <c r="C3180" s="20" t="s">
        <v>182</v>
      </c>
      <c r="D3180" s="20" t="s">
        <v>17</v>
      </c>
      <c r="E3180" s="22">
        <v>17.407743172300382</v>
      </c>
      <c r="F3180" s="22">
        <v>17.683982274289765</v>
      </c>
      <c r="G3180" s="22">
        <v>15.671751907318479</v>
      </c>
      <c r="H3180" s="22"/>
      <c r="I3180" s="22"/>
    </row>
    <row r="3181" spans="1:9" x14ac:dyDescent="0.25">
      <c r="A3181" s="20" t="str">
        <f t="shared" si="49"/>
        <v>DISTRIBUCION VOLUMEN X CRITERIO (kg ó litros)IsotonicasDE 15 A 19 AÑOS</v>
      </c>
      <c r="B3181" s="20" t="s">
        <v>121</v>
      </c>
      <c r="C3181" s="20" t="s">
        <v>182</v>
      </c>
      <c r="D3181" s="20" t="s">
        <v>40</v>
      </c>
      <c r="E3181" s="22">
        <v>3.2323598580758444</v>
      </c>
      <c r="F3181" s="22">
        <v>4.2249581146074418</v>
      </c>
      <c r="G3181" s="22">
        <v>4.6285689451207377</v>
      </c>
      <c r="H3181" s="22"/>
      <c r="I3181" s="22"/>
    </row>
    <row r="3182" spans="1:9" x14ac:dyDescent="0.25">
      <c r="A3182" s="20" t="str">
        <f t="shared" si="49"/>
        <v>DISTRIBUCION VOLUMEN X CRITERIO (kg ó litros)IsotonicasDE 20 A 24 AÑOS</v>
      </c>
      <c r="B3182" s="20" t="s">
        <v>121</v>
      </c>
      <c r="C3182" s="20" t="s">
        <v>182</v>
      </c>
      <c r="D3182" s="20" t="s">
        <v>41</v>
      </c>
      <c r="E3182" s="22">
        <v>4.8717658289741284</v>
      </c>
      <c r="F3182" s="22">
        <v>6.1038981159059338</v>
      </c>
      <c r="G3182" s="22">
        <v>6.4894186162827339</v>
      </c>
      <c r="H3182" s="22"/>
      <c r="I3182" s="22"/>
    </row>
    <row r="3183" spans="1:9" x14ac:dyDescent="0.25">
      <c r="A3183" s="20" t="str">
        <f t="shared" si="49"/>
        <v>DISTRIBUCION VOLUMEN X CRITERIO (kg ó litros)IsotonicasDE 25 A 34 AÑOS</v>
      </c>
      <c r="B3183" s="20" t="s">
        <v>121</v>
      </c>
      <c r="C3183" s="20" t="s">
        <v>182</v>
      </c>
      <c r="D3183" s="20" t="s">
        <v>42</v>
      </c>
      <c r="E3183" s="22">
        <v>13.359241939000793</v>
      </c>
      <c r="F3183" s="22">
        <v>11.151138085030151</v>
      </c>
      <c r="G3183" s="22">
        <v>9.6182659081479454</v>
      </c>
      <c r="H3183" s="22"/>
      <c r="I3183" s="22"/>
    </row>
    <row r="3184" spans="1:9" x14ac:dyDescent="0.25">
      <c r="A3184" s="20" t="str">
        <f t="shared" si="49"/>
        <v>DISTRIBUCION VOLUMEN X CRITERIO (kg ó litros)IsotonicasDE 35 A 49 AÑOS</v>
      </c>
      <c r="B3184" s="20" t="s">
        <v>121</v>
      </c>
      <c r="C3184" s="20" t="s">
        <v>182</v>
      </c>
      <c r="D3184" s="20" t="s">
        <v>43</v>
      </c>
      <c r="E3184" s="22">
        <v>38.696837317551669</v>
      </c>
      <c r="F3184" s="22">
        <v>32.375446936025241</v>
      </c>
      <c r="G3184" s="22">
        <v>29.018818157739339</v>
      </c>
      <c r="H3184" s="22"/>
      <c r="I3184" s="22"/>
    </row>
    <row r="3185" spans="1:9" x14ac:dyDescent="0.25">
      <c r="A3185" s="20" t="str">
        <f t="shared" si="49"/>
        <v>DISTRIBUCION VOLUMEN X CRITERIO (kg ó litros)IsotonicasDE 50 A 59 AÑOS</v>
      </c>
      <c r="B3185" s="20" t="s">
        <v>121</v>
      </c>
      <c r="C3185" s="20" t="s">
        <v>182</v>
      </c>
      <c r="D3185" s="20" t="s">
        <v>44</v>
      </c>
      <c r="E3185" s="22">
        <v>23.253021804161609</v>
      </c>
      <c r="F3185" s="22">
        <v>22.820149454017464</v>
      </c>
      <c r="G3185" s="22">
        <v>18.145506368729219</v>
      </c>
      <c r="H3185" s="22"/>
      <c r="I3185" s="22"/>
    </row>
    <row r="3186" spans="1:9" x14ac:dyDescent="0.25">
      <c r="A3186" s="20" t="str">
        <f t="shared" si="49"/>
        <v>DISTRIBUCION VOLUMEN X CRITERIO (kg ó litros)IsotonicasDE 60 A 75 AÑOS</v>
      </c>
      <c r="B3186" s="20" t="s">
        <v>121</v>
      </c>
      <c r="C3186" s="20" t="s">
        <v>182</v>
      </c>
      <c r="D3186" s="20" t="s">
        <v>45</v>
      </c>
      <c r="E3186" s="22">
        <v>16.586780397660021</v>
      </c>
      <c r="F3186" s="22">
        <v>23.324406487859342</v>
      </c>
      <c r="G3186" s="22">
        <v>32.099417777158145</v>
      </c>
      <c r="H3186" s="22"/>
      <c r="I3186" s="22"/>
    </row>
    <row r="3187" spans="1:9" x14ac:dyDescent="0.25">
      <c r="A3187" s="20" t="str">
        <f t="shared" si="49"/>
        <v>DISTRIBUCION VOLUMEN X CRITERIO (kg ó litros)IsotonicasALTA Y MEDIA ALTA</v>
      </c>
      <c r="B3187" s="20" t="s">
        <v>121</v>
      </c>
      <c r="C3187" s="20" t="s">
        <v>182</v>
      </c>
      <c r="D3187" s="20" t="s">
        <v>18</v>
      </c>
      <c r="E3187" s="22">
        <v>24.269780369496946</v>
      </c>
      <c r="F3187" s="22">
        <v>23.928779601657276</v>
      </c>
      <c r="G3187" s="22">
        <v>21.595362809715013</v>
      </c>
      <c r="H3187" s="22"/>
      <c r="I3187" s="22"/>
    </row>
    <row r="3188" spans="1:9" x14ac:dyDescent="0.25">
      <c r="A3188" s="20" t="str">
        <f t="shared" si="49"/>
        <v>DISTRIBUCION VOLUMEN X CRITERIO (kg ó litros)IsotonicasMEDIA</v>
      </c>
      <c r="B3188" s="20" t="s">
        <v>121</v>
      </c>
      <c r="C3188" s="20" t="s">
        <v>182</v>
      </c>
      <c r="D3188" s="20" t="s">
        <v>19</v>
      </c>
      <c r="E3188" s="22">
        <v>28.071815443540199</v>
      </c>
      <c r="F3188" s="22">
        <v>27.77590535461724</v>
      </c>
      <c r="G3188" s="22">
        <v>26.436753053224667</v>
      </c>
      <c r="H3188" s="22"/>
      <c r="I3188" s="22"/>
    </row>
    <row r="3189" spans="1:9" x14ac:dyDescent="0.25">
      <c r="A3189" s="20" t="str">
        <f t="shared" si="49"/>
        <v>DISTRIBUCION VOLUMEN X CRITERIO (kg ó litros)IsotonicasMEDIA BAJA</v>
      </c>
      <c r="B3189" s="20" t="s">
        <v>121</v>
      </c>
      <c r="C3189" s="20" t="s">
        <v>182</v>
      </c>
      <c r="D3189" s="20" t="s">
        <v>20</v>
      </c>
      <c r="E3189" s="22">
        <v>22.519211957817564</v>
      </c>
      <c r="F3189" s="22">
        <v>25.187941619821096</v>
      </c>
      <c r="G3189" s="22">
        <v>24.418239577679042</v>
      </c>
      <c r="H3189" s="22"/>
      <c r="I3189" s="22"/>
    </row>
    <row r="3190" spans="1:9" x14ac:dyDescent="0.25">
      <c r="A3190" s="20" t="str">
        <f t="shared" si="49"/>
        <v>DISTRIBUCION VOLUMEN X CRITERIO (kg ó litros)IsotonicasBAJA</v>
      </c>
      <c r="B3190" s="20" t="s">
        <v>121</v>
      </c>
      <c r="C3190" s="20" t="s">
        <v>182</v>
      </c>
      <c r="D3190" s="20" t="s">
        <v>21</v>
      </c>
      <c r="E3190" s="22">
        <v>25.139199129963501</v>
      </c>
      <c r="F3190" s="22">
        <v>23.107371426665772</v>
      </c>
      <c r="G3190" s="22">
        <v>27.549648237168867</v>
      </c>
      <c r="H3190" s="22"/>
      <c r="I3190" s="22"/>
    </row>
    <row r="3191" spans="1:9" x14ac:dyDescent="0.25">
      <c r="A3191" s="20" t="str">
        <f t="shared" si="49"/>
        <v>DISTRIBUCION VOLUMEN X CRITERIO (kg ó litros)IsotonicasHOMBRE</v>
      </c>
      <c r="B3191" s="20" t="s">
        <v>121</v>
      </c>
      <c r="C3191" s="20" t="s">
        <v>182</v>
      </c>
      <c r="D3191" s="20" t="s">
        <v>22</v>
      </c>
      <c r="E3191" s="22">
        <v>50.408876498554946</v>
      </c>
      <c r="F3191" s="22">
        <v>52.330837839879749</v>
      </c>
      <c r="G3191" s="22">
        <v>46.643699205674068</v>
      </c>
      <c r="H3191" s="22"/>
      <c r="I3191" s="22"/>
    </row>
    <row r="3192" spans="1:9" x14ac:dyDescent="0.25">
      <c r="A3192" s="20" t="str">
        <f t="shared" si="49"/>
        <v>DISTRIBUCION VOLUMEN X CRITERIO (kg ó litros)IsotonicasMUJER</v>
      </c>
      <c r="B3192" s="20" t="s">
        <v>121</v>
      </c>
      <c r="C3192" s="20" t="s">
        <v>182</v>
      </c>
      <c r="D3192" s="20" t="s">
        <v>23</v>
      </c>
      <c r="E3192" s="22">
        <v>49.591132316683797</v>
      </c>
      <c r="F3192" s="22">
        <v>47.669169146981915</v>
      </c>
      <c r="G3192" s="22">
        <v>53.356300267559476</v>
      </c>
      <c r="H3192" s="22"/>
      <c r="I3192" s="22"/>
    </row>
    <row r="3193" spans="1:9" x14ac:dyDescent="0.25">
      <c r="A3193" s="20" t="str">
        <f t="shared" si="49"/>
        <v>DISTRIBUCION VOLUMEN X CRITERIO (kg ó litros)EnergeticasT.ESPAÑA</v>
      </c>
      <c r="B3193" s="20" t="s">
        <v>121</v>
      </c>
      <c r="C3193" s="20" t="s">
        <v>183</v>
      </c>
      <c r="D3193" s="20" t="s">
        <v>37</v>
      </c>
      <c r="E3193" s="22">
        <v>100</v>
      </c>
      <c r="F3193" s="22">
        <v>100</v>
      </c>
      <c r="G3193" s="22">
        <v>100</v>
      </c>
      <c r="H3193" s="22"/>
      <c r="I3193" s="22"/>
    </row>
    <row r="3194" spans="1:9" x14ac:dyDescent="0.25">
      <c r="A3194" s="20" t="str">
        <f t="shared" si="49"/>
        <v>DISTRIBUCION VOLUMEN X CRITERIO (kg ó litros)EnergeticasBCN AM</v>
      </c>
      <c r="B3194" s="20" t="s">
        <v>121</v>
      </c>
      <c r="C3194" s="20" t="s">
        <v>183</v>
      </c>
      <c r="D3194" s="20" t="s">
        <v>2</v>
      </c>
      <c r="E3194" s="22">
        <v>2.7303577562162569</v>
      </c>
      <c r="F3194" s="22">
        <v>4.0391998153679669</v>
      </c>
      <c r="G3194" s="22">
        <v>6.7580758619502648</v>
      </c>
      <c r="H3194" s="22"/>
      <c r="I3194" s="22"/>
    </row>
    <row r="3195" spans="1:9" x14ac:dyDescent="0.25">
      <c r="A3195" s="20" t="str">
        <f t="shared" si="49"/>
        <v>DISTRIBUCION VOLUMEN X CRITERIO (kg ó litros)EnergeticasREST.CAT ARAGON</v>
      </c>
      <c r="B3195" s="20" t="s">
        <v>121</v>
      </c>
      <c r="C3195" s="20" t="s">
        <v>183</v>
      </c>
      <c r="D3195" s="20" t="s">
        <v>3</v>
      </c>
      <c r="E3195" s="22">
        <v>9.1006247835321439</v>
      </c>
      <c r="F3195" s="22">
        <v>19.152840502257735</v>
      </c>
      <c r="G3195" s="22">
        <v>9.2670117582176221</v>
      </c>
      <c r="H3195" s="22"/>
      <c r="I3195" s="22"/>
    </row>
    <row r="3196" spans="1:9" x14ac:dyDescent="0.25">
      <c r="A3196" s="20" t="str">
        <f t="shared" si="49"/>
        <v>DISTRIBUCION VOLUMEN X CRITERIO (kg ó litros)EnergeticasLEVANTE</v>
      </c>
      <c r="B3196" s="20" t="s">
        <v>121</v>
      </c>
      <c r="C3196" s="20" t="s">
        <v>183</v>
      </c>
      <c r="D3196" s="20" t="s">
        <v>4</v>
      </c>
      <c r="E3196" s="22">
        <v>21.744129633282473</v>
      </c>
      <c r="F3196" s="22">
        <v>8.2593544544146393</v>
      </c>
      <c r="G3196" s="22">
        <v>13.983056886008697</v>
      </c>
      <c r="H3196" s="22"/>
      <c r="I3196" s="22"/>
    </row>
    <row r="3197" spans="1:9" x14ac:dyDescent="0.25">
      <c r="A3197" s="20" t="str">
        <f t="shared" si="49"/>
        <v>DISTRIBUCION VOLUMEN X CRITERIO (kg ó litros)EnergeticasANDALUCIA</v>
      </c>
      <c r="B3197" s="20" t="s">
        <v>121</v>
      </c>
      <c r="C3197" s="20" t="s">
        <v>183</v>
      </c>
      <c r="D3197" s="20" t="s">
        <v>5</v>
      </c>
      <c r="E3197" s="22">
        <v>25.656362527979322</v>
      </c>
      <c r="F3197" s="22">
        <v>43.775756295720406</v>
      </c>
      <c r="G3197" s="22">
        <v>22.572598391735202</v>
      </c>
      <c r="H3197" s="22"/>
      <c r="I3197" s="22"/>
    </row>
    <row r="3198" spans="1:9" x14ac:dyDescent="0.25">
      <c r="A3198" s="20" t="str">
        <f t="shared" si="49"/>
        <v>DISTRIBUCION VOLUMEN X CRITERIO (kg ó litros)EnergeticasMDD AM</v>
      </c>
      <c r="B3198" s="20" t="s">
        <v>121</v>
      </c>
      <c r="C3198" s="20" t="s">
        <v>183</v>
      </c>
      <c r="D3198" s="20" t="s">
        <v>6</v>
      </c>
      <c r="E3198" s="22">
        <v>14.989837468615889</v>
      </c>
      <c r="F3198" s="22">
        <v>9.1875507978084379</v>
      </c>
      <c r="G3198" s="22">
        <v>8.4144769459482553</v>
      </c>
      <c r="H3198" s="22"/>
      <c r="I3198" s="22"/>
    </row>
    <row r="3199" spans="1:9" x14ac:dyDescent="0.25">
      <c r="A3199" s="20" t="str">
        <f t="shared" si="49"/>
        <v>DISTRIBUCION VOLUMEN X CRITERIO (kg ó litros)EnergeticasRTO CENTRO</v>
      </c>
      <c r="B3199" s="20" t="s">
        <v>121</v>
      </c>
      <c r="C3199" s="20" t="s">
        <v>183</v>
      </c>
      <c r="D3199" s="20" t="s">
        <v>7</v>
      </c>
      <c r="E3199" s="22">
        <v>7.1449549659710785</v>
      </c>
      <c r="F3199" s="22">
        <v>6.6417270762734297</v>
      </c>
      <c r="G3199" s="22">
        <v>12.91635477850925</v>
      </c>
      <c r="H3199" s="22"/>
      <c r="I3199" s="22"/>
    </row>
    <row r="3200" spans="1:9" x14ac:dyDescent="0.25">
      <c r="A3200" s="20" t="str">
        <f t="shared" si="49"/>
        <v>DISTRIBUCION VOLUMEN X CRITERIO (kg ó litros)EnergeticasNORTE-CENTRO</v>
      </c>
      <c r="B3200" s="20" t="s">
        <v>121</v>
      </c>
      <c r="C3200" s="20" t="s">
        <v>183</v>
      </c>
      <c r="D3200" s="20" t="s">
        <v>8</v>
      </c>
      <c r="E3200" s="22">
        <v>5.7428715088358899</v>
      </c>
      <c r="F3200" s="22">
        <v>3.5206273762644047</v>
      </c>
      <c r="G3200" s="22">
        <v>19.941411012314745</v>
      </c>
      <c r="H3200" s="22"/>
      <c r="I3200" s="22"/>
    </row>
    <row r="3201" spans="1:9" x14ac:dyDescent="0.25">
      <c r="A3201" s="20" t="str">
        <f t="shared" si="49"/>
        <v>DISTRIBUCION VOLUMEN X CRITERIO (kg ó litros)EnergeticasNOROESTE</v>
      </c>
      <c r="B3201" s="20" t="s">
        <v>121</v>
      </c>
      <c r="C3201" s="20" t="s">
        <v>183</v>
      </c>
      <c r="D3201" s="20" t="s">
        <v>9</v>
      </c>
      <c r="E3201" s="22">
        <v>12.890856834522912</v>
      </c>
      <c r="F3201" s="22">
        <v>5.4229455506849922</v>
      </c>
      <c r="G3201" s="22">
        <v>6.1470111618178596</v>
      </c>
      <c r="H3201" s="22"/>
      <c r="I3201" s="22"/>
    </row>
    <row r="3202" spans="1:9" x14ac:dyDescent="0.25">
      <c r="A3202" s="20" t="str">
        <f t="shared" si="49"/>
        <v>DISTRIBUCION VOLUMEN X CRITERIO (kg ó litros)Energeticas&lt;2MIL</v>
      </c>
      <c r="B3202" s="20" t="s">
        <v>121</v>
      </c>
      <c r="C3202" s="20" t="s">
        <v>183</v>
      </c>
      <c r="D3202" s="20" t="s">
        <v>10</v>
      </c>
      <c r="E3202" s="22">
        <v>0.7162098027041669</v>
      </c>
      <c r="F3202" s="22">
        <v>1.0532692895330509</v>
      </c>
      <c r="G3202" s="22">
        <v>7.2936969959586744</v>
      </c>
      <c r="H3202" s="22"/>
      <c r="I3202" s="22"/>
    </row>
    <row r="3203" spans="1:9" x14ac:dyDescent="0.25">
      <c r="A3203" s="20" t="str">
        <f t="shared" si="49"/>
        <v>DISTRIBUCION VOLUMEN X CRITERIO (kg ó litros)Energeticas2-5MIL</v>
      </c>
      <c r="B3203" s="20" t="s">
        <v>121</v>
      </c>
      <c r="C3203" s="20" t="s">
        <v>183</v>
      </c>
      <c r="D3203" s="20" t="s">
        <v>11</v>
      </c>
      <c r="E3203" s="22">
        <v>13.433458481204971</v>
      </c>
      <c r="F3203" s="22">
        <v>7.7497977341757913</v>
      </c>
      <c r="G3203" s="22">
        <v>19.141981323664663</v>
      </c>
      <c r="H3203" s="22"/>
      <c r="I3203" s="22"/>
    </row>
    <row r="3204" spans="1:9" x14ac:dyDescent="0.25">
      <c r="A3204" s="20" t="str">
        <f t="shared" ref="A3204:A3267" si="50">B3204&amp;C3204&amp;D3204</f>
        <v>DISTRIBUCION VOLUMEN X CRITERIO (kg ó litros)Energeticas5-10MIL</v>
      </c>
      <c r="B3204" s="20" t="s">
        <v>121</v>
      </c>
      <c r="C3204" s="20" t="s">
        <v>183</v>
      </c>
      <c r="D3204" s="20" t="s">
        <v>12</v>
      </c>
      <c r="E3204" s="22">
        <v>5.1819493502595142</v>
      </c>
      <c r="F3204" s="22">
        <v>28.303711629738043</v>
      </c>
      <c r="G3204" s="22">
        <v>11.681915123436404</v>
      </c>
      <c r="H3204" s="22"/>
      <c r="I3204" s="22"/>
    </row>
    <row r="3205" spans="1:9" x14ac:dyDescent="0.25">
      <c r="A3205" s="20" t="str">
        <f t="shared" si="50"/>
        <v>DISTRIBUCION VOLUMEN X CRITERIO (kg ó litros)Energeticas10-30MIL</v>
      </c>
      <c r="B3205" s="20" t="s">
        <v>121</v>
      </c>
      <c r="C3205" s="20" t="s">
        <v>183</v>
      </c>
      <c r="D3205" s="20" t="s">
        <v>13</v>
      </c>
      <c r="E3205" s="22">
        <v>21.445001593321962</v>
      </c>
      <c r="F3205" s="22">
        <v>13.84291777669773</v>
      </c>
      <c r="G3205" s="22">
        <v>13.164048994992115</v>
      </c>
      <c r="H3205" s="22"/>
      <c r="I3205" s="22"/>
    </row>
    <row r="3206" spans="1:9" x14ac:dyDescent="0.25">
      <c r="A3206" s="20" t="str">
        <f t="shared" si="50"/>
        <v>DISTRIBUCION VOLUMEN X CRITERIO (kg ó litros)Energeticas30-100MIL</v>
      </c>
      <c r="B3206" s="20" t="s">
        <v>121</v>
      </c>
      <c r="C3206" s="20" t="s">
        <v>183</v>
      </c>
      <c r="D3206" s="20" t="s">
        <v>14</v>
      </c>
      <c r="E3206" s="22">
        <v>22.352347429250365</v>
      </c>
      <c r="F3206" s="22">
        <v>10.178439668676226</v>
      </c>
      <c r="G3206" s="22">
        <v>16.381316500267047</v>
      </c>
      <c r="H3206" s="22"/>
      <c r="I3206" s="22"/>
    </row>
    <row r="3207" spans="1:9" x14ac:dyDescent="0.25">
      <c r="A3207" s="20" t="str">
        <f t="shared" si="50"/>
        <v>DISTRIBUCION VOLUMEN X CRITERIO (kg ó litros)Energeticas100-200MIL</v>
      </c>
      <c r="B3207" s="20" t="s">
        <v>121</v>
      </c>
      <c r="C3207" s="20" t="s">
        <v>183</v>
      </c>
      <c r="D3207" s="20" t="s">
        <v>15</v>
      </c>
      <c r="E3207" s="22">
        <v>10.683191423601365</v>
      </c>
      <c r="F3207" s="22">
        <v>4.7408747046302553</v>
      </c>
      <c r="G3207" s="22">
        <v>5.3586294174192357</v>
      </c>
      <c r="H3207" s="22"/>
      <c r="I3207" s="22"/>
    </row>
    <row r="3208" spans="1:9" x14ac:dyDescent="0.25">
      <c r="A3208" s="20" t="str">
        <f t="shared" si="50"/>
        <v>DISTRIBUCION VOLUMEN X CRITERIO (kg ó litros)Energeticas200-500MIL</v>
      </c>
      <c r="B3208" s="20" t="s">
        <v>121</v>
      </c>
      <c r="C3208" s="20" t="s">
        <v>183</v>
      </c>
      <c r="D3208" s="20" t="s">
        <v>16</v>
      </c>
      <c r="E3208" s="22">
        <v>13.358156215539442</v>
      </c>
      <c r="F3208" s="22">
        <v>12.667965250254825</v>
      </c>
      <c r="G3208" s="22">
        <v>15.283508727095002</v>
      </c>
      <c r="H3208" s="22"/>
      <c r="I3208" s="22"/>
    </row>
    <row r="3209" spans="1:9" x14ac:dyDescent="0.25">
      <c r="A3209" s="20" t="str">
        <f t="shared" si="50"/>
        <v>DISTRIBUCION VOLUMEN X CRITERIO (kg ó litros)Energeticas&gt;500MIL</v>
      </c>
      <c r="B3209" s="20" t="s">
        <v>121</v>
      </c>
      <c r="C3209" s="20" t="s">
        <v>183</v>
      </c>
      <c r="D3209" s="20" t="s">
        <v>17</v>
      </c>
      <c r="E3209" s="22">
        <v>12.829684481071691</v>
      </c>
      <c r="F3209" s="22">
        <v>21.463023797015513</v>
      </c>
      <c r="G3209" s="22">
        <v>11.694905354564822</v>
      </c>
      <c r="H3209" s="22"/>
      <c r="I3209" s="22"/>
    </row>
    <row r="3210" spans="1:9" x14ac:dyDescent="0.25">
      <c r="A3210" s="20" t="str">
        <f t="shared" si="50"/>
        <v>DISTRIBUCION VOLUMEN X CRITERIO (kg ó litros)EnergeticasDE 15 A 19 AÑOS</v>
      </c>
      <c r="B3210" s="20" t="s">
        <v>121</v>
      </c>
      <c r="C3210" s="20" t="s">
        <v>183</v>
      </c>
      <c r="D3210" s="20" t="s">
        <v>40</v>
      </c>
      <c r="E3210" s="22">
        <v>14.750121753609605</v>
      </c>
      <c r="F3210" s="22">
        <v>44.539510642562327</v>
      </c>
      <c r="G3210" s="22">
        <v>22.974869441305454</v>
      </c>
      <c r="H3210" s="22"/>
      <c r="I3210" s="22"/>
    </row>
    <row r="3211" spans="1:9" x14ac:dyDescent="0.25">
      <c r="A3211" s="20" t="str">
        <f t="shared" si="50"/>
        <v>DISTRIBUCION VOLUMEN X CRITERIO (kg ó litros)EnergeticasDE 20 A 24 AÑOS</v>
      </c>
      <c r="B3211" s="20" t="s">
        <v>121</v>
      </c>
      <c r="C3211" s="20" t="s">
        <v>183</v>
      </c>
      <c r="D3211" s="20" t="s">
        <v>41</v>
      </c>
      <c r="E3211" s="22">
        <v>19.763104314532058</v>
      </c>
      <c r="F3211" s="22">
        <v>11.504240496058744</v>
      </c>
      <c r="G3211" s="22">
        <v>20.507638436166239</v>
      </c>
      <c r="H3211" s="22"/>
      <c r="I3211" s="22"/>
    </row>
    <row r="3212" spans="1:9" x14ac:dyDescent="0.25">
      <c r="A3212" s="20" t="str">
        <f t="shared" si="50"/>
        <v>DISTRIBUCION VOLUMEN X CRITERIO (kg ó litros)EnergeticasDE 25 A 34 AÑOS</v>
      </c>
      <c r="B3212" s="20" t="s">
        <v>121</v>
      </c>
      <c r="C3212" s="20" t="s">
        <v>183</v>
      </c>
      <c r="D3212" s="20" t="s">
        <v>42</v>
      </c>
      <c r="E3212" s="22">
        <v>15.724890397705479</v>
      </c>
      <c r="F3212" s="22">
        <v>15.237036517676442</v>
      </c>
      <c r="G3212" s="22">
        <v>10.692337014688665</v>
      </c>
      <c r="H3212" s="22"/>
      <c r="I3212" s="22"/>
    </row>
    <row r="3213" spans="1:9" x14ac:dyDescent="0.25">
      <c r="A3213" s="20" t="str">
        <f t="shared" si="50"/>
        <v>DISTRIBUCION VOLUMEN X CRITERIO (kg ó litros)EnergeticasDE 35 A 49 AÑOS</v>
      </c>
      <c r="B3213" s="20" t="s">
        <v>121</v>
      </c>
      <c r="C3213" s="20" t="s">
        <v>183</v>
      </c>
      <c r="D3213" s="20" t="s">
        <v>43</v>
      </c>
      <c r="E3213" s="22">
        <v>34.953015243017411</v>
      </c>
      <c r="F3213" s="22">
        <v>19.147071970596631</v>
      </c>
      <c r="G3213" s="22">
        <v>31.348384844312633</v>
      </c>
      <c r="H3213" s="22"/>
      <c r="I3213" s="22"/>
    </row>
    <row r="3214" spans="1:9" x14ac:dyDescent="0.25">
      <c r="A3214" s="20" t="str">
        <f t="shared" si="50"/>
        <v>DISTRIBUCION VOLUMEN X CRITERIO (kg ó litros)EnergeticasDE 50 A 59 AÑOS</v>
      </c>
      <c r="B3214" s="20" t="s">
        <v>121</v>
      </c>
      <c r="C3214" s="20" t="s">
        <v>183</v>
      </c>
      <c r="D3214" s="20" t="s">
        <v>44</v>
      </c>
      <c r="E3214" s="22">
        <v>12.644118249670067</v>
      </c>
      <c r="F3214" s="22">
        <v>7.5181435785132447</v>
      </c>
      <c r="G3214" s="22">
        <v>12.270547708784022</v>
      </c>
      <c r="H3214" s="22"/>
      <c r="I3214" s="22"/>
    </row>
    <row r="3215" spans="1:9" x14ac:dyDescent="0.25">
      <c r="A3215" s="20" t="str">
        <f t="shared" si="50"/>
        <v>DISTRIBUCION VOLUMEN X CRITERIO (kg ó litros)EnergeticasDE 60 A 75 AÑOS</v>
      </c>
      <c r="B3215" s="20" t="s">
        <v>121</v>
      </c>
      <c r="C3215" s="20" t="s">
        <v>183</v>
      </c>
      <c r="D3215" s="20" t="s">
        <v>45</v>
      </c>
      <c r="E3215" s="22">
        <v>2.1647450959043475</v>
      </c>
      <c r="F3215" s="22">
        <v>2.0539990614450736</v>
      </c>
      <c r="G3215" s="22">
        <v>2.206226690407366</v>
      </c>
      <c r="H3215" s="22"/>
      <c r="I3215" s="22"/>
    </row>
    <row r="3216" spans="1:9" x14ac:dyDescent="0.25">
      <c r="A3216" s="20" t="str">
        <f t="shared" si="50"/>
        <v>DISTRIBUCION VOLUMEN X CRITERIO (kg ó litros)EnergeticasALTA Y MEDIA ALTA</v>
      </c>
      <c r="B3216" s="20" t="s">
        <v>121</v>
      </c>
      <c r="C3216" s="20" t="s">
        <v>183</v>
      </c>
      <c r="D3216" s="20" t="s">
        <v>18</v>
      </c>
      <c r="E3216" s="22">
        <v>8.8950196306974973</v>
      </c>
      <c r="F3216" s="22">
        <v>6.6624787942317338</v>
      </c>
      <c r="G3216" s="22">
        <v>7.9475825360047656</v>
      </c>
      <c r="H3216" s="22"/>
      <c r="I3216" s="22"/>
    </row>
    <row r="3217" spans="1:9" x14ac:dyDescent="0.25">
      <c r="A3217" s="20" t="str">
        <f t="shared" si="50"/>
        <v>DISTRIBUCION VOLUMEN X CRITERIO (kg ó litros)EnergeticasMEDIA</v>
      </c>
      <c r="B3217" s="20" t="s">
        <v>121</v>
      </c>
      <c r="C3217" s="20" t="s">
        <v>183</v>
      </c>
      <c r="D3217" s="20" t="s">
        <v>19</v>
      </c>
      <c r="E3217" s="22">
        <v>32.828417045753831</v>
      </c>
      <c r="F3217" s="22">
        <v>30.291901160546566</v>
      </c>
      <c r="G3217" s="22">
        <v>36.298575794491114</v>
      </c>
      <c r="H3217" s="22"/>
      <c r="I3217" s="22"/>
    </row>
    <row r="3218" spans="1:9" x14ac:dyDescent="0.25">
      <c r="A3218" s="20" t="str">
        <f t="shared" si="50"/>
        <v>DISTRIBUCION VOLUMEN X CRITERIO (kg ó litros)EnergeticasMEDIA BAJA</v>
      </c>
      <c r="B3218" s="20" t="s">
        <v>121</v>
      </c>
      <c r="C3218" s="20" t="s">
        <v>183</v>
      </c>
      <c r="D3218" s="20" t="s">
        <v>20</v>
      </c>
      <c r="E3218" s="22">
        <v>17.244925144796923</v>
      </c>
      <c r="F3218" s="22">
        <v>14.973669768195474</v>
      </c>
      <c r="G3218" s="22">
        <v>27.592084211922181</v>
      </c>
      <c r="H3218" s="22"/>
      <c r="I3218" s="22"/>
    </row>
    <row r="3219" spans="1:9" x14ac:dyDescent="0.25">
      <c r="A3219" s="20" t="str">
        <f t="shared" si="50"/>
        <v>DISTRIBUCION VOLUMEN X CRITERIO (kg ó litros)EnergeticasBAJA</v>
      </c>
      <c r="B3219" s="20" t="s">
        <v>121</v>
      </c>
      <c r="C3219" s="20" t="s">
        <v>183</v>
      </c>
      <c r="D3219" s="20" t="s">
        <v>21</v>
      </c>
      <c r="E3219" s="22">
        <v>41.031635119622628</v>
      </c>
      <c r="F3219" s="22">
        <v>48.071950035328122</v>
      </c>
      <c r="G3219" s="22">
        <v>28.161755256107689</v>
      </c>
      <c r="H3219" s="22"/>
      <c r="I3219" s="22"/>
    </row>
    <row r="3220" spans="1:9" x14ac:dyDescent="0.25">
      <c r="A3220" s="20" t="str">
        <f t="shared" si="50"/>
        <v>DISTRIBUCION VOLUMEN X CRITERIO (kg ó litros)EnergeticasHOMBRE</v>
      </c>
      <c r="B3220" s="20" t="s">
        <v>121</v>
      </c>
      <c r="C3220" s="20" t="s">
        <v>183</v>
      </c>
      <c r="D3220" s="20" t="s">
        <v>22</v>
      </c>
      <c r="E3220" s="22">
        <v>53.906127024987718</v>
      </c>
      <c r="F3220" s="22">
        <v>68.649149318162316</v>
      </c>
      <c r="G3220" s="22">
        <v>67.946622144044738</v>
      </c>
      <c r="H3220" s="22"/>
      <c r="I3220" s="22"/>
    </row>
    <row r="3221" spans="1:9" x14ac:dyDescent="0.25">
      <c r="A3221" s="20" t="str">
        <f t="shared" si="50"/>
        <v>DISTRIBUCION VOLUMEN X CRITERIO (kg ó litros)EnergeticasMUJER</v>
      </c>
      <c r="B3221" s="20" t="s">
        <v>121</v>
      </c>
      <c r="C3221" s="20" t="s">
        <v>183</v>
      </c>
      <c r="D3221" s="20" t="s">
        <v>23</v>
      </c>
      <c r="E3221" s="22">
        <v>46.09386880912885</v>
      </c>
      <c r="F3221" s="22">
        <v>31.350843745413677</v>
      </c>
      <c r="G3221" s="22">
        <v>32.053364337348341</v>
      </c>
      <c r="H3221" s="22"/>
      <c r="I3221" s="22"/>
    </row>
    <row r="3222" spans="1:9" x14ac:dyDescent="0.25">
      <c r="A3222" s="20" t="str">
        <f t="shared" si="50"/>
        <v>DISTRIBUCION VOLUMEN X CRITERIO (kg ó litros)GaseosasT.ESPAÑA</v>
      </c>
      <c r="B3222" s="20" t="s">
        <v>121</v>
      </c>
      <c r="C3222" s="20" t="s">
        <v>169</v>
      </c>
      <c r="D3222" s="20" t="s">
        <v>37</v>
      </c>
      <c r="E3222" s="22">
        <v>100</v>
      </c>
      <c r="F3222" s="22">
        <v>100</v>
      </c>
      <c r="G3222" s="22">
        <v>100</v>
      </c>
      <c r="H3222" s="22"/>
      <c r="I3222" s="22"/>
    </row>
    <row r="3223" spans="1:9" x14ac:dyDescent="0.25">
      <c r="A3223" s="20" t="str">
        <f t="shared" si="50"/>
        <v>DISTRIBUCION VOLUMEN X CRITERIO (kg ó litros)GaseosasBCN AM</v>
      </c>
      <c r="B3223" s="20" t="s">
        <v>121</v>
      </c>
      <c r="C3223" s="20" t="s">
        <v>169</v>
      </c>
      <c r="D3223" s="20" t="s">
        <v>2</v>
      </c>
      <c r="E3223" s="22">
        <v>6.7753431163679627</v>
      </c>
      <c r="F3223" s="22">
        <v>9.3207234669628605</v>
      </c>
      <c r="G3223" s="22">
        <v>8.9686345917012957</v>
      </c>
      <c r="H3223" s="22"/>
      <c r="I3223" s="22"/>
    </row>
    <row r="3224" spans="1:9" x14ac:dyDescent="0.25">
      <c r="A3224" s="20" t="str">
        <f t="shared" si="50"/>
        <v>DISTRIBUCION VOLUMEN X CRITERIO (kg ó litros)GaseosasREST.CAT ARAGON</v>
      </c>
      <c r="B3224" s="20" t="s">
        <v>121</v>
      </c>
      <c r="C3224" s="20" t="s">
        <v>169</v>
      </c>
      <c r="D3224" s="20" t="s">
        <v>3</v>
      </c>
      <c r="E3224" s="22">
        <v>16.786702154884107</v>
      </c>
      <c r="F3224" s="22">
        <v>16.486303394144507</v>
      </c>
      <c r="G3224" s="22">
        <v>12.027404299472158</v>
      </c>
      <c r="H3224" s="22"/>
      <c r="I3224" s="22"/>
    </row>
    <row r="3225" spans="1:9" x14ac:dyDescent="0.25">
      <c r="A3225" s="20" t="str">
        <f t="shared" si="50"/>
        <v>DISTRIBUCION VOLUMEN X CRITERIO (kg ó litros)GaseosasLEVANTE</v>
      </c>
      <c r="B3225" s="20" t="s">
        <v>121</v>
      </c>
      <c r="C3225" s="20" t="s">
        <v>169</v>
      </c>
      <c r="D3225" s="20" t="s">
        <v>4</v>
      </c>
      <c r="E3225" s="22">
        <v>13.367157115714196</v>
      </c>
      <c r="F3225" s="22">
        <v>20.105259453381503</v>
      </c>
      <c r="G3225" s="22">
        <v>24.264776839350212</v>
      </c>
      <c r="H3225" s="22"/>
      <c r="I3225" s="22"/>
    </row>
    <row r="3226" spans="1:9" x14ac:dyDescent="0.25">
      <c r="A3226" s="20" t="str">
        <f t="shared" si="50"/>
        <v>DISTRIBUCION VOLUMEN X CRITERIO (kg ó litros)GaseosasANDALUCIA</v>
      </c>
      <c r="B3226" s="20" t="s">
        <v>121</v>
      </c>
      <c r="C3226" s="20" t="s">
        <v>169</v>
      </c>
      <c r="D3226" s="20" t="s">
        <v>5</v>
      </c>
      <c r="E3226" s="22">
        <v>6.2767753863819209</v>
      </c>
      <c r="F3226" s="22">
        <v>7.1840710526035609</v>
      </c>
      <c r="G3226" s="22">
        <v>8.8100543714846307</v>
      </c>
      <c r="H3226" s="22"/>
      <c r="I3226" s="22"/>
    </row>
    <row r="3227" spans="1:9" x14ac:dyDescent="0.25">
      <c r="A3227" s="20" t="str">
        <f t="shared" si="50"/>
        <v>DISTRIBUCION VOLUMEN X CRITERIO (kg ó litros)GaseosasMDD AM</v>
      </c>
      <c r="B3227" s="20" t="s">
        <v>121</v>
      </c>
      <c r="C3227" s="20" t="s">
        <v>169</v>
      </c>
      <c r="D3227" s="20" t="s">
        <v>6</v>
      </c>
      <c r="E3227" s="22">
        <v>21.934962054018097</v>
      </c>
      <c r="F3227" s="22">
        <v>18.381264785624612</v>
      </c>
      <c r="G3227" s="22">
        <v>13.20419610786659</v>
      </c>
      <c r="H3227" s="22"/>
      <c r="I3227" s="22"/>
    </row>
    <row r="3228" spans="1:9" x14ac:dyDescent="0.25">
      <c r="A3228" s="20" t="str">
        <f t="shared" si="50"/>
        <v>DISTRIBUCION VOLUMEN X CRITERIO (kg ó litros)GaseosasRTO CENTRO</v>
      </c>
      <c r="B3228" s="20" t="s">
        <v>121</v>
      </c>
      <c r="C3228" s="20" t="s">
        <v>169</v>
      </c>
      <c r="D3228" s="20" t="s">
        <v>7</v>
      </c>
      <c r="E3228" s="22">
        <v>4.1609562911630222</v>
      </c>
      <c r="F3228" s="22">
        <v>5.9866791745796695</v>
      </c>
      <c r="G3228" s="22">
        <v>6.362331534451239</v>
      </c>
      <c r="H3228" s="22"/>
      <c r="I3228" s="22"/>
    </row>
    <row r="3229" spans="1:9" x14ac:dyDescent="0.25">
      <c r="A3229" s="20" t="str">
        <f t="shared" si="50"/>
        <v>DISTRIBUCION VOLUMEN X CRITERIO (kg ó litros)GaseosasNORTE-CENTRO</v>
      </c>
      <c r="B3229" s="20" t="s">
        <v>121</v>
      </c>
      <c r="C3229" s="20" t="s">
        <v>169</v>
      </c>
      <c r="D3229" s="20" t="s">
        <v>8</v>
      </c>
      <c r="E3229" s="22">
        <v>16.21435517906917</v>
      </c>
      <c r="F3229" s="22">
        <v>12.37494503089213</v>
      </c>
      <c r="G3229" s="22">
        <v>6.7294705136405089</v>
      </c>
      <c r="H3229" s="22"/>
      <c r="I3229" s="22"/>
    </row>
    <row r="3230" spans="1:9" x14ac:dyDescent="0.25">
      <c r="A3230" s="20" t="str">
        <f t="shared" si="50"/>
        <v>DISTRIBUCION VOLUMEN X CRITERIO (kg ó litros)GaseosasNOROESTE</v>
      </c>
      <c r="B3230" s="20" t="s">
        <v>121</v>
      </c>
      <c r="C3230" s="20" t="s">
        <v>169</v>
      </c>
      <c r="D3230" s="20" t="s">
        <v>9</v>
      </c>
      <c r="E3230" s="22">
        <v>14.483739556064149</v>
      </c>
      <c r="F3230" s="22">
        <v>10.160752108319086</v>
      </c>
      <c r="G3230" s="22">
        <v>19.633126600231602</v>
      </c>
      <c r="H3230" s="22"/>
      <c r="I3230" s="22"/>
    </row>
    <row r="3231" spans="1:9" x14ac:dyDescent="0.25">
      <c r="A3231" s="20" t="str">
        <f t="shared" si="50"/>
        <v>DISTRIBUCION VOLUMEN X CRITERIO (kg ó litros)Gaseosas&lt;2MIL</v>
      </c>
      <c r="B3231" s="20" t="s">
        <v>121</v>
      </c>
      <c r="C3231" s="20" t="s">
        <v>169</v>
      </c>
      <c r="D3231" s="20" t="s">
        <v>10</v>
      </c>
      <c r="E3231" s="22">
        <v>5.7571412298380951</v>
      </c>
      <c r="F3231" s="22">
        <v>3.3249571369190045</v>
      </c>
      <c r="G3231" s="22">
        <v>3.0294653022923543</v>
      </c>
      <c r="H3231" s="22"/>
      <c r="I3231" s="22"/>
    </row>
    <row r="3232" spans="1:9" x14ac:dyDescent="0.25">
      <c r="A3232" s="20" t="str">
        <f t="shared" si="50"/>
        <v>DISTRIBUCION VOLUMEN X CRITERIO (kg ó litros)Gaseosas2-5MIL</v>
      </c>
      <c r="B3232" s="20" t="s">
        <v>121</v>
      </c>
      <c r="C3232" s="20" t="s">
        <v>169</v>
      </c>
      <c r="D3232" s="20" t="s">
        <v>11</v>
      </c>
      <c r="E3232" s="22">
        <v>5.469186896727023</v>
      </c>
      <c r="F3232" s="22">
        <v>3.0051519889926679</v>
      </c>
      <c r="G3232" s="22">
        <v>1.2500628366586848</v>
      </c>
      <c r="H3232" s="22"/>
      <c r="I3232" s="22"/>
    </row>
    <row r="3233" spans="1:9" x14ac:dyDescent="0.25">
      <c r="A3233" s="20" t="str">
        <f t="shared" si="50"/>
        <v>DISTRIBUCION VOLUMEN X CRITERIO (kg ó litros)Gaseosas5-10MIL</v>
      </c>
      <c r="B3233" s="20" t="s">
        <v>121</v>
      </c>
      <c r="C3233" s="20" t="s">
        <v>169</v>
      </c>
      <c r="D3233" s="20" t="s">
        <v>12</v>
      </c>
      <c r="E3233" s="22">
        <v>5.5655397761998895</v>
      </c>
      <c r="F3233" s="22">
        <v>7.7375334057533358</v>
      </c>
      <c r="G3233" s="22">
        <v>5.0861181890228879</v>
      </c>
      <c r="H3233" s="22"/>
      <c r="I3233" s="22"/>
    </row>
    <row r="3234" spans="1:9" x14ac:dyDescent="0.25">
      <c r="A3234" s="20" t="str">
        <f t="shared" si="50"/>
        <v>DISTRIBUCION VOLUMEN X CRITERIO (kg ó litros)Gaseosas10-30MIL</v>
      </c>
      <c r="B3234" s="20" t="s">
        <v>121</v>
      </c>
      <c r="C3234" s="20" t="s">
        <v>169</v>
      </c>
      <c r="D3234" s="20" t="s">
        <v>13</v>
      </c>
      <c r="E3234" s="22">
        <v>28.845682348697704</v>
      </c>
      <c r="F3234" s="22">
        <v>21.271642664994538</v>
      </c>
      <c r="G3234" s="22">
        <v>26.618268663172234</v>
      </c>
      <c r="H3234" s="22"/>
      <c r="I3234" s="22"/>
    </row>
    <row r="3235" spans="1:9" x14ac:dyDescent="0.25">
      <c r="A3235" s="20" t="str">
        <f t="shared" si="50"/>
        <v>DISTRIBUCION VOLUMEN X CRITERIO (kg ó litros)Gaseosas30-100MIL</v>
      </c>
      <c r="B3235" s="20" t="s">
        <v>121</v>
      </c>
      <c r="C3235" s="20" t="s">
        <v>169</v>
      </c>
      <c r="D3235" s="20" t="s">
        <v>14</v>
      </c>
      <c r="E3235" s="22">
        <v>20.61357478421732</v>
      </c>
      <c r="F3235" s="22">
        <v>17.546443693652794</v>
      </c>
      <c r="G3235" s="22">
        <v>16.82445250069669</v>
      </c>
      <c r="H3235" s="22"/>
      <c r="I3235" s="22"/>
    </row>
    <row r="3236" spans="1:9" x14ac:dyDescent="0.25">
      <c r="A3236" s="20" t="str">
        <f t="shared" si="50"/>
        <v>DISTRIBUCION VOLUMEN X CRITERIO (kg ó litros)Gaseosas100-200MIL</v>
      </c>
      <c r="B3236" s="20" t="s">
        <v>121</v>
      </c>
      <c r="C3236" s="20" t="s">
        <v>169</v>
      </c>
      <c r="D3236" s="20" t="s">
        <v>15</v>
      </c>
      <c r="E3236" s="22">
        <v>5.4705575103555777</v>
      </c>
      <c r="F3236" s="22">
        <v>6.6262197205091242</v>
      </c>
      <c r="G3236" s="22">
        <v>7.0807066909623311</v>
      </c>
      <c r="H3236" s="22"/>
      <c r="I3236" s="22"/>
    </row>
    <row r="3237" spans="1:9" x14ac:dyDescent="0.25">
      <c r="A3237" s="20" t="str">
        <f t="shared" si="50"/>
        <v>DISTRIBUCION VOLUMEN X CRITERIO (kg ó litros)Gaseosas200-500MIL</v>
      </c>
      <c r="B3237" s="20" t="s">
        <v>121</v>
      </c>
      <c r="C3237" s="20" t="s">
        <v>169</v>
      </c>
      <c r="D3237" s="20" t="s">
        <v>16</v>
      </c>
      <c r="E3237" s="22">
        <v>8.0692203640221525</v>
      </c>
      <c r="F3237" s="22">
        <v>10.004331001586561</v>
      </c>
      <c r="G3237" s="22">
        <v>6.183599130936309</v>
      </c>
      <c r="H3237" s="22"/>
      <c r="I3237" s="22"/>
    </row>
    <row r="3238" spans="1:9" x14ac:dyDescent="0.25">
      <c r="A3238" s="20" t="str">
        <f t="shared" si="50"/>
        <v>DISTRIBUCION VOLUMEN X CRITERIO (kg ó litros)Gaseosas&gt;500MIL</v>
      </c>
      <c r="B3238" s="20" t="s">
        <v>121</v>
      </c>
      <c r="C3238" s="20" t="s">
        <v>169</v>
      </c>
      <c r="D3238" s="20" t="s">
        <v>17</v>
      </c>
      <c r="E3238" s="22">
        <v>20.209093886754143</v>
      </c>
      <c r="F3238" s="22">
        <v>30.483711906007766</v>
      </c>
      <c r="G3238" s="22">
        <v>33.927323714957062</v>
      </c>
      <c r="H3238" s="22"/>
      <c r="I3238" s="22"/>
    </row>
    <row r="3239" spans="1:9" x14ac:dyDescent="0.25">
      <c r="A3239" s="20" t="str">
        <f t="shared" si="50"/>
        <v>DISTRIBUCION VOLUMEN X CRITERIO (kg ó litros)GaseosasDE 15 A 19 AÑOS</v>
      </c>
      <c r="B3239" s="20" t="s">
        <v>121</v>
      </c>
      <c r="C3239" s="20" t="s">
        <v>169</v>
      </c>
      <c r="D3239" s="20" t="s">
        <v>40</v>
      </c>
      <c r="E3239" s="22">
        <v>0.76306343763306572</v>
      </c>
      <c r="F3239" s="22">
        <v>0</v>
      </c>
      <c r="G3239" s="22">
        <v>0</v>
      </c>
      <c r="H3239" s="22"/>
      <c r="I3239" s="22"/>
    </row>
    <row r="3240" spans="1:9" x14ac:dyDescent="0.25">
      <c r="A3240" s="20" t="str">
        <f t="shared" si="50"/>
        <v>DISTRIBUCION VOLUMEN X CRITERIO (kg ó litros)GaseosasDE 20 A 24 AÑOS</v>
      </c>
      <c r="B3240" s="20" t="s">
        <v>121</v>
      </c>
      <c r="C3240" s="20" t="s">
        <v>169</v>
      </c>
      <c r="D3240" s="20" t="s">
        <v>41</v>
      </c>
      <c r="E3240" s="22">
        <v>0.48277517667020603</v>
      </c>
      <c r="F3240" s="22">
        <v>0.44272574787785035</v>
      </c>
      <c r="G3240" s="22">
        <v>1.1092356906653134</v>
      </c>
      <c r="H3240" s="22"/>
      <c r="I3240" s="22"/>
    </row>
    <row r="3241" spans="1:9" x14ac:dyDescent="0.25">
      <c r="A3241" s="20" t="str">
        <f t="shared" si="50"/>
        <v>DISTRIBUCION VOLUMEN X CRITERIO (kg ó litros)GaseosasDE 25 A 34 AÑOS</v>
      </c>
      <c r="B3241" s="20" t="s">
        <v>121</v>
      </c>
      <c r="C3241" s="20" t="s">
        <v>169</v>
      </c>
      <c r="D3241" s="20" t="s">
        <v>42</v>
      </c>
      <c r="E3241" s="22">
        <v>3.7456364144073988</v>
      </c>
      <c r="F3241" s="22">
        <v>2.3467141636306206</v>
      </c>
      <c r="G3241" s="22">
        <v>1.8168681716177855</v>
      </c>
      <c r="H3241" s="22"/>
      <c r="I3241" s="22"/>
    </row>
    <row r="3242" spans="1:9" x14ac:dyDescent="0.25">
      <c r="A3242" s="20" t="str">
        <f t="shared" si="50"/>
        <v>DISTRIBUCION VOLUMEN X CRITERIO (kg ó litros)GaseosasDE 35 A 49 AÑOS</v>
      </c>
      <c r="B3242" s="20" t="s">
        <v>121</v>
      </c>
      <c r="C3242" s="20" t="s">
        <v>169</v>
      </c>
      <c r="D3242" s="20" t="s">
        <v>43</v>
      </c>
      <c r="E3242" s="22">
        <v>15.330615309633517</v>
      </c>
      <c r="F3242" s="22">
        <v>14.697497579042389</v>
      </c>
      <c r="G3242" s="22">
        <v>7.0614691880276848</v>
      </c>
      <c r="H3242" s="22"/>
      <c r="I3242" s="22"/>
    </row>
    <row r="3243" spans="1:9" x14ac:dyDescent="0.25">
      <c r="A3243" s="20" t="str">
        <f t="shared" si="50"/>
        <v>DISTRIBUCION VOLUMEN X CRITERIO (kg ó litros)GaseosasDE 50 A 59 AÑOS</v>
      </c>
      <c r="B3243" s="20" t="s">
        <v>121</v>
      </c>
      <c r="C3243" s="20" t="s">
        <v>169</v>
      </c>
      <c r="D3243" s="20" t="s">
        <v>44</v>
      </c>
      <c r="E3243" s="22">
        <v>34.230704591152183</v>
      </c>
      <c r="F3243" s="22">
        <v>36.261302859357336</v>
      </c>
      <c r="G3243" s="22">
        <v>23.813303058209303</v>
      </c>
      <c r="H3243" s="22"/>
      <c r="I3243" s="22"/>
    </row>
    <row r="3244" spans="1:9" x14ac:dyDescent="0.25">
      <c r="A3244" s="20" t="str">
        <f t="shared" si="50"/>
        <v>DISTRIBUCION VOLUMEN X CRITERIO (kg ó litros)GaseosasDE 60 A 75 AÑOS</v>
      </c>
      <c r="B3244" s="20" t="s">
        <v>121</v>
      </c>
      <c r="C3244" s="20" t="s">
        <v>169</v>
      </c>
      <c r="D3244" s="20" t="s">
        <v>45</v>
      </c>
      <c r="E3244" s="22">
        <v>45.447200310604131</v>
      </c>
      <c r="F3244" s="22">
        <v>46.251752771444984</v>
      </c>
      <c r="G3244" s="22">
        <v>66.199115399484981</v>
      </c>
      <c r="H3244" s="22"/>
      <c r="I3244" s="22"/>
    </row>
    <row r="3245" spans="1:9" x14ac:dyDescent="0.25">
      <c r="A3245" s="20" t="str">
        <f t="shared" si="50"/>
        <v>DISTRIBUCION VOLUMEN X CRITERIO (kg ó litros)GaseosasALTA Y MEDIA ALTA</v>
      </c>
      <c r="B3245" s="20" t="s">
        <v>121</v>
      </c>
      <c r="C3245" s="20" t="s">
        <v>169</v>
      </c>
      <c r="D3245" s="20" t="s">
        <v>18</v>
      </c>
      <c r="E3245" s="22">
        <v>24.59472668848116</v>
      </c>
      <c r="F3245" s="22">
        <v>24.967738605824021</v>
      </c>
      <c r="G3245" s="22">
        <v>19.011382242098783</v>
      </c>
      <c r="H3245" s="22"/>
      <c r="I3245" s="22"/>
    </row>
    <row r="3246" spans="1:9" x14ac:dyDescent="0.25">
      <c r="A3246" s="20" t="str">
        <f t="shared" si="50"/>
        <v>DISTRIBUCION VOLUMEN X CRITERIO (kg ó litros)GaseosasMEDIA</v>
      </c>
      <c r="B3246" s="20" t="s">
        <v>121</v>
      </c>
      <c r="C3246" s="20" t="s">
        <v>169</v>
      </c>
      <c r="D3246" s="20" t="s">
        <v>19</v>
      </c>
      <c r="E3246" s="22">
        <v>31.019299396429563</v>
      </c>
      <c r="F3246" s="22">
        <v>41.330455988402356</v>
      </c>
      <c r="G3246" s="22">
        <v>34.753795566341559</v>
      </c>
      <c r="H3246" s="22"/>
      <c r="I3246" s="22"/>
    </row>
    <row r="3247" spans="1:9" x14ac:dyDescent="0.25">
      <c r="A3247" s="20" t="str">
        <f t="shared" si="50"/>
        <v>DISTRIBUCION VOLUMEN X CRITERIO (kg ó litros)GaseosasMEDIA BAJA</v>
      </c>
      <c r="B3247" s="20" t="s">
        <v>121</v>
      </c>
      <c r="C3247" s="20" t="s">
        <v>169</v>
      </c>
      <c r="D3247" s="20" t="s">
        <v>20</v>
      </c>
      <c r="E3247" s="22">
        <v>27.958727299318575</v>
      </c>
      <c r="F3247" s="22">
        <v>22.936667036324781</v>
      </c>
      <c r="G3247" s="22">
        <v>31.881093417342139</v>
      </c>
      <c r="H3247" s="22"/>
      <c r="I3247" s="22"/>
    </row>
    <row r="3248" spans="1:9" x14ac:dyDescent="0.25">
      <c r="A3248" s="20" t="str">
        <f t="shared" si="50"/>
        <v>DISTRIBUCION VOLUMEN X CRITERIO (kg ó litros)GaseosasBAJA</v>
      </c>
      <c r="B3248" s="20" t="s">
        <v>121</v>
      </c>
      <c r="C3248" s="20" t="s">
        <v>169</v>
      </c>
      <c r="D3248" s="20" t="s">
        <v>21</v>
      </c>
      <c r="E3248" s="22">
        <v>16.427248158885728</v>
      </c>
      <c r="F3248" s="22">
        <v>10.765130355157334</v>
      </c>
      <c r="G3248" s="22">
        <v>14.353730780213816</v>
      </c>
      <c r="H3248" s="22"/>
      <c r="I3248" s="22"/>
    </row>
    <row r="3249" spans="1:9" x14ac:dyDescent="0.25">
      <c r="A3249" s="20" t="str">
        <f t="shared" si="50"/>
        <v>DISTRIBUCION VOLUMEN X CRITERIO (kg ó litros)GaseosasHOMBRE</v>
      </c>
      <c r="B3249" s="20" t="s">
        <v>121</v>
      </c>
      <c r="C3249" s="20" t="s">
        <v>169</v>
      </c>
      <c r="D3249" s="20" t="s">
        <v>22</v>
      </c>
      <c r="E3249" s="22">
        <v>71.688665010824124</v>
      </c>
      <c r="F3249" s="22">
        <v>64.669442668922102</v>
      </c>
      <c r="G3249" s="22">
        <v>69.753443760012061</v>
      </c>
      <c r="H3249" s="22"/>
      <c r="I3249" s="22"/>
    </row>
    <row r="3250" spans="1:9" x14ac:dyDescent="0.25">
      <c r="A3250" s="20" t="str">
        <f t="shared" si="50"/>
        <v>DISTRIBUCION VOLUMEN X CRITERIO (kg ó litros)GaseosasMUJER</v>
      </c>
      <c r="B3250" s="20" t="s">
        <v>121</v>
      </c>
      <c r="C3250" s="20" t="s">
        <v>169</v>
      </c>
      <c r="D3250" s="20" t="s">
        <v>23</v>
      </c>
      <c r="E3250" s="22">
        <v>28.311333133417392</v>
      </c>
      <c r="F3250" s="22">
        <v>35.330561058029943</v>
      </c>
      <c r="G3250" s="22">
        <v>30.246549908544623</v>
      </c>
      <c r="H3250" s="22"/>
      <c r="I3250" s="22"/>
    </row>
    <row r="3251" spans="1:9" x14ac:dyDescent="0.25">
      <c r="A3251" s="20" t="str">
        <f t="shared" si="50"/>
        <v>DISTRIBUCION VOLUMEN X CRITERIO (kg ó litros)Bebidas Zumo+LecheT.ESPAÑA</v>
      </c>
      <c r="B3251" s="20" t="s">
        <v>121</v>
      </c>
      <c r="C3251" s="20" t="s">
        <v>170</v>
      </c>
      <c r="D3251" s="20" t="s">
        <v>37</v>
      </c>
      <c r="E3251" s="22">
        <v>100</v>
      </c>
      <c r="F3251" s="22">
        <v>100</v>
      </c>
      <c r="G3251" s="22">
        <v>100</v>
      </c>
      <c r="H3251" s="22"/>
      <c r="I3251" s="22"/>
    </row>
    <row r="3252" spans="1:9" x14ac:dyDescent="0.25">
      <c r="A3252" s="20" t="str">
        <f t="shared" si="50"/>
        <v>DISTRIBUCION VOLUMEN X CRITERIO (kg ó litros)Bebidas Zumo+LecheBCN AM</v>
      </c>
      <c r="B3252" s="20" t="s">
        <v>121</v>
      </c>
      <c r="C3252" s="20" t="s">
        <v>170</v>
      </c>
      <c r="D3252" s="20" t="s">
        <v>2</v>
      </c>
      <c r="E3252" s="22">
        <v>4.2970160275082625</v>
      </c>
      <c r="F3252" s="22">
        <v>3.4706709411215675</v>
      </c>
      <c r="G3252" s="22">
        <v>2.9555405077442991</v>
      </c>
      <c r="H3252" s="22"/>
      <c r="I3252" s="22"/>
    </row>
    <row r="3253" spans="1:9" x14ac:dyDescent="0.25">
      <c r="A3253" s="20" t="str">
        <f t="shared" si="50"/>
        <v>DISTRIBUCION VOLUMEN X CRITERIO (kg ó litros)Bebidas Zumo+LecheREST.CAT ARAGON</v>
      </c>
      <c r="B3253" s="20" t="s">
        <v>121</v>
      </c>
      <c r="C3253" s="20" t="s">
        <v>170</v>
      </c>
      <c r="D3253" s="20" t="s">
        <v>3</v>
      </c>
      <c r="E3253" s="22">
        <v>2.6276569381111461</v>
      </c>
      <c r="F3253" s="22">
        <v>4.3040972243323852</v>
      </c>
      <c r="G3253" s="22">
        <v>4.354684147798018</v>
      </c>
      <c r="H3253" s="22"/>
      <c r="I3253" s="22"/>
    </row>
    <row r="3254" spans="1:9" x14ac:dyDescent="0.25">
      <c r="A3254" s="20" t="str">
        <f t="shared" si="50"/>
        <v>DISTRIBUCION VOLUMEN X CRITERIO (kg ó litros)Bebidas Zumo+LecheLEVANTE</v>
      </c>
      <c r="B3254" s="20" t="s">
        <v>121</v>
      </c>
      <c r="C3254" s="20" t="s">
        <v>170</v>
      </c>
      <c r="D3254" s="20" t="s">
        <v>4</v>
      </c>
      <c r="E3254" s="22">
        <v>10.674983241330352</v>
      </c>
      <c r="F3254" s="22">
        <v>16.138285192838861</v>
      </c>
      <c r="G3254" s="22">
        <v>8.789356284246244</v>
      </c>
      <c r="H3254" s="22"/>
      <c r="I3254" s="22"/>
    </row>
    <row r="3255" spans="1:9" x14ac:dyDescent="0.25">
      <c r="A3255" s="20" t="str">
        <f t="shared" si="50"/>
        <v>DISTRIBUCION VOLUMEN X CRITERIO (kg ó litros)Bebidas Zumo+LecheANDALUCIA</v>
      </c>
      <c r="B3255" s="20" t="s">
        <v>121</v>
      </c>
      <c r="C3255" s="20" t="s">
        <v>170</v>
      </c>
      <c r="D3255" s="20" t="s">
        <v>5</v>
      </c>
      <c r="E3255" s="22">
        <v>42.966677748733872</v>
      </c>
      <c r="F3255" s="22">
        <v>34.145464891739444</v>
      </c>
      <c r="G3255" s="22">
        <v>24.603767228938995</v>
      </c>
      <c r="H3255" s="22"/>
      <c r="I3255" s="22"/>
    </row>
    <row r="3256" spans="1:9" x14ac:dyDescent="0.25">
      <c r="A3256" s="20" t="str">
        <f t="shared" si="50"/>
        <v>DISTRIBUCION VOLUMEN X CRITERIO (kg ó litros)Bebidas Zumo+LecheMDD AM</v>
      </c>
      <c r="B3256" s="20" t="s">
        <v>121</v>
      </c>
      <c r="C3256" s="20" t="s">
        <v>170</v>
      </c>
      <c r="D3256" s="20" t="s">
        <v>6</v>
      </c>
      <c r="E3256" s="22">
        <v>16.780406178297405</v>
      </c>
      <c r="F3256" s="22">
        <v>10.907205047870939</v>
      </c>
      <c r="G3256" s="22">
        <v>11.935152362420983</v>
      </c>
      <c r="H3256" s="22"/>
      <c r="I3256" s="22"/>
    </row>
    <row r="3257" spans="1:9" x14ac:dyDescent="0.25">
      <c r="A3257" s="20" t="str">
        <f t="shared" si="50"/>
        <v>DISTRIBUCION VOLUMEN X CRITERIO (kg ó litros)Bebidas Zumo+LecheRTO CENTRO</v>
      </c>
      <c r="B3257" s="20" t="s">
        <v>121</v>
      </c>
      <c r="C3257" s="20" t="s">
        <v>170</v>
      </c>
      <c r="D3257" s="20" t="s">
        <v>7</v>
      </c>
      <c r="E3257" s="22">
        <v>8.0342670013076241</v>
      </c>
      <c r="F3257" s="22">
        <v>12.711495266908152</v>
      </c>
      <c r="G3257" s="22">
        <v>18.88072470406658</v>
      </c>
      <c r="H3257" s="22"/>
      <c r="I3257" s="22"/>
    </row>
    <row r="3258" spans="1:9" x14ac:dyDescent="0.25">
      <c r="A3258" s="20" t="str">
        <f t="shared" si="50"/>
        <v>DISTRIBUCION VOLUMEN X CRITERIO (kg ó litros)Bebidas Zumo+LecheNORTE-CENTRO</v>
      </c>
      <c r="B3258" s="20" t="s">
        <v>121</v>
      </c>
      <c r="C3258" s="20" t="s">
        <v>170</v>
      </c>
      <c r="D3258" s="20" t="s">
        <v>8</v>
      </c>
      <c r="E3258" s="22">
        <v>3.9962394161106656</v>
      </c>
      <c r="F3258" s="22">
        <v>7.5517670806953348</v>
      </c>
      <c r="G3258" s="22">
        <v>19.497843382495049</v>
      </c>
      <c r="H3258" s="22"/>
      <c r="I3258" s="22"/>
    </row>
    <row r="3259" spans="1:9" x14ac:dyDescent="0.25">
      <c r="A3259" s="20" t="str">
        <f t="shared" si="50"/>
        <v>DISTRIBUCION VOLUMEN X CRITERIO (kg ó litros)Bebidas Zumo+LecheNOROESTE</v>
      </c>
      <c r="B3259" s="20" t="s">
        <v>121</v>
      </c>
      <c r="C3259" s="20" t="s">
        <v>170</v>
      </c>
      <c r="D3259" s="20" t="s">
        <v>9</v>
      </c>
      <c r="E3259" s="22">
        <v>10.622760274944559</v>
      </c>
      <c r="F3259" s="22">
        <v>10.771011533201888</v>
      </c>
      <c r="G3259" s="22">
        <v>8.9829345153740707</v>
      </c>
      <c r="H3259" s="22"/>
      <c r="I3259" s="22"/>
    </row>
    <row r="3260" spans="1:9" x14ac:dyDescent="0.25">
      <c r="A3260" s="20" t="str">
        <f t="shared" si="50"/>
        <v>DISTRIBUCION VOLUMEN X CRITERIO (kg ó litros)Bebidas Zumo+Leche&lt;2MIL</v>
      </c>
      <c r="B3260" s="20" t="s">
        <v>121</v>
      </c>
      <c r="C3260" s="20" t="s">
        <v>170</v>
      </c>
      <c r="D3260" s="20" t="s">
        <v>10</v>
      </c>
      <c r="E3260" s="22">
        <v>2.2045109754705967</v>
      </c>
      <c r="F3260" s="22">
        <v>6.9677209226401207</v>
      </c>
      <c r="G3260" s="22">
        <v>21.311553520895291</v>
      </c>
      <c r="H3260" s="22"/>
      <c r="I3260" s="22"/>
    </row>
    <row r="3261" spans="1:9" x14ac:dyDescent="0.25">
      <c r="A3261" s="20" t="str">
        <f t="shared" si="50"/>
        <v>DISTRIBUCION VOLUMEN X CRITERIO (kg ó litros)Bebidas Zumo+Leche2-5MIL</v>
      </c>
      <c r="B3261" s="20" t="s">
        <v>121</v>
      </c>
      <c r="C3261" s="20" t="s">
        <v>170</v>
      </c>
      <c r="D3261" s="20" t="s">
        <v>11</v>
      </c>
      <c r="E3261" s="22">
        <v>10.503322055469425</v>
      </c>
      <c r="F3261" s="22">
        <v>5.9951543559209082</v>
      </c>
      <c r="G3261" s="22">
        <v>5.6102517410555315</v>
      </c>
      <c r="H3261" s="22"/>
      <c r="I3261" s="22"/>
    </row>
    <row r="3262" spans="1:9" x14ac:dyDescent="0.25">
      <c r="A3262" s="20" t="str">
        <f t="shared" si="50"/>
        <v>DISTRIBUCION VOLUMEN X CRITERIO (kg ó litros)Bebidas Zumo+Leche5-10MIL</v>
      </c>
      <c r="B3262" s="20" t="s">
        <v>121</v>
      </c>
      <c r="C3262" s="20" t="s">
        <v>170</v>
      </c>
      <c r="D3262" s="20" t="s">
        <v>12</v>
      </c>
      <c r="E3262" s="22">
        <v>8.9287963138542459</v>
      </c>
      <c r="F3262" s="22">
        <v>6.3971051614019183</v>
      </c>
      <c r="G3262" s="22">
        <v>3.7858432140843097</v>
      </c>
      <c r="H3262" s="22"/>
      <c r="I3262" s="22"/>
    </row>
    <row r="3263" spans="1:9" x14ac:dyDescent="0.25">
      <c r="A3263" s="20" t="str">
        <f t="shared" si="50"/>
        <v>DISTRIBUCION VOLUMEN X CRITERIO (kg ó litros)Bebidas Zumo+Leche10-30MIL</v>
      </c>
      <c r="B3263" s="20" t="s">
        <v>121</v>
      </c>
      <c r="C3263" s="20" t="s">
        <v>170</v>
      </c>
      <c r="D3263" s="20" t="s">
        <v>13</v>
      </c>
      <c r="E3263" s="22">
        <v>21.432372250458858</v>
      </c>
      <c r="F3263" s="22">
        <v>18.664950890303466</v>
      </c>
      <c r="G3263" s="22">
        <v>9.7467537461511142</v>
      </c>
      <c r="H3263" s="22"/>
      <c r="I3263" s="22"/>
    </row>
    <row r="3264" spans="1:9" x14ac:dyDescent="0.25">
      <c r="A3264" s="20" t="str">
        <f t="shared" si="50"/>
        <v>DISTRIBUCION VOLUMEN X CRITERIO (kg ó litros)Bebidas Zumo+Leche30-100MIL</v>
      </c>
      <c r="B3264" s="20" t="s">
        <v>121</v>
      </c>
      <c r="C3264" s="20" t="s">
        <v>170</v>
      </c>
      <c r="D3264" s="20" t="s">
        <v>14</v>
      </c>
      <c r="E3264" s="22">
        <v>18.10378487021665</v>
      </c>
      <c r="F3264" s="22">
        <v>24.803858400294686</v>
      </c>
      <c r="G3264" s="22">
        <v>25.772528048694181</v>
      </c>
      <c r="H3264" s="22"/>
      <c r="I3264" s="22"/>
    </row>
    <row r="3265" spans="1:9" x14ac:dyDescent="0.25">
      <c r="A3265" s="20" t="str">
        <f t="shared" si="50"/>
        <v>DISTRIBUCION VOLUMEN X CRITERIO (kg ó litros)Bebidas Zumo+Leche100-200MIL</v>
      </c>
      <c r="B3265" s="20" t="s">
        <v>121</v>
      </c>
      <c r="C3265" s="20" t="s">
        <v>170</v>
      </c>
      <c r="D3265" s="20" t="s">
        <v>15</v>
      </c>
      <c r="E3265" s="22">
        <v>7.043656332948335</v>
      </c>
      <c r="F3265" s="22">
        <v>5.7746973549070386</v>
      </c>
      <c r="G3265" s="22">
        <v>8.8837534516237913</v>
      </c>
      <c r="H3265" s="22"/>
      <c r="I3265" s="22"/>
    </row>
    <row r="3266" spans="1:9" x14ac:dyDescent="0.25">
      <c r="A3266" s="20" t="str">
        <f t="shared" si="50"/>
        <v>DISTRIBUCION VOLUMEN X CRITERIO (kg ó litros)Bebidas Zumo+Leche200-500MIL</v>
      </c>
      <c r="B3266" s="20" t="s">
        <v>121</v>
      </c>
      <c r="C3266" s="20" t="s">
        <v>170</v>
      </c>
      <c r="D3266" s="20" t="s">
        <v>16</v>
      </c>
      <c r="E3266" s="22">
        <v>9.9861889146517608</v>
      </c>
      <c r="F3266" s="22">
        <v>17.854215728617369</v>
      </c>
      <c r="G3266" s="22">
        <v>12.960765199230053</v>
      </c>
      <c r="H3266" s="22"/>
      <c r="I3266" s="22"/>
    </row>
    <row r="3267" spans="1:9" x14ac:dyDescent="0.25">
      <c r="A3267" s="20" t="str">
        <f t="shared" si="50"/>
        <v>DISTRIBUCION VOLUMEN X CRITERIO (kg ó litros)Bebidas Zumo+Leche&gt;500MIL</v>
      </c>
      <c r="B3267" s="20" t="s">
        <v>121</v>
      </c>
      <c r="C3267" s="20" t="s">
        <v>170</v>
      </c>
      <c r="D3267" s="20" t="s">
        <v>17</v>
      </c>
      <c r="E3267" s="22">
        <v>21.797371019851312</v>
      </c>
      <c r="F3267" s="22">
        <v>13.542292586758222</v>
      </c>
      <c r="G3267" s="22">
        <v>11.928548144107483</v>
      </c>
      <c r="H3267" s="22"/>
      <c r="I3267" s="22"/>
    </row>
    <row r="3268" spans="1:9" x14ac:dyDescent="0.25">
      <c r="A3268" s="20" t="str">
        <f t="shared" ref="A3268:A3331" si="51">B3268&amp;C3268&amp;D3268</f>
        <v>DISTRIBUCION VOLUMEN X CRITERIO (kg ó litros)Bebidas Zumo+LecheDE 15 A 19 AÑOS</v>
      </c>
      <c r="B3268" s="20" t="s">
        <v>121</v>
      </c>
      <c r="C3268" s="20" t="s">
        <v>170</v>
      </c>
      <c r="D3268" s="20" t="s">
        <v>40</v>
      </c>
      <c r="E3268" s="22">
        <v>11.54386727164991</v>
      </c>
      <c r="F3268" s="22">
        <v>7.3074122181147523</v>
      </c>
      <c r="G3268" s="22">
        <v>21.073348856340083</v>
      </c>
      <c r="H3268" s="22"/>
      <c r="I3268" s="22"/>
    </row>
    <row r="3269" spans="1:9" x14ac:dyDescent="0.25">
      <c r="A3269" s="20" t="str">
        <f t="shared" si="51"/>
        <v>DISTRIBUCION VOLUMEN X CRITERIO (kg ó litros)Bebidas Zumo+LecheDE 20 A 24 AÑOS</v>
      </c>
      <c r="B3269" s="20" t="s">
        <v>121</v>
      </c>
      <c r="C3269" s="20" t="s">
        <v>170</v>
      </c>
      <c r="D3269" s="20" t="s">
        <v>41</v>
      </c>
      <c r="E3269" s="22">
        <v>10.04551027021833</v>
      </c>
      <c r="F3269" s="22">
        <v>5.2010329239949247</v>
      </c>
      <c r="G3269" s="22">
        <v>7.1427066979778493</v>
      </c>
      <c r="H3269" s="22"/>
      <c r="I3269" s="22"/>
    </row>
    <row r="3270" spans="1:9" x14ac:dyDescent="0.25">
      <c r="A3270" s="20" t="str">
        <f t="shared" si="51"/>
        <v>DISTRIBUCION VOLUMEN X CRITERIO (kg ó litros)Bebidas Zumo+LecheDE 25 A 34 AÑOS</v>
      </c>
      <c r="B3270" s="20" t="s">
        <v>121</v>
      </c>
      <c r="C3270" s="20" t="s">
        <v>170</v>
      </c>
      <c r="D3270" s="20" t="s">
        <v>42</v>
      </c>
      <c r="E3270" s="22">
        <v>10.602829881117719</v>
      </c>
      <c r="F3270" s="22">
        <v>15.116858766225647</v>
      </c>
      <c r="G3270" s="22">
        <v>11.443401985814932</v>
      </c>
      <c r="H3270" s="22"/>
      <c r="I3270" s="22"/>
    </row>
    <row r="3271" spans="1:9" x14ac:dyDescent="0.25">
      <c r="A3271" s="20" t="str">
        <f t="shared" si="51"/>
        <v>DISTRIBUCION VOLUMEN X CRITERIO (kg ó litros)Bebidas Zumo+LecheDE 35 A 49 AÑOS</v>
      </c>
      <c r="B3271" s="20" t="s">
        <v>121</v>
      </c>
      <c r="C3271" s="20" t="s">
        <v>170</v>
      </c>
      <c r="D3271" s="20" t="s">
        <v>43</v>
      </c>
      <c r="E3271" s="22">
        <v>36.385278375722834</v>
      </c>
      <c r="F3271" s="22">
        <v>27.497328655491771</v>
      </c>
      <c r="G3271" s="22">
        <v>21.750142693959258</v>
      </c>
      <c r="H3271" s="22"/>
      <c r="I3271" s="22"/>
    </row>
    <row r="3272" spans="1:9" x14ac:dyDescent="0.25">
      <c r="A3272" s="20" t="str">
        <f t="shared" si="51"/>
        <v>DISTRIBUCION VOLUMEN X CRITERIO (kg ó litros)Bebidas Zumo+LecheDE 50 A 59 AÑOS</v>
      </c>
      <c r="B3272" s="20" t="s">
        <v>121</v>
      </c>
      <c r="C3272" s="20" t="s">
        <v>170</v>
      </c>
      <c r="D3272" s="20" t="s">
        <v>44</v>
      </c>
      <c r="E3272" s="22">
        <v>20.236465582583058</v>
      </c>
      <c r="F3272" s="22">
        <v>26.424587869300154</v>
      </c>
      <c r="G3272" s="22">
        <v>24.978477638398271</v>
      </c>
      <c r="H3272" s="22"/>
      <c r="I3272" s="22"/>
    </row>
    <row r="3273" spans="1:9" x14ac:dyDescent="0.25">
      <c r="A3273" s="20" t="str">
        <f t="shared" si="51"/>
        <v>DISTRIBUCION VOLUMEN X CRITERIO (kg ó litros)Bebidas Zumo+LecheDE 60 A 75 AÑOS</v>
      </c>
      <c r="B3273" s="20" t="s">
        <v>121</v>
      </c>
      <c r="C3273" s="20" t="s">
        <v>170</v>
      </c>
      <c r="D3273" s="20" t="s">
        <v>45</v>
      </c>
      <c r="E3273" s="22">
        <v>11.186049797687234</v>
      </c>
      <c r="F3273" s="22">
        <v>18.452776902439105</v>
      </c>
      <c r="G3273" s="22">
        <v>13.611917800869477</v>
      </c>
      <c r="H3273" s="22"/>
      <c r="I3273" s="22"/>
    </row>
    <row r="3274" spans="1:9" x14ac:dyDescent="0.25">
      <c r="A3274" s="20" t="str">
        <f t="shared" si="51"/>
        <v>DISTRIBUCION VOLUMEN X CRITERIO (kg ó litros)Bebidas Zumo+LecheALTA Y MEDIA ALTA</v>
      </c>
      <c r="B3274" s="20" t="s">
        <v>121</v>
      </c>
      <c r="C3274" s="20" t="s">
        <v>170</v>
      </c>
      <c r="D3274" s="20" t="s">
        <v>18</v>
      </c>
      <c r="E3274" s="22">
        <v>19.50984491125185</v>
      </c>
      <c r="F3274" s="22">
        <v>22.569280595280198</v>
      </c>
      <c r="G3274" s="22">
        <v>31.320830160598589</v>
      </c>
      <c r="H3274" s="22"/>
      <c r="I3274" s="22"/>
    </row>
    <row r="3275" spans="1:9" x14ac:dyDescent="0.25">
      <c r="A3275" s="20" t="str">
        <f t="shared" si="51"/>
        <v>DISTRIBUCION VOLUMEN X CRITERIO (kg ó litros)Bebidas Zumo+LecheMEDIA</v>
      </c>
      <c r="B3275" s="20" t="s">
        <v>121</v>
      </c>
      <c r="C3275" s="20" t="s">
        <v>170</v>
      </c>
      <c r="D3275" s="20" t="s">
        <v>19</v>
      </c>
      <c r="E3275" s="22">
        <v>31.106220596074934</v>
      </c>
      <c r="F3275" s="22">
        <v>27.376213064392157</v>
      </c>
      <c r="G3275" s="22">
        <v>31.137873955329948</v>
      </c>
      <c r="H3275" s="22"/>
      <c r="I3275" s="22"/>
    </row>
    <row r="3276" spans="1:9" x14ac:dyDescent="0.25">
      <c r="A3276" s="20" t="str">
        <f t="shared" si="51"/>
        <v>DISTRIBUCION VOLUMEN X CRITERIO (kg ó litros)Bebidas Zumo+LecheMEDIA BAJA</v>
      </c>
      <c r="B3276" s="20" t="s">
        <v>121</v>
      </c>
      <c r="C3276" s="20" t="s">
        <v>170</v>
      </c>
      <c r="D3276" s="20" t="s">
        <v>20</v>
      </c>
      <c r="E3276" s="22">
        <v>23.368785735459863</v>
      </c>
      <c r="F3276" s="22">
        <v>19.701381752613152</v>
      </c>
      <c r="G3276" s="22">
        <v>12.990853848281953</v>
      </c>
      <c r="H3276" s="22"/>
      <c r="I3276" s="22"/>
    </row>
    <row r="3277" spans="1:9" x14ac:dyDescent="0.25">
      <c r="A3277" s="20" t="str">
        <f t="shared" si="51"/>
        <v>DISTRIBUCION VOLUMEN X CRITERIO (kg ó litros)Bebidas Zumo+LecheBAJA</v>
      </c>
      <c r="B3277" s="20" t="s">
        <v>121</v>
      </c>
      <c r="C3277" s="20" t="s">
        <v>170</v>
      </c>
      <c r="D3277" s="20" t="s">
        <v>21</v>
      </c>
      <c r="E3277" s="22">
        <v>26.015150095712158</v>
      </c>
      <c r="F3277" s="22">
        <v>30.353121805100326</v>
      </c>
      <c r="G3277" s="22">
        <v>24.550442110386758</v>
      </c>
      <c r="H3277" s="22"/>
      <c r="I3277" s="22"/>
    </row>
    <row r="3278" spans="1:9" x14ac:dyDescent="0.25">
      <c r="A3278" s="20" t="str">
        <f t="shared" si="51"/>
        <v>DISTRIBUCION VOLUMEN X CRITERIO (kg ó litros)Bebidas Zumo+LecheHOMBRE</v>
      </c>
      <c r="B3278" s="20" t="s">
        <v>121</v>
      </c>
      <c r="C3278" s="20" t="s">
        <v>170</v>
      </c>
      <c r="D3278" s="20" t="s">
        <v>22</v>
      </c>
      <c r="E3278" s="22">
        <v>45.607424236995925</v>
      </c>
      <c r="F3278" s="22">
        <v>37.160096866473161</v>
      </c>
      <c r="G3278" s="22">
        <v>34.472194947881277</v>
      </c>
      <c r="H3278" s="22"/>
      <c r="I3278" s="22"/>
    </row>
    <row r="3279" spans="1:9" x14ac:dyDescent="0.25">
      <c r="A3279" s="20" t="str">
        <f t="shared" si="51"/>
        <v>DISTRIBUCION VOLUMEN X CRITERIO (kg ó litros)Bebidas Zumo+LecheMUJER</v>
      </c>
      <c r="B3279" s="20" t="s">
        <v>121</v>
      </c>
      <c r="C3279" s="20" t="s">
        <v>170</v>
      </c>
      <c r="D3279" s="20" t="s">
        <v>23</v>
      </c>
      <c r="E3279" s="22">
        <v>54.392584289058064</v>
      </c>
      <c r="F3279" s="22">
        <v>62.839900598017394</v>
      </c>
      <c r="G3279" s="22">
        <v>65.527804057488808</v>
      </c>
      <c r="H3279" s="22"/>
      <c r="I3279" s="22"/>
    </row>
    <row r="3280" spans="1:9" x14ac:dyDescent="0.25">
      <c r="A3280" s="20" t="str">
        <f t="shared" si="51"/>
        <v>DISTRIBUCION VOLUMEN X CRITERIO (kg ó litros)RestoT.ESPAÑA</v>
      </c>
      <c r="B3280" s="20" t="s">
        <v>121</v>
      </c>
      <c r="C3280" s="20" t="s">
        <v>79</v>
      </c>
      <c r="D3280" s="20" t="s">
        <v>37</v>
      </c>
      <c r="E3280" s="22">
        <v>100</v>
      </c>
      <c r="F3280" s="22">
        <v>100</v>
      </c>
      <c r="G3280" s="22">
        <v>100</v>
      </c>
      <c r="H3280" s="22"/>
      <c r="I3280" s="22"/>
    </row>
    <row r="3281" spans="1:9" x14ac:dyDescent="0.25">
      <c r="A3281" s="20" t="str">
        <f t="shared" si="51"/>
        <v>DISTRIBUCION VOLUMEN X CRITERIO (kg ó litros)RestoBCN AM</v>
      </c>
      <c r="B3281" s="20" t="s">
        <v>121</v>
      </c>
      <c r="C3281" s="20" t="s">
        <v>79</v>
      </c>
      <c r="D3281" s="20" t="s">
        <v>2</v>
      </c>
      <c r="E3281" s="22">
        <v>8.7612733068587403</v>
      </c>
      <c r="F3281" s="22">
        <v>8.4974940740255764</v>
      </c>
      <c r="G3281" s="22">
        <v>7.1586630389202304</v>
      </c>
      <c r="H3281" s="22"/>
      <c r="I3281" s="22"/>
    </row>
    <row r="3282" spans="1:9" x14ac:dyDescent="0.25">
      <c r="A3282" s="20" t="str">
        <f t="shared" si="51"/>
        <v>DISTRIBUCION VOLUMEN X CRITERIO (kg ó litros)RestoREST.CAT ARAGON</v>
      </c>
      <c r="B3282" s="20" t="s">
        <v>121</v>
      </c>
      <c r="C3282" s="20" t="s">
        <v>79</v>
      </c>
      <c r="D3282" s="20" t="s">
        <v>3</v>
      </c>
      <c r="E3282" s="22">
        <v>9.3446085645695156</v>
      </c>
      <c r="F3282" s="22">
        <v>9.4726622255127992</v>
      </c>
      <c r="G3282" s="22">
        <v>11.398877342962303</v>
      </c>
      <c r="H3282" s="22"/>
      <c r="I3282" s="22"/>
    </row>
    <row r="3283" spans="1:9" x14ac:dyDescent="0.25">
      <c r="A3283" s="20" t="str">
        <f t="shared" si="51"/>
        <v>DISTRIBUCION VOLUMEN X CRITERIO (kg ó litros)RestoLEVANTE</v>
      </c>
      <c r="B3283" s="20" t="s">
        <v>121</v>
      </c>
      <c r="C3283" s="20" t="s">
        <v>79</v>
      </c>
      <c r="D3283" s="20" t="s">
        <v>4</v>
      </c>
      <c r="E3283" s="22">
        <v>7.5332137823544087</v>
      </c>
      <c r="F3283" s="22">
        <v>8.4932686302364164</v>
      </c>
      <c r="G3283" s="22">
        <v>6.6428239615240932</v>
      </c>
      <c r="H3283" s="22"/>
      <c r="I3283" s="22"/>
    </row>
    <row r="3284" spans="1:9" x14ac:dyDescent="0.25">
      <c r="A3284" s="20" t="str">
        <f t="shared" si="51"/>
        <v>DISTRIBUCION VOLUMEN X CRITERIO (kg ó litros)RestoANDALUCIA</v>
      </c>
      <c r="B3284" s="20" t="s">
        <v>121</v>
      </c>
      <c r="C3284" s="20" t="s">
        <v>79</v>
      </c>
      <c r="D3284" s="20" t="s">
        <v>5</v>
      </c>
      <c r="E3284" s="22">
        <v>27.735882249388784</v>
      </c>
      <c r="F3284" s="22">
        <v>27.744611642274592</v>
      </c>
      <c r="G3284" s="22">
        <v>27.336092176949123</v>
      </c>
      <c r="H3284" s="22"/>
      <c r="I3284" s="22"/>
    </row>
    <row r="3285" spans="1:9" x14ac:dyDescent="0.25">
      <c r="A3285" s="20" t="str">
        <f t="shared" si="51"/>
        <v>DISTRIBUCION VOLUMEN X CRITERIO (kg ó litros)RestoMDD AM</v>
      </c>
      <c r="B3285" s="20" t="s">
        <v>121</v>
      </c>
      <c r="C3285" s="20" t="s">
        <v>79</v>
      </c>
      <c r="D3285" s="20" t="s">
        <v>6</v>
      </c>
      <c r="E3285" s="22">
        <v>18.565451919876715</v>
      </c>
      <c r="F3285" s="22">
        <v>16.493940119487046</v>
      </c>
      <c r="G3285" s="22">
        <v>17.823164731528816</v>
      </c>
      <c r="H3285" s="22"/>
      <c r="I3285" s="22"/>
    </row>
    <row r="3286" spans="1:9" x14ac:dyDescent="0.25">
      <c r="A3286" s="20" t="str">
        <f t="shared" si="51"/>
        <v>DISTRIBUCION VOLUMEN X CRITERIO (kg ó litros)RestoRTO CENTRO</v>
      </c>
      <c r="B3286" s="20" t="s">
        <v>121</v>
      </c>
      <c r="C3286" s="20" t="s">
        <v>79</v>
      </c>
      <c r="D3286" s="20" t="s">
        <v>7</v>
      </c>
      <c r="E3286" s="22">
        <v>8.2704360269361956</v>
      </c>
      <c r="F3286" s="22">
        <v>10.927947832339518</v>
      </c>
      <c r="G3286" s="22">
        <v>12.070650875468244</v>
      </c>
      <c r="H3286" s="22"/>
      <c r="I3286" s="22"/>
    </row>
    <row r="3287" spans="1:9" x14ac:dyDescent="0.25">
      <c r="A3287" s="20" t="str">
        <f t="shared" si="51"/>
        <v>DISTRIBUCION VOLUMEN X CRITERIO (kg ó litros)RestoNORTE-CENTRO</v>
      </c>
      <c r="B3287" s="20" t="s">
        <v>121</v>
      </c>
      <c r="C3287" s="20" t="s">
        <v>79</v>
      </c>
      <c r="D3287" s="20" t="s">
        <v>8</v>
      </c>
      <c r="E3287" s="22">
        <v>6.8358629859720788</v>
      </c>
      <c r="F3287" s="22">
        <v>8.0115468703394459</v>
      </c>
      <c r="G3287" s="22">
        <v>10.663963716567761</v>
      </c>
      <c r="H3287" s="22"/>
      <c r="I3287" s="22"/>
    </row>
    <row r="3288" spans="1:9" x14ac:dyDescent="0.25">
      <c r="A3288" s="20" t="str">
        <f t="shared" si="51"/>
        <v>DISTRIBUCION VOLUMEN X CRITERIO (kg ó litros)RestoNOROESTE</v>
      </c>
      <c r="B3288" s="20" t="s">
        <v>121</v>
      </c>
      <c r="C3288" s="20" t="s">
        <v>79</v>
      </c>
      <c r="D3288" s="20" t="s">
        <v>9</v>
      </c>
      <c r="E3288" s="22">
        <v>12.953272158632023</v>
      </c>
      <c r="F3288" s="22">
        <v>10.358529751806831</v>
      </c>
      <c r="G3288" s="22">
        <v>6.9057679363457236</v>
      </c>
      <c r="H3288" s="22"/>
      <c r="I3288" s="22"/>
    </row>
    <row r="3289" spans="1:9" x14ac:dyDescent="0.25">
      <c r="A3289" s="20" t="str">
        <f t="shared" si="51"/>
        <v>DISTRIBUCION VOLUMEN X CRITERIO (kg ó litros)Resto&lt;2MIL</v>
      </c>
      <c r="B3289" s="20" t="s">
        <v>121</v>
      </c>
      <c r="C3289" s="20" t="s">
        <v>79</v>
      </c>
      <c r="D3289" s="20" t="s">
        <v>10</v>
      </c>
      <c r="E3289" s="22">
        <v>4.5201525058326348</v>
      </c>
      <c r="F3289" s="22">
        <v>5.1142009281053191</v>
      </c>
      <c r="G3289" s="22">
        <v>3.0508463898479645</v>
      </c>
      <c r="H3289" s="22"/>
      <c r="I3289" s="22"/>
    </row>
    <row r="3290" spans="1:9" x14ac:dyDescent="0.25">
      <c r="A3290" s="20" t="str">
        <f t="shared" si="51"/>
        <v>DISTRIBUCION VOLUMEN X CRITERIO (kg ó litros)Resto2-5MIL</v>
      </c>
      <c r="B3290" s="20" t="s">
        <v>121</v>
      </c>
      <c r="C3290" s="20" t="s">
        <v>79</v>
      </c>
      <c r="D3290" s="20" t="s">
        <v>11</v>
      </c>
      <c r="E3290" s="22">
        <v>7.4973219537924951</v>
      </c>
      <c r="F3290" s="22">
        <v>4.0777168716947552</v>
      </c>
      <c r="G3290" s="22">
        <v>6.9889639862609325</v>
      </c>
      <c r="H3290" s="22"/>
      <c r="I3290" s="22"/>
    </row>
    <row r="3291" spans="1:9" x14ac:dyDescent="0.25">
      <c r="A3291" s="20" t="str">
        <f t="shared" si="51"/>
        <v>DISTRIBUCION VOLUMEN X CRITERIO (kg ó litros)Resto5-10MIL</v>
      </c>
      <c r="B3291" s="20" t="s">
        <v>121</v>
      </c>
      <c r="C3291" s="20" t="s">
        <v>79</v>
      </c>
      <c r="D3291" s="20" t="s">
        <v>12</v>
      </c>
      <c r="E3291" s="22">
        <v>6.0441232407781511</v>
      </c>
      <c r="F3291" s="22">
        <v>7.9299642046134986</v>
      </c>
      <c r="G3291" s="22">
        <v>9.2608229497164949</v>
      </c>
      <c r="H3291" s="22"/>
      <c r="I3291" s="22"/>
    </row>
    <row r="3292" spans="1:9" x14ac:dyDescent="0.25">
      <c r="A3292" s="20" t="str">
        <f t="shared" si="51"/>
        <v>DISTRIBUCION VOLUMEN X CRITERIO (kg ó litros)Resto10-30MIL</v>
      </c>
      <c r="B3292" s="20" t="s">
        <v>121</v>
      </c>
      <c r="C3292" s="20" t="s">
        <v>79</v>
      </c>
      <c r="D3292" s="20" t="s">
        <v>13</v>
      </c>
      <c r="E3292" s="22">
        <v>22.620703518997566</v>
      </c>
      <c r="F3292" s="22">
        <v>26.995142561139353</v>
      </c>
      <c r="G3292" s="22">
        <v>21.143488310178402</v>
      </c>
      <c r="H3292" s="22"/>
      <c r="I3292" s="22"/>
    </row>
    <row r="3293" spans="1:9" x14ac:dyDescent="0.25">
      <c r="A3293" s="20" t="str">
        <f t="shared" si="51"/>
        <v>DISTRIBUCION VOLUMEN X CRITERIO (kg ó litros)Resto30-100MIL</v>
      </c>
      <c r="B3293" s="20" t="s">
        <v>121</v>
      </c>
      <c r="C3293" s="20" t="s">
        <v>79</v>
      </c>
      <c r="D3293" s="20" t="s">
        <v>14</v>
      </c>
      <c r="E3293" s="22">
        <v>16.497301399673727</v>
      </c>
      <c r="F3293" s="22">
        <v>15.885218075946463</v>
      </c>
      <c r="G3293" s="22">
        <v>17.842834028312922</v>
      </c>
      <c r="H3293" s="22"/>
      <c r="I3293" s="22"/>
    </row>
    <row r="3294" spans="1:9" x14ac:dyDescent="0.25">
      <c r="A3294" s="20" t="str">
        <f t="shared" si="51"/>
        <v>DISTRIBUCION VOLUMEN X CRITERIO (kg ó litros)Resto100-200MIL</v>
      </c>
      <c r="B3294" s="20" t="s">
        <v>121</v>
      </c>
      <c r="C3294" s="20" t="s">
        <v>79</v>
      </c>
      <c r="D3294" s="20" t="s">
        <v>15</v>
      </c>
      <c r="E3294" s="22">
        <v>10.307836069222191</v>
      </c>
      <c r="F3294" s="22">
        <v>9.4088643737648727</v>
      </c>
      <c r="G3294" s="22">
        <v>8.5541023867377746</v>
      </c>
      <c r="H3294" s="22"/>
      <c r="I3294" s="22"/>
    </row>
    <row r="3295" spans="1:9" x14ac:dyDescent="0.25">
      <c r="A3295" s="20" t="str">
        <f t="shared" si="51"/>
        <v>DISTRIBUCION VOLUMEN X CRITERIO (kg ó litros)Resto200-500MIL</v>
      </c>
      <c r="B3295" s="20" t="s">
        <v>121</v>
      </c>
      <c r="C3295" s="20" t="s">
        <v>79</v>
      </c>
      <c r="D3295" s="20" t="s">
        <v>16</v>
      </c>
      <c r="E3295" s="22">
        <v>12.679290475493973</v>
      </c>
      <c r="F3295" s="22">
        <v>14.766001747597448</v>
      </c>
      <c r="G3295" s="22">
        <v>14.371986850124795</v>
      </c>
      <c r="H3295" s="22"/>
      <c r="I3295" s="22"/>
    </row>
    <row r="3296" spans="1:9" x14ac:dyDescent="0.25">
      <c r="A3296" s="20" t="str">
        <f t="shared" si="51"/>
        <v>DISTRIBUCION VOLUMEN X CRITERIO (kg ó litros)Resto&gt;500MIL</v>
      </c>
      <c r="B3296" s="20" t="s">
        <v>121</v>
      </c>
      <c r="C3296" s="20" t="s">
        <v>79</v>
      </c>
      <c r="D3296" s="20" t="s">
        <v>17</v>
      </c>
      <c r="E3296" s="22">
        <v>19.833269749896036</v>
      </c>
      <c r="F3296" s="22">
        <v>15.822895842791334</v>
      </c>
      <c r="G3296" s="22">
        <v>18.786958420244222</v>
      </c>
      <c r="H3296" s="22"/>
      <c r="I3296" s="22"/>
    </row>
    <row r="3297" spans="1:9" x14ac:dyDescent="0.25">
      <c r="A3297" s="20" t="str">
        <f t="shared" si="51"/>
        <v>DISTRIBUCION VOLUMEN X CRITERIO (kg ó litros)RestoDE 15 A 19 AÑOS</v>
      </c>
      <c r="B3297" s="20" t="s">
        <v>121</v>
      </c>
      <c r="C3297" s="20" t="s">
        <v>79</v>
      </c>
      <c r="D3297" s="20" t="s">
        <v>40</v>
      </c>
      <c r="E3297" s="22">
        <v>7.4417702404815627</v>
      </c>
      <c r="F3297" s="22">
        <v>6.0278815809134603</v>
      </c>
      <c r="G3297" s="22">
        <v>6.3235456719545668</v>
      </c>
      <c r="H3297" s="22"/>
      <c r="I3297" s="22"/>
    </row>
    <row r="3298" spans="1:9" x14ac:dyDescent="0.25">
      <c r="A3298" s="20" t="str">
        <f t="shared" si="51"/>
        <v>DISTRIBUCION VOLUMEN X CRITERIO (kg ó litros)RestoDE 20 A 24 AÑOS</v>
      </c>
      <c r="B3298" s="20" t="s">
        <v>121</v>
      </c>
      <c r="C3298" s="20" t="s">
        <v>79</v>
      </c>
      <c r="D3298" s="20" t="s">
        <v>41</v>
      </c>
      <c r="E3298" s="22">
        <v>8.7845955913041056</v>
      </c>
      <c r="F3298" s="22">
        <v>8.5423847869496168</v>
      </c>
      <c r="G3298" s="22">
        <v>8.7740779447170443</v>
      </c>
      <c r="H3298" s="22"/>
      <c r="I3298" s="22"/>
    </row>
    <row r="3299" spans="1:9" x14ac:dyDescent="0.25">
      <c r="A3299" s="20" t="str">
        <f t="shared" si="51"/>
        <v>DISTRIBUCION VOLUMEN X CRITERIO (kg ó litros)RestoDE 25 A 34 AÑOS</v>
      </c>
      <c r="B3299" s="20" t="s">
        <v>121</v>
      </c>
      <c r="C3299" s="20" t="s">
        <v>79</v>
      </c>
      <c r="D3299" s="20" t="s">
        <v>42</v>
      </c>
      <c r="E3299" s="22">
        <v>19.309564923826244</v>
      </c>
      <c r="F3299" s="22">
        <v>16.253673050503107</v>
      </c>
      <c r="G3299" s="22">
        <v>17.480390578219247</v>
      </c>
      <c r="H3299" s="22"/>
      <c r="I3299" s="22"/>
    </row>
    <row r="3300" spans="1:9" x14ac:dyDescent="0.25">
      <c r="A3300" s="20" t="str">
        <f t="shared" si="51"/>
        <v>DISTRIBUCION VOLUMEN X CRITERIO (kg ó litros)RestoDE 35 A 49 AÑOS</v>
      </c>
      <c r="B3300" s="20" t="s">
        <v>121</v>
      </c>
      <c r="C3300" s="20" t="s">
        <v>79</v>
      </c>
      <c r="D3300" s="20" t="s">
        <v>43</v>
      </c>
      <c r="E3300" s="22">
        <v>35.357432912381462</v>
      </c>
      <c r="F3300" s="22">
        <v>35.457644434448163</v>
      </c>
      <c r="G3300" s="22">
        <v>31.164501367872372</v>
      </c>
      <c r="H3300" s="22"/>
      <c r="I3300" s="22"/>
    </row>
    <row r="3301" spans="1:9" x14ac:dyDescent="0.25">
      <c r="A3301" s="20" t="str">
        <f t="shared" si="51"/>
        <v>DISTRIBUCION VOLUMEN X CRITERIO (kg ó litros)RestoDE 50 A 59 AÑOS</v>
      </c>
      <c r="B3301" s="20" t="s">
        <v>121</v>
      </c>
      <c r="C3301" s="20" t="s">
        <v>79</v>
      </c>
      <c r="D3301" s="20" t="s">
        <v>44</v>
      </c>
      <c r="E3301" s="22">
        <v>17.743761265714785</v>
      </c>
      <c r="F3301" s="22">
        <v>19.205265535715249</v>
      </c>
      <c r="G3301" s="22">
        <v>23.21016618077595</v>
      </c>
      <c r="H3301" s="22"/>
      <c r="I3301" s="22"/>
    </row>
    <row r="3302" spans="1:9" x14ac:dyDescent="0.25">
      <c r="A3302" s="20" t="str">
        <f t="shared" si="51"/>
        <v>DISTRIBUCION VOLUMEN X CRITERIO (kg ó litros)RestoDE 60 A 75 AÑOS</v>
      </c>
      <c r="B3302" s="20" t="s">
        <v>121</v>
      </c>
      <c r="C3302" s="20" t="s">
        <v>79</v>
      </c>
      <c r="D3302" s="20" t="s">
        <v>45</v>
      </c>
      <c r="E3302" s="22">
        <v>11.362876657183685</v>
      </c>
      <c r="F3302" s="22">
        <v>14.513153169687346</v>
      </c>
      <c r="G3302" s="22">
        <v>13.047319682685089</v>
      </c>
      <c r="H3302" s="22"/>
      <c r="I3302" s="22"/>
    </row>
    <row r="3303" spans="1:9" x14ac:dyDescent="0.25">
      <c r="A3303" s="20" t="str">
        <f t="shared" si="51"/>
        <v>DISTRIBUCION VOLUMEN X CRITERIO (kg ó litros)RestoALTA Y MEDIA ALTA</v>
      </c>
      <c r="B3303" s="20" t="s">
        <v>121</v>
      </c>
      <c r="C3303" s="20" t="s">
        <v>79</v>
      </c>
      <c r="D3303" s="20" t="s">
        <v>18</v>
      </c>
      <c r="E3303" s="22">
        <v>19.577364845761473</v>
      </c>
      <c r="F3303" s="22">
        <v>20.81283916659547</v>
      </c>
      <c r="G3303" s="22">
        <v>18.552129158175575</v>
      </c>
      <c r="H3303" s="22"/>
      <c r="I3303" s="22"/>
    </row>
    <row r="3304" spans="1:9" x14ac:dyDescent="0.25">
      <c r="A3304" s="20" t="str">
        <f t="shared" si="51"/>
        <v>DISTRIBUCION VOLUMEN X CRITERIO (kg ó litros)RestoMEDIA</v>
      </c>
      <c r="B3304" s="20" t="s">
        <v>121</v>
      </c>
      <c r="C3304" s="20" t="s">
        <v>79</v>
      </c>
      <c r="D3304" s="20" t="s">
        <v>19</v>
      </c>
      <c r="E3304" s="22">
        <v>33.074133489574699</v>
      </c>
      <c r="F3304" s="22">
        <v>34.296942027941249</v>
      </c>
      <c r="G3304" s="22">
        <v>31.983309909996827</v>
      </c>
      <c r="H3304" s="22"/>
      <c r="I3304" s="22"/>
    </row>
    <row r="3305" spans="1:9" x14ac:dyDescent="0.25">
      <c r="A3305" s="20" t="str">
        <f t="shared" si="51"/>
        <v>DISTRIBUCION VOLUMEN X CRITERIO (kg ó litros)RestoMEDIA BAJA</v>
      </c>
      <c r="B3305" s="20" t="s">
        <v>121</v>
      </c>
      <c r="C3305" s="20" t="s">
        <v>79</v>
      </c>
      <c r="D3305" s="20" t="s">
        <v>20</v>
      </c>
      <c r="E3305" s="22">
        <v>24.7796665670094</v>
      </c>
      <c r="F3305" s="22">
        <v>26.522976647271673</v>
      </c>
      <c r="G3305" s="22">
        <v>27.060946324687364</v>
      </c>
      <c r="H3305" s="22"/>
      <c r="I3305" s="22"/>
    </row>
    <row r="3306" spans="1:9" x14ac:dyDescent="0.25">
      <c r="A3306" s="20" t="str">
        <f t="shared" si="51"/>
        <v>DISTRIBUCION VOLUMEN X CRITERIO (kg ó litros)RestoBAJA</v>
      </c>
      <c r="B3306" s="20" t="s">
        <v>121</v>
      </c>
      <c r="C3306" s="20" t="s">
        <v>79</v>
      </c>
      <c r="D3306" s="20" t="s">
        <v>21</v>
      </c>
      <c r="E3306" s="22">
        <v>22.568835338701451</v>
      </c>
      <c r="F3306" s="22">
        <v>18.367243884397709</v>
      </c>
      <c r="G3306" s="22">
        <v>22.403615130635949</v>
      </c>
      <c r="H3306" s="22"/>
      <c r="I3306" s="22"/>
    </row>
    <row r="3307" spans="1:9" x14ac:dyDescent="0.25">
      <c r="A3307" s="20" t="str">
        <f t="shared" si="51"/>
        <v>DISTRIBUCION VOLUMEN X CRITERIO (kg ó litros)RestoHOMBRE</v>
      </c>
      <c r="B3307" s="20" t="s">
        <v>121</v>
      </c>
      <c r="C3307" s="20" t="s">
        <v>79</v>
      </c>
      <c r="D3307" s="20" t="s">
        <v>22</v>
      </c>
      <c r="E3307" s="22">
        <v>41.373532890029253</v>
      </c>
      <c r="F3307" s="22">
        <v>42.845077799483292</v>
      </c>
      <c r="G3307" s="22">
        <v>41.760445930394269</v>
      </c>
      <c r="H3307" s="22"/>
      <c r="I3307" s="22"/>
    </row>
    <row r="3308" spans="1:9" x14ac:dyDescent="0.25">
      <c r="A3308" s="20" t="str">
        <f t="shared" si="51"/>
        <v>DISTRIBUCION VOLUMEN X CRITERIO (kg ó litros)RestoMUJER</v>
      </c>
      <c r="B3308" s="20" t="s">
        <v>121</v>
      </c>
      <c r="C3308" s="20" t="s">
        <v>79</v>
      </c>
      <c r="D3308" s="20" t="s">
        <v>23</v>
      </c>
      <c r="E3308" s="22">
        <v>58.626465819417447</v>
      </c>
      <c r="F3308" s="22">
        <v>57.154923001297696</v>
      </c>
      <c r="G3308" s="22">
        <v>58.239563295192418</v>
      </c>
      <c r="H3308" s="22"/>
      <c r="I3308" s="22"/>
    </row>
    <row r="3309" spans="1:9" x14ac:dyDescent="0.25">
      <c r="A3309" s="20" t="str">
        <f t="shared" si="51"/>
        <v>CONSUMO PER CAPITA (kg ó litros por individuo)TOTAL BEBIDAST.ESPAÑA</v>
      </c>
      <c r="B3309" s="20" t="s">
        <v>122</v>
      </c>
      <c r="C3309" s="20" t="s">
        <v>123</v>
      </c>
      <c r="D3309" s="20" t="s">
        <v>37</v>
      </c>
      <c r="E3309" s="22">
        <v>95.600639899946643</v>
      </c>
      <c r="F3309" s="22">
        <v>95.432333499115856</v>
      </c>
      <c r="G3309" s="22">
        <v>58.245278177074248</v>
      </c>
      <c r="H3309" s="22"/>
      <c r="I3309" s="22"/>
    </row>
    <row r="3310" spans="1:9" x14ac:dyDescent="0.25">
      <c r="A3310" s="20" t="str">
        <f t="shared" si="51"/>
        <v>CONSUMO PER CAPITA (kg ó litros por individuo)TOTAL BEBIDASBCN AM</v>
      </c>
      <c r="B3310" s="20" t="s">
        <v>122</v>
      </c>
      <c r="C3310" s="20" t="s">
        <v>123</v>
      </c>
      <c r="D3310" s="20" t="s">
        <v>2</v>
      </c>
      <c r="E3310" s="22">
        <v>82.364758974693245</v>
      </c>
      <c r="F3310" s="22">
        <v>83.790539974607157</v>
      </c>
      <c r="G3310" s="22">
        <v>49.968157460466024</v>
      </c>
      <c r="H3310" s="22"/>
      <c r="I3310" s="22"/>
    </row>
    <row r="3311" spans="1:9" x14ac:dyDescent="0.25">
      <c r="A3311" s="20" t="str">
        <f t="shared" si="51"/>
        <v>CONSUMO PER CAPITA (kg ó litros por individuo)TOTAL BEBIDASREST.CAT ARAGON</v>
      </c>
      <c r="B3311" s="20" t="s">
        <v>122</v>
      </c>
      <c r="C3311" s="20" t="s">
        <v>123</v>
      </c>
      <c r="D3311" s="20" t="s">
        <v>3</v>
      </c>
      <c r="E3311" s="22">
        <v>105.27796706396617</v>
      </c>
      <c r="F3311" s="22">
        <v>100.47658801179809</v>
      </c>
      <c r="G3311" s="22">
        <v>53.068286337456037</v>
      </c>
      <c r="H3311" s="22"/>
      <c r="I3311" s="22"/>
    </row>
    <row r="3312" spans="1:9" x14ac:dyDescent="0.25">
      <c r="A3312" s="20" t="str">
        <f t="shared" si="51"/>
        <v>CONSUMO PER CAPITA (kg ó litros por individuo)TOTAL BEBIDASLEVANTE</v>
      </c>
      <c r="B3312" s="20" t="s">
        <v>122</v>
      </c>
      <c r="C3312" s="20" t="s">
        <v>123</v>
      </c>
      <c r="D3312" s="20" t="s">
        <v>4</v>
      </c>
      <c r="E3312" s="22">
        <v>100.2744897151394</v>
      </c>
      <c r="F3312" s="22">
        <v>99.659037895888559</v>
      </c>
      <c r="G3312" s="22">
        <v>57.558658597220948</v>
      </c>
      <c r="H3312" s="22"/>
      <c r="I3312" s="22"/>
    </row>
    <row r="3313" spans="1:9" x14ac:dyDescent="0.25">
      <c r="A3313" s="20" t="str">
        <f t="shared" si="51"/>
        <v>CONSUMO PER CAPITA (kg ó litros por individuo)TOTAL BEBIDASANDALUCIA</v>
      </c>
      <c r="B3313" s="20" t="s">
        <v>122</v>
      </c>
      <c r="C3313" s="20" t="s">
        <v>123</v>
      </c>
      <c r="D3313" s="20" t="s">
        <v>5</v>
      </c>
      <c r="E3313" s="22">
        <v>90.789074716356552</v>
      </c>
      <c r="F3313" s="22">
        <v>94.545926476083892</v>
      </c>
      <c r="G3313" s="22">
        <v>62.256868398867439</v>
      </c>
      <c r="H3313" s="22"/>
      <c r="I3313" s="22"/>
    </row>
    <row r="3314" spans="1:9" x14ac:dyDescent="0.25">
      <c r="A3314" s="20" t="str">
        <f t="shared" si="51"/>
        <v>CONSUMO PER CAPITA (kg ó litros por individuo)TOTAL BEBIDASMDD AM</v>
      </c>
      <c r="B3314" s="20" t="s">
        <v>122</v>
      </c>
      <c r="C3314" s="20" t="s">
        <v>123</v>
      </c>
      <c r="D3314" s="20" t="s">
        <v>6</v>
      </c>
      <c r="E3314" s="22">
        <v>93.193009742546536</v>
      </c>
      <c r="F3314" s="22">
        <v>88.173890418496285</v>
      </c>
      <c r="G3314" s="22">
        <v>53.98448262102572</v>
      </c>
      <c r="H3314" s="22"/>
      <c r="I3314" s="22"/>
    </row>
    <row r="3315" spans="1:9" x14ac:dyDescent="0.25">
      <c r="A3315" s="20" t="str">
        <f t="shared" si="51"/>
        <v>CONSUMO PER CAPITA (kg ó litros por individuo)TOTAL BEBIDASRTO CENTRO</v>
      </c>
      <c r="B3315" s="20" t="s">
        <v>122</v>
      </c>
      <c r="C3315" s="20" t="s">
        <v>123</v>
      </c>
      <c r="D3315" s="20" t="s">
        <v>7</v>
      </c>
      <c r="E3315" s="22">
        <v>95.018591257856215</v>
      </c>
      <c r="F3315" s="22">
        <v>95.809257288057651</v>
      </c>
      <c r="G3315" s="22">
        <v>64.059334079468769</v>
      </c>
      <c r="H3315" s="22"/>
      <c r="I3315" s="22"/>
    </row>
    <row r="3316" spans="1:9" x14ac:dyDescent="0.25">
      <c r="A3316" s="20" t="str">
        <f t="shared" si="51"/>
        <v>CONSUMO PER CAPITA (kg ó litros por individuo)TOTAL BEBIDASNORTE-CENTRO</v>
      </c>
      <c r="B3316" s="20" t="s">
        <v>122</v>
      </c>
      <c r="C3316" s="20" t="s">
        <v>123</v>
      </c>
      <c r="D3316" s="20" t="s">
        <v>8</v>
      </c>
      <c r="E3316" s="22">
        <v>95.379295096037183</v>
      </c>
      <c r="F3316" s="22">
        <v>92.023366198347873</v>
      </c>
      <c r="G3316" s="22">
        <v>57.107611404539789</v>
      </c>
      <c r="H3316" s="22"/>
      <c r="I3316" s="22"/>
    </row>
    <row r="3317" spans="1:9" x14ac:dyDescent="0.25">
      <c r="A3317" s="20" t="str">
        <f t="shared" si="51"/>
        <v>CONSUMO PER CAPITA (kg ó litros por individuo)TOTAL BEBIDASNOROESTE</v>
      </c>
      <c r="B3317" s="20" t="s">
        <v>122</v>
      </c>
      <c r="C3317" s="20" t="s">
        <v>123</v>
      </c>
      <c r="D3317" s="20" t="s">
        <v>9</v>
      </c>
      <c r="E3317" s="22">
        <v>102.61021140356304</v>
      </c>
      <c r="F3317" s="22">
        <v>108.52139728478438</v>
      </c>
      <c r="G3317" s="22">
        <v>67.540572971308094</v>
      </c>
      <c r="H3317" s="22"/>
      <c r="I3317" s="22"/>
    </row>
    <row r="3318" spans="1:9" x14ac:dyDescent="0.25">
      <c r="A3318" s="20" t="str">
        <f t="shared" si="51"/>
        <v>CONSUMO PER CAPITA (kg ó litros por individuo)TOTAL BEBIDAS&lt;2MIL</v>
      </c>
      <c r="B3318" s="20" t="s">
        <v>122</v>
      </c>
      <c r="C3318" s="20" t="s">
        <v>123</v>
      </c>
      <c r="D3318" s="20" t="s">
        <v>10</v>
      </c>
      <c r="E3318" s="22">
        <v>86.613724383319806</v>
      </c>
      <c r="F3318" s="22">
        <v>87.84260854099567</v>
      </c>
      <c r="G3318" s="22">
        <v>60.093060922099788</v>
      </c>
      <c r="H3318" s="22"/>
      <c r="I3318" s="22"/>
    </row>
    <row r="3319" spans="1:9" x14ac:dyDescent="0.25">
      <c r="A3319" s="20" t="str">
        <f t="shared" si="51"/>
        <v>CONSUMO PER CAPITA (kg ó litros por individuo)TOTAL BEBIDAS2-5MIL</v>
      </c>
      <c r="B3319" s="20" t="s">
        <v>122</v>
      </c>
      <c r="C3319" s="20" t="s">
        <v>123</v>
      </c>
      <c r="D3319" s="20" t="s">
        <v>11</v>
      </c>
      <c r="E3319" s="22">
        <v>85.733536692343549</v>
      </c>
      <c r="F3319" s="22">
        <v>74.749069038388527</v>
      </c>
      <c r="G3319" s="22">
        <v>41.844208592434455</v>
      </c>
      <c r="H3319" s="22"/>
      <c r="I3319" s="22"/>
    </row>
    <row r="3320" spans="1:9" x14ac:dyDescent="0.25">
      <c r="A3320" s="20" t="str">
        <f t="shared" si="51"/>
        <v>CONSUMO PER CAPITA (kg ó litros por individuo)TOTAL BEBIDAS5-10MIL</v>
      </c>
      <c r="B3320" s="20" t="s">
        <v>122</v>
      </c>
      <c r="C3320" s="20" t="s">
        <v>123</v>
      </c>
      <c r="D3320" s="20" t="s">
        <v>12</v>
      </c>
      <c r="E3320" s="22">
        <v>88.45814307804072</v>
      </c>
      <c r="F3320" s="22">
        <v>90.076079186257928</v>
      </c>
      <c r="G3320" s="22">
        <v>49.640284863220693</v>
      </c>
      <c r="H3320" s="22"/>
      <c r="I3320" s="22"/>
    </row>
    <row r="3321" spans="1:9" x14ac:dyDescent="0.25">
      <c r="A3321" s="20" t="str">
        <f t="shared" si="51"/>
        <v>CONSUMO PER CAPITA (kg ó litros por individuo)TOTAL BEBIDAS10-30MIL</v>
      </c>
      <c r="B3321" s="20" t="s">
        <v>122</v>
      </c>
      <c r="C3321" s="20" t="s">
        <v>123</v>
      </c>
      <c r="D3321" s="20" t="s">
        <v>13</v>
      </c>
      <c r="E3321" s="22">
        <v>112.30084041692807</v>
      </c>
      <c r="F3321" s="22">
        <v>106.92495845022457</v>
      </c>
      <c r="G3321" s="22">
        <v>61.448391809977579</v>
      </c>
      <c r="H3321" s="22"/>
      <c r="I3321" s="22"/>
    </row>
    <row r="3322" spans="1:9" x14ac:dyDescent="0.25">
      <c r="A3322" s="20" t="str">
        <f t="shared" si="51"/>
        <v>CONSUMO PER CAPITA (kg ó litros por individuo)TOTAL BEBIDAS30-100MIL</v>
      </c>
      <c r="B3322" s="20" t="s">
        <v>122</v>
      </c>
      <c r="C3322" s="20" t="s">
        <v>123</v>
      </c>
      <c r="D3322" s="20" t="s">
        <v>14</v>
      </c>
      <c r="E3322" s="22">
        <v>90.931440981050343</v>
      </c>
      <c r="F3322" s="22">
        <v>94.583073142072465</v>
      </c>
      <c r="G3322" s="22">
        <v>58.45593166291205</v>
      </c>
      <c r="H3322" s="22"/>
      <c r="I3322" s="22"/>
    </row>
    <row r="3323" spans="1:9" x14ac:dyDescent="0.25">
      <c r="A3323" s="20" t="str">
        <f t="shared" si="51"/>
        <v>CONSUMO PER CAPITA (kg ó litros por individuo)TOTAL BEBIDAS100-200MIL</v>
      </c>
      <c r="B3323" s="20" t="s">
        <v>122</v>
      </c>
      <c r="C3323" s="20" t="s">
        <v>123</v>
      </c>
      <c r="D3323" s="20" t="s">
        <v>15</v>
      </c>
      <c r="E3323" s="22">
        <v>96.831514048190925</v>
      </c>
      <c r="F3323" s="22">
        <v>95.817357867728504</v>
      </c>
      <c r="G3323" s="22">
        <v>57.794610104718586</v>
      </c>
      <c r="H3323" s="22"/>
      <c r="I3323" s="22"/>
    </row>
    <row r="3324" spans="1:9" x14ac:dyDescent="0.25">
      <c r="A3324" s="20" t="str">
        <f t="shared" si="51"/>
        <v>CONSUMO PER CAPITA (kg ó litros por individuo)TOTAL BEBIDAS200-500MIL</v>
      </c>
      <c r="B3324" s="20" t="s">
        <v>122</v>
      </c>
      <c r="C3324" s="20" t="s">
        <v>123</v>
      </c>
      <c r="D3324" s="20" t="s">
        <v>16</v>
      </c>
      <c r="E3324" s="22">
        <v>93.959473434100062</v>
      </c>
      <c r="F3324" s="22">
        <v>98.120550570513331</v>
      </c>
      <c r="G3324" s="22">
        <v>59.552075015876142</v>
      </c>
      <c r="H3324" s="22"/>
      <c r="I3324" s="22"/>
    </row>
    <row r="3325" spans="1:9" x14ac:dyDescent="0.25">
      <c r="A3325" s="20" t="str">
        <f t="shared" si="51"/>
        <v>CONSUMO PER CAPITA (kg ó litros por individuo)TOTAL BEBIDAS&gt;500MIL</v>
      </c>
      <c r="B3325" s="20" t="s">
        <v>122</v>
      </c>
      <c r="C3325" s="20" t="s">
        <v>123</v>
      </c>
      <c r="D3325" s="20" t="s">
        <v>17</v>
      </c>
      <c r="E3325" s="22">
        <v>94.131466304452843</v>
      </c>
      <c r="F3325" s="22">
        <v>94.978236064557365</v>
      </c>
      <c r="G3325" s="22">
        <v>63.60850898461225</v>
      </c>
      <c r="H3325" s="22"/>
      <c r="I3325" s="22"/>
    </row>
    <row r="3326" spans="1:9" x14ac:dyDescent="0.25">
      <c r="A3326" s="20" t="str">
        <f t="shared" si="51"/>
        <v>CONSUMO PER CAPITA (kg ó litros por individuo)TOTAL BEBIDASDE 15 A 19 AÑOS</v>
      </c>
      <c r="B3326" s="20" t="s">
        <v>122</v>
      </c>
      <c r="C3326" s="20" t="s">
        <v>123</v>
      </c>
      <c r="D3326" s="20" t="s">
        <v>40</v>
      </c>
      <c r="E3326" s="22">
        <v>31.517092509234445</v>
      </c>
      <c r="F3326" s="22">
        <v>30.266981238990788</v>
      </c>
      <c r="G3326" s="22">
        <v>23.427070304890055</v>
      </c>
      <c r="H3326" s="22"/>
      <c r="I3326" s="22"/>
    </row>
    <row r="3327" spans="1:9" x14ac:dyDescent="0.25">
      <c r="A3327" s="20" t="str">
        <f t="shared" si="51"/>
        <v>CONSUMO PER CAPITA (kg ó litros por individuo)TOTAL BEBIDASDE 20 A 24 AÑOS</v>
      </c>
      <c r="B3327" s="20" t="s">
        <v>122</v>
      </c>
      <c r="C3327" s="20" t="s">
        <v>123</v>
      </c>
      <c r="D3327" s="20" t="s">
        <v>41</v>
      </c>
      <c r="E3327" s="22">
        <v>51.107776397772525</v>
      </c>
      <c r="F3327" s="22">
        <v>48.532611627491626</v>
      </c>
      <c r="G3327" s="22">
        <v>35.451809186667106</v>
      </c>
      <c r="H3327" s="22"/>
      <c r="I3327" s="22"/>
    </row>
    <row r="3328" spans="1:9" x14ac:dyDescent="0.25">
      <c r="A3328" s="20" t="str">
        <f t="shared" si="51"/>
        <v>CONSUMO PER CAPITA (kg ó litros por individuo)TOTAL BEBIDASDE 25 A 34 AÑOS</v>
      </c>
      <c r="B3328" s="20" t="s">
        <v>122</v>
      </c>
      <c r="C3328" s="20" t="s">
        <v>123</v>
      </c>
      <c r="D3328" s="20" t="s">
        <v>42</v>
      </c>
      <c r="E3328" s="22">
        <v>59.83330946399645</v>
      </c>
      <c r="F3328" s="22">
        <v>57.17551328770643</v>
      </c>
      <c r="G3328" s="22">
        <v>34.113137482127172</v>
      </c>
      <c r="H3328" s="22"/>
      <c r="I3328" s="22"/>
    </row>
    <row r="3329" spans="1:9" x14ac:dyDescent="0.25">
      <c r="A3329" s="20" t="str">
        <f t="shared" si="51"/>
        <v>CONSUMO PER CAPITA (kg ó litros por individuo)TOTAL BEBIDASDE 35 A 49 AÑOS</v>
      </c>
      <c r="B3329" s="20" t="s">
        <v>122</v>
      </c>
      <c r="C3329" s="20" t="s">
        <v>123</v>
      </c>
      <c r="D3329" s="20" t="s">
        <v>43</v>
      </c>
      <c r="E3329" s="22">
        <v>95.453703556107101</v>
      </c>
      <c r="F3329" s="22">
        <v>89.775473365895735</v>
      </c>
      <c r="G3329" s="22">
        <v>52.671168453521041</v>
      </c>
      <c r="H3329" s="22"/>
      <c r="I3329" s="22"/>
    </row>
    <row r="3330" spans="1:9" x14ac:dyDescent="0.25">
      <c r="A3330" s="20" t="str">
        <f t="shared" si="51"/>
        <v>CONSUMO PER CAPITA (kg ó litros por individuo)TOTAL BEBIDASDE 50 A 59 AÑOS</v>
      </c>
      <c r="B3330" s="20" t="s">
        <v>122</v>
      </c>
      <c r="C3330" s="20" t="s">
        <v>123</v>
      </c>
      <c r="D3330" s="20" t="s">
        <v>44</v>
      </c>
      <c r="E3330" s="22">
        <v>116.64383783847005</v>
      </c>
      <c r="F3330" s="22">
        <v>121.24065800087803</v>
      </c>
      <c r="G3330" s="22">
        <v>73.723224912593068</v>
      </c>
      <c r="H3330" s="22"/>
      <c r="I3330" s="22"/>
    </row>
    <row r="3331" spans="1:9" x14ac:dyDescent="0.25">
      <c r="A3331" s="20" t="str">
        <f t="shared" si="51"/>
        <v>CONSUMO PER CAPITA (kg ó litros por individuo)TOTAL BEBIDASDE 60 A 75 AÑOS</v>
      </c>
      <c r="B3331" s="20" t="s">
        <v>122</v>
      </c>
      <c r="C3331" s="20" t="s">
        <v>123</v>
      </c>
      <c r="D3331" s="20" t="s">
        <v>45</v>
      </c>
      <c r="E3331" s="22">
        <v>133.55625952931598</v>
      </c>
      <c r="F3331" s="22">
        <v>139.25815626428343</v>
      </c>
      <c r="G3331" s="22">
        <v>84.995927502144312</v>
      </c>
      <c r="H3331" s="22"/>
      <c r="I3331" s="22"/>
    </row>
    <row r="3332" spans="1:9" x14ac:dyDescent="0.25">
      <c r="A3332" s="20" t="str">
        <f t="shared" ref="A3332:A3395" si="52">B3332&amp;C3332&amp;D3332</f>
        <v>CONSUMO PER CAPITA (kg ó litros por individuo)TOTAL BEBIDASALTA Y MEDIA ALTA</v>
      </c>
      <c r="B3332" s="20" t="s">
        <v>122</v>
      </c>
      <c r="C3332" s="20" t="s">
        <v>123</v>
      </c>
      <c r="D3332" s="20" t="s">
        <v>18</v>
      </c>
      <c r="E3332" s="22">
        <v>109.07753756883021</v>
      </c>
      <c r="F3332" s="22">
        <v>112.81781577265987</v>
      </c>
      <c r="G3332" s="22">
        <v>68.511779622312076</v>
      </c>
      <c r="H3332" s="22"/>
      <c r="I3332" s="22"/>
    </row>
    <row r="3333" spans="1:9" x14ac:dyDescent="0.25">
      <c r="A3333" s="20" t="str">
        <f t="shared" si="52"/>
        <v>CONSUMO PER CAPITA (kg ó litros por individuo)TOTAL BEBIDASMEDIA</v>
      </c>
      <c r="B3333" s="20" t="s">
        <v>122</v>
      </c>
      <c r="C3333" s="20" t="s">
        <v>123</v>
      </c>
      <c r="D3333" s="20" t="s">
        <v>19</v>
      </c>
      <c r="E3333" s="22">
        <v>96.035104825108334</v>
      </c>
      <c r="F3333" s="22">
        <v>91.397704713429647</v>
      </c>
      <c r="G3333" s="22">
        <v>55.341022172967591</v>
      </c>
      <c r="H3333" s="22"/>
      <c r="I3333" s="22"/>
    </row>
    <row r="3334" spans="1:9" x14ac:dyDescent="0.25">
      <c r="A3334" s="20" t="str">
        <f t="shared" si="52"/>
        <v>CONSUMO PER CAPITA (kg ó litros por individuo)TOTAL BEBIDASMEDIA BAJA</v>
      </c>
      <c r="B3334" s="20" t="s">
        <v>122</v>
      </c>
      <c r="C3334" s="20" t="s">
        <v>123</v>
      </c>
      <c r="D3334" s="20" t="s">
        <v>20</v>
      </c>
      <c r="E3334" s="22">
        <v>96.016023288579618</v>
      </c>
      <c r="F3334" s="22">
        <v>98.7181443398525</v>
      </c>
      <c r="G3334" s="22">
        <v>56.227464027190727</v>
      </c>
      <c r="H3334" s="22"/>
      <c r="I3334" s="22"/>
    </row>
    <row r="3335" spans="1:9" x14ac:dyDescent="0.25">
      <c r="A3335" s="20" t="str">
        <f t="shared" si="52"/>
        <v>CONSUMO PER CAPITA (kg ó litros por individuo)TOTAL BEBIDASBAJA</v>
      </c>
      <c r="B3335" s="20" t="s">
        <v>122</v>
      </c>
      <c r="C3335" s="20" t="s">
        <v>123</v>
      </c>
      <c r="D3335" s="20" t="s">
        <v>21</v>
      </c>
      <c r="E3335" s="22">
        <v>79.340944021372152</v>
      </c>
      <c r="F3335" s="22">
        <v>78.431654303644621</v>
      </c>
      <c r="G3335" s="22">
        <v>54.565188432431881</v>
      </c>
      <c r="H3335" s="22"/>
      <c r="I3335" s="22"/>
    </row>
    <row r="3336" spans="1:9" x14ac:dyDescent="0.25">
      <c r="A3336" s="20" t="str">
        <f t="shared" si="52"/>
        <v>CONSUMO PER CAPITA (kg ó litros por individuo)TOTAL BEBIDASHOMBRE</v>
      </c>
      <c r="B3336" s="20" t="s">
        <v>122</v>
      </c>
      <c r="C3336" s="20" t="s">
        <v>123</v>
      </c>
      <c r="D3336" s="20" t="s">
        <v>22</v>
      </c>
      <c r="E3336" s="22">
        <v>107.32618218822178</v>
      </c>
      <c r="F3336" s="22">
        <v>107.13478517582791</v>
      </c>
      <c r="G3336" s="22">
        <v>67.183932808828999</v>
      </c>
      <c r="H3336" s="22"/>
      <c r="I3336" s="22"/>
    </row>
    <row r="3337" spans="1:9" x14ac:dyDescent="0.25">
      <c r="A3337" s="20" t="str">
        <f t="shared" si="52"/>
        <v>CONSUMO PER CAPITA (kg ó litros por individuo)TOTAL BEBIDASMUJER</v>
      </c>
      <c r="B3337" s="20" t="s">
        <v>122</v>
      </c>
      <c r="C3337" s="20" t="s">
        <v>123</v>
      </c>
      <c r="D3337" s="20" t="s">
        <v>23</v>
      </c>
      <c r="E3337" s="22">
        <v>84.014811686538067</v>
      </c>
      <c r="F3337" s="22">
        <v>83.905313563611884</v>
      </c>
      <c r="G3337" s="22">
        <v>49.455507307172667</v>
      </c>
      <c r="H3337" s="22"/>
      <c r="I3337" s="22"/>
    </row>
    <row r="3338" spans="1:9" x14ac:dyDescent="0.25">
      <c r="A3338" s="20" t="str">
        <f t="shared" si="52"/>
        <v>CONSUMO PER CAPITA (kg ó litros por individuo).Total Bebidas CalienteT.ESPAÑA</v>
      </c>
      <c r="B3338" s="20" t="s">
        <v>122</v>
      </c>
      <c r="C3338" s="20" t="s">
        <v>124</v>
      </c>
      <c r="D3338" s="20" t="s">
        <v>37</v>
      </c>
      <c r="E3338" s="22">
        <v>10.908571293386997</v>
      </c>
      <c r="F3338" s="22">
        <v>10.913660468498035</v>
      </c>
      <c r="G3338" s="22">
        <v>6.6756742598277263</v>
      </c>
      <c r="H3338" s="22"/>
      <c r="I3338" s="22"/>
    </row>
    <row r="3339" spans="1:9" x14ac:dyDescent="0.25">
      <c r="A3339" s="20" t="str">
        <f t="shared" si="52"/>
        <v>CONSUMO PER CAPITA (kg ó litros por individuo).Total Bebidas CalienteBCN AM</v>
      </c>
      <c r="B3339" s="20" t="s">
        <v>122</v>
      </c>
      <c r="C3339" s="20" t="s">
        <v>124</v>
      </c>
      <c r="D3339" s="20" t="s">
        <v>2</v>
      </c>
      <c r="E3339" s="22">
        <v>11.321034585355381</v>
      </c>
      <c r="F3339" s="22">
        <v>12.148187066182253</v>
      </c>
      <c r="G3339" s="22">
        <v>6.5859874128029343</v>
      </c>
      <c r="H3339" s="22"/>
      <c r="I3339" s="22"/>
    </row>
    <row r="3340" spans="1:9" x14ac:dyDescent="0.25">
      <c r="A3340" s="20" t="str">
        <f t="shared" si="52"/>
        <v>CONSUMO PER CAPITA (kg ó litros por individuo).Total Bebidas CalienteREST.CAT ARAGON</v>
      </c>
      <c r="B3340" s="20" t="s">
        <v>122</v>
      </c>
      <c r="C3340" s="20" t="s">
        <v>124</v>
      </c>
      <c r="D3340" s="20" t="s">
        <v>3</v>
      </c>
      <c r="E3340" s="22">
        <v>11.554683160668498</v>
      </c>
      <c r="F3340" s="22">
        <v>10.560534045618384</v>
      </c>
      <c r="G3340" s="22">
        <v>6.668687233545942</v>
      </c>
      <c r="H3340" s="22"/>
      <c r="I3340" s="22"/>
    </row>
    <row r="3341" spans="1:9" x14ac:dyDescent="0.25">
      <c r="A3341" s="20" t="str">
        <f t="shared" si="52"/>
        <v>CONSUMO PER CAPITA (kg ó litros por individuo).Total Bebidas CalienteLEVANTE</v>
      </c>
      <c r="B3341" s="20" t="s">
        <v>122</v>
      </c>
      <c r="C3341" s="20" t="s">
        <v>124</v>
      </c>
      <c r="D3341" s="20" t="s">
        <v>4</v>
      </c>
      <c r="E3341" s="22">
        <v>9.0082800836133661</v>
      </c>
      <c r="F3341" s="22">
        <v>9.129408498525839</v>
      </c>
      <c r="G3341" s="22">
        <v>6.0067678272559943</v>
      </c>
      <c r="H3341" s="22"/>
      <c r="I3341" s="22"/>
    </row>
    <row r="3342" spans="1:9" x14ac:dyDescent="0.25">
      <c r="A3342" s="20" t="str">
        <f t="shared" si="52"/>
        <v>CONSUMO PER CAPITA (kg ó litros por individuo).Total Bebidas CalienteANDALUCIA</v>
      </c>
      <c r="B3342" s="20" t="s">
        <v>122</v>
      </c>
      <c r="C3342" s="20" t="s">
        <v>124</v>
      </c>
      <c r="D3342" s="20" t="s">
        <v>5</v>
      </c>
      <c r="E3342" s="22">
        <v>10.105665697237095</v>
      </c>
      <c r="F3342" s="22">
        <v>10.228405904302981</v>
      </c>
      <c r="G3342" s="22">
        <v>6.3045555525711041</v>
      </c>
      <c r="H3342" s="22"/>
      <c r="I3342" s="22"/>
    </row>
    <row r="3343" spans="1:9" x14ac:dyDescent="0.25">
      <c r="A3343" s="20" t="str">
        <f t="shared" si="52"/>
        <v>CONSUMO PER CAPITA (kg ó litros por individuo).Total Bebidas CalienteMDD AM</v>
      </c>
      <c r="B3343" s="20" t="s">
        <v>122</v>
      </c>
      <c r="C3343" s="20" t="s">
        <v>124</v>
      </c>
      <c r="D3343" s="20" t="s">
        <v>6</v>
      </c>
      <c r="E3343" s="22">
        <v>10.251068770130752</v>
      </c>
      <c r="F3343" s="22">
        <v>9.7550890238203802</v>
      </c>
      <c r="G3343" s="22">
        <v>5.6672891621136712</v>
      </c>
      <c r="H3343" s="22"/>
      <c r="I3343" s="22"/>
    </row>
    <row r="3344" spans="1:9" x14ac:dyDescent="0.25">
      <c r="A3344" s="20" t="str">
        <f t="shared" si="52"/>
        <v>CONSUMO PER CAPITA (kg ó litros por individuo).Total Bebidas CalienteRTO CENTRO</v>
      </c>
      <c r="B3344" s="20" t="s">
        <v>122</v>
      </c>
      <c r="C3344" s="20" t="s">
        <v>124</v>
      </c>
      <c r="D3344" s="20" t="s">
        <v>7</v>
      </c>
      <c r="E3344" s="22">
        <v>9.7787970901552459</v>
      </c>
      <c r="F3344" s="22">
        <v>9.9167536304330657</v>
      </c>
      <c r="G3344" s="22">
        <v>6.5362099506525455</v>
      </c>
      <c r="H3344" s="22"/>
      <c r="I3344" s="22"/>
    </row>
    <row r="3345" spans="1:9" x14ac:dyDescent="0.25">
      <c r="A3345" s="20" t="str">
        <f t="shared" si="52"/>
        <v>CONSUMO PER CAPITA (kg ó litros por individuo).Total Bebidas CalienteNORTE-CENTRO</v>
      </c>
      <c r="B3345" s="20" t="s">
        <v>122</v>
      </c>
      <c r="C3345" s="20" t="s">
        <v>124</v>
      </c>
      <c r="D3345" s="20" t="s">
        <v>8</v>
      </c>
      <c r="E3345" s="22">
        <v>12.468567691458933</v>
      </c>
      <c r="F3345" s="22">
        <v>11.965897230843469</v>
      </c>
      <c r="G3345" s="22">
        <v>7.5154499540559527</v>
      </c>
      <c r="H3345" s="22"/>
      <c r="I3345" s="22"/>
    </row>
    <row r="3346" spans="1:9" x14ac:dyDescent="0.25">
      <c r="A3346" s="20" t="str">
        <f t="shared" si="52"/>
        <v>CONSUMO PER CAPITA (kg ó litros por individuo).Total Bebidas CalienteNOROESTE</v>
      </c>
      <c r="B3346" s="20" t="s">
        <v>122</v>
      </c>
      <c r="C3346" s="20" t="s">
        <v>124</v>
      </c>
      <c r="D3346" s="20" t="s">
        <v>9</v>
      </c>
      <c r="E3346" s="22">
        <v>14.979600810109941</v>
      </c>
      <c r="F3346" s="22">
        <v>16.201020771688029</v>
      </c>
      <c r="G3346" s="22">
        <v>9.4640135045330034</v>
      </c>
      <c r="H3346" s="22"/>
      <c r="I3346" s="22"/>
    </row>
    <row r="3347" spans="1:9" x14ac:dyDescent="0.25">
      <c r="A3347" s="20" t="str">
        <f t="shared" si="52"/>
        <v>CONSUMO PER CAPITA (kg ó litros por individuo).Total Bebidas Caliente&lt;2MIL</v>
      </c>
      <c r="B3347" s="20" t="s">
        <v>122</v>
      </c>
      <c r="C3347" s="20" t="s">
        <v>124</v>
      </c>
      <c r="D3347" s="20" t="s">
        <v>10</v>
      </c>
      <c r="E3347" s="22">
        <v>8.6348075372969273</v>
      </c>
      <c r="F3347" s="22">
        <v>8.1540977742173588</v>
      </c>
      <c r="G3347" s="22">
        <v>5.6069482411925859</v>
      </c>
      <c r="H3347" s="22"/>
      <c r="I3347" s="22"/>
    </row>
    <row r="3348" spans="1:9" x14ac:dyDescent="0.25">
      <c r="A3348" s="20" t="str">
        <f t="shared" si="52"/>
        <v>CONSUMO PER CAPITA (kg ó litros por individuo).Total Bebidas Caliente2-5MIL</v>
      </c>
      <c r="B3348" s="20" t="s">
        <v>122</v>
      </c>
      <c r="C3348" s="20" t="s">
        <v>124</v>
      </c>
      <c r="D3348" s="20" t="s">
        <v>11</v>
      </c>
      <c r="E3348" s="22">
        <v>8.2304977131064643</v>
      </c>
      <c r="F3348" s="22">
        <v>9.2350724233899104</v>
      </c>
      <c r="G3348" s="22">
        <v>5.1665737657141371</v>
      </c>
      <c r="H3348" s="22"/>
      <c r="I3348" s="22"/>
    </row>
    <row r="3349" spans="1:9" x14ac:dyDescent="0.25">
      <c r="A3349" s="20" t="str">
        <f t="shared" si="52"/>
        <v>CONSUMO PER CAPITA (kg ó litros por individuo).Total Bebidas Caliente5-10MIL</v>
      </c>
      <c r="B3349" s="20" t="s">
        <v>122</v>
      </c>
      <c r="C3349" s="20" t="s">
        <v>124</v>
      </c>
      <c r="D3349" s="20" t="s">
        <v>12</v>
      </c>
      <c r="E3349" s="22">
        <v>9.9913819523135867</v>
      </c>
      <c r="F3349" s="22">
        <v>9.2838617789346838</v>
      </c>
      <c r="G3349" s="22">
        <v>5.3689784752811178</v>
      </c>
      <c r="H3349" s="22"/>
      <c r="I3349" s="22"/>
    </row>
    <row r="3350" spans="1:9" x14ac:dyDescent="0.25">
      <c r="A3350" s="20" t="str">
        <f t="shared" si="52"/>
        <v>CONSUMO PER CAPITA (kg ó litros por individuo).Total Bebidas Caliente10-30MIL</v>
      </c>
      <c r="B3350" s="20" t="s">
        <v>122</v>
      </c>
      <c r="C3350" s="20" t="s">
        <v>124</v>
      </c>
      <c r="D3350" s="20" t="s">
        <v>13</v>
      </c>
      <c r="E3350" s="22">
        <v>12.343179552672893</v>
      </c>
      <c r="F3350" s="22">
        <v>11.267204466129138</v>
      </c>
      <c r="G3350" s="22">
        <v>7.3141847183151141</v>
      </c>
      <c r="H3350" s="22"/>
      <c r="I3350" s="22"/>
    </row>
    <row r="3351" spans="1:9" x14ac:dyDescent="0.25">
      <c r="A3351" s="20" t="str">
        <f t="shared" si="52"/>
        <v>CONSUMO PER CAPITA (kg ó litros por individuo).Total Bebidas Caliente30-100MIL</v>
      </c>
      <c r="B3351" s="20" t="s">
        <v>122</v>
      </c>
      <c r="C3351" s="20" t="s">
        <v>124</v>
      </c>
      <c r="D3351" s="20" t="s">
        <v>14</v>
      </c>
      <c r="E3351" s="22">
        <v>10.960339656473321</v>
      </c>
      <c r="F3351" s="22">
        <v>11.613455118210725</v>
      </c>
      <c r="G3351" s="22">
        <v>6.7636926397897206</v>
      </c>
      <c r="H3351" s="22"/>
      <c r="I3351" s="22"/>
    </row>
    <row r="3352" spans="1:9" x14ac:dyDescent="0.25">
      <c r="A3352" s="20" t="str">
        <f t="shared" si="52"/>
        <v>CONSUMO PER CAPITA (kg ó litros por individuo).Total Bebidas Caliente100-200MIL</v>
      </c>
      <c r="B3352" s="20" t="s">
        <v>122</v>
      </c>
      <c r="C3352" s="20" t="s">
        <v>124</v>
      </c>
      <c r="D3352" s="20" t="s">
        <v>15</v>
      </c>
      <c r="E3352" s="22">
        <v>11.716548710174271</v>
      </c>
      <c r="F3352" s="22">
        <v>12.168961755145885</v>
      </c>
      <c r="G3352" s="22">
        <v>7.6289393876210729</v>
      </c>
      <c r="H3352" s="22"/>
      <c r="I3352" s="22"/>
    </row>
    <row r="3353" spans="1:9" x14ac:dyDescent="0.25">
      <c r="A3353" s="20" t="str">
        <f t="shared" si="52"/>
        <v>CONSUMO PER CAPITA (kg ó litros por individuo).Total Bebidas Caliente200-500MIL</v>
      </c>
      <c r="B3353" s="20" t="s">
        <v>122</v>
      </c>
      <c r="C3353" s="20" t="s">
        <v>124</v>
      </c>
      <c r="D3353" s="20" t="s">
        <v>16</v>
      </c>
      <c r="E3353" s="22">
        <v>11.377904573710913</v>
      </c>
      <c r="F3353" s="22">
        <v>11.213438049066937</v>
      </c>
      <c r="G3353" s="22">
        <v>6.5516280275217937</v>
      </c>
      <c r="H3353" s="22"/>
      <c r="I3353" s="22"/>
    </row>
    <row r="3354" spans="1:9" x14ac:dyDescent="0.25">
      <c r="A3354" s="20" t="str">
        <f t="shared" si="52"/>
        <v>CONSUMO PER CAPITA (kg ó litros por individuo).Total Bebidas Caliente&gt;500MIL</v>
      </c>
      <c r="B3354" s="20" t="s">
        <v>122</v>
      </c>
      <c r="C3354" s="20" t="s">
        <v>124</v>
      </c>
      <c r="D3354" s="20" t="s">
        <v>17</v>
      </c>
      <c r="E3354" s="22">
        <v>10.77864514014631</v>
      </c>
      <c r="F3354" s="22">
        <v>11.107622599667637</v>
      </c>
      <c r="G3354" s="22">
        <v>6.964615753580059</v>
      </c>
      <c r="H3354" s="22"/>
      <c r="I3354" s="22"/>
    </row>
    <row r="3355" spans="1:9" x14ac:dyDescent="0.25">
      <c r="A3355" s="20" t="str">
        <f t="shared" si="52"/>
        <v>CONSUMO PER CAPITA (kg ó litros por individuo).Total Bebidas CalienteDE 15 A 19 AÑOS</v>
      </c>
      <c r="B3355" s="20" t="s">
        <v>122</v>
      </c>
      <c r="C3355" s="20" t="s">
        <v>124</v>
      </c>
      <c r="D3355" s="20" t="s">
        <v>40</v>
      </c>
      <c r="E3355" s="22">
        <v>1.2649361220016084</v>
      </c>
      <c r="F3355" s="22">
        <v>1.5688009208128633</v>
      </c>
      <c r="G3355" s="22">
        <v>1.0512140166984407</v>
      </c>
      <c r="H3355" s="22"/>
      <c r="I3355" s="22"/>
    </row>
    <row r="3356" spans="1:9" x14ac:dyDescent="0.25">
      <c r="A3356" s="20" t="str">
        <f t="shared" si="52"/>
        <v>CONSUMO PER CAPITA (kg ó litros por individuo).Total Bebidas CalienteDE 20 A 24 AÑOS</v>
      </c>
      <c r="B3356" s="20" t="s">
        <v>122</v>
      </c>
      <c r="C3356" s="20" t="s">
        <v>124</v>
      </c>
      <c r="D3356" s="20" t="s">
        <v>41</v>
      </c>
      <c r="E3356" s="22">
        <v>2.9413317635176273</v>
      </c>
      <c r="F3356" s="22">
        <v>2.7962290147787856</v>
      </c>
      <c r="G3356" s="22">
        <v>2.0139339710142257</v>
      </c>
      <c r="H3356" s="22"/>
      <c r="I3356" s="22"/>
    </row>
    <row r="3357" spans="1:9" x14ac:dyDescent="0.25">
      <c r="A3357" s="20" t="str">
        <f t="shared" si="52"/>
        <v>CONSUMO PER CAPITA (kg ó litros por individuo).Total Bebidas CalienteDE 25 A 34 AÑOS</v>
      </c>
      <c r="B3357" s="20" t="s">
        <v>122</v>
      </c>
      <c r="C3357" s="20" t="s">
        <v>124</v>
      </c>
      <c r="D3357" s="20" t="s">
        <v>42</v>
      </c>
      <c r="E3357" s="22">
        <v>5.2421129900933492</v>
      </c>
      <c r="F3357" s="22">
        <v>4.8785480783423383</v>
      </c>
      <c r="G3357" s="22">
        <v>2.9606809775798859</v>
      </c>
      <c r="H3357" s="22"/>
      <c r="I3357" s="22"/>
    </row>
    <row r="3358" spans="1:9" x14ac:dyDescent="0.25">
      <c r="A3358" s="20" t="str">
        <f t="shared" si="52"/>
        <v>CONSUMO PER CAPITA (kg ó litros por individuo).Total Bebidas CalienteDE 35 A 49 AÑOS</v>
      </c>
      <c r="B3358" s="20" t="s">
        <v>122</v>
      </c>
      <c r="C3358" s="20" t="s">
        <v>124</v>
      </c>
      <c r="D3358" s="20" t="s">
        <v>43</v>
      </c>
      <c r="E3358" s="22">
        <v>11.101118239914475</v>
      </c>
      <c r="F3358" s="22">
        <v>10.87514797576007</v>
      </c>
      <c r="G3358" s="22">
        <v>6.5005950419085856</v>
      </c>
      <c r="H3358" s="22"/>
      <c r="I3358" s="22"/>
    </row>
    <row r="3359" spans="1:9" x14ac:dyDescent="0.25">
      <c r="A3359" s="20" t="str">
        <f t="shared" si="52"/>
        <v>CONSUMO PER CAPITA (kg ó litros por individuo).Total Bebidas CalienteDE 50 A 59 AÑOS</v>
      </c>
      <c r="B3359" s="20" t="s">
        <v>122</v>
      </c>
      <c r="C3359" s="20" t="s">
        <v>124</v>
      </c>
      <c r="D3359" s="20" t="s">
        <v>44</v>
      </c>
      <c r="E3359" s="22">
        <v>14.706318149669753</v>
      </c>
      <c r="F3359" s="22">
        <v>14.585102109411025</v>
      </c>
      <c r="G3359" s="22">
        <v>9.0994542004576928</v>
      </c>
      <c r="H3359" s="22"/>
      <c r="I3359" s="22"/>
    </row>
    <row r="3360" spans="1:9" x14ac:dyDescent="0.25">
      <c r="A3360" s="20" t="str">
        <f t="shared" si="52"/>
        <v>CONSUMO PER CAPITA (kg ó litros por individuo).Total Bebidas CalienteDE 60 A 75 AÑOS</v>
      </c>
      <c r="B3360" s="20" t="s">
        <v>122</v>
      </c>
      <c r="C3360" s="20" t="s">
        <v>124</v>
      </c>
      <c r="D3360" s="20" t="s">
        <v>45</v>
      </c>
      <c r="E3360" s="22">
        <v>16.30990977624095</v>
      </c>
      <c r="F3360" s="22">
        <v>16.892783538640586</v>
      </c>
      <c r="G3360" s="22">
        <v>10.22779714081963</v>
      </c>
      <c r="H3360" s="22"/>
      <c r="I3360" s="22"/>
    </row>
    <row r="3361" spans="1:9" x14ac:dyDescent="0.25">
      <c r="A3361" s="20" t="str">
        <f t="shared" si="52"/>
        <v>CONSUMO PER CAPITA (kg ó litros por individuo).Total Bebidas CalienteALTA Y MEDIA ALTA</v>
      </c>
      <c r="B3361" s="20" t="s">
        <v>122</v>
      </c>
      <c r="C3361" s="20" t="s">
        <v>124</v>
      </c>
      <c r="D3361" s="20" t="s">
        <v>18</v>
      </c>
      <c r="E3361" s="22">
        <v>13.134011177495244</v>
      </c>
      <c r="F3361" s="22">
        <v>12.578714291070856</v>
      </c>
      <c r="G3361" s="22">
        <v>7.624947095811379</v>
      </c>
      <c r="H3361" s="22"/>
      <c r="I3361" s="22"/>
    </row>
    <row r="3362" spans="1:9" x14ac:dyDescent="0.25">
      <c r="A3362" s="20" t="str">
        <f t="shared" si="52"/>
        <v>CONSUMO PER CAPITA (kg ó litros por individuo).Total Bebidas CalienteMEDIA</v>
      </c>
      <c r="B3362" s="20" t="s">
        <v>122</v>
      </c>
      <c r="C3362" s="20" t="s">
        <v>124</v>
      </c>
      <c r="D3362" s="20" t="s">
        <v>19</v>
      </c>
      <c r="E3362" s="22">
        <v>11.449111085514046</v>
      </c>
      <c r="F3362" s="22">
        <v>11.010967708774739</v>
      </c>
      <c r="G3362" s="22">
        <v>6.9112046204188209</v>
      </c>
      <c r="H3362" s="22"/>
      <c r="I3362" s="22"/>
    </row>
    <row r="3363" spans="1:9" x14ac:dyDescent="0.25">
      <c r="A3363" s="20" t="str">
        <f t="shared" si="52"/>
        <v>CONSUMO PER CAPITA (kg ó litros por individuo).Total Bebidas CalienteMEDIA BAJA</v>
      </c>
      <c r="B3363" s="20" t="s">
        <v>122</v>
      </c>
      <c r="C3363" s="20" t="s">
        <v>124</v>
      </c>
      <c r="D3363" s="20" t="s">
        <v>20</v>
      </c>
      <c r="E3363" s="22">
        <v>9.5146867766322298</v>
      </c>
      <c r="F3363" s="22">
        <v>10.234008647857911</v>
      </c>
      <c r="G3363" s="22">
        <v>6.5569088389105143</v>
      </c>
      <c r="H3363" s="22"/>
      <c r="I3363" s="22"/>
    </row>
    <row r="3364" spans="1:9" x14ac:dyDescent="0.25">
      <c r="A3364" s="20" t="str">
        <f t="shared" si="52"/>
        <v>CONSUMO PER CAPITA (kg ó litros por individuo).Total Bebidas CalienteBAJA</v>
      </c>
      <c r="B3364" s="20" t="s">
        <v>122</v>
      </c>
      <c r="C3364" s="20" t="s">
        <v>124</v>
      </c>
      <c r="D3364" s="20" t="s">
        <v>21</v>
      </c>
      <c r="E3364" s="22">
        <v>9.4154025950435933</v>
      </c>
      <c r="F3364" s="22">
        <v>9.8225845678982431</v>
      </c>
      <c r="G3364" s="22">
        <v>5.3773940131751923</v>
      </c>
      <c r="H3364" s="22"/>
      <c r="I3364" s="22"/>
    </row>
    <row r="3365" spans="1:9" x14ac:dyDescent="0.25">
      <c r="A3365" s="20" t="str">
        <f t="shared" si="52"/>
        <v>CONSUMO PER CAPITA (kg ó litros por individuo).Total Bebidas CalienteHOMBRE</v>
      </c>
      <c r="B3365" s="20" t="s">
        <v>122</v>
      </c>
      <c r="C3365" s="20" t="s">
        <v>124</v>
      </c>
      <c r="D3365" s="20" t="s">
        <v>22</v>
      </c>
      <c r="E3365" s="22">
        <v>12.983592014524499</v>
      </c>
      <c r="F3365" s="22">
        <v>12.911017849369532</v>
      </c>
      <c r="G3365" s="22">
        <v>8.2452155188598493</v>
      </c>
      <c r="H3365" s="22"/>
      <c r="I3365" s="22"/>
    </row>
    <row r="3366" spans="1:9" x14ac:dyDescent="0.25">
      <c r="A3366" s="20" t="str">
        <f t="shared" si="52"/>
        <v>CONSUMO PER CAPITA (kg ó litros por individuo).Total Bebidas CalienteMUJER</v>
      </c>
      <c r="B3366" s="20" t="s">
        <v>122</v>
      </c>
      <c r="C3366" s="20" t="s">
        <v>124</v>
      </c>
      <c r="D3366" s="20" t="s">
        <v>23</v>
      </c>
      <c r="E3366" s="22">
        <v>8.8582824543551428</v>
      </c>
      <c r="F3366" s="22">
        <v>8.9462367525101083</v>
      </c>
      <c r="G3366" s="22">
        <v>5.1322769834793887</v>
      </c>
      <c r="H3366" s="22"/>
      <c r="I3366" s="22"/>
    </row>
    <row r="3367" spans="1:9" x14ac:dyDescent="0.25">
      <c r="A3367" s="20" t="str">
        <f t="shared" si="52"/>
        <v>CONSUMO PER CAPITA (kg ó litros por individuo)CafeT.ESPAÑA</v>
      </c>
      <c r="B3367" s="20" t="s">
        <v>122</v>
      </c>
      <c r="C3367" s="20" t="s">
        <v>125</v>
      </c>
      <c r="D3367" s="20" t="s">
        <v>37</v>
      </c>
      <c r="E3367" s="22">
        <v>2.6591026097340831</v>
      </c>
      <c r="F3367" s="22">
        <v>2.6357783668028052</v>
      </c>
      <c r="G3367" s="22">
        <v>1.6310717116638658</v>
      </c>
      <c r="H3367" s="22"/>
      <c r="I3367" s="22"/>
    </row>
    <row r="3368" spans="1:9" x14ac:dyDescent="0.25">
      <c r="A3368" s="20" t="str">
        <f t="shared" si="52"/>
        <v>CONSUMO PER CAPITA (kg ó litros por individuo)CafeBCN AM</v>
      </c>
      <c r="B3368" s="20" t="s">
        <v>122</v>
      </c>
      <c r="C3368" s="20" t="s">
        <v>125</v>
      </c>
      <c r="D3368" s="20" t="s">
        <v>2</v>
      </c>
      <c r="E3368" s="22">
        <v>3.6634080152651896</v>
      </c>
      <c r="F3368" s="22">
        <v>3.9265049750035024</v>
      </c>
      <c r="G3368" s="22">
        <v>2.0466800257464994</v>
      </c>
      <c r="H3368" s="22"/>
      <c r="I3368" s="22"/>
    </row>
    <row r="3369" spans="1:9" x14ac:dyDescent="0.25">
      <c r="A3369" s="20" t="str">
        <f t="shared" si="52"/>
        <v>CONSUMO PER CAPITA (kg ó litros por individuo)CafeREST.CAT ARAGON</v>
      </c>
      <c r="B3369" s="20" t="s">
        <v>122</v>
      </c>
      <c r="C3369" s="20" t="s">
        <v>125</v>
      </c>
      <c r="D3369" s="20" t="s">
        <v>3</v>
      </c>
      <c r="E3369" s="22">
        <v>4.6765183552969605</v>
      </c>
      <c r="F3369" s="22">
        <v>4.4157024910267841</v>
      </c>
      <c r="G3369" s="22">
        <v>2.8538144583809486</v>
      </c>
      <c r="H3369" s="22"/>
      <c r="I3369" s="22"/>
    </row>
    <row r="3370" spans="1:9" x14ac:dyDescent="0.25">
      <c r="A3370" s="20" t="str">
        <f t="shared" si="52"/>
        <v>CONSUMO PER CAPITA (kg ó litros por individuo)CafeLEVANTE</v>
      </c>
      <c r="B3370" s="20" t="s">
        <v>122</v>
      </c>
      <c r="C3370" s="20" t="s">
        <v>125</v>
      </c>
      <c r="D3370" s="20" t="s">
        <v>4</v>
      </c>
      <c r="E3370" s="22">
        <v>3.5523380123004547</v>
      </c>
      <c r="F3370" s="22">
        <v>3.5160320833760417</v>
      </c>
      <c r="G3370" s="22">
        <v>2.0919034423720344</v>
      </c>
      <c r="H3370" s="22"/>
      <c r="I3370" s="22"/>
    </row>
    <row r="3371" spans="1:9" x14ac:dyDescent="0.25">
      <c r="A3371" s="20" t="str">
        <f t="shared" si="52"/>
        <v>CONSUMO PER CAPITA (kg ó litros por individuo)CafeANDALUCIA</v>
      </c>
      <c r="B3371" s="20" t="s">
        <v>122</v>
      </c>
      <c r="C3371" s="20" t="s">
        <v>125</v>
      </c>
      <c r="D3371" s="20" t="s">
        <v>5</v>
      </c>
      <c r="E3371" s="22">
        <v>1.7126484484845776</v>
      </c>
      <c r="F3371" s="22">
        <v>1.717628143843507</v>
      </c>
      <c r="G3371" s="22">
        <v>1.1221414573620478</v>
      </c>
      <c r="H3371" s="22"/>
      <c r="I3371" s="22"/>
    </row>
    <row r="3372" spans="1:9" x14ac:dyDescent="0.25">
      <c r="A3372" s="20" t="str">
        <f t="shared" si="52"/>
        <v>CONSUMO PER CAPITA (kg ó litros por individuo)CafeMDD AM</v>
      </c>
      <c r="B3372" s="20" t="s">
        <v>122</v>
      </c>
      <c r="C3372" s="20" t="s">
        <v>125</v>
      </c>
      <c r="D3372" s="20" t="s">
        <v>6</v>
      </c>
      <c r="E3372" s="22">
        <v>1.250962243707098</v>
      </c>
      <c r="F3372" s="22">
        <v>1.2855631910932626</v>
      </c>
      <c r="G3372" s="22">
        <v>0.7197007962904356</v>
      </c>
      <c r="H3372" s="22"/>
      <c r="I3372" s="22"/>
    </row>
    <row r="3373" spans="1:9" x14ac:dyDescent="0.25">
      <c r="A3373" s="20" t="str">
        <f t="shared" si="52"/>
        <v>CONSUMO PER CAPITA (kg ó litros por individuo)CafeRTO CENTRO</v>
      </c>
      <c r="B3373" s="20" t="s">
        <v>122</v>
      </c>
      <c r="C3373" s="20" t="s">
        <v>125</v>
      </c>
      <c r="D3373" s="20" t="s">
        <v>7</v>
      </c>
      <c r="E3373" s="22">
        <v>1.8265761384508628</v>
      </c>
      <c r="F3373" s="22">
        <v>1.8205016042221425</v>
      </c>
      <c r="G3373" s="22">
        <v>1.4530516835128202</v>
      </c>
      <c r="H3373" s="22"/>
      <c r="I3373" s="22"/>
    </row>
    <row r="3374" spans="1:9" x14ac:dyDescent="0.25">
      <c r="A3374" s="20" t="str">
        <f t="shared" si="52"/>
        <v>CONSUMO PER CAPITA (kg ó litros por individuo)CafeNORTE-CENTRO</v>
      </c>
      <c r="B3374" s="20" t="s">
        <v>122</v>
      </c>
      <c r="C3374" s="20" t="s">
        <v>125</v>
      </c>
      <c r="D3374" s="20" t="s">
        <v>8</v>
      </c>
      <c r="E3374" s="22">
        <v>2.7678875891805541</v>
      </c>
      <c r="F3374" s="22">
        <v>2.5470476977850707</v>
      </c>
      <c r="G3374" s="22">
        <v>1.5296141805330341</v>
      </c>
      <c r="H3374" s="22"/>
      <c r="I3374" s="22"/>
    </row>
    <row r="3375" spans="1:9" x14ac:dyDescent="0.25">
      <c r="A3375" s="20" t="str">
        <f t="shared" si="52"/>
        <v>CONSUMO PER CAPITA (kg ó litros por individuo)CafeNOROESTE</v>
      </c>
      <c r="B3375" s="20" t="s">
        <v>122</v>
      </c>
      <c r="C3375" s="20" t="s">
        <v>125</v>
      </c>
      <c r="D3375" s="20" t="s">
        <v>9</v>
      </c>
      <c r="E3375" s="22">
        <v>2.2960193806034273</v>
      </c>
      <c r="F3375" s="22">
        <v>2.3233613299181135</v>
      </c>
      <c r="G3375" s="22">
        <v>1.4767467097942746</v>
      </c>
      <c r="H3375" s="22"/>
      <c r="I3375" s="22"/>
    </row>
    <row r="3376" spans="1:9" x14ac:dyDescent="0.25">
      <c r="A3376" s="20" t="str">
        <f t="shared" si="52"/>
        <v>CONSUMO PER CAPITA (kg ó litros por individuo)Cafe&lt;2MIL</v>
      </c>
      <c r="B3376" s="20" t="s">
        <v>122</v>
      </c>
      <c r="C3376" s="20" t="s">
        <v>125</v>
      </c>
      <c r="D3376" s="20" t="s">
        <v>10</v>
      </c>
      <c r="E3376" s="22">
        <v>2.6731852307512236</v>
      </c>
      <c r="F3376" s="22">
        <v>2.5893755951247037</v>
      </c>
      <c r="G3376" s="22">
        <v>1.8110754056967486</v>
      </c>
      <c r="H3376" s="22"/>
      <c r="I3376" s="22"/>
    </row>
    <row r="3377" spans="1:9" x14ac:dyDescent="0.25">
      <c r="A3377" s="20" t="str">
        <f t="shared" si="52"/>
        <v>CONSUMO PER CAPITA (kg ó litros por individuo)Cafe2-5MIL</v>
      </c>
      <c r="B3377" s="20" t="s">
        <v>122</v>
      </c>
      <c r="C3377" s="20" t="s">
        <v>125</v>
      </c>
      <c r="D3377" s="20" t="s">
        <v>11</v>
      </c>
      <c r="E3377" s="22">
        <v>2.7042742844917749</v>
      </c>
      <c r="F3377" s="22">
        <v>2.1041184134644277</v>
      </c>
      <c r="G3377" s="22">
        <v>1.6159896418459694</v>
      </c>
      <c r="H3377" s="22"/>
      <c r="I3377" s="22"/>
    </row>
    <row r="3378" spans="1:9" x14ac:dyDescent="0.25">
      <c r="A3378" s="20" t="str">
        <f t="shared" si="52"/>
        <v>CONSUMO PER CAPITA (kg ó litros por individuo)Cafe5-10MIL</v>
      </c>
      <c r="B3378" s="20" t="s">
        <v>122</v>
      </c>
      <c r="C3378" s="20" t="s">
        <v>125</v>
      </c>
      <c r="D3378" s="20" t="s">
        <v>12</v>
      </c>
      <c r="E3378" s="22">
        <v>2.9152071684105523</v>
      </c>
      <c r="F3378" s="22">
        <v>2.6273862388516203</v>
      </c>
      <c r="G3378" s="22">
        <v>1.6073011683996918</v>
      </c>
      <c r="H3378" s="22"/>
      <c r="I3378" s="22"/>
    </row>
    <row r="3379" spans="1:9" x14ac:dyDescent="0.25">
      <c r="A3379" s="20" t="str">
        <f t="shared" si="52"/>
        <v>CONSUMO PER CAPITA (kg ó litros por individuo)Cafe10-30MIL</v>
      </c>
      <c r="B3379" s="20" t="s">
        <v>122</v>
      </c>
      <c r="C3379" s="20" t="s">
        <v>125</v>
      </c>
      <c r="D3379" s="20" t="s">
        <v>13</v>
      </c>
      <c r="E3379" s="22">
        <v>3.0911620378526261</v>
      </c>
      <c r="F3379" s="22">
        <v>2.7863060611673598</v>
      </c>
      <c r="G3379" s="22">
        <v>1.8277642597006389</v>
      </c>
      <c r="H3379" s="22"/>
      <c r="I3379" s="22"/>
    </row>
    <row r="3380" spans="1:9" x14ac:dyDescent="0.25">
      <c r="A3380" s="20" t="str">
        <f t="shared" si="52"/>
        <v>CONSUMO PER CAPITA (kg ó litros por individuo)Cafe30-100MIL</v>
      </c>
      <c r="B3380" s="20" t="s">
        <v>122</v>
      </c>
      <c r="C3380" s="20" t="s">
        <v>125</v>
      </c>
      <c r="D3380" s="20" t="s">
        <v>14</v>
      </c>
      <c r="E3380" s="22">
        <v>2.5476221079398371</v>
      </c>
      <c r="F3380" s="22">
        <v>2.9221677314619505</v>
      </c>
      <c r="G3380" s="22">
        <v>1.5359483934803067</v>
      </c>
      <c r="H3380" s="22"/>
      <c r="I3380" s="22"/>
    </row>
    <row r="3381" spans="1:9" x14ac:dyDescent="0.25">
      <c r="A3381" s="20" t="str">
        <f t="shared" si="52"/>
        <v>CONSUMO PER CAPITA (kg ó litros por individuo)Cafe100-200MIL</v>
      </c>
      <c r="B3381" s="20" t="s">
        <v>122</v>
      </c>
      <c r="C3381" s="20" t="s">
        <v>125</v>
      </c>
      <c r="D3381" s="20" t="s">
        <v>15</v>
      </c>
      <c r="E3381" s="22">
        <v>2.5520541847277096</v>
      </c>
      <c r="F3381" s="22">
        <v>2.3863912414882815</v>
      </c>
      <c r="G3381" s="22">
        <v>1.5094084326836235</v>
      </c>
      <c r="H3381" s="22"/>
      <c r="I3381" s="22"/>
    </row>
    <row r="3382" spans="1:9" x14ac:dyDescent="0.25">
      <c r="A3382" s="20" t="str">
        <f t="shared" si="52"/>
        <v>CONSUMO PER CAPITA (kg ó litros por individuo)Cafe200-500MIL</v>
      </c>
      <c r="B3382" s="20" t="s">
        <v>122</v>
      </c>
      <c r="C3382" s="20" t="s">
        <v>125</v>
      </c>
      <c r="D3382" s="20" t="s">
        <v>16</v>
      </c>
      <c r="E3382" s="22">
        <v>2.2195124297851838</v>
      </c>
      <c r="F3382" s="22">
        <v>2.3374011092994742</v>
      </c>
      <c r="G3382" s="22">
        <v>1.3682260945145166</v>
      </c>
      <c r="H3382" s="22"/>
      <c r="I3382" s="22"/>
    </row>
    <row r="3383" spans="1:9" x14ac:dyDescent="0.25">
      <c r="A3383" s="20" t="str">
        <f t="shared" si="52"/>
        <v>CONSUMO PER CAPITA (kg ó litros por individuo)Cafe&gt;500MIL</v>
      </c>
      <c r="B3383" s="20" t="s">
        <v>122</v>
      </c>
      <c r="C3383" s="20" t="s">
        <v>125</v>
      </c>
      <c r="D3383" s="20" t="s">
        <v>17</v>
      </c>
      <c r="E3383" s="22">
        <v>2.5681087266170333</v>
      </c>
      <c r="F3383" s="22">
        <v>2.7354904606206629</v>
      </c>
      <c r="G3383" s="22">
        <v>1.7496194089629213</v>
      </c>
      <c r="H3383" s="22"/>
      <c r="I3383" s="22"/>
    </row>
    <row r="3384" spans="1:9" x14ac:dyDescent="0.25">
      <c r="A3384" s="20" t="str">
        <f t="shared" si="52"/>
        <v>CONSUMO PER CAPITA (kg ó litros por individuo)CafeDE 15 A 19 AÑOS</v>
      </c>
      <c r="B3384" s="20" t="s">
        <v>122</v>
      </c>
      <c r="C3384" s="20" t="s">
        <v>125</v>
      </c>
      <c r="D3384" s="20" t="s">
        <v>40</v>
      </c>
      <c r="E3384" s="22">
        <v>0.25276480873639567</v>
      </c>
      <c r="F3384" s="22">
        <v>0.22507341390708521</v>
      </c>
      <c r="G3384" s="22">
        <v>0.14223724591930742</v>
      </c>
      <c r="H3384" s="22"/>
      <c r="I3384" s="22"/>
    </row>
    <row r="3385" spans="1:9" x14ac:dyDescent="0.25">
      <c r="A3385" s="20" t="str">
        <f t="shared" si="52"/>
        <v>CONSUMO PER CAPITA (kg ó litros por individuo)CafeDE 20 A 24 AÑOS</v>
      </c>
      <c r="B3385" s="20" t="s">
        <v>122</v>
      </c>
      <c r="C3385" s="20" t="s">
        <v>125</v>
      </c>
      <c r="D3385" s="20" t="s">
        <v>41</v>
      </c>
      <c r="E3385" s="22">
        <v>0.55738671793244532</v>
      </c>
      <c r="F3385" s="22">
        <v>0.46466715637176803</v>
      </c>
      <c r="G3385" s="22">
        <v>0.37329608971154771</v>
      </c>
      <c r="H3385" s="22"/>
      <c r="I3385" s="22"/>
    </row>
    <row r="3386" spans="1:9" x14ac:dyDescent="0.25">
      <c r="A3386" s="20" t="str">
        <f t="shared" si="52"/>
        <v>CONSUMO PER CAPITA (kg ó litros por individuo)CafeDE 25 A 34 AÑOS</v>
      </c>
      <c r="B3386" s="20" t="s">
        <v>122</v>
      </c>
      <c r="C3386" s="20" t="s">
        <v>125</v>
      </c>
      <c r="D3386" s="20" t="s">
        <v>42</v>
      </c>
      <c r="E3386" s="22">
        <v>0.94348081461414468</v>
      </c>
      <c r="F3386" s="22">
        <v>0.88287406374216904</v>
      </c>
      <c r="G3386" s="22">
        <v>0.57251987265943161</v>
      </c>
      <c r="H3386" s="22"/>
      <c r="I3386" s="22"/>
    </row>
    <row r="3387" spans="1:9" x14ac:dyDescent="0.25">
      <c r="A3387" s="20" t="str">
        <f t="shared" si="52"/>
        <v>CONSUMO PER CAPITA (kg ó litros por individuo)CafeDE 35 A 49 AÑOS</v>
      </c>
      <c r="B3387" s="20" t="s">
        <v>122</v>
      </c>
      <c r="C3387" s="20" t="s">
        <v>125</v>
      </c>
      <c r="D3387" s="20" t="s">
        <v>43</v>
      </c>
      <c r="E3387" s="22">
        <v>2.3760680785668344</v>
      </c>
      <c r="F3387" s="22">
        <v>2.410163154413278</v>
      </c>
      <c r="G3387" s="22">
        <v>1.5165700611551272</v>
      </c>
      <c r="H3387" s="22"/>
      <c r="I3387" s="22"/>
    </row>
    <row r="3388" spans="1:9" x14ac:dyDescent="0.25">
      <c r="A3388" s="20" t="str">
        <f t="shared" si="52"/>
        <v>CONSUMO PER CAPITA (kg ó litros por individuo)CafeDE 50 A 59 AÑOS</v>
      </c>
      <c r="B3388" s="20" t="s">
        <v>122</v>
      </c>
      <c r="C3388" s="20" t="s">
        <v>125</v>
      </c>
      <c r="D3388" s="20" t="s">
        <v>44</v>
      </c>
      <c r="E3388" s="22">
        <v>4.0690776283014811</v>
      </c>
      <c r="F3388" s="22">
        <v>4.0196550101778659</v>
      </c>
      <c r="G3388" s="22">
        <v>2.4429806942316428</v>
      </c>
      <c r="H3388" s="22"/>
      <c r="I3388" s="22"/>
    </row>
    <row r="3389" spans="1:9" x14ac:dyDescent="0.25">
      <c r="A3389" s="20" t="str">
        <f t="shared" si="52"/>
        <v>CONSUMO PER CAPITA (kg ó litros por individuo)CafeDE 60 A 75 AÑOS</v>
      </c>
      <c r="B3389" s="20" t="s">
        <v>122</v>
      </c>
      <c r="C3389" s="20" t="s">
        <v>125</v>
      </c>
      <c r="D3389" s="20" t="s">
        <v>45</v>
      </c>
      <c r="E3389" s="22">
        <v>4.3247047355644304</v>
      </c>
      <c r="F3389" s="22">
        <v>4.2551148084715953</v>
      </c>
      <c r="G3389" s="22">
        <v>2.5721183168854544</v>
      </c>
      <c r="H3389" s="22"/>
      <c r="I3389" s="22"/>
    </row>
    <row r="3390" spans="1:9" x14ac:dyDescent="0.25">
      <c r="A3390" s="20" t="str">
        <f t="shared" si="52"/>
        <v>CONSUMO PER CAPITA (kg ó litros por individuo)CafeALTA Y MEDIA ALTA</v>
      </c>
      <c r="B3390" s="20" t="s">
        <v>122</v>
      </c>
      <c r="C3390" s="20" t="s">
        <v>125</v>
      </c>
      <c r="D3390" s="20" t="s">
        <v>18</v>
      </c>
      <c r="E3390" s="22">
        <v>3.3547788097539937</v>
      </c>
      <c r="F3390" s="22">
        <v>3.1144117034518115</v>
      </c>
      <c r="G3390" s="22">
        <v>1.786652482165539</v>
      </c>
      <c r="H3390" s="22"/>
      <c r="I3390" s="22"/>
    </row>
    <row r="3391" spans="1:9" x14ac:dyDescent="0.25">
      <c r="A3391" s="20" t="str">
        <f t="shared" si="52"/>
        <v>CONSUMO PER CAPITA (kg ó litros por individuo)CafeMEDIA</v>
      </c>
      <c r="B3391" s="20" t="s">
        <v>122</v>
      </c>
      <c r="C3391" s="20" t="s">
        <v>125</v>
      </c>
      <c r="D3391" s="20" t="s">
        <v>19</v>
      </c>
      <c r="E3391" s="22">
        <v>2.9207209972626877</v>
      </c>
      <c r="F3391" s="22">
        <v>2.969876437242255</v>
      </c>
      <c r="G3391" s="22">
        <v>1.9250725937506221</v>
      </c>
      <c r="H3391" s="22"/>
      <c r="I3391" s="22"/>
    </row>
    <row r="3392" spans="1:9" x14ac:dyDescent="0.25">
      <c r="A3392" s="20" t="str">
        <f t="shared" si="52"/>
        <v>CONSUMO PER CAPITA (kg ó litros por individuo)CafeMEDIA BAJA</v>
      </c>
      <c r="B3392" s="20" t="s">
        <v>122</v>
      </c>
      <c r="C3392" s="20" t="s">
        <v>125</v>
      </c>
      <c r="D3392" s="20" t="s">
        <v>20</v>
      </c>
      <c r="E3392" s="22">
        <v>2.198013218057782</v>
      </c>
      <c r="F3392" s="22">
        <v>2.3349336345403127</v>
      </c>
      <c r="G3392" s="22">
        <v>1.5694992437003499</v>
      </c>
      <c r="H3392" s="22"/>
      <c r="I3392" s="22"/>
    </row>
    <row r="3393" spans="1:9" x14ac:dyDescent="0.25">
      <c r="A3393" s="20" t="str">
        <f t="shared" si="52"/>
        <v>CONSUMO PER CAPITA (kg ó litros por individuo)CafeBAJA</v>
      </c>
      <c r="B3393" s="20" t="s">
        <v>122</v>
      </c>
      <c r="C3393" s="20" t="s">
        <v>125</v>
      </c>
      <c r="D3393" s="20" t="s">
        <v>21</v>
      </c>
      <c r="E3393" s="22">
        <v>2.0690180689137678</v>
      </c>
      <c r="F3393" s="22">
        <v>1.9400214169384684</v>
      </c>
      <c r="G3393" s="22">
        <v>1.0381927147199794</v>
      </c>
      <c r="H3393" s="22"/>
      <c r="I3393" s="22"/>
    </row>
    <row r="3394" spans="1:9" x14ac:dyDescent="0.25">
      <c r="A3394" s="20" t="str">
        <f t="shared" si="52"/>
        <v>CONSUMO PER CAPITA (kg ó litros por individuo)CafeHOMBRE</v>
      </c>
      <c r="B3394" s="20" t="s">
        <v>122</v>
      </c>
      <c r="C3394" s="20" t="s">
        <v>125</v>
      </c>
      <c r="D3394" s="20" t="s">
        <v>22</v>
      </c>
      <c r="E3394" s="22">
        <v>3.4717429681175633</v>
      </c>
      <c r="F3394" s="22">
        <v>3.4584783759232556</v>
      </c>
      <c r="G3394" s="22">
        <v>2.2943941256028229</v>
      </c>
      <c r="H3394" s="22"/>
      <c r="I3394" s="22"/>
    </row>
    <row r="3395" spans="1:9" x14ac:dyDescent="0.25">
      <c r="A3395" s="20" t="str">
        <f t="shared" si="52"/>
        <v>CONSUMO PER CAPITA (kg ó litros por individuo)CafeMUJER</v>
      </c>
      <c r="B3395" s="20" t="s">
        <v>122</v>
      </c>
      <c r="C3395" s="20" t="s">
        <v>125</v>
      </c>
      <c r="D3395" s="20" t="s">
        <v>23</v>
      </c>
      <c r="E3395" s="22">
        <v>1.8561471786681951</v>
      </c>
      <c r="F3395" s="22">
        <v>1.825409182682173</v>
      </c>
      <c r="G3395" s="22">
        <v>0.9787982316277577</v>
      </c>
      <c r="H3395" s="22"/>
      <c r="I3395" s="22"/>
    </row>
    <row r="3396" spans="1:9" x14ac:dyDescent="0.25">
      <c r="A3396" s="20" t="str">
        <f t="shared" ref="A3396:A3459" si="53">B3396&amp;C3396&amp;D3396</f>
        <v>CONSUMO PER CAPITA (kg ó litros por individuo)Leche+bebidas vegetalesT.ESPAÑA</v>
      </c>
      <c r="B3396" s="20" t="s">
        <v>122</v>
      </c>
      <c r="C3396" s="20" t="s">
        <v>176</v>
      </c>
      <c r="D3396" s="20" t="s">
        <v>37</v>
      </c>
      <c r="E3396" s="22">
        <v>7.2537283910108439</v>
      </c>
      <c r="F3396" s="22">
        <v>7.3155778397229181</v>
      </c>
      <c r="G3396" s="22">
        <v>4.5357236842705593</v>
      </c>
      <c r="H3396" s="22"/>
      <c r="I3396" s="22"/>
    </row>
    <row r="3397" spans="1:9" x14ac:dyDescent="0.25">
      <c r="A3397" s="20" t="str">
        <f t="shared" si="53"/>
        <v>CONSUMO PER CAPITA (kg ó litros por individuo)Leche+bebidas vegetalesBCN AM</v>
      </c>
      <c r="B3397" s="20" t="s">
        <v>122</v>
      </c>
      <c r="C3397" s="20" t="s">
        <v>176</v>
      </c>
      <c r="D3397" s="20" t="s">
        <v>2</v>
      </c>
      <c r="E3397" s="22">
        <v>6.6232761504758217</v>
      </c>
      <c r="F3397" s="22">
        <v>7.1758221198850087</v>
      </c>
      <c r="G3397" s="22">
        <v>4.0717540617087513</v>
      </c>
      <c r="H3397" s="22"/>
      <c r="I3397" s="22"/>
    </row>
    <row r="3398" spans="1:9" x14ac:dyDescent="0.25">
      <c r="A3398" s="20" t="str">
        <f t="shared" si="53"/>
        <v>CONSUMO PER CAPITA (kg ó litros por individuo)Leche+bebidas vegetalesREST.CAT ARAGON</v>
      </c>
      <c r="B3398" s="20" t="s">
        <v>122</v>
      </c>
      <c r="C3398" s="20" t="s">
        <v>176</v>
      </c>
      <c r="D3398" s="20" t="s">
        <v>3</v>
      </c>
      <c r="E3398" s="22">
        <v>5.7948024707568413</v>
      </c>
      <c r="F3398" s="22">
        <v>5.2347072943495494</v>
      </c>
      <c r="G3398" s="22">
        <v>3.3011284820442484</v>
      </c>
      <c r="H3398" s="22"/>
      <c r="I3398" s="22"/>
    </row>
    <row r="3399" spans="1:9" x14ac:dyDescent="0.25">
      <c r="A3399" s="20" t="str">
        <f t="shared" si="53"/>
        <v>CONSUMO PER CAPITA (kg ó litros por individuo)Leche+bebidas vegetalesLEVANTE</v>
      </c>
      <c r="B3399" s="20" t="s">
        <v>122</v>
      </c>
      <c r="C3399" s="20" t="s">
        <v>176</v>
      </c>
      <c r="D3399" s="20" t="s">
        <v>4</v>
      </c>
      <c r="E3399" s="22">
        <v>4.5363002154697094</v>
      </c>
      <c r="F3399" s="22">
        <v>4.7194959512869019</v>
      </c>
      <c r="G3399" s="22">
        <v>3.4677422600302137</v>
      </c>
      <c r="H3399" s="22"/>
      <c r="I3399" s="22"/>
    </row>
    <row r="3400" spans="1:9" x14ac:dyDescent="0.25">
      <c r="A3400" s="20" t="str">
        <f t="shared" si="53"/>
        <v>CONSUMO PER CAPITA (kg ó litros por individuo)Leche+bebidas vegetalesANDALUCIA</v>
      </c>
      <c r="B3400" s="20" t="s">
        <v>122</v>
      </c>
      <c r="C3400" s="20" t="s">
        <v>176</v>
      </c>
      <c r="D3400" s="20" t="s">
        <v>5</v>
      </c>
      <c r="E3400" s="22">
        <v>7.5534124853734887</v>
      </c>
      <c r="F3400" s="22">
        <v>7.6459241446880979</v>
      </c>
      <c r="G3400" s="22">
        <v>4.6774023656043022</v>
      </c>
      <c r="H3400" s="22"/>
      <c r="I3400" s="22"/>
    </row>
    <row r="3401" spans="1:9" x14ac:dyDescent="0.25">
      <c r="A3401" s="20" t="str">
        <f t="shared" si="53"/>
        <v>CONSUMO PER CAPITA (kg ó litros por individuo)Leche+bebidas vegetalesMDD AM</v>
      </c>
      <c r="B3401" s="20" t="s">
        <v>122</v>
      </c>
      <c r="C3401" s="20" t="s">
        <v>176</v>
      </c>
      <c r="D3401" s="20" t="s">
        <v>6</v>
      </c>
      <c r="E3401" s="22">
        <v>7.9085270890517716</v>
      </c>
      <c r="F3401" s="22">
        <v>7.6016967656461816</v>
      </c>
      <c r="G3401" s="22">
        <v>4.4997952361538127</v>
      </c>
      <c r="H3401" s="22"/>
      <c r="I3401" s="22"/>
    </row>
    <row r="3402" spans="1:9" x14ac:dyDescent="0.25">
      <c r="A3402" s="20" t="str">
        <f t="shared" si="53"/>
        <v>CONSUMO PER CAPITA (kg ó litros por individuo)Leche+bebidas vegetalesRTO CENTRO</v>
      </c>
      <c r="B3402" s="20" t="s">
        <v>122</v>
      </c>
      <c r="C3402" s="20" t="s">
        <v>176</v>
      </c>
      <c r="D3402" s="20" t="s">
        <v>7</v>
      </c>
      <c r="E3402" s="22">
        <v>7.2359470264752463</v>
      </c>
      <c r="F3402" s="22">
        <v>7.3026356910687813</v>
      </c>
      <c r="G3402" s="22">
        <v>4.6294785498544417</v>
      </c>
      <c r="H3402" s="22"/>
      <c r="I3402" s="22"/>
    </row>
    <row r="3403" spans="1:9" x14ac:dyDescent="0.25">
      <c r="A3403" s="20" t="str">
        <f t="shared" si="53"/>
        <v>CONSUMO PER CAPITA (kg ó litros por individuo)Leche+bebidas vegetalesNORTE-CENTRO</v>
      </c>
      <c r="B3403" s="20" t="s">
        <v>122</v>
      </c>
      <c r="C3403" s="20" t="s">
        <v>176</v>
      </c>
      <c r="D3403" s="20" t="s">
        <v>8</v>
      </c>
      <c r="E3403" s="22">
        <v>8.8530537061591534</v>
      </c>
      <c r="F3403" s="22">
        <v>8.4058195857355855</v>
      </c>
      <c r="G3403" s="22">
        <v>5.4741248021400732</v>
      </c>
      <c r="H3403" s="22"/>
      <c r="I3403" s="22"/>
    </row>
    <row r="3404" spans="1:9" x14ac:dyDescent="0.25">
      <c r="A3404" s="20" t="str">
        <f t="shared" si="53"/>
        <v>CONSUMO PER CAPITA (kg ó litros por individuo)Leche+bebidas vegetalesNOROESTE</v>
      </c>
      <c r="B3404" s="20" t="s">
        <v>122</v>
      </c>
      <c r="C3404" s="20" t="s">
        <v>176</v>
      </c>
      <c r="D3404" s="20" t="s">
        <v>9</v>
      </c>
      <c r="E3404" s="22">
        <v>11.083877204841079</v>
      </c>
      <c r="F3404" s="22">
        <v>12.347002053958684</v>
      </c>
      <c r="G3404" s="22">
        <v>7.1906606151040329</v>
      </c>
      <c r="H3404" s="22"/>
      <c r="I3404" s="22"/>
    </row>
    <row r="3405" spans="1:9" x14ac:dyDescent="0.25">
      <c r="A3405" s="20" t="str">
        <f t="shared" si="53"/>
        <v>CONSUMO PER CAPITA (kg ó litros por individuo)Leche+bebidas vegetales&lt;2MIL</v>
      </c>
      <c r="B3405" s="20" t="s">
        <v>122</v>
      </c>
      <c r="C3405" s="20" t="s">
        <v>176</v>
      </c>
      <c r="D3405" s="20" t="s">
        <v>10</v>
      </c>
      <c r="E3405" s="22">
        <v>5.1099109355449297</v>
      </c>
      <c r="F3405" s="22">
        <v>4.6826730614031442</v>
      </c>
      <c r="G3405" s="22">
        <v>3.3301514252944968</v>
      </c>
      <c r="H3405" s="22"/>
      <c r="I3405" s="22"/>
    </row>
    <row r="3406" spans="1:9" x14ac:dyDescent="0.25">
      <c r="A3406" s="20" t="str">
        <f t="shared" si="53"/>
        <v>CONSUMO PER CAPITA (kg ó litros por individuo)Leche+bebidas vegetales2-5MIL</v>
      </c>
      <c r="B3406" s="20" t="s">
        <v>122</v>
      </c>
      <c r="C3406" s="20" t="s">
        <v>176</v>
      </c>
      <c r="D3406" s="20" t="s">
        <v>11</v>
      </c>
      <c r="E3406" s="22">
        <v>4.7139761783288483</v>
      </c>
      <c r="F3406" s="22">
        <v>6.2103189090670519</v>
      </c>
      <c r="G3406" s="22">
        <v>3.1768623164403409</v>
      </c>
      <c r="H3406" s="22"/>
      <c r="I3406" s="22"/>
    </row>
    <row r="3407" spans="1:9" x14ac:dyDescent="0.25">
      <c r="A3407" s="20" t="str">
        <f t="shared" si="53"/>
        <v>CONSUMO PER CAPITA (kg ó litros por individuo)Leche+bebidas vegetales5-10MIL</v>
      </c>
      <c r="B3407" s="20" t="s">
        <v>122</v>
      </c>
      <c r="C3407" s="20" t="s">
        <v>176</v>
      </c>
      <c r="D3407" s="20" t="s">
        <v>12</v>
      </c>
      <c r="E3407" s="22">
        <v>6.5053897774968243</v>
      </c>
      <c r="F3407" s="22">
        <v>6.0397872677103575</v>
      </c>
      <c r="G3407" s="22">
        <v>3.4026549658266712</v>
      </c>
      <c r="H3407" s="22"/>
      <c r="I3407" s="22"/>
    </row>
    <row r="3408" spans="1:9" x14ac:dyDescent="0.25">
      <c r="A3408" s="20" t="str">
        <f t="shared" si="53"/>
        <v>CONSUMO PER CAPITA (kg ó litros por individuo)Leche+bebidas vegetales10-30MIL</v>
      </c>
      <c r="B3408" s="20" t="s">
        <v>122</v>
      </c>
      <c r="C3408" s="20" t="s">
        <v>176</v>
      </c>
      <c r="D3408" s="20" t="s">
        <v>13</v>
      </c>
      <c r="E3408" s="22">
        <v>8.0542114525841448</v>
      </c>
      <c r="F3408" s="22">
        <v>7.5966682779505605</v>
      </c>
      <c r="G3408" s="22">
        <v>4.9649841004815762</v>
      </c>
      <c r="H3408" s="22"/>
      <c r="I3408" s="22"/>
    </row>
    <row r="3409" spans="1:9" x14ac:dyDescent="0.25">
      <c r="A3409" s="20" t="str">
        <f t="shared" si="53"/>
        <v>CONSUMO PER CAPITA (kg ó litros por individuo)Leche+bebidas vegetales30-100MIL</v>
      </c>
      <c r="B3409" s="20" t="s">
        <v>122</v>
      </c>
      <c r="C3409" s="20" t="s">
        <v>176</v>
      </c>
      <c r="D3409" s="20" t="s">
        <v>14</v>
      </c>
      <c r="E3409" s="22">
        <v>7.5473889148622471</v>
      </c>
      <c r="F3409" s="22">
        <v>7.7764301006946619</v>
      </c>
      <c r="G3409" s="22">
        <v>4.7219392266116476</v>
      </c>
      <c r="H3409" s="22"/>
      <c r="I3409" s="22"/>
    </row>
    <row r="3410" spans="1:9" x14ac:dyDescent="0.25">
      <c r="A3410" s="20" t="str">
        <f t="shared" si="53"/>
        <v>CONSUMO PER CAPITA (kg ó litros por individuo)Leche+bebidas vegetales100-200MIL</v>
      </c>
      <c r="B3410" s="20" t="s">
        <v>122</v>
      </c>
      <c r="C3410" s="20" t="s">
        <v>176</v>
      </c>
      <c r="D3410" s="20" t="s">
        <v>15</v>
      </c>
      <c r="E3410" s="22">
        <v>8.2278860419557809</v>
      </c>
      <c r="F3410" s="22">
        <v>8.4280392204667862</v>
      </c>
      <c r="G3410" s="22">
        <v>5.5015470664479311</v>
      </c>
      <c r="H3410" s="22"/>
      <c r="I3410" s="22"/>
    </row>
    <row r="3411" spans="1:9" x14ac:dyDescent="0.25">
      <c r="A3411" s="20" t="str">
        <f t="shared" si="53"/>
        <v>CONSUMO PER CAPITA (kg ó litros por individuo)Leche+bebidas vegetales200-500MIL</v>
      </c>
      <c r="B3411" s="20" t="s">
        <v>122</v>
      </c>
      <c r="C3411" s="20" t="s">
        <v>176</v>
      </c>
      <c r="D3411" s="20" t="s">
        <v>16</v>
      </c>
      <c r="E3411" s="22">
        <v>7.9360889411786673</v>
      </c>
      <c r="F3411" s="22">
        <v>7.8950111410688599</v>
      </c>
      <c r="G3411" s="22">
        <v>4.649239319634539</v>
      </c>
      <c r="H3411" s="22"/>
      <c r="I3411" s="22"/>
    </row>
    <row r="3412" spans="1:9" x14ac:dyDescent="0.25">
      <c r="A3412" s="20" t="str">
        <f t="shared" si="53"/>
        <v>CONSUMO PER CAPITA (kg ó litros por individuo)Leche+bebidas vegetales&gt;500MIL</v>
      </c>
      <c r="B3412" s="20" t="s">
        <v>122</v>
      </c>
      <c r="C3412" s="20" t="s">
        <v>176</v>
      </c>
      <c r="D3412" s="20" t="s">
        <v>17</v>
      </c>
      <c r="E3412" s="22">
        <v>7.0814310768111541</v>
      </c>
      <c r="F3412" s="22">
        <v>7.3135022216652228</v>
      </c>
      <c r="G3412" s="22">
        <v>4.6627950069937549</v>
      </c>
      <c r="H3412" s="22"/>
      <c r="I3412" s="22"/>
    </row>
    <row r="3413" spans="1:9" x14ac:dyDescent="0.25">
      <c r="A3413" s="20" t="str">
        <f t="shared" si="53"/>
        <v>CONSUMO PER CAPITA (kg ó litros por individuo)Leche+bebidas vegetalesDE 15 A 19 AÑOS</v>
      </c>
      <c r="B3413" s="20" t="s">
        <v>122</v>
      </c>
      <c r="C3413" s="20" t="s">
        <v>176</v>
      </c>
      <c r="D3413" s="20" t="s">
        <v>40</v>
      </c>
      <c r="E3413" s="22">
        <v>0.81014633083273502</v>
      </c>
      <c r="F3413" s="22">
        <v>1.1330322266640886</v>
      </c>
      <c r="G3413" s="22">
        <v>0.70434518151620706</v>
      </c>
      <c r="H3413" s="22"/>
      <c r="I3413" s="22"/>
    </row>
    <row r="3414" spans="1:9" x14ac:dyDescent="0.25">
      <c r="A3414" s="20" t="str">
        <f t="shared" si="53"/>
        <v>CONSUMO PER CAPITA (kg ó litros por individuo)Leche+bebidas vegetalesDE 20 A 24 AÑOS</v>
      </c>
      <c r="B3414" s="20" t="s">
        <v>122</v>
      </c>
      <c r="C3414" s="20" t="s">
        <v>176</v>
      </c>
      <c r="D3414" s="20" t="s">
        <v>41</v>
      </c>
      <c r="E3414" s="22">
        <v>2.0475143040921115</v>
      </c>
      <c r="F3414" s="22">
        <v>2.0264809908352093</v>
      </c>
      <c r="G3414" s="22">
        <v>1.4598228472919779</v>
      </c>
      <c r="H3414" s="22"/>
      <c r="I3414" s="22"/>
    </row>
    <row r="3415" spans="1:9" x14ac:dyDescent="0.25">
      <c r="A3415" s="20" t="str">
        <f t="shared" si="53"/>
        <v>CONSUMO PER CAPITA (kg ó litros por individuo)Leche+bebidas vegetalesDE 25 A 34 AÑOS</v>
      </c>
      <c r="B3415" s="20" t="s">
        <v>122</v>
      </c>
      <c r="C3415" s="20" t="s">
        <v>176</v>
      </c>
      <c r="D3415" s="20" t="s">
        <v>42</v>
      </c>
      <c r="E3415" s="22">
        <v>3.7556562332390437</v>
      </c>
      <c r="F3415" s="22">
        <v>3.4963651065005665</v>
      </c>
      <c r="G3415" s="22">
        <v>2.0524688147168231</v>
      </c>
      <c r="H3415" s="22"/>
      <c r="I3415" s="22"/>
    </row>
    <row r="3416" spans="1:9" x14ac:dyDescent="0.25">
      <c r="A3416" s="20" t="str">
        <f t="shared" si="53"/>
        <v>CONSUMO PER CAPITA (kg ó litros por individuo)Leche+bebidas vegetalesDE 35 A 49 AÑOS</v>
      </c>
      <c r="B3416" s="20" t="s">
        <v>122</v>
      </c>
      <c r="C3416" s="20" t="s">
        <v>176</v>
      </c>
      <c r="D3416" s="20" t="s">
        <v>43</v>
      </c>
      <c r="E3416" s="22">
        <v>7.6861486556603316</v>
      </c>
      <c r="F3416" s="22">
        <v>7.5004844728399824</v>
      </c>
      <c r="G3416" s="22">
        <v>4.5276589964760365</v>
      </c>
      <c r="H3416" s="22"/>
      <c r="I3416" s="22"/>
    </row>
    <row r="3417" spans="1:9" x14ac:dyDescent="0.25">
      <c r="A3417" s="20" t="str">
        <f t="shared" si="53"/>
        <v>CONSUMO PER CAPITA (kg ó litros por individuo)Leche+bebidas vegetalesDE 50 A 59 AÑOS</v>
      </c>
      <c r="B3417" s="20" t="s">
        <v>122</v>
      </c>
      <c r="C3417" s="20" t="s">
        <v>176</v>
      </c>
      <c r="D3417" s="20" t="s">
        <v>44</v>
      </c>
      <c r="E3417" s="22">
        <v>9.5003745483510258</v>
      </c>
      <c r="F3417" s="22">
        <v>9.4343649973496344</v>
      </c>
      <c r="G3417" s="22">
        <v>5.9713171321963188</v>
      </c>
      <c r="H3417" s="22"/>
      <c r="I3417" s="22"/>
    </row>
    <row r="3418" spans="1:9" x14ac:dyDescent="0.25">
      <c r="A3418" s="20" t="str">
        <f t="shared" si="53"/>
        <v>CONSUMO PER CAPITA (kg ó litros por individuo)Leche+bebidas vegetalesDE 60 A 75 AÑOS</v>
      </c>
      <c r="B3418" s="20" t="s">
        <v>122</v>
      </c>
      <c r="C3418" s="20" t="s">
        <v>176</v>
      </c>
      <c r="D3418" s="20" t="s">
        <v>45</v>
      </c>
      <c r="E3418" s="22">
        <v>10.441226377755751</v>
      </c>
      <c r="F3418" s="22">
        <v>11.104558306522771</v>
      </c>
      <c r="G3418" s="22">
        <v>6.9309091414946158</v>
      </c>
      <c r="H3418" s="22"/>
      <c r="I3418" s="22"/>
    </row>
    <row r="3419" spans="1:9" x14ac:dyDescent="0.25">
      <c r="A3419" s="20" t="str">
        <f t="shared" si="53"/>
        <v>CONSUMO PER CAPITA (kg ó litros por individuo)Leche+bebidas vegetalesALTA Y MEDIA ALTA</v>
      </c>
      <c r="B3419" s="20" t="s">
        <v>122</v>
      </c>
      <c r="C3419" s="20" t="s">
        <v>176</v>
      </c>
      <c r="D3419" s="20" t="s">
        <v>18</v>
      </c>
      <c r="E3419" s="22">
        <v>8.4980865143755988</v>
      </c>
      <c r="F3419" s="22">
        <v>8.3054064199659035</v>
      </c>
      <c r="G3419" s="22">
        <v>5.2032038896789112</v>
      </c>
      <c r="H3419" s="22"/>
      <c r="I3419" s="22"/>
    </row>
    <row r="3420" spans="1:9" x14ac:dyDescent="0.25">
      <c r="A3420" s="20" t="str">
        <f t="shared" si="53"/>
        <v>CONSUMO PER CAPITA (kg ó litros por individuo)Leche+bebidas vegetalesMEDIA</v>
      </c>
      <c r="B3420" s="20" t="s">
        <v>122</v>
      </c>
      <c r="C3420" s="20" t="s">
        <v>176</v>
      </c>
      <c r="D3420" s="20" t="s">
        <v>19</v>
      </c>
      <c r="E3420" s="22">
        <v>7.3941826001806454</v>
      </c>
      <c r="F3420" s="22">
        <v>6.9916703987689282</v>
      </c>
      <c r="G3420" s="22">
        <v>4.4338017890957735</v>
      </c>
      <c r="H3420" s="22"/>
      <c r="I3420" s="22"/>
    </row>
    <row r="3421" spans="1:9" x14ac:dyDescent="0.25">
      <c r="A3421" s="20" t="str">
        <f t="shared" si="53"/>
        <v>CONSUMO PER CAPITA (kg ó litros por individuo)Leche+bebidas vegetalesMEDIA BAJA</v>
      </c>
      <c r="B3421" s="20" t="s">
        <v>122</v>
      </c>
      <c r="C3421" s="20" t="s">
        <v>176</v>
      </c>
      <c r="D3421" s="20" t="s">
        <v>20</v>
      </c>
      <c r="E3421" s="22">
        <v>6.5033986411600226</v>
      </c>
      <c r="F3421" s="22">
        <v>7.1301451110884129</v>
      </c>
      <c r="G3421" s="22">
        <v>4.5703113283777066</v>
      </c>
      <c r="H3421" s="22"/>
      <c r="I3421" s="22"/>
    </row>
    <row r="3422" spans="1:9" x14ac:dyDescent="0.25">
      <c r="A3422" s="20" t="str">
        <f t="shared" si="53"/>
        <v>CONSUMO PER CAPITA (kg ó litros por individuo)Leche+bebidas vegetalesBAJA</v>
      </c>
      <c r="B3422" s="20" t="s">
        <v>122</v>
      </c>
      <c r="C3422" s="20" t="s">
        <v>176</v>
      </c>
      <c r="D3422" s="20" t="s">
        <v>21</v>
      </c>
      <c r="E3422" s="22">
        <v>6.6548793055451503</v>
      </c>
      <c r="F3422" s="22">
        <v>7.0234625345175425</v>
      </c>
      <c r="G3422" s="22">
        <v>3.9191060253646492</v>
      </c>
      <c r="H3422" s="22"/>
      <c r="I3422" s="22"/>
    </row>
    <row r="3423" spans="1:9" x14ac:dyDescent="0.25">
      <c r="A3423" s="20" t="str">
        <f t="shared" si="53"/>
        <v>CONSUMO PER CAPITA (kg ó litros por individuo)Leche+bebidas vegetalesHOMBRE</v>
      </c>
      <c r="B3423" s="20" t="s">
        <v>122</v>
      </c>
      <c r="C3423" s="20" t="s">
        <v>176</v>
      </c>
      <c r="D3423" s="20" t="s">
        <v>22</v>
      </c>
      <c r="E3423" s="22">
        <v>8.6191708192524228</v>
      </c>
      <c r="F3423" s="22">
        <v>8.5250315115487254</v>
      </c>
      <c r="G3423" s="22">
        <v>5.4559243464245277</v>
      </c>
      <c r="H3423" s="22"/>
      <c r="I3423" s="22"/>
    </row>
    <row r="3424" spans="1:9" x14ac:dyDescent="0.25">
      <c r="A3424" s="20" t="str">
        <f t="shared" si="53"/>
        <v>CONSUMO PER CAPITA (kg ó litros por individuo)Leche+bebidas vegetalesMUJER</v>
      </c>
      <c r="B3424" s="20" t="s">
        <v>122</v>
      </c>
      <c r="C3424" s="20" t="s">
        <v>176</v>
      </c>
      <c r="D3424" s="20" t="s">
        <v>23</v>
      </c>
      <c r="E3424" s="22">
        <v>5.9045609170735442</v>
      </c>
      <c r="F3424" s="22">
        <v>6.1242544241452501</v>
      </c>
      <c r="G3424" s="22">
        <v>3.6308488880044809</v>
      </c>
      <c r="H3424" s="22"/>
      <c r="I3424" s="22"/>
    </row>
    <row r="3425" spans="1:9" x14ac:dyDescent="0.25">
      <c r="A3425" s="20" t="str">
        <f t="shared" si="53"/>
        <v>CONSUMO PER CAPITA (kg ó litros por individuo)LecheT.ESPAÑA</v>
      </c>
      <c r="B3425" s="20" t="s">
        <v>122</v>
      </c>
      <c r="C3425" s="20" t="s">
        <v>126</v>
      </c>
      <c r="D3425" s="20" t="s">
        <v>37</v>
      </c>
      <c r="E3425" s="22">
        <v>7.2537283910108439</v>
      </c>
      <c r="F3425" s="22">
        <v>7.3155778397229181</v>
      </c>
      <c r="G3425" s="22">
        <v>4.3451239189380972</v>
      </c>
      <c r="H3425" s="22"/>
      <c r="I3425" s="22"/>
    </row>
    <row r="3426" spans="1:9" x14ac:dyDescent="0.25">
      <c r="A3426" s="20" t="str">
        <f t="shared" si="53"/>
        <v>CONSUMO PER CAPITA (kg ó litros por individuo)LecheBCN AM</v>
      </c>
      <c r="B3426" s="20" t="s">
        <v>122</v>
      </c>
      <c r="C3426" s="20" t="s">
        <v>126</v>
      </c>
      <c r="D3426" s="20" t="s">
        <v>2</v>
      </c>
      <c r="E3426" s="22">
        <v>6.6232761504758217</v>
      </c>
      <c r="F3426" s="22">
        <v>7.1758221198850087</v>
      </c>
      <c r="G3426" s="22">
        <v>3.4044558655628681</v>
      </c>
      <c r="H3426" s="22"/>
      <c r="I3426" s="22"/>
    </row>
    <row r="3427" spans="1:9" x14ac:dyDescent="0.25">
      <c r="A3427" s="20" t="str">
        <f t="shared" si="53"/>
        <v>CONSUMO PER CAPITA (kg ó litros por individuo)LecheREST.CAT ARAGON</v>
      </c>
      <c r="B3427" s="20" t="s">
        <v>122</v>
      </c>
      <c r="C3427" s="20" t="s">
        <v>126</v>
      </c>
      <c r="D3427" s="20" t="s">
        <v>3</v>
      </c>
      <c r="E3427" s="22">
        <v>5.7948024707568413</v>
      </c>
      <c r="F3427" s="22">
        <v>5.2347072943495494</v>
      </c>
      <c r="G3427" s="22">
        <v>3.0957230238433593</v>
      </c>
      <c r="H3427" s="22"/>
      <c r="I3427" s="22"/>
    </row>
    <row r="3428" spans="1:9" x14ac:dyDescent="0.25">
      <c r="A3428" s="20" t="str">
        <f t="shared" si="53"/>
        <v>CONSUMO PER CAPITA (kg ó litros por individuo)LecheLEVANTE</v>
      </c>
      <c r="B3428" s="20" t="s">
        <v>122</v>
      </c>
      <c r="C3428" s="20" t="s">
        <v>126</v>
      </c>
      <c r="D3428" s="20" t="s">
        <v>4</v>
      </c>
      <c r="E3428" s="22">
        <v>4.5363002154697094</v>
      </c>
      <c r="F3428" s="22">
        <v>4.7194959512869019</v>
      </c>
      <c r="G3428" s="22">
        <v>3.3670257815189397</v>
      </c>
      <c r="H3428" s="22"/>
      <c r="I3428" s="22"/>
    </row>
    <row r="3429" spans="1:9" x14ac:dyDescent="0.25">
      <c r="A3429" s="20" t="str">
        <f t="shared" si="53"/>
        <v>CONSUMO PER CAPITA (kg ó litros por individuo)LecheANDALUCIA</v>
      </c>
      <c r="B3429" s="20" t="s">
        <v>122</v>
      </c>
      <c r="C3429" s="20" t="s">
        <v>126</v>
      </c>
      <c r="D3429" s="20" t="s">
        <v>5</v>
      </c>
      <c r="E3429" s="22">
        <v>7.5534124853734887</v>
      </c>
      <c r="F3429" s="22">
        <v>7.6459241446880979</v>
      </c>
      <c r="G3429" s="22">
        <v>4.5754447331805812</v>
      </c>
      <c r="H3429" s="22"/>
      <c r="I3429" s="22"/>
    </row>
    <row r="3430" spans="1:9" x14ac:dyDescent="0.25">
      <c r="A3430" s="20" t="str">
        <f t="shared" si="53"/>
        <v>CONSUMO PER CAPITA (kg ó litros por individuo)LecheMDD AM</v>
      </c>
      <c r="B3430" s="20" t="s">
        <v>122</v>
      </c>
      <c r="C3430" s="20" t="s">
        <v>126</v>
      </c>
      <c r="D3430" s="20" t="s">
        <v>6</v>
      </c>
      <c r="E3430" s="22">
        <v>7.9085270890517716</v>
      </c>
      <c r="F3430" s="22">
        <v>7.6016967656461816</v>
      </c>
      <c r="G3430" s="22">
        <v>4.37814646536326</v>
      </c>
      <c r="H3430" s="22"/>
      <c r="I3430" s="22"/>
    </row>
    <row r="3431" spans="1:9" x14ac:dyDescent="0.25">
      <c r="A3431" s="20" t="str">
        <f t="shared" si="53"/>
        <v>CONSUMO PER CAPITA (kg ó litros por individuo)LecheRTO CENTRO</v>
      </c>
      <c r="B3431" s="20" t="s">
        <v>122</v>
      </c>
      <c r="C3431" s="20" t="s">
        <v>126</v>
      </c>
      <c r="D3431" s="20" t="s">
        <v>7</v>
      </c>
      <c r="E3431" s="22">
        <v>7.2359470264752463</v>
      </c>
      <c r="F3431" s="22">
        <v>7.3026356910687813</v>
      </c>
      <c r="G3431" s="22">
        <v>4.4918703233699588</v>
      </c>
      <c r="H3431" s="22"/>
      <c r="I3431" s="22"/>
    </row>
    <row r="3432" spans="1:9" x14ac:dyDescent="0.25">
      <c r="A3432" s="20" t="str">
        <f t="shared" si="53"/>
        <v>CONSUMO PER CAPITA (kg ó litros por individuo)LecheNORTE-CENTRO</v>
      </c>
      <c r="B3432" s="20" t="s">
        <v>122</v>
      </c>
      <c r="C3432" s="20" t="s">
        <v>126</v>
      </c>
      <c r="D3432" s="20" t="s">
        <v>8</v>
      </c>
      <c r="E3432" s="22">
        <v>8.8530537061591534</v>
      </c>
      <c r="F3432" s="22">
        <v>8.4058195857355855</v>
      </c>
      <c r="G3432" s="22">
        <v>5.2817427960614154</v>
      </c>
      <c r="H3432" s="22"/>
      <c r="I3432" s="22"/>
    </row>
    <row r="3433" spans="1:9" x14ac:dyDescent="0.25">
      <c r="A3433" s="20" t="str">
        <f t="shared" si="53"/>
        <v>CONSUMO PER CAPITA (kg ó litros por individuo)LecheNOROESTE</v>
      </c>
      <c r="B3433" s="20" t="s">
        <v>122</v>
      </c>
      <c r="C3433" s="20" t="s">
        <v>126</v>
      </c>
      <c r="D3433" s="20" t="s">
        <v>9</v>
      </c>
      <c r="E3433" s="22">
        <v>11.083877204841079</v>
      </c>
      <c r="F3433" s="22">
        <v>12.347002053958684</v>
      </c>
      <c r="G3433" s="22">
        <v>7.0040978154180982</v>
      </c>
      <c r="H3433" s="22"/>
      <c r="I3433" s="22"/>
    </row>
    <row r="3434" spans="1:9" x14ac:dyDescent="0.25">
      <c r="A3434" s="20" t="str">
        <f t="shared" si="53"/>
        <v>CONSUMO PER CAPITA (kg ó litros por individuo)Leche&lt;2MIL</v>
      </c>
      <c r="B3434" s="20" t="s">
        <v>122</v>
      </c>
      <c r="C3434" s="20" t="s">
        <v>126</v>
      </c>
      <c r="D3434" s="20" t="s">
        <v>10</v>
      </c>
      <c r="E3434" s="22">
        <v>5.1099109355449297</v>
      </c>
      <c r="F3434" s="22">
        <v>4.6826730614031442</v>
      </c>
      <c r="G3434" s="22">
        <v>3.2337790482712929</v>
      </c>
      <c r="H3434" s="22"/>
      <c r="I3434" s="22"/>
    </row>
    <row r="3435" spans="1:9" x14ac:dyDescent="0.25">
      <c r="A3435" s="20" t="str">
        <f t="shared" si="53"/>
        <v>CONSUMO PER CAPITA (kg ó litros por individuo)Leche2-5MIL</v>
      </c>
      <c r="B3435" s="20" t="s">
        <v>122</v>
      </c>
      <c r="C3435" s="20" t="s">
        <v>126</v>
      </c>
      <c r="D3435" s="20" t="s">
        <v>11</v>
      </c>
      <c r="E3435" s="22">
        <v>4.7139761783288483</v>
      </c>
      <c r="F3435" s="22">
        <v>6.2103189090670519</v>
      </c>
      <c r="G3435" s="22">
        <v>3.0432556154493229</v>
      </c>
      <c r="H3435" s="22"/>
      <c r="I3435" s="22"/>
    </row>
    <row r="3436" spans="1:9" x14ac:dyDescent="0.25">
      <c r="A3436" s="20" t="str">
        <f t="shared" si="53"/>
        <v>CONSUMO PER CAPITA (kg ó litros por individuo)Leche5-10MIL</v>
      </c>
      <c r="B3436" s="20" t="s">
        <v>122</v>
      </c>
      <c r="C3436" s="20" t="s">
        <v>126</v>
      </c>
      <c r="D3436" s="20" t="s">
        <v>12</v>
      </c>
      <c r="E3436" s="22">
        <v>6.5053897774968243</v>
      </c>
      <c r="F3436" s="22">
        <v>6.0397872677103575</v>
      </c>
      <c r="G3436" s="22">
        <v>3.2863510291788613</v>
      </c>
      <c r="H3436" s="22"/>
      <c r="I3436" s="22"/>
    </row>
    <row r="3437" spans="1:9" x14ac:dyDescent="0.25">
      <c r="A3437" s="20" t="str">
        <f t="shared" si="53"/>
        <v>CONSUMO PER CAPITA (kg ó litros por individuo)Leche10-30MIL</v>
      </c>
      <c r="B3437" s="20" t="s">
        <v>122</v>
      </c>
      <c r="C3437" s="20" t="s">
        <v>126</v>
      </c>
      <c r="D3437" s="20" t="s">
        <v>13</v>
      </c>
      <c r="E3437" s="22">
        <v>8.0542114525841448</v>
      </c>
      <c r="F3437" s="22">
        <v>7.5966682779505605</v>
      </c>
      <c r="G3437" s="22">
        <v>4.8025379939254638</v>
      </c>
      <c r="H3437" s="22"/>
      <c r="I3437" s="22"/>
    </row>
    <row r="3438" spans="1:9" x14ac:dyDescent="0.25">
      <c r="A3438" s="20" t="str">
        <f t="shared" si="53"/>
        <v>CONSUMO PER CAPITA (kg ó litros por individuo)Leche30-100MIL</v>
      </c>
      <c r="B3438" s="20" t="s">
        <v>122</v>
      </c>
      <c r="C3438" s="20" t="s">
        <v>126</v>
      </c>
      <c r="D3438" s="20" t="s">
        <v>14</v>
      </c>
      <c r="E3438" s="22">
        <v>7.5473889148622471</v>
      </c>
      <c r="F3438" s="22">
        <v>7.7764301006946619</v>
      </c>
      <c r="G3438" s="22">
        <v>4.4373507140174677</v>
      </c>
      <c r="H3438" s="22"/>
      <c r="I3438" s="22"/>
    </row>
    <row r="3439" spans="1:9" x14ac:dyDescent="0.25">
      <c r="A3439" s="20" t="str">
        <f t="shared" si="53"/>
        <v>CONSUMO PER CAPITA (kg ó litros por individuo)Leche100-200MIL</v>
      </c>
      <c r="B3439" s="20" t="s">
        <v>122</v>
      </c>
      <c r="C3439" s="20" t="s">
        <v>126</v>
      </c>
      <c r="D3439" s="20" t="s">
        <v>15</v>
      </c>
      <c r="E3439" s="22">
        <v>8.2278860419557809</v>
      </c>
      <c r="F3439" s="22">
        <v>8.4280392204667862</v>
      </c>
      <c r="G3439" s="22">
        <v>5.2419944212939393</v>
      </c>
      <c r="H3439" s="22"/>
      <c r="I3439" s="22"/>
    </row>
    <row r="3440" spans="1:9" x14ac:dyDescent="0.25">
      <c r="A3440" s="20" t="str">
        <f t="shared" si="53"/>
        <v>CONSUMO PER CAPITA (kg ó litros por individuo)Leche200-500MIL</v>
      </c>
      <c r="B3440" s="20" t="s">
        <v>122</v>
      </c>
      <c r="C3440" s="20" t="s">
        <v>126</v>
      </c>
      <c r="D3440" s="20" t="s">
        <v>16</v>
      </c>
      <c r="E3440" s="22">
        <v>7.9360889411786673</v>
      </c>
      <c r="F3440" s="22">
        <v>7.8950111410688599</v>
      </c>
      <c r="G3440" s="22">
        <v>4.4966886384610429</v>
      </c>
      <c r="H3440" s="22"/>
      <c r="I3440" s="22"/>
    </row>
    <row r="3441" spans="1:9" x14ac:dyDescent="0.25">
      <c r="A3441" s="20" t="str">
        <f t="shared" si="53"/>
        <v>CONSUMO PER CAPITA (kg ó litros por individuo)Leche&gt;500MIL</v>
      </c>
      <c r="B3441" s="20" t="s">
        <v>122</v>
      </c>
      <c r="C3441" s="20" t="s">
        <v>126</v>
      </c>
      <c r="D3441" s="20" t="s">
        <v>17</v>
      </c>
      <c r="E3441" s="22">
        <v>7.0814310768111541</v>
      </c>
      <c r="F3441" s="22">
        <v>7.3135022216652228</v>
      </c>
      <c r="G3441" s="22">
        <v>4.4757882641820821</v>
      </c>
      <c r="H3441" s="22"/>
      <c r="I3441" s="22"/>
    </row>
    <row r="3442" spans="1:9" x14ac:dyDescent="0.25">
      <c r="A3442" s="20" t="str">
        <f t="shared" si="53"/>
        <v>CONSUMO PER CAPITA (kg ó litros por individuo)LecheDE 15 A 19 AÑOS</v>
      </c>
      <c r="B3442" s="20" t="s">
        <v>122</v>
      </c>
      <c r="C3442" s="20" t="s">
        <v>126</v>
      </c>
      <c r="D3442" s="20" t="s">
        <v>40</v>
      </c>
      <c r="E3442" s="22">
        <v>0.81014633083273502</v>
      </c>
      <c r="F3442" s="22">
        <v>1.1330322266640886</v>
      </c>
      <c r="G3442" s="22">
        <v>0.69011443585175591</v>
      </c>
      <c r="H3442" s="22"/>
      <c r="I3442" s="22"/>
    </row>
    <row r="3443" spans="1:9" x14ac:dyDescent="0.25">
      <c r="A3443" s="20" t="str">
        <f t="shared" si="53"/>
        <v>CONSUMO PER CAPITA (kg ó litros por individuo)LecheDE 20 A 24 AÑOS</v>
      </c>
      <c r="B3443" s="20" t="s">
        <v>122</v>
      </c>
      <c r="C3443" s="20" t="s">
        <v>126</v>
      </c>
      <c r="D3443" s="20" t="s">
        <v>41</v>
      </c>
      <c r="E3443" s="22">
        <v>2.0475143040921115</v>
      </c>
      <c r="F3443" s="22">
        <v>2.0264809908352093</v>
      </c>
      <c r="G3443" s="22">
        <v>1.3269991556509253</v>
      </c>
      <c r="H3443" s="22"/>
      <c r="I3443" s="22"/>
    </row>
    <row r="3444" spans="1:9" x14ac:dyDescent="0.25">
      <c r="A3444" s="20" t="str">
        <f t="shared" si="53"/>
        <v>CONSUMO PER CAPITA (kg ó litros por individuo)LecheDE 25 A 34 AÑOS</v>
      </c>
      <c r="B3444" s="20" t="s">
        <v>122</v>
      </c>
      <c r="C3444" s="20" t="s">
        <v>126</v>
      </c>
      <c r="D3444" s="20" t="s">
        <v>42</v>
      </c>
      <c r="E3444" s="22">
        <v>3.7556562332390437</v>
      </c>
      <c r="F3444" s="22">
        <v>3.4963651065005665</v>
      </c>
      <c r="G3444" s="22">
        <v>1.867719421672017</v>
      </c>
      <c r="H3444" s="22"/>
      <c r="I3444" s="22"/>
    </row>
    <row r="3445" spans="1:9" x14ac:dyDescent="0.25">
      <c r="A3445" s="20" t="str">
        <f t="shared" si="53"/>
        <v>CONSUMO PER CAPITA (kg ó litros por individuo)LecheDE 35 A 49 AÑOS</v>
      </c>
      <c r="B3445" s="20" t="s">
        <v>122</v>
      </c>
      <c r="C3445" s="20" t="s">
        <v>126</v>
      </c>
      <c r="D3445" s="20" t="s">
        <v>43</v>
      </c>
      <c r="E3445" s="22">
        <v>7.6861486556603316</v>
      </c>
      <c r="F3445" s="22">
        <v>7.5004844728399824</v>
      </c>
      <c r="G3445" s="22">
        <v>4.3831324206112621</v>
      </c>
      <c r="H3445" s="22"/>
      <c r="I3445" s="22"/>
    </row>
    <row r="3446" spans="1:9" x14ac:dyDescent="0.25">
      <c r="A3446" s="20" t="str">
        <f t="shared" si="53"/>
        <v>CONSUMO PER CAPITA (kg ó litros por individuo)LecheDE 50 A 59 AÑOS</v>
      </c>
      <c r="B3446" s="20" t="s">
        <v>122</v>
      </c>
      <c r="C3446" s="20" t="s">
        <v>126</v>
      </c>
      <c r="D3446" s="20" t="s">
        <v>44</v>
      </c>
      <c r="E3446" s="22">
        <v>9.5003745483510258</v>
      </c>
      <c r="F3446" s="22">
        <v>9.4343649973496344</v>
      </c>
      <c r="G3446" s="22">
        <v>5.7774122403311008</v>
      </c>
      <c r="H3446" s="22"/>
      <c r="I3446" s="22"/>
    </row>
    <row r="3447" spans="1:9" x14ac:dyDescent="0.25">
      <c r="A3447" s="20" t="str">
        <f t="shared" si="53"/>
        <v>CONSUMO PER CAPITA (kg ó litros por individuo)LecheDE 60 A 75 AÑOS</v>
      </c>
      <c r="B3447" s="20" t="s">
        <v>122</v>
      </c>
      <c r="C3447" s="20" t="s">
        <v>126</v>
      </c>
      <c r="D3447" s="20" t="s">
        <v>45</v>
      </c>
      <c r="E3447" s="22">
        <v>10.441226377755751</v>
      </c>
      <c r="F3447" s="22">
        <v>11.104558306522771</v>
      </c>
      <c r="G3447" s="22">
        <v>6.6066564076320384</v>
      </c>
      <c r="H3447" s="22"/>
      <c r="I3447" s="22"/>
    </row>
    <row r="3448" spans="1:9" x14ac:dyDescent="0.25">
      <c r="A3448" s="20" t="str">
        <f t="shared" si="53"/>
        <v>CONSUMO PER CAPITA (kg ó litros por individuo)LecheALTA Y MEDIA ALTA</v>
      </c>
      <c r="B3448" s="20" t="s">
        <v>122</v>
      </c>
      <c r="C3448" s="20" t="s">
        <v>126</v>
      </c>
      <c r="D3448" s="20" t="s">
        <v>18</v>
      </c>
      <c r="E3448" s="22">
        <v>8.4980865143755988</v>
      </c>
      <c r="F3448" s="22">
        <v>8.3054064199659035</v>
      </c>
      <c r="G3448" s="22">
        <v>5.0709619567733011</v>
      </c>
      <c r="H3448" s="22"/>
      <c r="I3448" s="22"/>
    </row>
    <row r="3449" spans="1:9" x14ac:dyDescent="0.25">
      <c r="A3449" s="20" t="str">
        <f t="shared" si="53"/>
        <v>CONSUMO PER CAPITA (kg ó litros por individuo)LecheMEDIA</v>
      </c>
      <c r="B3449" s="20" t="s">
        <v>122</v>
      </c>
      <c r="C3449" s="20" t="s">
        <v>126</v>
      </c>
      <c r="D3449" s="20" t="s">
        <v>19</v>
      </c>
      <c r="E3449" s="22">
        <v>7.3941826001806454</v>
      </c>
      <c r="F3449" s="22">
        <v>6.9916703987689282</v>
      </c>
      <c r="G3449" s="22">
        <v>4.2898417756204541</v>
      </c>
      <c r="H3449" s="22"/>
      <c r="I3449" s="22"/>
    </row>
    <row r="3450" spans="1:9" x14ac:dyDescent="0.25">
      <c r="A3450" s="20" t="str">
        <f t="shared" si="53"/>
        <v>CONSUMO PER CAPITA (kg ó litros por individuo)LecheMEDIA BAJA</v>
      </c>
      <c r="B3450" s="20" t="s">
        <v>122</v>
      </c>
      <c r="C3450" s="20" t="s">
        <v>126</v>
      </c>
      <c r="D3450" s="20" t="s">
        <v>20</v>
      </c>
      <c r="E3450" s="22">
        <v>6.5033986411600226</v>
      </c>
      <c r="F3450" s="22">
        <v>7.1301451110884129</v>
      </c>
      <c r="G3450" s="22">
        <v>4.4006887381731028</v>
      </c>
      <c r="H3450" s="22"/>
      <c r="I3450" s="22"/>
    </row>
    <row r="3451" spans="1:9" x14ac:dyDescent="0.25">
      <c r="A3451" s="20" t="str">
        <f t="shared" si="53"/>
        <v>CONSUMO PER CAPITA (kg ó litros por individuo)LecheBAJA</v>
      </c>
      <c r="B3451" s="20" t="s">
        <v>122</v>
      </c>
      <c r="C3451" s="20" t="s">
        <v>126</v>
      </c>
      <c r="D3451" s="20" t="s">
        <v>21</v>
      </c>
      <c r="E3451" s="22">
        <v>6.6548793055451503</v>
      </c>
      <c r="F3451" s="22">
        <v>7.0234625345175425</v>
      </c>
      <c r="G3451" s="22">
        <v>3.5545816115354176</v>
      </c>
      <c r="H3451" s="22"/>
      <c r="I3451" s="22"/>
    </row>
    <row r="3452" spans="1:9" x14ac:dyDescent="0.25">
      <c r="A3452" s="20" t="str">
        <f t="shared" si="53"/>
        <v>CONSUMO PER CAPITA (kg ó litros por individuo)LecheHOMBRE</v>
      </c>
      <c r="B3452" s="20" t="s">
        <v>122</v>
      </c>
      <c r="C3452" s="20" t="s">
        <v>126</v>
      </c>
      <c r="D3452" s="20" t="s">
        <v>22</v>
      </c>
      <c r="E3452" s="22">
        <v>8.6191708192524228</v>
      </c>
      <c r="F3452" s="22">
        <v>8.5250315115487254</v>
      </c>
      <c r="G3452" s="22">
        <v>5.3442975395091565</v>
      </c>
      <c r="H3452" s="22"/>
      <c r="I3452" s="22"/>
    </row>
    <row r="3453" spans="1:9" x14ac:dyDescent="0.25">
      <c r="A3453" s="20" t="str">
        <f t="shared" si="53"/>
        <v>CONSUMO PER CAPITA (kg ó litros por individuo)LecheMUJER</v>
      </c>
      <c r="B3453" s="20" t="s">
        <v>122</v>
      </c>
      <c r="C3453" s="20" t="s">
        <v>126</v>
      </c>
      <c r="D3453" s="20" t="s">
        <v>23</v>
      </c>
      <c r="E3453" s="22">
        <v>5.9045609170735442</v>
      </c>
      <c r="F3453" s="22">
        <v>6.1242544241452501</v>
      </c>
      <c r="G3453" s="22">
        <v>3.3625890983743032</v>
      </c>
      <c r="H3453" s="22"/>
      <c r="I3453" s="22"/>
    </row>
    <row r="3454" spans="1:9" x14ac:dyDescent="0.25">
      <c r="A3454" s="20" t="str">
        <f t="shared" si="53"/>
        <v>CONSUMO PER CAPITA (kg ó litros por individuo)Leche SolaT.ESPAÑA</v>
      </c>
      <c r="B3454" s="20" t="s">
        <v>122</v>
      </c>
      <c r="C3454" s="20" t="s">
        <v>127</v>
      </c>
      <c r="D3454" s="20" t="s">
        <v>37</v>
      </c>
      <c r="E3454" s="22">
        <v>0.11100981234905037</v>
      </c>
      <c r="F3454" s="22">
        <v>0.11733277691182463</v>
      </c>
      <c r="G3454" s="22">
        <v>8.3366351506546657E-2</v>
      </c>
      <c r="H3454" s="22"/>
      <c r="I3454" s="22"/>
    </row>
    <row r="3455" spans="1:9" x14ac:dyDescent="0.25">
      <c r="A3455" s="20" t="str">
        <f t="shared" si="53"/>
        <v>CONSUMO PER CAPITA (kg ó litros por individuo)Leche SolaBCN AM</v>
      </c>
      <c r="B3455" s="20" t="s">
        <v>122</v>
      </c>
      <c r="C3455" s="20" t="s">
        <v>127</v>
      </c>
      <c r="D3455" s="20" t="s">
        <v>2</v>
      </c>
      <c r="E3455" s="22">
        <v>0.10523117528630482</v>
      </c>
      <c r="F3455" s="22">
        <v>6.8156861872312721E-2</v>
      </c>
      <c r="G3455" s="22">
        <v>7.1004808671435604E-2</v>
      </c>
      <c r="H3455" s="22"/>
      <c r="I3455" s="22"/>
    </row>
    <row r="3456" spans="1:9" x14ac:dyDescent="0.25">
      <c r="A3456" s="20" t="str">
        <f t="shared" si="53"/>
        <v>CONSUMO PER CAPITA (kg ó litros por individuo)Leche SolaREST.CAT ARAGON</v>
      </c>
      <c r="B3456" s="20" t="s">
        <v>122</v>
      </c>
      <c r="C3456" s="20" t="s">
        <v>127</v>
      </c>
      <c r="D3456" s="20" t="s">
        <v>3</v>
      </c>
      <c r="E3456" s="22">
        <v>6.386623028725609E-2</v>
      </c>
      <c r="F3456" s="22">
        <v>6.2798690611146527E-2</v>
      </c>
      <c r="G3456" s="22">
        <v>2.6831258929960029E-2</v>
      </c>
      <c r="H3456" s="22"/>
      <c r="I3456" s="22"/>
    </row>
    <row r="3457" spans="1:9" x14ac:dyDescent="0.25">
      <c r="A3457" s="20" t="str">
        <f t="shared" si="53"/>
        <v>CONSUMO PER CAPITA (kg ó litros por individuo)Leche SolaLEVANTE</v>
      </c>
      <c r="B3457" s="20" t="s">
        <v>122</v>
      </c>
      <c r="C3457" s="20" t="s">
        <v>127</v>
      </c>
      <c r="D3457" s="20" t="s">
        <v>4</v>
      </c>
      <c r="E3457" s="22">
        <v>0.11363071712268272</v>
      </c>
      <c r="F3457" s="22">
        <v>0.12271002927225906</v>
      </c>
      <c r="G3457" s="22">
        <v>8.4130256922977986E-2</v>
      </c>
      <c r="H3457" s="22"/>
      <c r="I3457" s="22"/>
    </row>
    <row r="3458" spans="1:9" x14ac:dyDescent="0.25">
      <c r="A3458" s="20" t="str">
        <f t="shared" si="53"/>
        <v>CONSUMO PER CAPITA (kg ó litros por individuo)Leche SolaANDALUCIA</v>
      </c>
      <c r="B3458" s="20" t="s">
        <v>122</v>
      </c>
      <c r="C3458" s="20" t="s">
        <v>127</v>
      </c>
      <c r="D3458" s="20" t="s">
        <v>5</v>
      </c>
      <c r="E3458" s="22">
        <v>9.1479788419387462E-2</v>
      </c>
      <c r="F3458" s="22">
        <v>0.20246360422867821</v>
      </c>
      <c r="G3458" s="22">
        <v>0.10966404806796029</v>
      </c>
      <c r="H3458" s="22"/>
      <c r="I3458" s="22"/>
    </row>
    <row r="3459" spans="1:9" x14ac:dyDescent="0.25">
      <c r="A3459" s="20" t="str">
        <f t="shared" si="53"/>
        <v>CONSUMO PER CAPITA (kg ó litros por individuo)Leche SolaMDD AM</v>
      </c>
      <c r="B3459" s="20" t="s">
        <v>122</v>
      </c>
      <c r="C3459" s="20" t="s">
        <v>127</v>
      </c>
      <c r="D3459" s="20" t="s">
        <v>6</v>
      </c>
      <c r="E3459" s="22">
        <v>0.20600628502231572</v>
      </c>
      <c r="F3459" s="22">
        <v>0.12893018204895521</v>
      </c>
      <c r="G3459" s="22">
        <v>6.821568723667451E-2</v>
      </c>
      <c r="H3459" s="22"/>
      <c r="I3459" s="22"/>
    </row>
    <row r="3460" spans="1:9" x14ac:dyDescent="0.25">
      <c r="A3460" s="20" t="str">
        <f t="shared" ref="A3460:A3523" si="54">B3460&amp;C3460&amp;D3460</f>
        <v>CONSUMO PER CAPITA (kg ó litros por individuo)Leche SolaRTO CENTRO</v>
      </c>
      <c r="B3460" s="20" t="s">
        <v>122</v>
      </c>
      <c r="C3460" s="20" t="s">
        <v>127</v>
      </c>
      <c r="D3460" s="20" t="s">
        <v>7</v>
      </c>
      <c r="E3460" s="22">
        <v>0.14342747678718526</v>
      </c>
      <c r="F3460" s="22">
        <v>9.9545741093014367E-2</v>
      </c>
      <c r="G3460" s="22">
        <v>0.14212518386212866</v>
      </c>
      <c r="H3460" s="22"/>
      <c r="I3460" s="22"/>
    </row>
    <row r="3461" spans="1:9" x14ac:dyDescent="0.25">
      <c r="A3461" s="20" t="str">
        <f t="shared" si="54"/>
        <v>CONSUMO PER CAPITA (kg ó litros por individuo)Leche SolaNORTE-CENTRO</v>
      </c>
      <c r="B3461" s="20" t="s">
        <v>122</v>
      </c>
      <c r="C3461" s="20" t="s">
        <v>127</v>
      </c>
      <c r="D3461" s="20" t="s">
        <v>8</v>
      </c>
      <c r="E3461" s="22">
        <v>8.1736071089375265E-2</v>
      </c>
      <c r="F3461" s="22">
        <v>6.1193305036668026E-2</v>
      </c>
      <c r="G3461" s="22">
        <v>5.2428068352609748E-2</v>
      </c>
      <c r="H3461" s="22"/>
      <c r="I3461" s="22"/>
    </row>
    <row r="3462" spans="1:9" x14ac:dyDescent="0.25">
      <c r="A3462" s="20" t="str">
        <f t="shared" si="54"/>
        <v>CONSUMO PER CAPITA (kg ó litros por individuo)Leche SolaNOROESTE</v>
      </c>
      <c r="B3462" s="20" t="s">
        <v>122</v>
      </c>
      <c r="C3462" s="20" t="s">
        <v>127</v>
      </c>
      <c r="D3462" s="20" t="s">
        <v>9</v>
      </c>
      <c r="E3462" s="22">
        <v>8.2063304075761206E-2</v>
      </c>
      <c r="F3462" s="22">
        <v>0.10315766572323436</v>
      </c>
      <c r="G3462" s="22">
        <v>0.10912704832638057</v>
      </c>
      <c r="H3462" s="22"/>
      <c r="I3462" s="22"/>
    </row>
    <row r="3463" spans="1:9" x14ac:dyDescent="0.25">
      <c r="A3463" s="20" t="str">
        <f t="shared" si="54"/>
        <v>CONSUMO PER CAPITA (kg ó litros por individuo)Leche Sola&lt;2MIL</v>
      </c>
      <c r="B3463" s="20" t="s">
        <v>122</v>
      </c>
      <c r="C3463" s="20" t="s">
        <v>127</v>
      </c>
      <c r="D3463" s="20" t="s">
        <v>10</v>
      </c>
      <c r="E3463" s="22">
        <v>7.4273404950020203E-2</v>
      </c>
      <c r="F3463" s="22">
        <v>0.26224994847507654</v>
      </c>
      <c r="G3463" s="22">
        <v>0.11988191044747927</v>
      </c>
      <c r="H3463" s="22"/>
      <c r="I3463" s="22"/>
    </row>
    <row r="3464" spans="1:9" x14ac:dyDescent="0.25">
      <c r="A3464" s="20" t="str">
        <f t="shared" si="54"/>
        <v>CONSUMO PER CAPITA (kg ó litros por individuo)Leche Sola2-5MIL</v>
      </c>
      <c r="B3464" s="20" t="s">
        <v>122</v>
      </c>
      <c r="C3464" s="20" t="s">
        <v>127</v>
      </c>
      <c r="D3464" s="20" t="s">
        <v>11</v>
      </c>
      <c r="E3464" s="22">
        <v>8.2029456319636609E-2</v>
      </c>
      <c r="F3464" s="22">
        <v>0.11479354824269299</v>
      </c>
      <c r="G3464" s="22">
        <v>5.497044807069934E-2</v>
      </c>
      <c r="H3464" s="22"/>
      <c r="I3464" s="22"/>
    </row>
    <row r="3465" spans="1:9" x14ac:dyDescent="0.25">
      <c r="A3465" s="20" t="str">
        <f t="shared" si="54"/>
        <v>CONSUMO PER CAPITA (kg ó litros por individuo)Leche Sola5-10MIL</v>
      </c>
      <c r="B3465" s="20" t="s">
        <v>122</v>
      </c>
      <c r="C3465" s="20" t="s">
        <v>127</v>
      </c>
      <c r="D3465" s="20" t="s">
        <v>12</v>
      </c>
      <c r="E3465" s="22">
        <v>9.082009633225617E-2</v>
      </c>
      <c r="F3465" s="22">
        <v>0.25023682018513843</v>
      </c>
      <c r="G3465" s="22">
        <v>4.1213824348225778E-2</v>
      </c>
      <c r="H3465" s="22"/>
      <c r="I3465" s="22"/>
    </row>
    <row r="3466" spans="1:9" x14ac:dyDescent="0.25">
      <c r="A3466" s="20" t="str">
        <f t="shared" si="54"/>
        <v>CONSUMO PER CAPITA (kg ó litros por individuo)Leche Sola10-30MIL</v>
      </c>
      <c r="B3466" s="20" t="s">
        <v>122</v>
      </c>
      <c r="C3466" s="20" t="s">
        <v>127</v>
      </c>
      <c r="D3466" s="20" t="s">
        <v>13</v>
      </c>
      <c r="E3466" s="22">
        <v>6.0174802386732514E-2</v>
      </c>
      <c r="F3466" s="22">
        <v>8.7106275431372324E-2</v>
      </c>
      <c r="G3466" s="22">
        <v>5.1661323193885167E-2</v>
      </c>
      <c r="H3466" s="22"/>
      <c r="I3466" s="22"/>
    </row>
    <row r="3467" spans="1:9" x14ac:dyDescent="0.25">
      <c r="A3467" s="20" t="str">
        <f t="shared" si="54"/>
        <v>CONSUMO PER CAPITA (kg ó litros por individuo)Leche Sola30-100MIL</v>
      </c>
      <c r="B3467" s="20" t="s">
        <v>122</v>
      </c>
      <c r="C3467" s="20" t="s">
        <v>127</v>
      </c>
      <c r="D3467" s="20" t="s">
        <v>14</v>
      </c>
      <c r="E3467" s="22">
        <v>0.15868123083160024</v>
      </c>
      <c r="F3467" s="22">
        <v>9.5230848213524774E-2</v>
      </c>
      <c r="G3467" s="22">
        <v>0.1132620117573049</v>
      </c>
      <c r="H3467" s="22"/>
      <c r="I3467" s="22"/>
    </row>
    <row r="3468" spans="1:9" x14ac:dyDescent="0.25">
      <c r="A3468" s="20" t="str">
        <f t="shared" si="54"/>
        <v>CONSUMO PER CAPITA (kg ó litros por individuo)Leche Sola100-200MIL</v>
      </c>
      <c r="B3468" s="20" t="s">
        <v>122</v>
      </c>
      <c r="C3468" s="20" t="s">
        <v>127</v>
      </c>
      <c r="D3468" s="20" t="s">
        <v>15</v>
      </c>
      <c r="E3468" s="22">
        <v>0.17967136545568035</v>
      </c>
      <c r="F3468" s="22">
        <v>0.11116681254156836</v>
      </c>
      <c r="G3468" s="22">
        <v>9.880079648626823E-2</v>
      </c>
      <c r="H3468" s="22"/>
      <c r="I3468" s="22"/>
    </row>
    <row r="3469" spans="1:9" x14ac:dyDescent="0.25">
      <c r="A3469" s="20" t="str">
        <f t="shared" si="54"/>
        <v>CONSUMO PER CAPITA (kg ó litros por individuo)Leche Sola200-500MIL</v>
      </c>
      <c r="B3469" s="20" t="s">
        <v>122</v>
      </c>
      <c r="C3469" s="20" t="s">
        <v>127</v>
      </c>
      <c r="D3469" s="20" t="s">
        <v>16</v>
      </c>
      <c r="E3469" s="22">
        <v>7.7772981071422456E-2</v>
      </c>
      <c r="F3469" s="22">
        <v>0.11312267326677172</v>
      </c>
      <c r="G3469" s="22">
        <v>9.9423766132122712E-2</v>
      </c>
      <c r="H3469" s="22"/>
      <c r="I3469" s="22"/>
    </row>
    <row r="3470" spans="1:9" x14ac:dyDescent="0.25">
      <c r="A3470" s="20" t="str">
        <f t="shared" si="54"/>
        <v>CONSUMO PER CAPITA (kg ó litros por individuo)Leche Sola&gt;500MIL</v>
      </c>
      <c r="B3470" s="20" t="s">
        <v>122</v>
      </c>
      <c r="C3470" s="20" t="s">
        <v>127</v>
      </c>
      <c r="D3470" s="20" t="s">
        <v>17</v>
      </c>
      <c r="E3470" s="22">
        <v>0.12726424719376747</v>
      </c>
      <c r="F3470" s="22">
        <v>7.1803996813403145E-2</v>
      </c>
      <c r="G3470" s="22">
        <v>7.9769929498480704E-2</v>
      </c>
      <c r="H3470" s="22"/>
      <c r="I3470" s="22"/>
    </row>
    <row r="3471" spans="1:9" x14ac:dyDescent="0.25">
      <c r="A3471" s="20" t="str">
        <f t="shared" si="54"/>
        <v>CONSUMO PER CAPITA (kg ó litros por individuo)Leche SolaDE 15 A 19 AÑOS</v>
      </c>
      <c r="B3471" s="20" t="s">
        <v>122</v>
      </c>
      <c r="C3471" s="20" t="s">
        <v>127</v>
      </c>
      <c r="D3471" s="20" t="s">
        <v>40</v>
      </c>
      <c r="E3471" s="22">
        <v>7.3563561205821429E-2</v>
      </c>
      <c r="F3471" s="22">
        <v>1.7589034500422904E-2</v>
      </c>
      <c r="G3471" s="22">
        <v>4.1806376863614561E-2</v>
      </c>
      <c r="H3471" s="22"/>
      <c r="I3471" s="22"/>
    </row>
    <row r="3472" spans="1:9" x14ac:dyDescent="0.25">
      <c r="A3472" s="20" t="str">
        <f t="shared" si="54"/>
        <v>CONSUMO PER CAPITA (kg ó litros por individuo)Leche SolaDE 20 A 24 AÑOS</v>
      </c>
      <c r="B3472" s="20" t="s">
        <v>122</v>
      </c>
      <c r="C3472" s="20" t="s">
        <v>127</v>
      </c>
      <c r="D3472" s="20" t="s">
        <v>41</v>
      </c>
      <c r="E3472" s="22">
        <v>0.11271604235171233</v>
      </c>
      <c r="F3472" s="22">
        <v>0.10288723933586605</v>
      </c>
      <c r="G3472" s="22">
        <v>6.1240393025325877E-2</v>
      </c>
      <c r="H3472" s="22"/>
      <c r="I3472" s="22"/>
    </row>
    <row r="3473" spans="1:9" x14ac:dyDescent="0.25">
      <c r="A3473" s="20" t="str">
        <f t="shared" si="54"/>
        <v>CONSUMO PER CAPITA (kg ó litros por individuo)Leche SolaDE 25 A 34 AÑOS</v>
      </c>
      <c r="B3473" s="20" t="s">
        <v>122</v>
      </c>
      <c r="C3473" s="20" t="s">
        <v>127</v>
      </c>
      <c r="D3473" s="20" t="s">
        <v>42</v>
      </c>
      <c r="E3473" s="22">
        <v>6.2342074836324826E-2</v>
      </c>
      <c r="F3473" s="22">
        <v>9.3273895799125206E-2</v>
      </c>
      <c r="G3473" s="22">
        <v>7.6523853775132683E-2</v>
      </c>
      <c r="H3473" s="22"/>
      <c r="I3473" s="22"/>
    </row>
    <row r="3474" spans="1:9" x14ac:dyDescent="0.25">
      <c r="A3474" s="20" t="str">
        <f t="shared" si="54"/>
        <v>CONSUMO PER CAPITA (kg ó litros por individuo)Leche SolaDE 35 A 49 AÑOS</v>
      </c>
      <c r="B3474" s="20" t="s">
        <v>122</v>
      </c>
      <c r="C3474" s="20" t="s">
        <v>127</v>
      </c>
      <c r="D3474" s="20" t="s">
        <v>43</v>
      </c>
      <c r="E3474" s="22">
        <v>0.17508866419591992</v>
      </c>
      <c r="F3474" s="22">
        <v>0.15901351044408657</v>
      </c>
      <c r="G3474" s="22">
        <v>7.3561349569236961E-2</v>
      </c>
      <c r="H3474" s="22"/>
      <c r="I3474" s="22"/>
    </row>
    <row r="3475" spans="1:9" x14ac:dyDescent="0.25">
      <c r="A3475" s="20" t="str">
        <f t="shared" si="54"/>
        <v>CONSUMO PER CAPITA (kg ó litros por individuo)Leche SolaDE 50 A 59 AÑOS</v>
      </c>
      <c r="B3475" s="20" t="s">
        <v>122</v>
      </c>
      <c r="C3475" s="20" t="s">
        <v>127</v>
      </c>
      <c r="D3475" s="20" t="s">
        <v>44</v>
      </c>
      <c r="E3475" s="22">
        <v>6.6144343058994137E-2</v>
      </c>
      <c r="F3475" s="22">
        <v>0.1200825059753259</v>
      </c>
      <c r="G3475" s="22">
        <v>9.7651501136522142E-2</v>
      </c>
      <c r="H3475" s="22"/>
      <c r="I3475" s="22"/>
    </row>
    <row r="3476" spans="1:9" x14ac:dyDescent="0.25">
      <c r="A3476" s="20" t="str">
        <f t="shared" si="54"/>
        <v>CONSUMO PER CAPITA (kg ó litros por individuo)Leche SolaDE 60 A 75 AÑOS</v>
      </c>
      <c r="B3476" s="20" t="s">
        <v>122</v>
      </c>
      <c r="C3476" s="20" t="s">
        <v>127</v>
      </c>
      <c r="D3476" s="20" t="s">
        <v>45</v>
      </c>
      <c r="E3476" s="22">
        <v>0.10059323724710634</v>
      </c>
      <c r="F3476" s="22">
        <v>0.10533683908187756</v>
      </c>
      <c r="G3476" s="22">
        <v>0.107612351295528</v>
      </c>
      <c r="H3476" s="22"/>
      <c r="I3476" s="22"/>
    </row>
    <row r="3477" spans="1:9" x14ac:dyDescent="0.25">
      <c r="A3477" s="20" t="str">
        <f t="shared" si="54"/>
        <v>CONSUMO PER CAPITA (kg ó litros por individuo)Leche SolaALTA Y MEDIA ALTA</v>
      </c>
      <c r="B3477" s="20" t="s">
        <v>122</v>
      </c>
      <c r="C3477" s="20" t="s">
        <v>127</v>
      </c>
      <c r="D3477" s="20" t="s">
        <v>18</v>
      </c>
      <c r="E3477" s="22">
        <v>9.0548642948300853E-2</v>
      </c>
      <c r="F3477" s="22">
        <v>0.10607520866406379</v>
      </c>
      <c r="G3477" s="22">
        <v>7.6617471961830205E-2</v>
      </c>
      <c r="H3477" s="22"/>
      <c r="I3477" s="22"/>
    </row>
    <row r="3478" spans="1:9" x14ac:dyDescent="0.25">
      <c r="A3478" s="20" t="str">
        <f t="shared" si="54"/>
        <v>CONSUMO PER CAPITA (kg ó litros por individuo)Leche SolaMEDIA</v>
      </c>
      <c r="B3478" s="20" t="s">
        <v>122</v>
      </c>
      <c r="C3478" s="20" t="s">
        <v>127</v>
      </c>
      <c r="D3478" s="20" t="s">
        <v>19</v>
      </c>
      <c r="E3478" s="22">
        <v>0.10540716883563903</v>
      </c>
      <c r="F3478" s="22">
        <v>0.12268612688697766</v>
      </c>
      <c r="G3478" s="22">
        <v>6.9229009639066807E-2</v>
      </c>
      <c r="H3478" s="22"/>
      <c r="I3478" s="22"/>
    </row>
    <row r="3479" spans="1:9" x14ac:dyDescent="0.25">
      <c r="A3479" s="20" t="str">
        <f t="shared" si="54"/>
        <v>CONSUMO PER CAPITA (kg ó litros por individuo)Leche SolaMEDIA BAJA</v>
      </c>
      <c r="B3479" s="20" t="s">
        <v>122</v>
      </c>
      <c r="C3479" s="20" t="s">
        <v>127</v>
      </c>
      <c r="D3479" s="20" t="s">
        <v>20</v>
      </c>
      <c r="E3479" s="22">
        <v>0.10986682564819884</v>
      </c>
      <c r="F3479" s="22">
        <v>0.10491363627123919</v>
      </c>
      <c r="G3479" s="22">
        <v>7.5088393284956548E-2</v>
      </c>
      <c r="H3479" s="22"/>
      <c r="I3479" s="22"/>
    </row>
    <row r="3480" spans="1:9" x14ac:dyDescent="0.25">
      <c r="A3480" s="20" t="str">
        <f t="shared" si="54"/>
        <v>CONSUMO PER CAPITA (kg ó litros por individuo)Leche SolaBAJA</v>
      </c>
      <c r="B3480" s="20" t="s">
        <v>122</v>
      </c>
      <c r="C3480" s="20" t="s">
        <v>127</v>
      </c>
      <c r="D3480" s="20" t="s">
        <v>21</v>
      </c>
      <c r="E3480" s="22">
        <v>0.14481406288012588</v>
      </c>
      <c r="F3480" s="22">
        <v>0.13780472980550235</v>
      </c>
      <c r="G3480" s="22">
        <v>0.12653631383404371</v>
      </c>
      <c r="H3480" s="22"/>
      <c r="I3480" s="22"/>
    </row>
    <row r="3481" spans="1:9" x14ac:dyDescent="0.25">
      <c r="A3481" s="20" t="str">
        <f t="shared" si="54"/>
        <v>CONSUMO PER CAPITA (kg ó litros por individuo)Leche SolaHOMBRE</v>
      </c>
      <c r="B3481" s="20" t="s">
        <v>122</v>
      </c>
      <c r="C3481" s="20" t="s">
        <v>127</v>
      </c>
      <c r="D3481" s="20" t="s">
        <v>22</v>
      </c>
      <c r="E3481" s="22">
        <v>8.5753819059792027E-2</v>
      </c>
      <c r="F3481" s="22">
        <v>7.5944335719607806E-2</v>
      </c>
      <c r="G3481" s="22">
        <v>7.4070873270221924E-2</v>
      </c>
      <c r="H3481" s="22"/>
      <c r="I3481" s="22"/>
    </row>
    <row r="3482" spans="1:9" x14ac:dyDescent="0.25">
      <c r="A3482" s="20" t="str">
        <f t="shared" si="54"/>
        <v>CONSUMO PER CAPITA (kg ó litros por individuo)Leche SolaMUJER</v>
      </c>
      <c r="B3482" s="20" t="s">
        <v>122</v>
      </c>
      <c r="C3482" s="20" t="s">
        <v>127</v>
      </c>
      <c r="D3482" s="20" t="s">
        <v>23</v>
      </c>
      <c r="E3482" s="22">
        <v>0.13596476047080894</v>
      </c>
      <c r="F3482" s="22">
        <v>0.15810085197708904</v>
      </c>
      <c r="G3482" s="22">
        <v>9.2506925066401791E-2</v>
      </c>
      <c r="H3482" s="22"/>
      <c r="I3482" s="22"/>
    </row>
    <row r="3483" spans="1:9" x14ac:dyDescent="0.25">
      <c r="A3483" s="20" t="str">
        <f t="shared" si="54"/>
        <v>CONSUMO PER CAPITA (kg ó litros por individuo)Leche Con CacaoT.ESPAÑA</v>
      </c>
      <c r="B3483" s="20" t="s">
        <v>122</v>
      </c>
      <c r="C3483" s="20" t="s">
        <v>128</v>
      </c>
      <c r="D3483" s="20" t="s">
        <v>37</v>
      </c>
      <c r="E3483" s="22">
        <v>0.33679860418625085</v>
      </c>
      <c r="F3483" s="22">
        <v>0.34402265626590928</v>
      </c>
      <c r="G3483" s="22">
        <v>0.2230271226162272</v>
      </c>
      <c r="H3483" s="22"/>
      <c r="I3483" s="22"/>
    </row>
    <row r="3484" spans="1:9" x14ac:dyDescent="0.25">
      <c r="A3484" s="20" t="str">
        <f t="shared" si="54"/>
        <v>CONSUMO PER CAPITA (kg ó litros por individuo)Leche Con CacaoBCN AM</v>
      </c>
      <c r="B3484" s="20" t="s">
        <v>122</v>
      </c>
      <c r="C3484" s="20" t="s">
        <v>128</v>
      </c>
      <c r="D3484" s="20" t="s">
        <v>2</v>
      </c>
      <c r="E3484" s="22">
        <v>4.3024538753147351E-2</v>
      </c>
      <c r="F3484" s="22">
        <v>2.4354030716378518E-2</v>
      </c>
      <c r="G3484" s="22">
        <v>1.2370270116674296E-2</v>
      </c>
      <c r="H3484" s="22"/>
      <c r="I3484" s="22"/>
    </row>
    <row r="3485" spans="1:9" x14ac:dyDescent="0.25">
      <c r="A3485" s="20" t="str">
        <f t="shared" si="54"/>
        <v>CONSUMO PER CAPITA (kg ó litros por individuo)Leche Con CacaoREST.CAT ARAGON</v>
      </c>
      <c r="B3485" s="20" t="s">
        <v>122</v>
      </c>
      <c r="C3485" s="20" t="s">
        <v>128</v>
      </c>
      <c r="D3485" s="20" t="s">
        <v>3</v>
      </c>
      <c r="E3485" s="22">
        <v>6.6869370992000313E-2</v>
      </c>
      <c r="F3485" s="22">
        <v>5.6797542382628907E-2</v>
      </c>
      <c r="G3485" s="22">
        <v>3.5243724824777847E-2</v>
      </c>
      <c r="H3485" s="22"/>
      <c r="I3485" s="22"/>
    </row>
    <row r="3486" spans="1:9" x14ac:dyDescent="0.25">
      <c r="A3486" s="20" t="str">
        <f t="shared" si="54"/>
        <v>CONSUMO PER CAPITA (kg ó litros por individuo)Leche Con CacaoLEVANTE</v>
      </c>
      <c r="B3486" s="20" t="s">
        <v>122</v>
      </c>
      <c r="C3486" s="20" t="s">
        <v>128</v>
      </c>
      <c r="D3486" s="20" t="s">
        <v>4</v>
      </c>
      <c r="E3486" s="22">
        <v>0.17942354628509202</v>
      </c>
      <c r="F3486" s="22">
        <v>0.2185217380553767</v>
      </c>
      <c r="G3486" s="22">
        <v>8.9621895238084337E-2</v>
      </c>
      <c r="H3486" s="22"/>
      <c r="I3486" s="22"/>
    </row>
    <row r="3487" spans="1:9" x14ac:dyDescent="0.25">
      <c r="A3487" s="20" t="str">
        <f t="shared" si="54"/>
        <v>CONSUMO PER CAPITA (kg ó litros por individuo)Leche Con CacaoANDALUCIA</v>
      </c>
      <c r="B3487" s="20" t="s">
        <v>122</v>
      </c>
      <c r="C3487" s="20" t="s">
        <v>128</v>
      </c>
      <c r="D3487" s="20" t="s">
        <v>5</v>
      </c>
      <c r="E3487" s="22">
        <v>0.74319513752996458</v>
      </c>
      <c r="F3487" s="22">
        <v>0.70724456008405889</v>
      </c>
      <c r="G3487" s="22">
        <v>0.44631231556770129</v>
      </c>
      <c r="H3487" s="22"/>
      <c r="I3487" s="22"/>
    </row>
    <row r="3488" spans="1:9" x14ac:dyDescent="0.25">
      <c r="A3488" s="20" t="str">
        <f t="shared" si="54"/>
        <v>CONSUMO PER CAPITA (kg ó litros por individuo)Leche Con CacaoMDD AM</v>
      </c>
      <c r="B3488" s="20" t="s">
        <v>122</v>
      </c>
      <c r="C3488" s="20" t="s">
        <v>128</v>
      </c>
      <c r="D3488" s="20" t="s">
        <v>6</v>
      </c>
      <c r="E3488" s="22">
        <v>0.39814763419040311</v>
      </c>
      <c r="F3488" s="22">
        <v>0.40637225897810214</v>
      </c>
      <c r="G3488" s="22">
        <v>0.34564791637835995</v>
      </c>
      <c r="H3488" s="22"/>
      <c r="I3488" s="22"/>
    </row>
    <row r="3489" spans="1:9" x14ac:dyDescent="0.25">
      <c r="A3489" s="20" t="str">
        <f t="shared" si="54"/>
        <v>CONSUMO PER CAPITA (kg ó litros por individuo)Leche Con CacaoRTO CENTRO</v>
      </c>
      <c r="B3489" s="20" t="s">
        <v>122</v>
      </c>
      <c r="C3489" s="20" t="s">
        <v>128</v>
      </c>
      <c r="D3489" s="20" t="s">
        <v>7</v>
      </c>
      <c r="E3489" s="22">
        <v>0.18556867358683216</v>
      </c>
      <c r="F3489" s="22">
        <v>0.24575271824090089</v>
      </c>
      <c r="G3489" s="22">
        <v>0.13535036734185957</v>
      </c>
      <c r="H3489" s="22"/>
      <c r="I3489" s="22"/>
    </row>
    <row r="3490" spans="1:9" x14ac:dyDescent="0.25">
      <c r="A3490" s="20" t="str">
        <f t="shared" si="54"/>
        <v>CONSUMO PER CAPITA (kg ó litros por individuo)Leche Con CacaoNORTE-CENTRO</v>
      </c>
      <c r="B3490" s="20" t="s">
        <v>122</v>
      </c>
      <c r="C3490" s="20" t="s">
        <v>128</v>
      </c>
      <c r="D3490" s="20" t="s">
        <v>8</v>
      </c>
      <c r="E3490" s="22">
        <v>0.30536371256194977</v>
      </c>
      <c r="F3490" s="22">
        <v>0.37548978660239685</v>
      </c>
      <c r="G3490" s="22">
        <v>0.2549736734259429</v>
      </c>
      <c r="H3490" s="22"/>
      <c r="I3490" s="22"/>
    </row>
    <row r="3491" spans="1:9" x14ac:dyDescent="0.25">
      <c r="A3491" s="20" t="str">
        <f t="shared" si="54"/>
        <v>CONSUMO PER CAPITA (kg ó litros por individuo)Leche Con CacaoNOROESTE</v>
      </c>
      <c r="B3491" s="20" t="s">
        <v>122</v>
      </c>
      <c r="C3491" s="20" t="s">
        <v>128</v>
      </c>
      <c r="D3491" s="20" t="s">
        <v>9</v>
      </c>
      <c r="E3491" s="22">
        <v>0.44767628327573006</v>
      </c>
      <c r="F3491" s="22">
        <v>0.44271248801966906</v>
      </c>
      <c r="G3491" s="22">
        <v>0.30254725728774368</v>
      </c>
      <c r="H3491" s="22"/>
      <c r="I3491" s="22"/>
    </row>
    <row r="3492" spans="1:9" x14ac:dyDescent="0.25">
      <c r="A3492" s="20" t="str">
        <f t="shared" si="54"/>
        <v>CONSUMO PER CAPITA (kg ó litros por individuo)Leche Con Cacao&lt;2MIL</v>
      </c>
      <c r="B3492" s="20" t="s">
        <v>122</v>
      </c>
      <c r="C3492" s="20" t="s">
        <v>128</v>
      </c>
      <c r="D3492" s="20" t="s">
        <v>10</v>
      </c>
      <c r="E3492" s="22">
        <v>0.11391847338668547</v>
      </c>
      <c r="F3492" s="22">
        <v>0.11314465320558424</v>
      </c>
      <c r="G3492" s="22">
        <v>8.1564870186344188E-2</v>
      </c>
      <c r="H3492" s="22"/>
      <c r="I3492" s="22"/>
    </row>
    <row r="3493" spans="1:9" x14ac:dyDescent="0.25">
      <c r="A3493" s="20" t="str">
        <f t="shared" si="54"/>
        <v>CONSUMO PER CAPITA (kg ó litros por individuo)Leche Con Cacao2-5MIL</v>
      </c>
      <c r="B3493" s="20" t="s">
        <v>122</v>
      </c>
      <c r="C3493" s="20" t="s">
        <v>128</v>
      </c>
      <c r="D3493" s="20" t="s">
        <v>11</v>
      </c>
      <c r="E3493" s="22">
        <v>0.18963578325661926</v>
      </c>
      <c r="F3493" s="22">
        <v>0.17929885229050191</v>
      </c>
      <c r="G3493" s="22">
        <v>8.874909109741945E-2</v>
      </c>
      <c r="H3493" s="22"/>
      <c r="I3493" s="22"/>
    </row>
    <row r="3494" spans="1:9" x14ac:dyDescent="0.25">
      <c r="A3494" s="20" t="str">
        <f t="shared" si="54"/>
        <v>CONSUMO PER CAPITA (kg ó litros por individuo)Leche Con Cacao5-10MIL</v>
      </c>
      <c r="B3494" s="20" t="s">
        <v>122</v>
      </c>
      <c r="C3494" s="20" t="s">
        <v>128</v>
      </c>
      <c r="D3494" s="20" t="s">
        <v>12</v>
      </c>
      <c r="E3494" s="22">
        <v>0.43868284264378687</v>
      </c>
      <c r="F3494" s="22">
        <v>0.42995569105859377</v>
      </c>
      <c r="G3494" s="22">
        <v>0.20265698814899094</v>
      </c>
      <c r="H3494" s="22"/>
      <c r="I3494" s="22"/>
    </row>
    <row r="3495" spans="1:9" x14ac:dyDescent="0.25">
      <c r="A3495" s="20" t="str">
        <f t="shared" si="54"/>
        <v>CONSUMO PER CAPITA (kg ó litros por individuo)Leche Con Cacao10-30MIL</v>
      </c>
      <c r="B3495" s="20" t="s">
        <v>122</v>
      </c>
      <c r="C3495" s="20" t="s">
        <v>128</v>
      </c>
      <c r="D3495" s="20" t="s">
        <v>13</v>
      </c>
      <c r="E3495" s="22">
        <v>0.26566207856389007</v>
      </c>
      <c r="F3495" s="22">
        <v>0.28542319751566947</v>
      </c>
      <c r="G3495" s="22">
        <v>0.19693741278265292</v>
      </c>
      <c r="H3495" s="22"/>
      <c r="I3495" s="22"/>
    </row>
    <row r="3496" spans="1:9" x14ac:dyDescent="0.25">
      <c r="A3496" s="20" t="str">
        <f t="shared" si="54"/>
        <v>CONSUMO PER CAPITA (kg ó litros por individuo)Leche Con Cacao30-100MIL</v>
      </c>
      <c r="B3496" s="20" t="s">
        <v>122</v>
      </c>
      <c r="C3496" s="20" t="s">
        <v>128</v>
      </c>
      <c r="D3496" s="20" t="s">
        <v>14</v>
      </c>
      <c r="E3496" s="22">
        <v>0.51057620261422232</v>
      </c>
      <c r="F3496" s="22">
        <v>0.55444770295403634</v>
      </c>
      <c r="G3496" s="22">
        <v>0.3245088582162885</v>
      </c>
      <c r="H3496" s="22"/>
      <c r="I3496" s="22"/>
    </row>
    <row r="3497" spans="1:9" x14ac:dyDescent="0.25">
      <c r="A3497" s="20" t="str">
        <f t="shared" si="54"/>
        <v>CONSUMO PER CAPITA (kg ó litros por individuo)Leche Con Cacao100-200MIL</v>
      </c>
      <c r="B3497" s="20" t="s">
        <v>122</v>
      </c>
      <c r="C3497" s="20" t="s">
        <v>128</v>
      </c>
      <c r="D3497" s="20" t="s">
        <v>15</v>
      </c>
      <c r="E3497" s="22">
        <v>0.39235647459072076</v>
      </c>
      <c r="F3497" s="22">
        <v>0.33729034717958561</v>
      </c>
      <c r="G3497" s="22">
        <v>0.16138471880377672</v>
      </c>
      <c r="H3497" s="22"/>
      <c r="I3497" s="22"/>
    </row>
    <row r="3498" spans="1:9" x14ac:dyDescent="0.25">
      <c r="A3498" s="20" t="str">
        <f t="shared" si="54"/>
        <v>CONSUMO PER CAPITA (kg ó litros por individuo)Leche Con Cacao200-500MIL</v>
      </c>
      <c r="B3498" s="20" t="s">
        <v>122</v>
      </c>
      <c r="C3498" s="20" t="s">
        <v>128</v>
      </c>
      <c r="D3498" s="20" t="s">
        <v>16</v>
      </c>
      <c r="E3498" s="22">
        <v>0.30088965548669799</v>
      </c>
      <c r="F3498" s="22">
        <v>0.35596200466863487</v>
      </c>
      <c r="G3498" s="22">
        <v>0.21440671469941841</v>
      </c>
      <c r="H3498" s="22"/>
      <c r="I3498" s="22"/>
    </row>
    <row r="3499" spans="1:9" x14ac:dyDescent="0.25">
      <c r="A3499" s="20" t="str">
        <f t="shared" si="54"/>
        <v>CONSUMO PER CAPITA (kg ó litros por individuo)Leche Con Cacao&gt;500MIL</v>
      </c>
      <c r="B3499" s="20" t="s">
        <v>122</v>
      </c>
      <c r="C3499" s="20" t="s">
        <v>128</v>
      </c>
      <c r="D3499" s="20" t="s">
        <v>17</v>
      </c>
      <c r="E3499" s="22">
        <v>0.28964696566053627</v>
      </c>
      <c r="F3499" s="22">
        <v>0.26061044355381241</v>
      </c>
      <c r="G3499" s="22">
        <v>0.28675282083420983</v>
      </c>
      <c r="H3499" s="22"/>
      <c r="I3499" s="22"/>
    </row>
    <row r="3500" spans="1:9" x14ac:dyDescent="0.25">
      <c r="A3500" s="20" t="str">
        <f t="shared" si="54"/>
        <v>CONSUMO PER CAPITA (kg ó litros por individuo)Leche Con CacaoDE 15 A 19 AÑOS</v>
      </c>
      <c r="B3500" s="20" t="s">
        <v>122</v>
      </c>
      <c r="C3500" s="20" t="s">
        <v>128</v>
      </c>
      <c r="D3500" s="20" t="s">
        <v>40</v>
      </c>
      <c r="E3500" s="22">
        <v>0.21371503961930649</v>
      </c>
      <c r="F3500" s="22">
        <v>0.24120062954174559</v>
      </c>
      <c r="G3500" s="22">
        <v>0.13540675284122131</v>
      </c>
      <c r="H3500" s="22"/>
      <c r="I3500" s="22"/>
    </row>
    <row r="3501" spans="1:9" x14ac:dyDescent="0.25">
      <c r="A3501" s="20" t="str">
        <f t="shared" si="54"/>
        <v>CONSUMO PER CAPITA (kg ó litros por individuo)Leche Con CacaoDE 20 A 24 AÑOS</v>
      </c>
      <c r="B3501" s="20" t="s">
        <v>122</v>
      </c>
      <c r="C3501" s="20" t="s">
        <v>128</v>
      </c>
      <c r="D3501" s="20" t="s">
        <v>41</v>
      </c>
      <c r="E3501" s="22">
        <v>0.25983722280172161</v>
      </c>
      <c r="F3501" s="22">
        <v>0.16910876607822387</v>
      </c>
      <c r="G3501" s="22">
        <v>0.11529874498649302</v>
      </c>
      <c r="H3501" s="22"/>
      <c r="I3501" s="22"/>
    </row>
    <row r="3502" spans="1:9" x14ac:dyDescent="0.25">
      <c r="A3502" s="20" t="str">
        <f t="shared" si="54"/>
        <v>CONSUMO PER CAPITA (kg ó litros por individuo)Leche Con CacaoDE 25 A 34 AÑOS</v>
      </c>
      <c r="B3502" s="20" t="s">
        <v>122</v>
      </c>
      <c r="C3502" s="20" t="s">
        <v>128</v>
      </c>
      <c r="D3502" s="20" t="s">
        <v>42</v>
      </c>
      <c r="E3502" s="22">
        <v>0.29178044942497988</v>
      </c>
      <c r="F3502" s="22">
        <v>0.23937639350378717</v>
      </c>
      <c r="G3502" s="22">
        <v>0.10621661147197703</v>
      </c>
      <c r="H3502" s="22"/>
      <c r="I3502" s="22"/>
    </row>
    <row r="3503" spans="1:9" x14ac:dyDescent="0.25">
      <c r="A3503" s="20" t="str">
        <f t="shared" si="54"/>
        <v>CONSUMO PER CAPITA (kg ó litros por individuo)Leche Con CacaoDE 35 A 49 AÑOS</v>
      </c>
      <c r="B3503" s="20" t="s">
        <v>122</v>
      </c>
      <c r="C3503" s="20" t="s">
        <v>128</v>
      </c>
      <c r="D3503" s="20" t="s">
        <v>43</v>
      </c>
      <c r="E3503" s="22">
        <v>0.34990468092958327</v>
      </c>
      <c r="F3503" s="22">
        <v>0.35299129067696228</v>
      </c>
      <c r="G3503" s="22">
        <v>0.1655318958261851</v>
      </c>
      <c r="H3503" s="22"/>
      <c r="I3503" s="22"/>
    </row>
    <row r="3504" spans="1:9" x14ac:dyDescent="0.25">
      <c r="A3504" s="20" t="str">
        <f t="shared" si="54"/>
        <v>CONSUMO PER CAPITA (kg ó litros por individuo)Leche Con CacaoDE 50 A 59 AÑOS</v>
      </c>
      <c r="B3504" s="20" t="s">
        <v>122</v>
      </c>
      <c r="C3504" s="20" t="s">
        <v>128</v>
      </c>
      <c r="D3504" s="20" t="s">
        <v>44</v>
      </c>
      <c r="E3504" s="22">
        <v>0.36197602604976842</v>
      </c>
      <c r="F3504" s="22">
        <v>0.41085463818492685</v>
      </c>
      <c r="G3504" s="22">
        <v>0.18748787591143509</v>
      </c>
      <c r="H3504" s="22"/>
      <c r="I3504" s="22"/>
    </row>
    <row r="3505" spans="1:9" x14ac:dyDescent="0.25">
      <c r="A3505" s="20" t="str">
        <f t="shared" si="54"/>
        <v>CONSUMO PER CAPITA (kg ó litros por individuo)Leche Con CacaoDE 60 A 75 AÑOS</v>
      </c>
      <c r="B3505" s="20" t="s">
        <v>122</v>
      </c>
      <c r="C3505" s="20" t="s">
        <v>128</v>
      </c>
      <c r="D3505" s="20" t="s">
        <v>45</v>
      </c>
      <c r="E3505" s="22">
        <v>0.38472965076344073</v>
      </c>
      <c r="F3505" s="22">
        <v>0.42351260519739053</v>
      </c>
      <c r="G3505" s="22">
        <v>0.4660337010154163</v>
      </c>
      <c r="H3505" s="22"/>
      <c r="I3505" s="22"/>
    </row>
    <row r="3506" spans="1:9" x14ac:dyDescent="0.25">
      <c r="A3506" s="20" t="str">
        <f t="shared" si="54"/>
        <v>CONSUMO PER CAPITA (kg ó litros por individuo)Leche Con CacaoALTA Y MEDIA ALTA</v>
      </c>
      <c r="B3506" s="20" t="s">
        <v>122</v>
      </c>
      <c r="C3506" s="20" t="s">
        <v>128</v>
      </c>
      <c r="D3506" s="20" t="s">
        <v>18</v>
      </c>
      <c r="E3506" s="22">
        <v>0.37523727074536672</v>
      </c>
      <c r="F3506" s="22">
        <v>0.39106314354095123</v>
      </c>
      <c r="G3506" s="22">
        <v>0.16419700384436806</v>
      </c>
      <c r="H3506" s="22"/>
      <c r="I3506" s="22"/>
    </row>
    <row r="3507" spans="1:9" x14ac:dyDescent="0.25">
      <c r="A3507" s="20" t="str">
        <f t="shared" si="54"/>
        <v>CONSUMO PER CAPITA (kg ó litros por individuo)Leche Con CacaoMEDIA</v>
      </c>
      <c r="B3507" s="20" t="s">
        <v>122</v>
      </c>
      <c r="C3507" s="20" t="s">
        <v>128</v>
      </c>
      <c r="D3507" s="20" t="s">
        <v>19</v>
      </c>
      <c r="E3507" s="22">
        <v>0.40565398020792509</v>
      </c>
      <c r="F3507" s="22">
        <v>0.38701517670378976</v>
      </c>
      <c r="G3507" s="22">
        <v>0.31458310941976902</v>
      </c>
      <c r="H3507" s="22"/>
      <c r="I3507" s="22"/>
    </row>
    <row r="3508" spans="1:9" x14ac:dyDescent="0.25">
      <c r="A3508" s="20" t="str">
        <f t="shared" si="54"/>
        <v>CONSUMO PER CAPITA (kg ó litros por individuo)Leche Con CacaoMEDIA BAJA</v>
      </c>
      <c r="B3508" s="20" t="s">
        <v>122</v>
      </c>
      <c r="C3508" s="20" t="s">
        <v>128</v>
      </c>
      <c r="D3508" s="20" t="s">
        <v>20</v>
      </c>
      <c r="E3508" s="22">
        <v>0.24715574264874329</v>
      </c>
      <c r="F3508" s="22">
        <v>0.23735586751510854</v>
      </c>
      <c r="G3508" s="22">
        <v>0.15311872401470583</v>
      </c>
      <c r="H3508" s="22"/>
      <c r="I3508" s="22"/>
    </row>
    <row r="3509" spans="1:9" x14ac:dyDescent="0.25">
      <c r="A3509" s="20" t="str">
        <f t="shared" si="54"/>
        <v>CONSUMO PER CAPITA (kg ó litros por individuo)Leche Con CacaoBAJA</v>
      </c>
      <c r="B3509" s="20" t="s">
        <v>122</v>
      </c>
      <c r="C3509" s="20" t="s">
        <v>128</v>
      </c>
      <c r="D3509" s="20" t="s">
        <v>21</v>
      </c>
      <c r="E3509" s="22">
        <v>0.29884961888680944</v>
      </c>
      <c r="F3509" s="22">
        <v>0.36441950477907459</v>
      </c>
      <c r="G3509" s="22">
        <v>0.22781067136694161</v>
      </c>
      <c r="H3509" s="22"/>
      <c r="I3509" s="22"/>
    </row>
    <row r="3510" spans="1:9" x14ac:dyDescent="0.25">
      <c r="A3510" s="20" t="str">
        <f t="shared" si="54"/>
        <v>CONSUMO PER CAPITA (kg ó litros por individuo)Leche Con CacaoHOMBRE</v>
      </c>
      <c r="B3510" s="20" t="s">
        <v>122</v>
      </c>
      <c r="C3510" s="20" t="s">
        <v>128</v>
      </c>
      <c r="D3510" s="20" t="s">
        <v>22</v>
      </c>
      <c r="E3510" s="22">
        <v>0.38879964788975169</v>
      </c>
      <c r="F3510" s="22">
        <v>0.39043000710706005</v>
      </c>
      <c r="G3510" s="22">
        <v>0.28270073275721636</v>
      </c>
      <c r="H3510" s="22"/>
      <c r="I3510" s="22"/>
    </row>
    <row r="3511" spans="1:9" x14ac:dyDescent="0.25">
      <c r="A3511" s="20" t="str">
        <f t="shared" si="54"/>
        <v>CONSUMO PER CAPITA (kg ó litros por individuo)Leche Con CacaoMUJER</v>
      </c>
      <c r="B3511" s="20" t="s">
        <v>122</v>
      </c>
      <c r="C3511" s="20" t="s">
        <v>128</v>
      </c>
      <c r="D3511" s="20" t="s">
        <v>23</v>
      </c>
      <c r="E3511" s="22">
        <v>0.28541726033167519</v>
      </c>
      <c r="F3511" s="22">
        <v>0.29831086707174032</v>
      </c>
      <c r="G3511" s="22">
        <v>0.1643476443181584</v>
      </c>
      <c r="H3511" s="22"/>
      <c r="I3511" s="22"/>
    </row>
    <row r="3512" spans="1:9" x14ac:dyDescent="0.25">
      <c r="A3512" s="20" t="str">
        <f t="shared" si="54"/>
        <v>CONSUMO PER CAPITA (kg ó litros por individuo)Leche Con CafeT.ESPAÑA</v>
      </c>
      <c r="B3512" s="20" t="s">
        <v>122</v>
      </c>
      <c r="C3512" s="20" t="s">
        <v>129</v>
      </c>
      <c r="D3512" s="20" t="s">
        <v>37</v>
      </c>
      <c r="E3512" s="22">
        <v>6.8059198473902658</v>
      </c>
      <c r="F3512" s="22">
        <v>6.8542226489021614</v>
      </c>
      <c r="G3512" s="22">
        <v>4.0387289863183966</v>
      </c>
      <c r="H3512" s="22"/>
      <c r="I3512" s="22"/>
    </row>
    <row r="3513" spans="1:9" x14ac:dyDescent="0.25">
      <c r="A3513" s="20" t="str">
        <f t="shared" si="54"/>
        <v>CONSUMO PER CAPITA (kg ó litros por individuo)Leche Con CafeBCN AM</v>
      </c>
      <c r="B3513" s="20" t="s">
        <v>122</v>
      </c>
      <c r="C3513" s="20" t="s">
        <v>129</v>
      </c>
      <c r="D3513" s="20" t="s">
        <v>2</v>
      </c>
      <c r="E3513" s="22">
        <v>6.4750215011061076</v>
      </c>
      <c r="F3513" s="22">
        <v>7.0833106029024471</v>
      </c>
      <c r="G3513" s="22">
        <v>3.3210811123176889</v>
      </c>
      <c r="H3513" s="22"/>
      <c r="I3513" s="22"/>
    </row>
    <row r="3514" spans="1:9" x14ac:dyDescent="0.25">
      <c r="A3514" s="20" t="str">
        <f t="shared" si="54"/>
        <v>CONSUMO PER CAPITA (kg ó litros por individuo)Leche Con CafeREST.CAT ARAGON</v>
      </c>
      <c r="B3514" s="20" t="s">
        <v>122</v>
      </c>
      <c r="C3514" s="20" t="s">
        <v>129</v>
      </c>
      <c r="D3514" s="20" t="s">
        <v>3</v>
      </c>
      <c r="E3514" s="22">
        <v>5.6640674985872987</v>
      </c>
      <c r="F3514" s="22">
        <v>5.1151123247902683</v>
      </c>
      <c r="G3514" s="22">
        <v>3.0336477941092101</v>
      </c>
      <c r="H3514" s="22"/>
      <c r="I3514" s="22"/>
    </row>
    <row r="3515" spans="1:9" x14ac:dyDescent="0.25">
      <c r="A3515" s="20" t="str">
        <f t="shared" si="54"/>
        <v>CONSUMO PER CAPITA (kg ó litros por individuo)Leche Con CafeLEVANTE</v>
      </c>
      <c r="B3515" s="20" t="s">
        <v>122</v>
      </c>
      <c r="C3515" s="20" t="s">
        <v>129</v>
      </c>
      <c r="D3515" s="20" t="s">
        <v>4</v>
      </c>
      <c r="E3515" s="22">
        <v>4.2432463578186734</v>
      </c>
      <c r="F3515" s="22">
        <v>4.3782646401560985</v>
      </c>
      <c r="G3515" s="22">
        <v>3.1932732463213545</v>
      </c>
      <c r="H3515" s="22"/>
      <c r="I3515" s="22"/>
    </row>
    <row r="3516" spans="1:9" x14ac:dyDescent="0.25">
      <c r="A3516" s="20" t="str">
        <f t="shared" si="54"/>
        <v>CONSUMO PER CAPITA (kg ó litros por individuo)Leche Con CafeANDALUCIA</v>
      </c>
      <c r="B3516" s="20" t="s">
        <v>122</v>
      </c>
      <c r="C3516" s="20" t="s">
        <v>129</v>
      </c>
      <c r="D3516" s="20" t="s">
        <v>5</v>
      </c>
      <c r="E3516" s="22">
        <v>6.7187378035535961</v>
      </c>
      <c r="F3516" s="22">
        <v>6.7362156980721428</v>
      </c>
      <c r="G3516" s="22">
        <v>4.0194680916402374</v>
      </c>
      <c r="H3516" s="22"/>
      <c r="I3516" s="22"/>
    </row>
    <row r="3517" spans="1:9" x14ac:dyDescent="0.25">
      <c r="A3517" s="20" t="str">
        <f t="shared" si="54"/>
        <v>CONSUMO PER CAPITA (kg ó litros por individuo)Leche Con CafeMDD AM</v>
      </c>
      <c r="B3517" s="20" t="s">
        <v>122</v>
      </c>
      <c r="C3517" s="20" t="s">
        <v>129</v>
      </c>
      <c r="D3517" s="20" t="s">
        <v>6</v>
      </c>
      <c r="E3517" s="22">
        <v>7.3043735342479286</v>
      </c>
      <c r="F3517" s="22">
        <v>7.0663952846952327</v>
      </c>
      <c r="G3517" s="22">
        <v>3.9642827595454762</v>
      </c>
      <c r="H3517" s="22"/>
      <c r="I3517" s="22"/>
    </row>
    <row r="3518" spans="1:9" x14ac:dyDescent="0.25">
      <c r="A3518" s="20" t="str">
        <f t="shared" si="54"/>
        <v>CONSUMO PER CAPITA (kg ó litros por individuo)Leche Con CafeRTO CENTRO</v>
      </c>
      <c r="B3518" s="20" t="s">
        <v>122</v>
      </c>
      <c r="C3518" s="20" t="s">
        <v>129</v>
      </c>
      <c r="D3518" s="20" t="s">
        <v>7</v>
      </c>
      <c r="E3518" s="22">
        <v>6.9069491146012556</v>
      </c>
      <c r="F3518" s="22">
        <v>6.9573378049864898</v>
      </c>
      <c r="G3518" s="22">
        <v>4.214396350106453</v>
      </c>
      <c r="H3518" s="22"/>
      <c r="I3518" s="22"/>
    </row>
    <row r="3519" spans="1:9" x14ac:dyDescent="0.25">
      <c r="A3519" s="20" t="str">
        <f t="shared" si="54"/>
        <v>CONSUMO PER CAPITA (kg ó litros por individuo)Leche Con CafeNORTE-CENTRO</v>
      </c>
      <c r="B3519" s="20" t="s">
        <v>122</v>
      </c>
      <c r="C3519" s="20" t="s">
        <v>129</v>
      </c>
      <c r="D3519" s="20" t="s">
        <v>8</v>
      </c>
      <c r="E3519" s="22">
        <v>8.4659558624568092</v>
      </c>
      <c r="F3519" s="22">
        <v>7.9691377005001556</v>
      </c>
      <c r="G3519" s="22">
        <v>4.9743413027647643</v>
      </c>
      <c r="H3519" s="22"/>
      <c r="I3519" s="22"/>
    </row>
    <row r="3520" spans="1:9" x14ac:dyDescent="0.25">
      <c r="A3520" s="20" t="str">
        <f t="shared" si="54"/>
        <v>CONSUMO PER CAPITA (kg ó litros por individuo)Leche Con CafeNOROESTE</v>
      </c>
      <c r="B3520" s="20" t="s">
        <v>122</v>
      </c>
      <c r="C3520" s="20" t="s">
        <v>129</v>
      </c>
      <c r="D3520" s="20" t="s">
        <v>9</v>
      </c>
      <c r="E3520" s="22">
        <v>10.554138961850988</v>
      </c>
      <c r="F3520" s="22">
        <v>11.801130001447309</v>
      </c>
      <c r="G3520" s="22">
        <v>6.5924238519352016</v>
      </c>
      <c r="H3520" s="22"/>
      <c r="I3520" s="22"/>
    </row>
    <row r="3521" spans="1:9" x14ac:dyDescent="0.25">
      <c r="A3521" s="20" t="str">
        <f t="shared" si="54"/>
        <v>CONSUMO PER CAPITA (kg ó litros por individuo)Leche Con Cafe&lt;2MIL</v>
      </c>
      <c r="B3521" s="20" t="s">
        <v>122</v>
      </c>
      <c r="C3521" s="20" t="s">
        <v>129</v>
      </c>
      <c r="D3521" s="20" t="s">
        <v>10</v>
      </c>
      <c r="E3521" s="22">
        <v>4.9217179474180233</v>
      </c>
      <c r="F3521" s="22">
        <v>4.3072778795587681</v>
      </c>
      <c r="G3521" s="22">
        <v>3.0323323073608934</v>
      </c>
      <c r="H3521" s="22"/>
      <c r="I3521" s="22"/>
    </row>
    <row r="3522" spans="1:9" x14ac:dyDescent="0.25">
      <c r="A3522" s="20" t="str">
        <f t="shared" si="54"/>
        <v>CONSUMO PER CAPITA (kg ó litros por individuo)Leche Con Cafe2-5MIL</v>
      </c>
      <c r="B3522" s="20" t="s">
        <v>122</v>
      </c>
      <c r="C3522" s="20" t="s">
        <v>129</v>
      </c>
      <c r="D3522" s="20" t="s">
        <v>11</v>
      </c>
      <c r="E3522" s="22">
        <v>4.442309009554279</v>
      </c>
      <c r="F3522" s="22">
        <v>5.91622726911047</v>
      </c>
      <c r="G3522" s="22">
        <v>2.8995351965842815</v>
      </c>
      <c r="H3522" s="22"/>
      <c r="I3522" s="22"/>
    </row>
    <row r="3523" spans="1:9" x14ac:dyDescent="0.25">
      <c r="A3523" s="20" t="str">
        <f t="shared" si="54"/>
        <v>CONSUMO PER CAPITA (kg ó litros por individuo)Leche Con Cafe5-10MIL</v>
      </c>
      <c r="B3523" s="20" t="s">
        <v>122</v>
      </c>
      <c r="C3523" s="20" t="s">
        <v>129</v>
      </c>
      <c r="D3523" s="20" t="s">
        <v>12</v>
      </c>
      <c r="E3523" s="22">
        <v>5.9758866419689998</v>
      </c>
      <c r="F3523" s="22">
        <v>5.3595941161223486</v>
      </c>
      <c r="G3523" s="22">
        <v>3.0424791360292174</v>
      </c>
      <c r="H3523" s="22"/>
      <c r="I3523" s="22"/>
    </row>
    <row r="3524" spans="1:9" x14ac:dyDescent="0.25">
      <c r="A3524" s="20" t="str">
        <f t="shared" ref="A3524:A3587" si="55">B3524&amp;C3524&amp;D3524</f>
        <v>CONSUMO PER CAPITA (kg ó litros por individuo)Leche Con Cafe10-30MIL</v>
      </c>
      <c r="B3524" s="20" t="s">
        <v>122</v>
      </c>
      <c r="C3524" s="20" t="s">
        <v>129</v>
      </c>
      <c r="D3524" s="20" t="s">
        <v>13</v>
      </c>
      <c r="E3524" s="22">
        <v>7.7283742718125321</v>
      </c>
      <c r="F3524" s="22">
        <v>7.2241394752908423</v>
      </c>
      <c r="G3524" s="22">
        <v>4.5539386889691267</v>
      </c>
      <c r="H3524" s="22"/>
      <c r="I3524" s="22"/>
    </row>
    <row r="3525" spans="1:9" x14ac:dyDescent="0.25">
      <c r="A3525" s="20" t="str">
        <f t="shared" si="55"/>
        <v>CONSUMO PER CAPITA (kg ó litros por individuo)Leche Con Cafe30-100MIL</v>
      </c>
      <c r="B3525" s="20" t="s">
        <v>122</v>
      </c>
      <c r="C3525" s="20" t="s">
        <v>129</v>
      </c>
      <c r="D3525" s="20" t="s">
        <v>14</v>
      </c>
      <c r="E3525" s="22">
        <v>6.8781318494101162</v>
      </c>
      <c r="F3525" s="22">
        <v>7.1267513382378072</v>
      </c>
      <c r="G3525" s="22">
        <v>3.9995799908290262</v>
      </c>
      <c r="H3525" s="22"/>
      <c r="I3525" s="22"/>
    </row>
    <row r="3526" spans="1:9" x14ac:dyDescent="0.25">
      <c r="A3526" s="20" t="str">
        <f t="shared" si="55"/>
        <v>CONSUMO PER CAPITA (kg ó litros por individuo)Leche Con Cafe100-200MIL</v>
      </c>
      <c r="B3526" s="20" t="s">
        <v>122</v>
      </c>
      <c r="C3526" s="20" t="s">
        <v>129</v>
      </c>
      <c r="D3526" s="20" t="s">
        <v>15</v>
      </c>
      <c r="E3526" s="22">
        <v>7.6558563724968094</v>
      </c>
      <c r="F3526" s="22">
        <v>7.9795814796104443</v>
      </c>
      <c r="G3526" s="22">
        <v>4.9818087602861993</v>
      </c>
      <c r="H3526" s="22"/>
      <c r="I3526" s="22"/>
    </row>
    <row r="3527" spans="1:9" x14ac:dyDescent="0.25">
      <c r="A3527" s="20" t="str">
        <f t="shared" si="55"/>
        <v>CONSUMO PER CAPITA (kg ó litros por individuo)Leche Con Cafe200-500MIL</v>
      </c>
      <c r="B3527" s="20" t="s">
        <v>122</v>
      </c>
      <c r="C3527" s="20" t="s">
        <v>129</v>
      </c>
      <c r="D3527" s="20" t="s">
        <v>16</v>
      </c>
      <c r="E3527" s="22">
        <v>7.5574270956933374</v>
      </c>
      <c r="F3527" s="22">
        <v>7.4259260707336026</v>
      </c>
      <c r="G3527" s="22">
        <v>4.1828588347640725</v>
      </c>
      <c r="H3527" s="22"/>
      <c r="I3527" s="22"/>
    </row>
    <row r="3528" spans="1:9" x14ac:dyDescent="0.25">
      <c r="A3528" s="20" t="str">
        <f t="shared" si="55"/>
        <v>CONSUMO PER CAPITA (kg ó litros por individuo)Leche Con Cafe&gt;500MIL</v>
      </c>
      <c r="B3528" s="20" t="s">
        <v>122</v>
      </c>
      <c r="C3528" s="20" t="s">
        <v>129</v>
      </c>
      <c r="D3528" s="20" t="s">
        <v>17</v>
      </c>
      <c r="E3528" s="22">
        <v>6.6645197069213635</v>
      </c>
      <c r="F3528" s="22">
        <v>6.9810893220062686</v>
      </c>
      <c r="G3528" s="22">
        <v>4.1092644242613554</v>
      </c>
      <c r="H3528" s="22"/>
      <c r="I3528" s="22"/>
    </row>
    <row r="3529" spans="1:9" x14ac:dyDescent="0.25">
      <c r="A3529" s="20" t="str">
        <f t="shared" si="55"/>
        <v>CONSUMO PER CAPITA (kg ó litros por individuo)Leche Con CafeDE 15 A 19 AÑOS</v>
      </c>
      <c r="B3529" s="20" t="s">
        <v>122</v>
      </c>
      <c r="C3529" s="20" t="s">
        <v>129</v>
      </c>
      <c r="D3529" s="20" t="s">
        <v>40</v>
      </c>
      <c r="E3529" s="22">
        <v>0.52286781144876238</v>
      </c>
      <c r="F3529" s="22">
        <v>0.87424232338260555</v>
      </c>
      <c r="G3529" s="22">
        <v>0.51290125128709008</v>
      </c>
      <c r="H3529" s="22"/>
      <c r="I3529" s="22"/>
    </row>
    <row r="3530" spans="1:9" x14ac:dyDescent="0.25">
      <c r="A3530" s="20" t="str">
        <f t="shared" si="55"/>
        <v>CONSUMO PER CAPITA (kg ó litros por individuo)Leche Con CafeDE 20 A 24 AÑOS</v>
      </c>
      <c r="B3530" s="20" t="s">
        <v>122</v>
      </c>
      <c r="C3530" s="20" t="s">
        <v>129</v>
      </c>
      <c r="D3530" s="20" t="s">
        <v>41</v>
      </c>
      <c r="E3530" s="22">
        <v>1.6749609539835573</v>
      </c>
      <c r="F3530" s="22">
        <v>1.7544852567453655</v>
      </c>
      <c r="G3530" s="22">
        <v>1.1504605637383356</v>
      </c>
      <c r="H3530" s="22"/>
      <c r="I3530" s="22"/>
    </row>
    <row r="3531" spans="1:9" x14ac:dyDescent="0.25">
      <c r="A3531" s="20" t="str">
        <f t="shared" si="55"/>
        <v>CONSUMO PER CAPITA (kg ó litros por individuo)Leche Con CafeDE 25 A 34 AÑOS</v>
      </c>
      <c r="B3531" s="20" t="s">
        <v>122</v>
      </c>
      <c r="C3531" s="20" t="s">
        <v>129</v>
      </c>
      <c r="D3531" s="20" t="s">
        <v>42</v>
      </c>
      <c r="E3531" s="22">
        <v>3.401534236165892</v>
      </c>
      <c r="F3531" s="22">
        <v>3.1637140548803782</v>
      </c>
      <c r="G3531" s="22">
        <v>1.6849792138527844</v>
      </c>
      <c r="H3531" s="22"/>
      <c r="I3531" s="22"/>
    </row>
    <row r="3532" spans="1:9" x14ac:dyDescent="0.25">
      <c r="A3532" s="20" t="str">
        <f t="shared" si="55"/>
        <v>CONSUMO PER CAPITA (kg ó litros por individuo)Leche Con CafeDE 35 A 49 AÑOS</v>
      </c>
      <c r="B3532" s="20" t="s">
        <v>122</v>
      </c>
      <c r="C3532" s="20" t="s">
        <v>129</v>
      </c>
      <c r="D3532" s="20" t="s">
        <v>43</v>
      </c>
      <c r="E3532" s="22">
        <v>7.1611551833389742</v>
      </c>
      <c r="F3532" s="22">
        <v>6.9884795304277558</v>
      </c>
      <c r="G3532" s="22">
        <v>4.1440391756115513</v>
      </c>
      <c r="H3532" s="22"/>
      <c r="I3532" s="22"/>
    </row>
    <row r="3533" spans="1:9" x14ac:dyDescent="0.25">
      <c r="A3533" s="20" t="str">
        <f t="shared" si="55"/>
        <v>CONSUMO PER CAPITA (kg ó litros por individuo)Leche Con CafeDE 50 A 59 AÑOS</v>
      </c>
      <c r="B3533" s="20" t="s">
        <v>122</v>
      </c>
      <c r="C3533" s="20" t="s">
        <v>129</v>
      </c>
      <c r="D3533" s="20" t="s">
        <v>44</v>
      </c>
      <c r="E3533" s="22">
        <v>9.0722555298546492</v>
      </c>
      <c r="F3533" s="22">
        <v>8.9034281036790102</v>
      </c>
      <c r="G3533" s="22">
        <v>5.4922726849324395</v>
      </c>
      <c r="H3533" s="22"/>
      <c r="I3533" s="22"/>
    </row>
    <row r="3534" spans="1:9" x14ac:dyDescent="0.25">
      <c r="A3534" s="20" t="str">
        <f t="shared" si="55"/>
        <v>CONSUMO PER CAPITA (kg ó litros por individuo)Leche Con CafeDE 60 A 75 AÑOS</v>
      </c>
      <c r="B3534" s="20" t="s">
        <v>122</v>
      </c>
      <c r="C3534" s="20" t="s">
        <v>129</v>
      </c>
      <c r="D3534" s="20" t="s">
        <v>45</v>
      </c>
      <c r="E3534" s="22">
        <v>9.9559037226132183</v>
      </c>
      <c r="F3534" s="22">
        <v>10.575707751015075</v>
      </c>
      <c r="G3534" s="22">
        <v>6.0330094551468028</v>
      </c>
      <c r="H3534" s="22"/>
      <c r="I3534" s="22"/>
    </row>
    <row r="3535" spans="1:9" x14ac:dyDescent="0.25">
      <c r="A3535" s="20" t="str">
        <f t="shared" si="55"/>
        <v>CONSUMO PER CAPITA (kg ó litros por individuo)Leche Con CafeALTA Y MEDIA ALTA</v>
      </c>
      <c r="B3535" s="20" t="s">
        <v>122</v>
      </c>
      <c r="C3535" s="20" t="s">
        <v>129</v>
      </c>
      <c r="D3535" s="20" t="s">
        <v>18</v>
      </c>
      <c r="E3535" s="22">
        <v>8.0323006580765277</v>
      </c>
      <c r="F3535" s="22">
        <v>7.8082689847935081</v>
      </c>
      <c r="G3535" s="22">
        <v>4.8301466344782389</v>
      </c>
      <c r="H3535" s="22"/>
      <c r="I3535" s="22"/>
    </row>
    <row r="3536" spans="1:9" x14ac:dyDescent="0.25">
      <c r="A3536" s="20" t="str">
        <f t="shared" si="55"/>
        <v>CONSUMO PER CAPITA (kg ó litros por individuo)Leche Con CafeMEDIA</v>
      </c>
      <c r="B3536" s="20" t="s">
        <v>122</v>
      </c>
      <c r="C3536" s="20" t="s">
        <v>129</v>
      </c>
      <c r="D3536" s="20" t="s">
        <v>19</v>
      </c>
      <c r="E3536" s="22">
        <v>6.8831211825849374</v>
      </c>
      <c r="F3536" s="22">
        <v>6.4819695000945101</v>
      </c>
      <c r="G3536" s="22">
        <v>3.9060300843778246</v>
      </c>
      <c r="H3536" s="22"/>
      <c r="I3536" s="22"/>
    </row>
    <row r="3537" spans="1:9" x14ac:dyDescent="0.25">
      <c r="A3537" s="20" t="str">
        <f t="shared" si="55"/>
        <v>CONSUMO PER CAPITA (kg ó litros por individuo)Leche Con CafeMEDIA BAJA</v>
      </c>
      <c r="B3537" s="20" t="s">
        <v>122</v>
      </c>
      <c r="C3537" s="20" t="s">
        <v>129</v>
      </c>
      <c r="D3537" s="20" t="s">
        <v>20</v>
      </c>
      <c r="E3537" s="22">
        <v>6.1463762531755055</v>
      </c>
      <c r="F3537" s="22">
        <v>6.7878764222647208</v>
      </c>
      <c r="G3537" s="22">
        <v>4.1724810227950577</v>
      </c>
      <c r="H3537" s="22"/>
      <c r="I3537" s="22"/>
    </row>
    <row r="3538" spans="1:9" x14ac:dyDescent="0.25">
      <c r="A3538" s="20" t="str">
        <f t="shared" si="55"/>
        <v>CONSUMO PER CAPITA (kg ó litros por individuo)Leche Con CafeBAJA</v>
      </c>
      <c r="B3538" s="20" t="s">
        <v>122</v>
      </c>
      <c r="C3538" s="20" t="s">
        <v>129</v>
      </c>
      <c r="D3538" s="20" t="s">
        <v>21</v>
      </c>
      <c r="E3538" s="22">
        <v>6.2112158303173235</v>
      </c>
      <c r="F3538" s="22">
        <v>6.5212394458789804</v>
      </c>
      <c r="G3538" s="22">
        <v>3.2002353470598712</v>
      </c>
      <c r="H3538" s="22"/>
      <c r="I3538" s="22"/>
    </row>
    <row r="3539" spans="1:9" x14ac:dyDescent="0.25">
      <c r="A3539" s="20" t="str">
        <f t="shared" si="55"/>
        <v>CONSUMO PER CAPITA (kg ó litros por individuo)Leche Con CafeHOMBRE</v>
      </c>
      <c r="B3539" s="20" t="s">
        <v>122</v>
      </c>
      <c r="C3539" s="20" t="s">
        <v>129</v>
      </c>
      <c r="D3539" s="20" t="s">
        <v>22</v>
      </c>
      <c r="E3539" s="22">
        <v>8.144613754694463</v>
      </c>
      <c r="F3539" s="22">
        <v>8.0586550088270172</v>
      </c>
      <c r="G3539" s="22">
        <v>4.9875279456185604</v>
      </c>
      <c r="H3539" s="22"/>
      <c r="I3539" s="22"/>
    </row>
    <row r="3540" spans="1:9" x14ac:dyDescent="0.25">
      <c r="A3540" s="20" t="str">
        <f t="shared" si="55"/>
        <v>CONSUMO PER CAPITA (kg ó litros por individuo)Leche Con CafeMUJER</v>
      </c>
      <c r="B3540" s="20" t="s">
        <v>122</v>
      </c>
      <c r="C3540" s="20" t="s">
        <v>129</v>
      </c>
      <c r="D3540" s="20" t="s">
        <v>23</v>
      </c>
      <c r="E3540" s="22">
        <v>5.4831780603143256</v>
      </c>
      <c r="F3540" s="22">
        <v>5.6678428787552697</v>
      </c>
      <c r="G3540" s="22">
        <v>3.1057350056691084</v>
      </c>
      <c r="H3540" s="22"/>
      <c r="I3540" s="22"/>
    </row>
    <row r="3541" spans="1:9" x14ac:dyDescent="0.25">
      <c r="A3541" s="20" t="str">
        <f t="shared" si="55"/>
        <v>CONSUMO PER CAPITA (kg ó litros por individuo)Bebidas VegetalesT.ESPAÑA</v>
      </c>
      <c r="B3541" s="20" t="s">
        <v>122</v>
      </c>
      <c r="C3541" s="20" t="s">
        <v>177</v>
      </c>
      <c r="D3541" s="20" t="s">
        <v>37</v>
      </c>
      <c r="E3541" s="22" t="s">
        <v>213</v>
      </c>
      <c r="F3541" s="22" t="s">
        <v>213</v>
      </c>
      <c r="G3541" s="22">
        <v>0.19060039849417298</v>
      </c>
      <c r="H3541" s="22"/>
      <c r="I3541" s="22"/>
    </row>
    <row r="3542" spans="1:9" x14ac:dyDescent="0.25">
      <c r="A3542" s="20" t="str">
        <f t="shared" si="55"/>
        <v>CONSUMO PER CAPITA (kg ó litros por individuo)Bebidas VegetalesBCN AM</v>
      </c>
      <c r="B3542" s="20" t="s">
        <v>122</v>
      </c>
      <c r="C3542" s="20" t="s">
        <v>177</v>
      </c>
      <c r="D3542" s="20" t="s">
        <v>2</v>
      </c>
      <c r="E3542" s="22" t="s">
        <v>213</v>
      </c>
      <c r="F3542" s="22" t="s">
        <v>213</v>
      </c>
      <c r="G3542" s="22">
        <v>0.66729672970970488</v>
      </c>
      <c r="H3542" s="22"/>
      <c r="I3542" s="22"/>
    </row>
    <row r="3543" spans="1:9" x14ac:dyDescent="0.25">
      <c r="A3543" s="20" t="str">
        <f t="shared" si="55"/>
        <v>CONSUMO PER CAPITA (kg ó litros por individuo)Bebidas VegetalesREST.CAT ARAGON</v>
      </c>
      <c r="B3543" s="20" t="s">
        <v>122</v>
      </c>
      <c r="C3543" s="20" t="s">
        <v>177</v>
      </c>
      <c r="D3543" s="20" t="s">
        <v>3</v>
      </c>
      <c r="E3543" s="22" t="s">
        <v>213</v>
      </c>
      <c r="F3543" s="22" t="s">
        <v>213</v>
      </c>
      <c r="G3543" s="22">
        <v>0.2054056606648037</v>
      </c>
      <c r="H3543" s="22"/>
      <c r="I3543" s="22"/>
    </row>
    <row r="3544" spans="1:9" x14ac:dyDescent="0.25">
      <c r="A3544" s="20" t="str">
        <f t="shared" si="55"/>
        <v>CONSUMO PER CAPITA (kg ó litros por individuo)Bebidas VegetalesLEVANTE</v>
      </c>
      <c r="B3544" s="20" t="s">
        <v>122</v>
      </c>
      <c r="C3544" s="20" t="s">
        <v>177</v>
      </c>
      <c r="D3544" s="20" t="s">
        <v>4</v>
      </c>
      <c r="E3544" s="22" t="s">
        <v>213</v>
      </c>
      <c r="F3544" s="22" t="s">
        <v>213</v>
      </c>
      <c r="G3544" s="22">
        <v>0.10071652153024212</v>
      </c>
      <c r="H3544" s="22"/>
      <c r="I3544" s="22"/>
    </row>
    <row r="3545" spans="1:9" x14ac:dyDescent="0.25">
      <c r="A3545" s="20" t="str">
        <f t="shared" si="55"/>
        <v>CONSUMO PER CAPITA (kg ó litros por individuo)Bebidas VegetalesANDALUCIA</v>
      </c>
      <c r="B3545" s="20" t="s">
        <v>122</v>
      </c>
      <c r="C3545" s="20" t="s">
        <v>177</v>
      </c>
      <c r="D3545" s="20" t="s">
        <v>5</v>
      </c>
      <c r="E3545" s="22" t="s">
        <v>213</v>
      </c>
      <c r="F3545" s="22" t="s">
        <v>213</v>
      </c>
      <c r="G3545" s="22">
        <v>0.1019575565875994</v>
      </c>
      <c r="H3545" s="22"/>
      <c r="I3545" s="22"/>
    </row>
    <row r="3546" spans="1:9" x14ac:dyDescent="0.25">
      <c r="A3546" s="20" t="str">
        <f t="shared" si="55"/>
        <v>CONSUMO PER CAPITA (kg ó litros por individuo)Bebidas VegetalesMDD AM</v>
      </c>
      <c r="B3546" s="20" t="s">
        <v>122</v>
      </c>
      <c r="C3546" s="20" t="s">
        <v>177</v>
      </c>
      <c r="D3546" s="20" t="s">
        <v>6</v>
      </c>
      <c r="E3546" s="22" t="s">
        <v>213</v>
      </c>
      <c r="F3546" s="22" t="s">
        <v>213</v>
      </c>
      <c r="G3546" s="22">
        <v>0.12164906120386085</v>
      </c>
      <c r="H3546" s="22"/>
      <c r="I3546" s="22"/>
    </row>
    <row r="3547" spans="1:9" x14ac:dyDescent="0.25">
      <c r="A3547" s="20" t="str">
        <f t="shared" si="55"/>
        <v>CONSUMO PER CAPITA (kg ó litros por individuo)Bebidas VegetalesRTO CENTRO</v>
      </c>
      <c r="B3547" s="20" t="s">
        <v>122</v>
      </c>
      <c r="C3547" s="20" t="s">
        <v>177</v>
      </c>
      <c r="D3547" s="20" t="s">
        <v>7</v>
      </c>
      <c r="E3547" s="22" t="s">
        <v>213</v>
      </c>
      <c r="F3547" s="22" t="s">
        <v>213</v>
      </c>
      <c r="G3547" s="22">
        <v>0.13760700035682144</v>
      </c>
      <c r="H3547" s="22"/>
      <c r="I3547" s="22"/>
    </row>
    <row r="3548" spans="1:9" x14ac:dyDescent="0.25">
      <c r="A3548" s="20" t="str">
        <f t="shared" si="55"/>
        <v>CONSUMO PER CAPITA (kg ó litros por individuo)Bebidas VegetalesNORTE-CENTRO</v>
      </c>
      <c r="B3548" s="20" t="s">
        <v>122</v>
      </c>
      <c r="C3548" s="20" t="s">
        <v>177</v>
      </c>
      <c r="D3548" s="20" t="s">
        <v>8</v>
      </c>
      <c r="E3548" s="22" t="s">
        <v>213</v>
      </c>
      <c r="F3548" s="22" t="s">
        <v>213</v>
      </c>
      <c r="G3548" s="22">
        <v>0.1923830583319113</v>
      </c>
      <c r="H3548" s="22"/>
      <c r="I3548" s="22"/>
    </row>
    <row r="3549" spans="1:9" x14ac:dyDescent="0.25">
      <c r="A3549" s="20" t="str">
        <f t="shared" si="55"/>
        <v>CONSUMO PER CAPITA (kg ó litros por individuo)Bebidas VegetalesNOROESTE</v>
      </c>
      <c r="B3549" s="20" t="s">
        <v>122</v>
      </c>
      <c r="C3549" s="20" t="s">
        <v>177</v>
      </c>
      <c r="D3549" s="20" t="s">
        <v>9</v>
      </c>
      <c r="E3549" s="22" t="s">
        <v>213</v>
      </c>
      <c r="F3549" s="22" t="s">
        <v>213</v>
      </c>
      <c r="G3549" s="22">
        <v>0.18656348970221412</v>
      </c>
      <c r="H3549" s="22"/>
      <c r="I3549" s="22"/>
    </row>
    <row r="3550" spans="1:9" x14ac:dyDescent="0.25">
      <c r="A3550" s="20" t="str">
        <f t="shared" si="55"/>
        <v>CONSUMO PER CAPITA (kg ó litros por individuo)Bebidas Vegetales&lt;2MIL</v>
      </c>
      <c r="B3550" s="20" t="s">
        <v>122</v>
      </c>
      <c r="C3550" s="20" t="s">
        <v>177</v>
      </c>
      <c r="D3550" s="20" t="s">
        <v>10</v>
      </c>
      <c r="E3550" s="22" t="s">
        <v>213</v>
      </c>
      <c r="F3550" s="22" t="s">
        <v>213</v>
      </c>
      <c r="G3550" s="22">
        <v>9.6373118431542906E-2</v>
      </c>
      <c r="H3550" s="22"/>
      <c r="I3550" s="22"/>
    </row>
    <row r="3551" spans="1:9" x14ac:dyDescent="0.25">
      <c r="A3551" s="20" t="str">
        <f t="shared" si="55"/>
        <v>CONSUMO PER CAPITA (kg ó litros por individuo)Bebidas Vegetales2-5MIL</v>
      </c>
      <c r="B3551" s="20" t="s">
        <v>122</v>
      </c>
      <c r="C3551" s="20" t="s">
        <v>177</v>
      </c>
      <c r="D3551" s="20" t="s">
        <v>11</v>
      </c>
      <c r="E3551" s="22" t="s">
        <v>213</v>
      </c>
      <c r="F3551" s="22" t="s">
        <v>213</v>
      </c>
      <c r="G3551" s="22">
        <v>0.13360831564354972</v>
      </c>
      <c r="H3551" s="22"/>
      <c r="I3551" s="22"/>
    </row>
    <row r="3552" spans="1:9" x14ac:dyDescent="0.25">
      <c r="A3552" s="20" t="str">
        <f t="shared" si="55"/>
        <v>CONSUMO PER CAPITA (kg ó litros por individuo)Bebidas Vegetales5-10MIL</v>
      </c>
      <c r="B3552" s="20" t="s">
        <v>122</v>
      </c>
      <c r="C3552" s="20" t="s">
        <v>177</v>
      </c>
      <c r="D3552" s="20" t="s">
        <v>12</v>
      </c>
      <c r="E3552" s="22" t="s">
        <v>213</v>
      </c>
      <c r="F3552" s="22" t="s">
        <v>213</v>
      </c>
      <c r="G3552" s="22">
        <v>0.1163053492963672</v>
      </c>
      <c r="H3552" s="22"/>
      <c r="I3552" s="22"/>
    </row>
    <row r="3553" spans="1:9" x14ac:dyDescent="0.25">
      <c r="A3553" s="20" t="str">
        <f t="shared" si="55"/>
        <v>CONSUMO PER CAPITA (kg ó litros por individuo)Bebidas Vegetales10-30MIL</v>
      </c>
      <c r="B3553" s="20" t="s">
        <v>122</v>
      </c>
      <c r="C3553" s="20" t="s">
        <v>177</v>
      </c>
      <c r="D3553" s="20" t="s">
        <v>13</v>
      </c>
      <c r="E3553" s="22" t="s">
        <v>213</v>
      </c>
      <c r="F3553" s="22" t="s">
        <v>213</v>
      </c>
      <c r="G3553" s="22">
        <v>0.16244589606853865</v>
      </c>
      <c r="H3553" s="22"/>
      <c r="I3553" s="22"/>
    </row>
    <row r="3554" spans="1:9" x14ac:dyDescent="0.25">
      <c r="A3554" s="20" t="str">
        <f t="shared" si="55"/>
        <v>CONSUMO PER CAPITA (kg ó litros por individuo)Bebidas Vegetales30-100MIL</v>
      </c>
      <c r="B3554" s="20" t="s">
        <v>122</v>
      </c>
      <c r="C3554" s="20" t="s">
        <v>177</v>
      </c>
      <c r="D3554" s="20" t="s">
        <v>14</v>
      </c>
      <c r="E3554" s="22" t="s">
        <v>213</v>
      </c>
      <c r="F3554" s="22" t="s">
        <v>213</v>
      </c>
      <c r="G3554" s="22">
        <v>0.28458895429497794</v>
      </c>
      <c r="H3554" s="22"/>
      <c r="I3554" s="22"/>
    </row>
    <row r="3555" spans="1:9" x14ac:dyDescent="0.25">
      <c r="A3555" s="20" t="str">
        <f t="shared" si="55"/>
        <v>CONSUMO PER CAPITA (kg ó litros por individuo)Bebidas Vegetales100-200MIL</v>
      </c>
      <c r="B3555" s="20" t="s">
        <v>122</v>
      </c>
      <c r="C3555" s="20" t="s">
        <v>177</v>
      </c>
      <c r="D3555" s="20" t="s">
        <v>15</v>
      </c>
      <c r="E3555" s="22" t="s">
        <v>213</v>
      </c>
      <c r="F3555" s="22" t="s">
        <v>213</v>
      </c>
      <c r="G3555" s="22">
        <v>0.25955280921796403</v>
      </c>
      <c r="H3555" s="22"/>
      <c r="I3555" s="22"/>
    </row>
    <row r="3556" spans="1:9" x14ac:dyDescent="0.25">
      <c r="A3556" s="20" t="str">
        <f t="shared" si="55"/>
        <v>CONSUMO PER CAPITA (kg ó litros por individuo)Bebidas Vegetales200-500MIL</v>
      </c>
      <c r="B3556" s="20" t="s">
        <v>122</v>
      </c>
      <c r="C3556" s="20" t="s">
        <v>177</v>
      </c>
      <c r="D3556" s="20" t="s">
        <v>16</v>
      </c>
      <c r="E3556" s="22" t="s">
        <v>213</v>
      </c>
      <c r="F3556" s="22" t="s">
        <v>213</v>
      </c>
      <c r="G3556" s="22">
        <v>0.15254929255985208</v>
      </c>
      <c r="H3556" s="22"/>
      <c r="I3556" s="22"/>
    </row>
    <row r="3557" spans="1:9" x14ac:dyDescent="0.25">
      <c r="A3557" s="20" t="str">
        <f t="shared" si="55"/>
        <v>CONSUMO PER CAPITA (kg ó litros por individuo)Bebidas Vegetales&gt;500MIL</v>
      </c>
      <c r="B3557" s="20" t="s">
        <v>122</v>
      </c>
      <c r="C3557" s="20" t="s">
        <v>177</v>
      </c>
      <c r="D3557" s="20" t="s">
        <v>17</v>
      </c>
      <c r="E3557" s="22" t="s">
        <v>213</v>
      </c>
      <c r="F3557" s="22" t="s">
        <v>213</v>
      </c>
      <c r="G3557" s="22">
        <v>0.18700742281075353</v>
      </c>
      <c r="H3557" s="22"/>
      <c r="I3557" s="22"/>
    </row>
    <row r="3558" spans="1:9" x14ac:dyDescent="0.25">
      <c r="A3558" s="20" t="str">
        <f t="shared" si="55"/>
        <v>CONSUMO PER CAPITA (kg ó litros por individuo)Bebidas VegetalesDE 15 A 19 AÑOS</v>
      </c>
      <c r="B3558" s="20" t="s">
        <v>122</v>
      </c>
      <c r="C3558" s="20" t="s">
        <v>177</v>
      </c>
      <c r="D3558" s="20" t="s">
        <v>40</v>
      </c>
      <c r="E3558" s="22" t="s">
        <v>213</v>
      </c>
      <c r="F3558" s="22" t="s">
        <v>213</v>
      </c>
      <c r="G3558" s="22">
        <v>1.4230696746325612E-2</v>
      </c>
      <c r="H3558" s="22"/>
      <c r="I3558" s="22"/>
    </row>
    <row r="3559" spans="1:9" x14ac:dyDescent="0.25">
      <c r="A3559" s="20" t="str">
        <f t="shared" si="55"/>
        <v>CONSUMO PER CAPITA (kg ó litros por individuo)Bebidas VegetalesDE 20 A 24 AÑOS</v>
      </c>
      <c r="B3559" s="20" t="s">
        <v>122</v>
      </c>
      <c r="C3559" s="20" t="s">
        <v>177</v>
      </c>
      <c r="D3559" s="20" t="s">
        <v>41</v>
      </c>
      <c r="E3559" s="22" t="s">
        <v>213</v>
      </c>
      <c r="F3559" s="22" t="s">
        <v>213</v>
      </c>
      <c r="G3559" s="22">
        <v>0.13282351147410765</v>
      </c>
      <c r="H3559" s="22"/>
      <c r="I3559" s="22"/>
    </row>
    <row r="3560" spans="1:9" x14ac:dyDescent="0.25">
      <c r="A3560" s="20" t="str">
        <f t="shared" si="55"/>
        <v>CONSUMO PER CAPITA (kg ó litros por individuo)Bebidas VegetalesDE 25 A 34 AÑOS</v>
      </c>
      <c r="B3560" s="20" t="s">
        <v>122</v>
      </c>
      <c r="C3560" s="20" t="s">
        <v>177</v>
      </c>
      <c r="D3560" s="20" t="s">
        <v>42</v>
      </c>
      <c r="E3560" s="22" t="s">
        <v>213</v>
      </c>
      <c r="F3560" s="22" t="s">
        <v>213</v>
      </c>
      <c r="G3560" s="22">
        <v>0.18474956010911783</v>
      </c>
      <c r="H3560" s="22"/>
      <c r="I3560" s="22"/>
    </row>
    <row r="3561" spans="1:9" x14ac:dyDescent="0.25">
      <c r="A3561" s="20" t="str">
        <f t="shared" si="55"/>
        <v>CONSUMO PER CAPITA (kg ó litros por individuo)Bebidas VegetalesDE 35 A 49 AÑOS</v>
      </c>
      <c r="B3561" s="20" t="s">
        <v>122</v>
      </c>
      <c r="C3561" s="20" t="s">
        <v>177</v>
      </c>
      <c r="D3561" s="20" t="s">
        <v>43</v>
      </c>
      <c r="E3561" s="22" t="s">
        <v>213</v>
      </c>
      <c r="F3561" s="22" t="s">
        <v>213</v>
      </c>
      <c r="G3561" s="22">
        <v>0.1445267174727525</v>
      </c>
      <c r="H3561" s="22"/>
      <c r="I3561" s="22"/>
    </row>
    <row r="3562" spans="1:9" x14ac:dyDescent="0.25">
      <c r="A3562" s="20" t="str">
        <f t="shared" si="55"/>
        <v>CONSUMO PER CAPITA (kg ó litros por individuo)Bebidas VegetalesDE 50 A 59 AÑOS</v>
      </c>
      <c r="B3562" s="20" t="s">
        <v>122</v>
      </c>
      <c r="C3562" s="20" t="s">
        <v>177</v>
      </c>
      <c r="D3562" s="20" t="s">
        <v>44</v>
      </c>
      <c r="E3562" s="22" t="s">
        <v>213</v>
      </c>
      <c r="F3562" s="22" t="s">
        <v>213</v>
      </c>
      <c r="G3562" s="22">
        <v>0.1939046564290986</v>
      </c>
      <c r="H3562" s="22"/>
      <c r="I3562" s="22"/>
    </row>
    <row r="3563" spans="1:9" x14ac:dyDescent="0.25">
      <c r="A3563" s="20" t="str">
        <f t="shared" si="55"/>
        <v>CONSUMO PER CAPITA (kg ó litros por individuo)Bebidas VegetalesDE 60 A 75 AÑOS</v>
      </c>
      <c r="B3563" s="20" t="s">
        <v>122</v>
      </c>
      <c r="C3563" s="20" t="s">
        <v>177</v>
      </c>
      <c r="D3563" s="20" t="s">
        <v>45</v>
      </c>
      <c r="E3563" s="22" t="s">
        <v>213</v>
      </c>
      <c r="F3563" s="22" t="s">
        <v>213</v>
      </c>
      <c r="G3563" s="22">
        <v>0.32425341004199848</v>
      </c>
      <c r="H3563" s="22"/>
      <c r="I3563" s="22"/>
    </row>
    <row r="3564" spans="1:9" x14ac:dyDescent="0.25">
      <c r="A3564" s="20" t="str">
        <f t="shared" si="55"/>
        <v>CONSUMO PER CAPITA (kg ó litros por individuo)Bebidas VegetalesALTA Y MEDIA ALTA</v>
      </c>
      <c r="B3564" s="20" t="s">
        <v>122</v>
      </c>
      <c r="C3564" s="20" t="s">
        <v>177</v>
      </c>
      <c r="D3564" s="20" t="s">
        <v>18</v>
      </c>
      <c r="E3564" s="22" t="s">
        <v>213</v>
      </c>
      <c r="F3564" s="22" t="s">
        <v>213</v>
      </c>
      <c r="G3564" s="22">
        <v>0.13224199644140211</v>
      </c>
      <c r="H3564" s="22"/>
      <c r="I3564" s="22"/>
    </row>
    <row r="3565" spans="1:9" x14ac:dyDescent="0.25">
      <c r="A3565" s="20" t="str">
        <f t="shared" si="55"/>
        <v>CONSUMO PER CAPITA (kg ó litros por individuo)Bebidas VegetalesMEDIA</v>
      </c>
      <c r="B3565" s="20" t="s">
        <v>122</v>
      </c>
      <c r="C3565" s="20" t="s">
        <v>177</v>
      </c>
      <c r="D3565" s="20" t="s">
        <v>19</v>
      </c>
      <c r="E3565" s="22" t="s">
        <v>213</v>
      </c>
      <c r="F3565" s="22" t="s">
        <v>213</v>
      </c>
      <c r="G3565" s="22">
        <v>0.14395946011570629</v>
      </c>
      <c r="H3565" s="22"/>
      <c r="I3565" s="22"/>
    </row>
    <row r="3566" spans="1:9" x14ac:dyDescent="0.25">
      <c r="A3566" s="20" t="str">
        <f t="shared" si="55"/>
        <v>CONSUMO PER CAPITA (kg ó litros por individuo)Bebidas VegetalesMEDIA BAJA</v>
      </c>
      <c r="B3566" s="20" t="s">
        <v>122</v>
      </c>
      <c r="C3566" s="20" t="s">
        <v>177</v>
      </c>
      <c r="D3566" s="20" t="s">
        <v>20</v>
      </c>
      <c r="E3566" s="22" t="s">
        <v>213</v>
      </c>
      <c r="F3566" s="22" t="s">
        <v>213</v>
      </c>
      <c r="G3566" s="22">
        <v>0.16962289932158936</v>
      </c>
      <c r="H3566" s="22"/>
      <c r="I3566" s="22"/>
    </row>
    <row r="3567" spans="1:9" x14ac:dyDescent="0.25">
      <c r="A3567" s="20" t="str">
        <f t="shared" si="55"/>
        <v>CONSUMO PER CAPITA (kg ó litros por individuo)Bebidas VegetalesBAJA</v>
      </c>
      <c r="B3567" s="20" t="s">
        <v>122</v>
      </c>
      <c r="C3567" s="20" t="s">
        <v>177</v>
      </c>
      <c r="D3567" s="20" t="s">
        <v>21</v>
      </c>
      <c r="E3567" s="22" t="s">
        <v>213</v>
      </c>
      <c r="F3567" s="22" t="s">
        <v>213</v>
      </c>
      <c r="G3567" s="22">
        <v>0.36452367949565684</v>
      </c>
      <c r="H3567" s="22"/>
      <c r="I3567" s="22"/>
    </row>
    <row r="3568" spans="1:9" x14ac:dyDescent="0.25">
      <c r="A3568" s="20" t="str">
        <f t="shared" si="55"/>
        <v>CONSUMO PER CAPITA (kg ó litros por individuo)Bebidas VegetalesHOMBRE</v>
      </c>
      <c r="B3568" s="20" t="s">
        <v>122</v>
      </c>
      <c r="C3568" s="20" t="s">
        <v>177</v>
      </c>
      <c r="D3568" s="20" t="s">
        <v>22</v>
      </c>
      <c r="E3568" s="22" t="s">
        <v>213</v>
      </c>
      <c r="F3568" s="22" t="s">
        <v>213</v>
      </c>
      <c r="G3568" s="22">
        <v>0.11162670701565239</v>
      </c>
      <c r="H3568" s="22"/>
      <c r="I3568" s="22"/>
    </row>
    <row r="3569" spans="1:9" x14ac:dyDescent="0.25">
      <c r="A3569" s="20" t="str">
        <f t="shared" si="55"/>
        <v>CONSUMO PER CAPITA (kg ó litros por individuo)Bebidas VegetalesMUJER</v>
      </c>
      <c r="B3569" s="20" t="s">
        <v>122</v>
      </c>
      <c r="C3569" s="20" t="s">
        <v>177</v>
      </c>
      <c r="D3569" s="20" t="s">
        <v>23</v>
      </c>
      <c r="E3569" s="22" t="s">
        <v>213</v>
      </c>
      <c r="F3569" s="22" t="s">
        <v>213</v>
      </c>
      <c r="G3569" s="22">
        <v>0.26825851478651402</v>
      </c>
      <c r="H3569" s="22"/>
      <c r="I3569" s="22"/>
    </row>
    <row r="3570" spans="1:9" x14ac:dyDescent="0.25">
      <c r="A3570" s="20" t="str">
        <f t="shared" si="55"/>
        <v>CONSUMO PER CAPITA (kg ó litros por individuo)InfusionesT.ESPAÑA</v>
      </c>
      <c r="B3570" s="20" t="s">
        <v>122</v>
      </c>
      <c r="C3570" s="20" t="s">
        <v>130</v>
      </c>
      <c r="D3570" s="20" t="s">
        <v>37</v>
      </c>
      <c r="E3570" s="22">
        <v>0.6587529352024406</v>
      </c>
      <c r="F3570" s="22">
        <v>0.62652803541393121</v>
      </c>
      <c r="G3570" s="22">
        <v>0.31054295405835902</v>
      </c>
      <c r="H3570" s="22"/>
      <c r="I3570" s="22"/>
    </row>
    <row r="3571" spans="1:9" x14ac:dyDescent="0.25">
      <c r="A3571" s="20" t="str">
        <f t="shared" si="55"/>
        <v>CONSUMO PER CAPITA (kg ó litros por individuo)InfusionesBCN AM</v>
      </c>
      <c r="B3571" s="20" t="s">
        <v>122</v>
      </c>
      <c r="C3571" s="20" t="s">
        <v>130</v>
      </c>
      <c r="D3571" s="20" t="s">
        <v>2</v>
      </c>
      <c r="E3571" s="22">
        <v>0.55689909230847923</v>
      </c>
      <c r="F3571" s="22">
        <v>0.60364771552489538</v>
      </c>
      <c r="G3571" s="22">
        <v>0.23722129377848139</v>
      </c>
      <c r="H3571" s="22"/>
      <c r="I3571" s="22"/>
    </row>
    <row r="3572" spans="1:9" x14ac:dyDescent="0.25">
      <c r="A3572" s="20" t="str">
        <f t="shared" si="55"/>
        <v>CONSUMO PER CAPITA (kg ó litros por individuo)InfusionesREST.CAT ARAGON</v>
      </c>
      <c r="B3572" s="20" t="s">
        <v>122</v>
      </c>
      <c r="C3572" s="20" t="s">
        <v>130</v>
      </c>
      <c r="D3572" s="20" t="s">
        <v>3</v>
      </c>
      <c r="E3572" s="22">
        <v>0.77686588842694826</v>
      </c>
      <c r="F3572" s="22">
        <v>0.59459407721068724</v>
      </c>
      <c r="G3572" s="22">
        <v>0.31311190514632553</v>
      </c>
      <c r="H3572" s="22"/>
      <c r="I3572" s="22"/>
    </row>
    <row r="3573" spans="1:9" x14ac:dyDescent="0.25">
      <c r="A3573" s="20" t="str">
        <f t="shared" si="55"/>
        <v>CONSUMO PER CAPITA (kg ó litros por individuo)InfusionesLEVANTE</v>
      </c>
      <c r="B3573" s="20" t="s">
        <v>122</v>
      </c>
      <c r="C3573" s="20" t="s">
        <v>130</v>
      </c>
      <c r="D3573" s="20" t="s">
        <v>4</v>
      </c>
      <c r="E3573" s="22">
        <v>0.6825234474978833</v>
      </c>
      <c r="F3573" s="22">
        <v>0.59380077798070796</v>
      </c>
      <c r="G3573" s="22">
        <v>0.24733640451194552</v>
      </c>
      <c r="H3573" s="22"/>
      <c r="I3573" s="22"/>
    </row>
    <row r="3574" spans="1:9" x14ac:dyDescent="0.25">
      <c r="A3574" s="20" t="str">
        <f t="shared" si="55"/>
        <v>CONSUMO PER CAPITA (kg ó litros por individuo)InfusionesANDALUCIA</v>
      </c>
      <c r="B3574" s="20" t="s">
        <v>122</v>
      </c>
      <c r="C3574" s="20" t="s">
        <v>130</v>
      </c>
      <c r="D3574" s="20" t="s">
        <v>5</v>
      </c>
      <c r="E3574" s="22">
        <v>0.46856978421319356</v>
      </c>
      <c r="F3574" s="22">
        <v>0.51278428264284448</v>
      </c>
      <c r="G3574" s="22">
        <v>0.28202598665570022</v>
      </c>
      <c r="H3574" s="22"/>
      <c r="I3574" s="22"/>
    </row>
    <row r="3575" spans="1:9" x14ac:dyDescent="0.25">
      <c r="A3575" s="20" t="str">
        <f t="shared" si="55"/>
        <v>CONSUMO PER CAPITA (kg ó litros por individuo)InfusionesMDD AM</v>
      </c>
      <c r="B3575" s="20" t="s">
        <v>122</v>
      </c>
      <c r="C3575" s="20" t="s">
        <v>130</v>
      </c>
      <c r="D3575" s="20" t="s">
        <v>6</v>
      </c>
      <c r="E3575" s="22">
        <v>0.70696329565689109</v>
      </c>
      <c r="F3575" s="22">
        <v>0.51674404542809882</v>
      </c>
      <c r="G3575" s="22">
        <v>0.25076608088196073</v>
      </c>
      <c r="H3575" s="22"/>
      <c r="I3575" s="22"/>
    </row>
    <row r="3576" spans="1:9" x14ac:dyDescent="0.25">
      <c r="A3576" s="20" t="str">
        <f t="shared" si="55"/>
        <v>CONSUMO PER CAPITA (kg ó litros por individuo)InfusionesRTO CENTRO</v>
      </c>
      <c r="B3576" s="20" t="s">
        <v>122</v>
      </c>
      <c r="C3576" s="20" t="s">
        <v>130</v>
      </c>
      <c r="D3576" s="20" t="s">
        <v>7</v>
      </c>
      <c r="E3576" s="22">
        <v>0.45716346557174459</v>
      </c>
      <c r="F3576" s="22">
        <v>0.51077373395974979</v>
      </c>
      <c r="G3576" s="22">
        <v>0.27003281661493178</v>
      </c>
      <c r="H3576" s="22"/>
      <c r="I3576" s="22"/>
    </row>
    <row r="3577" spans="1:9" x14ac:dyDescent="0.25">
      <c r="A3577" s="20" t="str">
        <f t="shared" si="55"/>
        <v>CONSUMO PER CAPITA (kg ó litros por individuo)InfusionesNORTE-CENTRO</v>
      </c>
      <c r="B3577" s="20" t="s">
        <v>122</v>
      </c>
      <c r="C3577" s="20" t="s">
        <v>130</v>
      </c>
      <c r="D3577" s="20" t="s">
        <v>8</v>
      </c>
      <c r="E3577" s="22">
        <v>0.54983480166799759</v>
      </c>
      <c r="F3577" s="22">
        <v>0.7602775261897835</v>
      </c>
      <c r="G3577" s="22">
        <v>0.36155992136556325</v>
      </c>
      <c r="H3577" s="22"/>
      <c r="I3577" s="22"/>
    </row>
    <row r="3578" spans="1:9" x14ac:dyDescent="0.25">
      <c r="A3578" s="20" t="str">
        <f t="shared" si="55"/>
        <v>CONSUMO PER CAPITA (kg ó litros por individuo)InfusionesNOROESTE</v>
      </c>
      <c r="B3578" s="20" t="s">
        <v>122</v>
      </c>
      <c r="C3578" s="20" t="s">
        <v>130</v>
      </c>
      <c r="D3578" s="20" t="s">
        <v>9</v>
      </c>
      <c r="E3578" s="22">
        <v>1.2204529988216797</v>
      </c>
      <c r="F3578" s="22">
        <v>1.1353620898531387</v>
      </c>
      <c r="G3578" s="22">
        <v>0.62513442129806429</v>
      </c>
      <c r="H3578" s="22"/>
      <c r="I3578" s="22"/>
    </row>
    <row r="3579" spans="1:9" x14ac:dyDescent="0.25">
      <c r="A3579" s="20" t="str">
        <f t="shared" si="55"/>
        <v>CONSUMO PER CAPITA (kg ó litros por individuo)Infusiones&lt;2MIL</v>
      </c>
      <c r="B3579" s="20" t="s">
        <v>122</v>
      </c>
      <c r="C3579" s="20" t="s">
        <v>130</v>
      </c>
      <c r="D3579" s="20" t="s">
        <v>10</v>
      </c>
      <c r="E3579" s="22">
        <v>0.5640814675765744</v>
      </c>
      <c r="F3579" s="22">
        <v>0.54092120430769541</v>
      </c>
      <c r="G3579" s="22">
        <v>0.28383101174766556</v>
      </c>
      <c r="H3579" s="22"/>
      <c r="I3579" s="22"/>
    </row>
    <row r="3580" spans="1:9" x14ac:dyDescent="0.25">
      <c r="A3580" s="20" t="str">
        <f t="shared" si="55"/>
        <v>CONSUMO PER CAPITA (kg ó litros por individuo)Infusiones2-5MIL</v>
      </c>
      <c r="B3580" s="20" t="s">
        <v>122</v>
      </c>
      <c r="C3580" s="20" t="s">
        <v>130</v>
      </c>
      <c r="D3580" s="20" t="s">
        <v>11</v>
      </c>
      <c r="E3580" s="22">
        <v>0.5073373962015818</v>
      </c>
      <c r="F3580" s="22">
        <v>0.62864177304147362</v>
      </c>
      <c r="G3580" s="22">
        <v>0.25204768255911653</v>
      </c>
      <c r="H3580" s="22"/>
      <c r="I3580" s="22"/>
    </row>
    <row r="3581" spans="1:9" x14ac:dyDescent="0.25">
      <c r="A3581" s="20" t="str">
        <f t="shared" si="55"/>
        <v>CONSUMO PER CAPITA (kg ó litros por individuo)Infusiones5-10MIL</v>
      </c>
      <c r="B3581" s="20" t="s">
        <v>122</v>
      </c>
      <c r="C3581" s="20" t="s">
        <v>130</v>
      </c>
      <c r="D3581" s="20" t="s">
        <v>12</v>
      </c>
      <c r="E3581" s="22">
        <v>0.2872651300205844</v>
      </c>
      <c r="F3581" s="22">
        <v>0.35009004645211611</v>
      </c>
      <c r="G3581" s="22">
        <v>0.2054869340270232</v>
      </c>
      <c r="H3581" s="22"/>
      <c r="I3581" s="22"/>
    </row>
    <row r="3582" spans="1:9" x14ac:dyDescent="0.25">
      <c r="A3582" s="20" t="str">
        <f t="shared" si="55"/>
        <v>CONSUMO PER CAPITA (kg ó litros por individuo)Infusiones10-30MIL</v>
      </c>
      <c r="B3582" s="20" t="s">
        <v>122</v>
      </c>
      <c r="C3582" s="20" t="s">
        <v>130</v>
      </c>
      <c r="D3582" s="20" t="s">
        <v>13</v>
      </c>
      <c r="E3582" s="22">
        <v>0.88565060487589631</v>
      </c>
      <c r="F3582" s="22">
        <v>0.61856711136771303</v>
      </c>
      <c r="G3582" s="22">
        <v>0.34029230744101119</v>
      </c>
      <c r="H3582" s="22"/>
      <c r="I3582" s="22"/>
    </row>
    <row r="3583" spans="1:9" x14ac:dyDescent="0.25">
      <c r="A3583" s="20" t="str">
        <f t="shared" si="55"/>
        <v>CONSUMO PER CAPITA (kg ó litros por individuo)Infusiones30-100MIL</v>
      </c>
      <c r="B3583" s="20" t="s">
        <v>122</v>
      </c>
      <c r="C3583" s="20" t="s">
        <v>130</v>
      </c>
      <c r="D3583" s="20" t="s">
        <v>14</v>
      </c>
      <c r="E3583" s="22">
        <v>0.54088027865021637</v>
      </c>
      <c r="F3583" s="22">
        <v>0.52182520062089277</v>
      </c>
      <c r="G3583" s="22">
        <v>0.25766499467453602</v>
      </c>
      <c r="H3583" s="22"/>
      <c r="I3583" s="22"/>
    </row>
    <row r="3584" spans="1:9" x14ac:dyDescent="0.25">
      <c r="A3584" s="20" t="str">
        <f t="shared" si="55"/>
        <v>CONSUMO PER CAPITA (kg ó litros por individuo)Infusiones100-200MIL</v>
      </c>
      <c r="B3584" s="20" t="s">
        <v>122</v>
      </c>
      <c r="C3584" s="20" t="s">
        <v>130</v>
      </c>
      <c r="D3584" s="20" t="s">
        <v>15</v>
      </c>
      <c r="E3584" s="22">
        <v>0.65496898698403938</v>
      </c>
      <c r="F3584" s="22">
        <v>1.0116322632690944</v>
      </c>
      <c r="G3584" s="22">
        <v>0.39286713722668903</v>
      </c>
      <c r="H3584" s="22"/>
      <c r="I3584" s="22"/>
    </row>
    <row r="3585" spans="1:9" x14ac:dyDescent="0.25">
      <c r="A3585" s="20" t="str">
        <f t="shared" si="55"/>
        <v>CONSUMO PER CAPITA (kg ó litros por individuo)Infusiones200-500MIL</v>
      </c>
      <c r="B3585" s="20" t="s">
        <v>122</v>
      </c>
      <c r="C3585" s="20" t="s">
        <v>130</v>
      </c>
      <c r="D3585" s="20" t="s">
        <v>16</v>
      </c>
      <c r="E3585" s="22">
        <v>0.78157412739081589</v>
      </c>
      <c r="F3585" s="22">
        <v>0.68085313266258973</v>
      </c>
      <c r="G3585" s="22">
        <v>0.37266669047874434</v>
      </c>
      <c r="H3585" s="22"/>
      <c r="I3585" s="22"/>
    </row>
    <row r="3586" spans="1:9" x14ac:dyDescent="0.25">
      <c r="A3586" s="20" t="str">
        <f t="shared" si="55"/>
        <v>CONSUMO PER CAPITA (kg ó litros por individuo)Infusiones&gt;500MIL</v>
      </c>
      <c r="B3586" s="20" t="s">
        <v>122</v>
      </c>
      <c r="C3586" s="20" t="s">
        <v>130</v>
      </c>
      <c r="D3586" s="20" t="s">
        <v>17</v>
      </c>
      <c r="E3586" s="22">
        <v>0.73803843859138729</v>
      </c>
      <c r="F3586" s="22">
        <v>0.64415681559576921</v>
      </c>
      <c r="G3586" s="22">
        <v>0.32596695559397043</v>
      </c>
      <c r="H3586" s="22"/>
      <c r="I3586" s="22"/>
    </row>
    <row r="3587" spans="1:9" x14ac:dyDescent="0.25">
      <c r="A3587" s="20" t="str">
        <f t="shared" si="55"/>
        <v>CONSUMO PER CAPITA (kg ó litros por individuo)InfusionesDE 15 A 19 AÑOS</v>
      </c>
      <c r="B3587" s="20" t="s">
        <v>122</v>
      </c>
      <c r="C3587" s="20" t="s">
        <v>130</v>
      </c>
      <c r="D3587" s="20" t="s">
        <v>40</v>
      </c>
      <c r="E3587" s="22">
        <v>5.028229519548618E-2</v>
      </c>
      <c r="F3587" s="22">
        <v>7.6819166578768847E-2</v>
      </c>
      <c r="G3587" s="22">
        <v>0.11502682476719121</v>
      </c>
      <c r="H3587" s="22"/>
      <c r="I3587" s="22"/>
    </row>
    <row r="3588" spans="1:9" x14ac:dyDescent="0.25">
      <c r="A3588" s="20" t="str">
        <f t="shared" ref="A3588:A3651" si="56">B3588&amp;C3588&amp;D3588</f>
        <v>CONSUMO PER CAPITA (kg ó litros por individuo)InfusionesDE 20 A 24 AÑOS</v>
      </c>
      <c r="B3588" s="20" t="s">
        <v>122</v>
      </c>
      <c r="C3588" s="20" t="s">
        <v>130</v>
      </c>
      <c r="D3588" s="20" t="s">
        <v>41</v>
      </c>
      <c r="E3588" s="22">
        <v>0.15698173856613429</v>
      </c>
      <c r="F3588" s="22">
        <v>0.17003405131949556</v>
      </c>
      <c r="G3588" s="22">
        <v>8.8015779772314548E-2</v>
      </c>
      <c r="H3588" s="22"/>
      <c r="I3588" s="22"/>
    </row>
    <row r="3589" spans="1:9" x14ac:dyDescent="0.25">
      <c r="A3589" s="20" t="str">
        <f t="shared" si="56"/>
        <v>CONSUMO PER CAPITA (kg ó litros por individuo)InfusionesDE 25 A 34 AÑOS</v>
      </c>
      <c r="B3589" s="20" t="s">
        <v>122</v>
      </c>
      <c r="C3589" s="20" t="s">
        <v>130</v>
      </c>
      <c r="D3589" s="20" t="s">
        <v>42</v>
      </c>
      <c r="E3589" s="22">
        <v>0.3168836481440272</v>
      </c>
      <c r="F3589" s="22">
        <v>0.33360039147614262</v>
      </c>
      <c r="G3589" s="22">
        <v>0.23693073791170721</v>
      </c>
      <c r="H3589" s="22"/>
      <c r="I3589" s="22"/>
    </row>
    <row r="3590" spans="1:9" x14ac:dyDescent="0.25">
      <c r="A3590" s="20" t="str">
        <f t="shared" si="56"/>
        <v>CONSUMO PER CAPITA (kg ó litros por individuo)InfusionesDE 35 A 49 AÑOS</v>
      </c>
      <c r="B3590" s="20" t="s">
        <v>122</v>
      </c>
      <c r="C3590" s="20" t="s">
        <v>130</v>
      </c>
      <c r="D3590" s="20" t="s">
        <v>43</v>
      </c>
      <c r="E3590" s="22">
        <v>0.69508358642997659</v>
      </c>
      <c r="F3590" s="22">
        <v>0.63896747557599065</v>
      </c>
      <c r="G3590" s="22">
        <v>0.27066893942034065</v>
      </c>
      <c r="H3590" s="22"/>
      <c r="I3590" s="22"/>
    </row>
    <row r="3591" spans="1:9" x14ac:dyDescent="0.25">
      <c r="A3591" s="20" t="str">
        <f t="shared" si="56"/>
        <v>CONSUMO PER CAPITA (kg ó litros por individuo)InfusionesDE 50 A 59 AÑOS</v>
      </c>
      <c r="B3591" s="20" t="s">
        <v>122</v>
      </c>
      <c r="C3591" s="20" t="s">
        <v>130</v>
      </c>
      <c r="D3591" s="20" t="s">
        <v>44</v>
      </c>
      <c r="E3591" s="22">
        <v>0.74584547222863273</v>
      </c>
      <c r="F3591" s="22">
        <v>0.75242278536317742</v>
      </c>
      <c r="G3591" s="22">
        <v>0.41844436815322206</v>
      </c>
      <c r="H3591" s="22"/>
      <c r="I3591" s="22"/>
    </row>
    <row r="3592" spans="1:9" x14ac:dyDescent="0.25">
      <c r="A3592" s="20" t="str">
        <f t="shared" si="56"/>
        <v>CONSUMO PER CAPITA (kg ó litros por individuo)InfusionesDE 60 A 75 AÑOS</v>
      </c>
      <c r="B3592" s="20" t="s">
        <v>122</v>
      </c>
      <c r="C3592" s="20" t="s">
        <v>130</v>
      </c>
      <c r="D3592" s="20" t="s">
        <v>45</v>
      </c>
      <c r="E3592" s="22">
        <v>1.0883226974128282</v>
      </c>
      <c r="F3592" s="22">
        <v>0.9888496639907377</v>
      </c>
      <c r="G3592" s="22">
        <v>0.44138500350670018</v>
      </c>
      <c r="H3592" s="22"/>
      <c r="I3592" s="22"/>
    </row>
    <row r="3593" spans="1:9" x14ac:dyDescent="0.25">
      <c r="A3593" s="20" t="str">
        <f t="shared" si="56"/>
        <v>CONSUMO PER CAPITA (kg ó litros por individuo)InfusionesALTA Y MEDIA ALTA</v>
      </c>
      <c r="B3593" s="20" t="s">
        <v>122</v>
      </c>
      <c r="C3593" s="20" t="s">
        <v>130</v>
      </c>
      <c r="D3593" s="20" t="s">
        <v>18</v>
      </c>
      <c r="E3593" s="22">
        <v>0.82648843685710538</v>
      </c>
      <c r="F3593" s="22">
        <v>0.74303704011773575</v>
      </c>
      <c r="G3593" s="22">
        <v>0.37979191403167878</v>
      </c>
      <c r="H3593" s="22"/>
      <c r="I3593" s="22"/>
    </row>
    <row r="3594" spans="1:9" x14ac:dyDescent="0.25">
      <c r="A3594" s="20" t="str">
        <f t="shared" si="56"/>
        <v>CONSUMO PER CAPITA (kg ó litros por individuo)InfusionesMEDIA</v>
      </c>
      <c r="B3594" s="20" t="s">
        <v>122</v>
      </c>
      <c r="C3594" s="20" t="s">
        <v>130</v>
      </c>
      <c r="D3594" s="20" t="s">
        <v>19</v>
      </c>
      <c r="E3594" s="22">
        <v>0.78712644946869692</v>
      </c>
      <c r="F3594" s="22">
        <v>0.73240893520810024</v>
      </c>
      <c r="G3594" s="22">
        <v>0.35638522079202911</v>
      </c>
      <c r="H3594" s="22"/>
      <c r="I3594" s="22"/>
    </row>
    <row r="3595" spans="1:9" x14ac:dyDescent="0.25">
      <c r="A3595" s="20" t="str">
        <f t="shared" si="56"/>
        <v>CONSUMO PER CAPITA (kg ó litros por individuo)InfusionesMEDIA BAJA</v>
      </c>
      <c r="B3595" s="20" t="s">
        <v>122</v>
      </c>
      <c r="C3595" s="20" t="s">
        <v>130</v>
      </c>
      <c r="D3595" s="20" t="s">
        <v>20</v>
      </c>
      <c r="E3595" s="22">
        <v>0.55323282580700395</v>
      </c>
      <c r="F3595" s="22">
        <v>0.50752101933554139</v>
      </c>
      <c r="G3595" s="22">
        <v>0.24512871303378561</v>
      </c>
      <c r="H3595" s="22"/>
      <c r="I3595" s="22"/>
    </row>
    <row r="3596" spans="1:9" x14ac:dyDescent="0.25">
      <c r="A3596" s="20" t="str">
        <f t="shared" si="56"/>
        <v>CONSUMO PER CAPITA (kg ó litros por individuo)InfusionesBAJA</v>
      </c>
      <c r="B3596" s="20" t="s">
        <v>122</v>
      </c>
      <c r="C3596" s="20" t="s">
        <v>130</v>
      </c>
      <c r="D3596" s="20" t="s">
        <v>21</v>
      </c>
      <c r="E3596" s="22">
        <v>0.39754896835239967</v>
      </c>
      <c r="F3596" s="22">
        <v>0.4779546618224047</v>
      </c>
      <c r="G3596" s="22">
        <v>0.24482474717055827</v>
      </c>
      <c r="H3596" s="22"/>
      <c r="I3596" s="22"/>
    </row>
    <row r="3597" spans="1:9" x14ac:dyDescent="0.25">
      <c r="A3597" s="20" t="str">
        <f t="shared" si="56"/>
        <v>CONSUMO PER CAPITA (kg ó litros por individuo)InfusionesHOMBRE</v>
      </c>
      <c r="B3597" s="20" t="s">
        <v>122</v>
      </c>
      <c r="C3597" s="20" t="s">
        <v>130</v>
      </c>
      <c r="D3597" s="20" t="s">
        <v>22</v>
      </c>
      <c r="E3597" s="22">
        <v>0.56095576546466219</v>
      </c>
      <c r="F3597" s="22">
        <v>0.58116689599905769</v>
      </c>
      <c r="G3597" s="22">
        <v>0.29641911570886958</v>
      </c>
      <c r="H3597" s="22"/>
      <c r="I3597" s="22"/>
    </row>
    <row r="3598" spans="1:9" x14ac:dyDescent="0.25">
      <c r="A3598" s="20" t="str">
        <f t="shared" si="56"/>
        <v>CONSUMO PER CAPITA (kg ó litros por individuo)InfusionesMUJER</v>
      </c>
      <c r="B3598" s="20" t="s">
        <v>122</v>
      </c>
      <c r="C3598" s="20" t="s">
        <v>130</v>
      </c>
      <c r="D3598" s="20" t="s">
        <v>23</v>
      </c>
      <c r="E3598" s="22">
        <v>0.75538436126792774</v>
      </c>
      <c r="F3598" s="22">
        <v>0.67120961054326878</v>
      </c>
      <c r="G3598" s="22">
        <v>0.32443166633118081</v>
      </c>
      <c r="H3598" s="22"/>
      <c r="I3598" s="22"/>
    </row>
    <row r="3599" spans="1:9" x14ac:dyDescent="0.25">
      <c r="A3599" s="20" t="str">
        <f t="shared" si="56"/>
        <v>CONSUMO PER CAPITA (kg ó litros por individuo)Resto Bebidas CalienteT.ESPAÑA</v>
      </c>
      <c r="B3599" s="20" t="s">
        <v>122</v>
      </c>
      <c r="C3599" s="20" t="s">
        <v>131</v>
      </c>
      <c r="D3599" s="20" t="s">
        <v>37</v>
      </c>
      <c r="E3599" s="22">
        <v>0.33698883580162398</v>
      </c>
      <c r="F3599" s="22">
        <v>0.3357752388777927</v>
      </c>
      <c r="G3599" s="22">
        <v>0.19833646190125812</v>
      </c>
      <c r="H3599" s="22"/>
      <c r="I3599" s="22"/>
    </row>
    <row r="3600" spans="1:9" x14ac:dyDescent="0.25">
      <c r="A3600" s="20" t="str">
        <f t="shared" si="56"/>
        <v>CONSUMO PER CAPITA (kg ó litros por individuo)Resto Bebidas CalienteBCN AM</v>
      </c>
      <c r="B3600" s="20" t="s">
        <v>122</v>
      </c>
      <c r="C3600" s="20" t="s">
        <v>131</v>
      </c>
      <c r="D3600" s="20" t="s">
        <v>2</v>
      </c>
      <c r="E3600" s="22">
        <v>0.47744752147288649</v>
      </c>
      <c r="F3600" s="22">
        <v>0.44221455666781762</v>
      </c>
      <c r="G3600" s="22">
        <v>0.23033383909100347</v>
      </c>
      <c r="H3600" s="22"/>
      <c r="I3600" s="22"/>
    </row>
    <row r="3601" spans="1:9" x14ac:dyDescent="0.25">
      <c r="A3601" s="20" t="str">
        <f t="shared" si="56"/>
        <v>CONSUMO PER CAPITA (kg ó litros por individuo)Resto Bebidas CalienteREST.CAT ARAGON</v>
      </c>
      <c r="B3601" s="20" t="s">
        <v>122</v>
      </c>
      <c r="C3601" s="20" t="s">
        <v>131</v>
      </c>
      <c r="D3601" s="20" t="s">
        <v>3</v>
      </c>
      <c r="E3601" s="22">
        <v>0.30649614862776531</v>
      </c>
      <c r="F3601" s="22">
        <v>0.31552877899788795</v>
      </c>
      <c r="G3601" s="22">
        <v>0.20063203557268147</v>
      </c>
      <c r="H3601" s="22"/>
      <c r="I3601" s="22"/>
    </row>
    <row r="3602" spans="1:9" x14ac:dyDescent="0.25">
      <c r="A3602" s="20" t="str">
        <f t="shared" si="56"/>
        <v>CONSUMO PER CAPITA (kg ó litros por individuo)Resto Bebidas CalienteLEVANTE</v>
      </c>
      <c r="B3602" s="20" t="s">
        <v>122</v>
      </c>
      <c r="C3602" s="20" t="s">
        <v>131</v>
      </c>
      <c r="D3602" s="20" t="s">
        <v>4</v>
      </c>
      <c r="E3602" s="22">
        <v>0.23711811651156087</v>
      </c>
      <c r="F3602" s="22">
        <v>0.3000791475240463</v>
      </c>
      <c r="G3602" s="22">
        <v>0.19978504510539796</v>
      </c>
      <c r="H3602" s="22"/>
      <c r="I3602" s="22"/>
    </row>
    <row r="3603" spans="1:9" x14ac:dyDescent="0.25">
      <c r="A3603" s="20" t="str">
        <f t="shared" si="56"/>
        <v>CONSUMO PER CAPITA (kg ó litros por individuo)Resto Bebidas CalienteANDALUCIA</v>
      </c>
      <c r="B3603" s="20" t="s">
        <v>122</v>
      </c>
      <c r="C3603" s="20" t="s">
        <v>131</v>
      </c>
      <c r="D3603" s="20" t="s">
        <v>5</v>
      </c>
      <c r="E3603" s="22">
        <v>0.3710340984698996</v>
      </c>
      <c r="F3603" s="22">
        <v>0.35206899667025127</v>
      </c>
      <c r="G3603" s="22">
        <v>0.2229864261048862</v>
      </c>
      <c r="H3603" s="22"/>
      <c r="I3603" s="22"/>
    </row>
    <row r="3604" spans="1:9" x14ac:dyDescent="0.25">
      <c r="A3604" s="20" t="str">
        <f t="shared" si="56"/>
        <v>CONSUMO PER CAPITA (kg ó litros por individuo)Resto Bebidas CalienteMDD AM</v>
      </c>
      <c r="B3604" s="20" t="s">
        <v>122</v>
      </c>
      <c r="C3604" s="20" t="s">
        <v>131</v>
      </c>
      <c r="D3604" s="20" t="s">
        <v>6</v>
      </c>
      <c r="E3604" s="22">
        <v>0.3846147262157173</v>
      </c>
      <c r="F3604" s="22">
        <v>0.35108282173992766</v>
      </c>
      <c r="G3604" s="22">
        <v>0.19702698096877255</v>
      </c>
      <c r="H3604" s="22"/>
      <c r="I3604" s="22"/>
    </row>
    <row r="3605" spans="1:9" x14ac:dyDescent="0.25">
      <c r="A3605" s="20" t="str">
        <f t="shared" si="56"/>
        <v>CONSUMO PER CAPITA (kg ó litros por individuo)Resto Bebidas CalienteRTO CENTRO</v>
      </c>
      <c r="B3605" s="20" t="s">
        <v>122</v>
      </c>
      <c r="C3605" s="20" t="s">
        <v>131</v>
      </c>
      <c r="D3605" s="20" t="s">
        <v>7</v>
      </c>
      <c r="E3605" s="22">
        <v>0.25910893499138993</v>
      </c>
      <c r="F3605" s="22">
        <v>0.28284306881760257</v>
      </c>
      <c r="G3605" s="22">
        <v>0.18364697760787166</v>
      </c>
      <c r="H3605" s="22"/>
      <c r="I3605" s="22"/>
    </row>
    <row r="3606" spans="1:9" x14ac:dyDescent="0.25">
      <c r="A3606" s="20" t="str">
        <f t="shared" si="56"/>
        <v>CONSUMO PER CAPITA (kg ó litros por individuo)Resto Bebidas CalienteNORTE-CENTRO</v>
      </c>
      <c r="B3606" s="20" t="s">
        <v>122</v>
      </c>
      <c r="C3606" s="20" t="s">
        <v>131</v>
      </c>
      <c r="D3606" s="20" t="s">
        <v>8</v>
      </c>
      <c r="E3606" s="22">
        <v>0.29779120900499484</v>
      </c>
      <c r="F3606" s="22">
        <v>0.2527501189654518</v>
      </c>
      <c r="G3606" s="22">
        <v>0.1501505896429853</v>
      </c>
      <c r="H3606" s="22"/>
      <c r="I3606" s="22"/>
    </row>
    <row r="3607" spans="1:9" x14ac:dyDescent="0.25">
      <c r="A3607" s="20" t="str">
        <f t="shared" si="56"/>
        <v>CONSUMO PER CAPITA (kg ó litros por individuo)Resto Bebidas CalienteNOROESTE</v>
      </c>
      <c r="B3607" s="20" t="s">
        <v>122</v>
      </c>
      <c r="C3607" s="20" t="s">
        <v>131</v>
      </c>
      <c r="D3607" s="20" t="s">
        <v>9</v>
      </c>
      <c r="E3607" s="22">
        <v>0.37924908891494313</v>
      </c>
      <c r="F3607" s="22">
        <v>0.39529478128812318</v>
      </c>
      <c r="G3607" s="22">
        <v>0.17147071127709565</v>
      </c>
      <c r="H3607" s="22"/>
      <c r="I3607" s="22"/>
    </row>
    <row r="3608" spans="1:9" x14ac:dyDescent="0.25">
      <c r="A3608" s="20" t="str">
        <f t="shared" si="56"/>
        <v>CONSUMO PER CAPITA (kg ó litros por individuo)Resto Bebidas Caliente&lt;2MIL</v>
      </c>
      <c r="B3608" s="20" t="s">
        <v>122</v>
      </c>
      <c r="C3608" s="20" t="s">
        <v>131</v>
      </c>
      <c r="D3608" s="20" t="s">
        <v>10</v>
      </c>
      <c r="E3608" s="22">
        <v>0.28763035677390164</v>
      </c>
      <c r="F3608" s="22">
        <v>0.34112609993718251</v>
      </c>
      <c r="G3608" s="22">
        <v>0.18189044115376013</v>
      </c>
      <c r="H3608" s="22"/>
      <c r="I3608" s="22"/>
    </row>
    <row r="3609" spans="1:9" x14ac:dyDescent="0.25">
      <c r="A3609" s="20" t="str">
        <f t="shared" si="56"/>
        <v>CONSUMO PER CAPITA (kg ó litros por individuo)Resto Bebidas Caliente2-5MIL</v>
      </c>
      <c r="B3609" s="20" t="s">
        <v>122</v>
      </c>
      <c r="C3609" s="20" t="s">
        <v>131</v>
      </c>
      <c r="D3609" s="20" t="s">
        <v>11</v>
      </c>
      <c r="E3609" s="22">
        <v>0.30490933590799352</v>
      </c>
      <c r="F3609" s="22">
        <v>0.29199119647257621</v>
      </c>
      <c r="G3609" s="22">
        <v>0.1216735711900384</v>
      </c>
      <c r="H3609" s="22"/>
      <c r="I3609" s="22"/>
    </row>
    <row r="3610" spans="1:9" x14ac:dyDescent="0.25">
      <c r="A3610" s="20" t="str">
        <f t="shared" si="56"/>
        <v>CONSUMO PER CAPITA (kg ó litros por individuo)Resto Bebidas Caliente5-10MIL</v>
      </c>
      <c r="B3610" s="20" t="s">
        <v>122</v>
      </c>
      <c r="C3610" s="20" t="s">
        <v>131</v>
      </c>
      <c r="D3610" s="20" t="s">
        <v>12</v>
      </c>
      <c r="E3610" s="22">
        <v>0.28351916930036564</v>
      </c>
      <c r="F3610" s="22">
        <v>0.26659953416141541</v>
      </c>
      <c r="G3610" s="22">
        <v>0.15353532187662558</v>
      </c>
      <c r="H3610" s="22"/>
      <c r="I3610" s="22"/>
    </row>
    <row r="3611" spans="1:9" x14ac:dyDescent="0.25">
      <c r="A3611" s="20" t="str">
        <f t="shared" si="56"/>
        <v>CONSUMO PER CAPITA (kg ó litros por individuo)Resto Bebidas Caliente10-30MIL</v>
      </c>
      <c r="B3611" s="20" t="s">
        <v>122</v>
      </c>
      <c r="C3611" s="20" t="s">
        <v>131</v>
      </c>
      <c r="D3611" s="20" t="s">
        <v>13</v>
      </c>
      <c r="E3611" s="22">
        <v>0.31215757067300548</v>
      </c>
      <c r="F3611" s="22">
        <v>0.26566298608948591</v>
      </c>
      <c r="G3611" s="22">
        <v>0.18114439999643031</v>
      </c>
      <c r="H3611" s="22"/>
      <c r="I3611" s="22"/>
    </row>
    <row r="3612" spans="1:9" x14ac:dyDescent="0.25">
      <c r="A3612" s="20" t="str">
        <f t="shared" si="56"/>
        <v>CONSUMO PER CAPITA (kg ó litros por individuo)Resto Bebidas Caliente30-100MIL</v>
      </c>
      <c r="B3612" s="20" t="s">
        <v>122</v>
      </c>
      <c r="C3612" s="20" t="s">
        <v>131</v>
      </c>
      <c r="D3612" s="20" t="s">
        <v>14</v>
      </c>
      <c r="E3612" s="22">
        <v>0.32444860692506627</v>
      </c>
      <c r="F3612" s="22">
        <v>0.39303121058347917</v>
      </c>
      <c r="G3612" s="22">
        <v>0.24813857428988656</v>
      </c>
      <c r="H3612" s="22"/>
      <c r="I3612" s="22"/>
    </row>
    <row r="3613" spans="1:9" x14ac:dyDescent="0.25">
      <c r="A3613" s="20" t="str">
        <f t="shared" si="56"/>
        <v>CONSUMO PER CAPITA (kg ó litros por individuo)Resto Bebidas Caliente100-200MIL</v>
      </c>
      <c r="B3613" s="20" t="s">
        <v>122</v>
      </c>
      <c r="C3613" s="20" t="s">
        <v>131</v>
      </c>
      <c r="D3613" s="20" t="s">
        <v>15</v>
      </c>
      <c r="E3613" s="22">
        <v>0.28164000646533438</v>
      </c>
      <c r="F3613" s="22">
        <v>0.34289833912198947</v>
      </c>
      <c r="G3613" s="22">
        <v>0.22511625705757091</v>
      </c>
      <c r="H3613" s="22"/>
      <c r="I3613" s="22"/>
    </row>
    <row r="3614" spans="1:9" x14ac:dyDescent="0.25">
      <c r="A3614" s="20" t="str">
        <f t="shared" si="56"/>
        <v>CONSUMO PER CAPITA (kg ó litros por individuo)Resto Bebidas Caliente200-500MIL</v>
      </c>
      <c r="B3614" s="20" t="s">
        <v>122</v>
      </c>
      <c r="C3614" s="20" t="s">
        <v>131</v>
      </c>
      <c r="D3614" s="20" t="s">
        <v>16</v>
      </c>
      <c r="E3614" s="22">
        <v>0.44072808476761616</v>
      </c>
      <c r="F3614" s="22">
        <v>0.30017496038375752</v>
      </c>
      <c r="G3614" s="22">
        <v>0.16149726367469427</v>
      </c>
      <c r="H3614" s="22"/>
      <c r="I3614" s="22"/>
    </row>
    <row r="3615" spans="1:9" x14ac:dyDescent="0.25">
      <c r="A3615" s="20" t="str">
        <f t="shared" si="56"/>
        <v>CONSUMO PER CAPITA (kg ó litros por individuo)Resto Bebidas Caliente&gt;500MIL</v>
      </c>
      <c r="B3615" s="20" t="s">
        <v>122</v>
      </c>
      <c r="C3615" s="20" t="s">
        <v>131</v>
      </c>
      <c r="D3615" s="20" t="s">
        <v>17</v>
      </c>
      <c r="E3615" s="22">
        <v>0.39106711080250184</v>
      </c>
      <c r="F3615" s="22">
        <v>0.41447246921071856</v>
      </c>
      <c r="G3615" s="22">
        <v>0.22623340237673203</v>
      </c>
      <c r="H3615" s="22"/>
      <c r="I3615" s="22"/>
    </row>
    <row r="3616" spans="1:9" x14ac:dyDescent="0.25">
      <c r="A3616" s="20" t="str">
        <f t="shared" si="56"/>
        <v>CONSUMO PER CAPITA (kg ó litros por individuo)Resto Bebidas CalienteDE 15 A 19 AÑOS</v>
      </c>
      <c r="B3616" s="20" t="s">
        <v>122</v>
      </c>
      <c r="C3616" s="20" t="s">
        <v>131</v>
      </c>
      <c r="D3616" s="20" t="s">
        <v>40</v>
      </c>
      <c r="E3616" s="22">
        <v>0.15174270471881829</v>
      </c>
      <c r="F3616" s="22">
        <v>0.13387645526907915</v>
      </c>
      <c r="G3616" s="22">
        <v>8.9604908269766068E-2</v>
      </c>
      <c r="H3616" s="22"/>
      <c r="I3616" s="22"/>
    </row>
    <row r="3617" spans="1:9" x14ac:dyDescent="0.25">
      <c r="A3617" s="20" t="str">
        <f t="shared" si="56"/>
        <v>CONSUMO PER CAPITA (kg ó litros por individuo)Resto Bebidas CalienteDE 20 A 24 AÑOS</v>
      </c>
      <c r="B3617" s="20" t="s">
        <v>122</v>
      </c>
      <c r="C3617" s="20" t="s">
        <v>131</v>
      </c>
      <c r="D3617" s="20" t="s">
        <v>41</v>
      </c>
      <c r="E3617" s="22">
        <v>0.17944927710185399</v>
      </c>
      <c r="F3617" s="22">
        <v>0.13504591922620424</v>
      </c>
      <c r="G3617" s="22">
        <v>9.2800142629174437E-2</v>
      </c>
      <c r="H3617" s="22"/>
      <c r="I3617" s="22"/>
    </row>
    <row r="3618" spans="1:9" x14ac:dyDescent="0.25">
      <c r="A3618" s="20" t="str">
        <f t="shared" si="56"/>
        <v>CONSUMO PER CAPITA (kg ó litros por individuo)Resto Bebidas CalienteDE 25 A 34 AÑOS</v>
      </c>
      <c r="B3618" s="20" t="s">
        <v>122</v>
      </c>
      <c r="C3618" s="20" t="s">
        <v>131</v>
      </c>
      <c r="D3618" s="20" t="s">
        <v>42</v>
      </c>
      <c r="E3618" s="22">
        <v>0.22609166140975492</v>
      </c>
      <c r="F3618" s="22">
        <v>0.16570853903395566</v>
      </c>
      <c r="G3618" s="22">
        <v>9.8761101515241201E-2</v>
      </c>
      <c r="H3618" s="22"/>
      <c r="I3618" s="22"/>
    </row>
    <row r="3619" spans="1:9" x14ac:dyDescent="0.25">
      <c r="A3619" s="20" t="str">
        <f t="shared" si="56"/>
        <v>CONSUMO PER CAPITA (kg ó litros por individuo)Resto Bebidas CalienteDE 35 A 49 AÑOS</v>
      </c>
      <c r="B3619" s="20" t="s">
        <v>122</v>
      </c>
      <c r="C3619" s="20" t="s">
        <v>131</v>
      </c>
      <c r="D3619" s="20" t="s">
        <v>43</v>
      </c>
      <c r="E3619" s="22">
        <v>0.34381738965734726</v>
      </c>
      <c r="F3619" s="22">
        <v>0.32553223830940808</v>
      </c>
      <c r="G3619" s="22">
        <v>0.18569659944068642</v>
      </c>
      <c r="H3619" s="22"/>
      <c r="I3619" s="22"/>
    </row>
    <row r="3620" spans="1:9" x14ac:dyDescent="0.25">
      <c r="A3620" s="20" t="str">
        <f t="shared" si="56"/>
        <v>CONSUMO PER CAPITA (kg ó litros por individuo)Resto Bebidas CalienteDE 50 A 59 AÑOS</v>
      </c>
      <c r="B3620" s="20" t="s">
        <v>122</v>
      </c>
      <c r="C3620" s="20" t="s">
        <v>131</v>
      </c>
      <c r="D3620" s="20" t="s">
        <v>44</v>
      </c>
      <c r="E3620" s="22">
        <v>0.39102001103866729</v>
      </c>
      <c r="F3620" s="22">
        <v>0.3786588676703358</v>
      </c>
      <c r="G3620" s="22">
        <v>0.26671231167518877</v>
      </c>
      <c r="H3620" s="22"/>
      <c r="I3620" s="22"/>
    </row>
    <row r="3621" spans="1:9" x14ac:dyDescent="0.25">
      <c r="A3621" s="20" t="str">
        <f t="shared" si="56"/>
        <v>CONSUMO PER CAPITA (kg ó litros por individuo)Resto Bebidas CalienteDE 60 A 75 AÑOS</v>
      </c>
      <c r="B3621" s="20" t="s">
        <v>122</v>
      </c>
      <c r="C3621" s="20" t="s">
        <v>131</v>
      </c>
      <c r="D3621" s="20" t="s">
        <v>45</v>
      </c>
      <c r="E3621" s="22">
        <v>0.45565725526898093</v>
      </c>
      <c r="F3621" s="22">
        <v>0.54426298807323747</v>
      </c>
      <c r="G3621" s="22">
        <v>0.28338457620409169</v>
      </c>
      <c r="H3621" s="22"/>
      <c r="I3621" s="22"/>
    </row>
    <row r="3622" spans="1:9" x14ac:dyDescent="0.25">
      <c r="A3622" s="20" t="str">
        <f t="shared" si="56"/>
        <v>CONSUMO PER CAPITA (kg ó litros por individuo)Resto Bebidas CalienteALTA Y MEDIA ALTA</v>
      </c>
      <c r="B3622" s="20" t="s">
        <v>122</v>
      </c>
      <c r="C3622" s="20" t="s">
        <v>131</v>
      </c>
      <c r="D3622" s="20" t="s">
        <v>18</v>
      </c>
      <c r="E3622" s="22">
        <v>0.45465770784421866</v>
      </c>
      <c r="F3622" s="22">
        <v>0.41585763711303264</v>
      </c>
      <c r="G3622" s="22">
        <v>0.255298846724551</v>
      </c>
      <c r="H3622" s="22"/>
      <c r="I3622" s="22"/>
    </row>
    <row r="3623" spans="1:9" x14ac:dyDescent="0.25">
      <c r="A3623" s="20" t="str">
        <f t="shared" si="56"/>
        <v>CONSUMO PER CAPITA (kg ó litros por individuo)Resto Bebidas CalienteMEDIA</v>
      </c>
      <c r="B3623" s="20" t="s">
        <v>122</v>
      </c>
      <c r="C3623" s="20" t="s">
        <v>131</v>
      </c>
      <c r="D3623" s="20" t="s">
        <v>19</v>
      </c>
      <c r="E3623" s="22">
        <v>0.34707847853825119</v>
      </c>
      <c r="F3623" s="22">
        <v>0.31701198377932793</v>
      </c>
      <c r="G3623" s="22">
        <v>0.19594492493727625</v>
      </c>
      <c r="H3623" s="22"/>
      <c r="I3623" s="22"/>
    </row>
    <row r="3624" spans="1:9" x14ac:dyDescent="0.25">
      <c r="A3624" s="20" t="str">
        <f t="shared" si="56"/>
        <v>CONSUMO PER CAPITA (kg ó litros por individuo)Resto Bebidas CalienteMEDIA BAJA</v>
      </c>
      <c r="B3624" s="20" t="s">
        <v>122</v>
      </c>
      <c r="C3624" s="20" t="s">
        <v>131</v>
      </c>
      <c r="D3624" s="20" t="s">
        <v>20</v>
      </c>
      <c r="E3624" s="22">
        <v>0.26004244632683521</v>
      </c>
      <c r="F3624" s="22">
        <v>0.26140951851615574</v>
      </c>
      <c r="G3624" s="22">
        <v>0.17197031760155998</v>
      </c>
      <c r="H3624" s="22"/>
      <c r="I3624" s="22"/>
    </row>
    <row r="3625" spans="1:9" x14ac:dyDescent="0.25">
      <c r="A3625" s="20" t="str">
        <f t="shared" si="56"/>
        <v>CONSUMO PER CAPITA (kg ó litros por individuo)Resto Bebidas CalienteBAJA</v>
      </c>
      <c r="B3625" s="20" t="s">
        <v>122</v>
      </c>
      <c r="C3625" s="20" t="s">
        <v>131</v>
      </c>
      <c r="D3625" s="20" t="s">
        <v>21</v>
      </c>
      <c r="E3625" s="22">
        <v>0.29395632256094884</v>
      </c>
      <c r="F3625" s="22">
        <v>0.38114705994750148</v>
      </c>
      <c r="G3625" s="22">
        <v>0.17527130811796077</v>
      </c>
      <c r="H3625" s="22"/>
      <c r="I3625" s="22"/>
    </row>
    <row r="3626" spans="1:9" x14ac:dyDescent="0.25">
      <c r="A3626" s="20" t="str">
        <f t="shared" si="56"/>
        <v>CONSUMO PER CAPITA (kg ó litros por individuo)Resto Bebidas CalienteHOMBRE</v>
      </c>
      <c r="B3626" s="20" t="s">
        <v>122</v>
      </c>
      <c r="C3626" s="20" t="s">
        <v>131</v>
      </c>
      <c r="D3626" s="20" t="s">
        <v>22</v>
      </c>
      <c r="E3626" s="22">
        <v>0.33172422803882079</v>
      </c>
      <c r="F3626" s="22">
        <v>0.34634505370683843</v>
      </c>
      <c r="G3626" s="22">
        <v>0.19847388078552092</v>
      </c>
      <c r="H3626" s="22"/>
      <c r="I3626" s="22"/>
    </row>
    <row r="3627" spans="1:9" x14ac:dyDescent="0.25">
      <c r="A3627" s="20" t="str">
        <f t="shared" si="56"/>
        <v>CONSUMO PER CAPITA (kg ó litros por individuo)Resto Bebidas CalienteMUJER</v>
      </c>
      <c r="B3627" s="20" t="s">
        <v>122</v>
      </c>
      <c r="C3627" s="20" t="s">
        <v>131</v>
      </c>
      <c r="D3627" s="20" t="s">
        <v>23</v>
      </c>
      <c r="E3627" s="22">
        <v>0.34219078028978095</v>
      </c>
      <c r="F3627" s="22">
        <v>0.32536406334034934</v>
      </c>
      <c r="G3627" s="22">
        <v>0.19820124681633444</v>
      </c>
      <c r="H3627" s="22"/>
      <c r="I3627" s="22"/>
    </row>
    <row r="3628" spans="1:9" x14ac:dyDescent="0.25">
      <c r="A3628" s="20" t="str">
        <f t="shared" si="56"/>
        <v>CONSUMO PER CAPITA (kg ó litros por individuo).Total Bebidas FriasT.ESPAÑA</v>
      </c>
      <c r="B3628" s="20" t="s">
        <v>122</v>
      </c>
      <c r="C3628" s="20" t="s">
        <v>132</v>
      </c>
      <c r="D3628" s="20" t="s">
        <v>37</v>
      </c>
      <c r="E3628" s="22">
        <v>84.692072845281885</v>
      </c>
      <c r="F3628" s="22">
        <v>84.518679158726442</v>
      </c>
      <c r="G3628" s="22">
        <v>51.569599570462024</v>
      </c>
      <c r="H3628" s="22"/>
      <c r="I3628" s="22"/>
    </row>
    <row r="3629" spans="1:9" x14ac:dyDescent="0.25">
      <c r="A3629" s="20" t="str">
        <f t="shared" si="56"/>
        <v>CONSUMO PER CAPITA (kg ó litros por individuo).Total Bebidas FriasBCN AM</v>
      </c>
      <c r="B3629" s="20" t="s">
        <v>122</v>
      </c>
      <c r="C3629" s="20" t="s">
        <v>132</v>
      </c>
      <c r="D3629" s="20" t="s">
        <v>2</v>
      </c>
      <c r="E3629" s="22">
        <v>71.043729700561457</v>
      </c>
      <c r="F3629" s="22">
        <v>71.642358069787946</v>
      </c>
      <c r="G3629" s="22">
        <v>43.382168221539544</v>
      </c>
      <c r="H3629" s="22"/>
      <c r="I3629" s="22"/>
    </row>
    <row r="3630" spans="1:9" x14ac:dyDescent="0.25">
      <c r="A3630" s="20" t="str">
        <f t="shared" si="56"/>
        <v>CONSUMO PER CAPITA (kg ó litros por individuo).Total Bebidas FriasREST.CAT ARAGON</v>
      </c>
      <c r="B3630" s="20" t="s">
        <v>122</v>
      </c>
      <c r="C3630" s="20" t="s">
        <v>132</v>
      </c>
      <c r="D3630" s="20" t="s">
        <v>3</v>
      </c>
      <c r="E3630" s="22">
        <v>93.723284319806211</v>
      </c>
      <c r="F3630" s="22">
        <v>89.916045257096187</v>
      </c>
      <c r="G3630" s="22">
        <v>46.399595857435138</v>
      </c>
      <c r="H3630" s="22"/>
      <c r="I3630" s="22"/>
    </row>
    <row r="3631" spans="1:9" x14ac:dyDescent="0.25">
      <c r="A3631" s="20" t="str">
        <f t="shared" si="56"/>
        <v>CONSUMO PER CAPITA (kg ó litros por individuo).Total Bebidas FriasLEVANTE</v>
      </c>
      <c r="B3631" s="20" t="s">
        <v>122</v>
      </c>
      <c r="C3631" s="20" t="s">
        <v>132</v>
      </c>
      <c r="D3631" s="20" t="s">
        <v>4</v>
      </c>
      <c r="E3631" s="22">
        <v>91.266213250324256</v>
      </c>
      <c r="F3631" s="22">
        <v>90.529617799547381</v>
      </c>
      <c r="G3631" s="22">
        <v>51.551896235703317</v>
      </c>
      <c r="H3631" s="22"/>
      <c r="I3631" s="22"/>
    </row>
    <row r="3632" spans="1:9" x14ac:dyDescent="0.25">
      <c r="A3632" s="20" t="str">
        <f t="shared" si="56"/>
        <v>CONSUMO PER CAPITA (kg ó litros por individuo).Total Bebidas FriasANDALUCIA</v>
      </c>
      <c r="B3632" s="20" t="s">
        <v>122</v>
      </c>
      <c r="C3632" s="20" t="s">
        <v>132</v>
      </c>
      <c r="D3632" s="20" t="s">
        <v>5</v>
      </c>
      <c r="E3632" s="22">
        <v>80.683404456262963</v>
      </c>
      <c r="F3632" s="22">
        <v>84.317516769863303</v>
      </c>
      <c r="G3632" s="22">
        <v>55.952308027978169</v>
      </c>
      <c r="H3632" s="22"/>
      <c r="I3632" s="22"/>
    </row>
    <row r="3633" spans="1:9" x14ac:dyDescent="0.25">
      <c r="A3633" s="20" t="str">
        <f t="shared" si="56"/>
        <v>CONSUMO PER CAPITA (kg ó litros por individuo).Total Bebidas FriasMDD AM</v>
      </c>
      <c r="B3633" s="20" t="s">
        <v>122</v>
      </c>
      <c r="C3633" s="20" t="s">
        <v>132</v>
      </c>
      <c r="D3633" s="20" t="s">
        <v>6</v>
      </c>
      <c r="E3633" s="22">
        <v>82.941929864329381</v>
      </c>
      <c r="F3633" s="22">
        <v>78.418810989950344</v>
      </c>
      <c r="G3633" s="22">
        <v>48.317184704971574</v>
      </c>
      <c r="H3633" s="22"/>
      <c r="I3633" s="22"/>
    </row>
    <row r="3634" spans="1:9" x14ac:dyDescent="0.25">
      <c r="A3634" s="20" t="str">
        <f t="shared" si="56"/>
        <v>CONSUMO PER CAPITA (kg ó litros por individuo).Total Bebidas FriasRTO CENTRO</v>
      </c>
      <c r="B3634" s="20" t="s">
        <v>122</v>
      </c>
      <c r="C3634" s="20" t="s">
        <v>132</v>
      </c>
      <c r="D3634" s="20" t="s">
        <v>7</v>
      </c>
      <c r="E3634" s="22">
        <v>85.239785729540671</v>
      </c>
      <c r="F3634" s="22">
        <v>85.892484030214561</v>
      </c>
      <c r="G3634" s="22">
        <v>57.523112078638704</v>
      </c>
      <c r="H3634" s="22"/>
      <c r="I3634" s="22"/>
    </row>
    <row r="3635" spans="1:9" x14ac:dyDescent="0.25">
      <c r="A3635" s="20" t="str">
        <f t="shared" si="56"/>
        <v>CONSUMO PER CAPITA (kg ó litros por individuo).Total Bebidas FriasNORTE-CENTRO</v>
      </c>
      <c r="B3635" s="20" t="s">
        <v>122</v>
      </c>
      <c r="C3635" s="20" t="s">
        <v>132</v>
      </c>
      <c r="D3635" s="20" t="s">
        <v>8</v>
      </c>
      <c r="E3635" s="22">
        <v>82.910729972837999</v>
      </c>
      <c r="F3635" s="22">
        <v>80.057473934162246</v>
      </c>
      <c r="G3635" s="22">
        <v>49.592153373621699</v>
      </c>
      <c r="H3635" s="22"/>
      <c r="I3635" s="22"/>
    </row>
    <row r="3636" spans="1:9" x14ac:dyDescent="0.25">
      <c r="A3636" s="20" t="str">
        <f t="shared" si="56"/>
        <v>CONSUMO PER CAPITA (kg ó litros por individuo).Total Bebidas FriasNOROESTE</v>
      </c>
      <c r="B3636" s="20" t="s">
        <v>122</v>
      </c>
      <c r="C3636" s="20" t="s">
        <v>132</v>
      </c>
      <c r="D3636" s="20" t="s">
        <v>9</v>
      </c>
      <c r="E3636" s="22">
        <v>87.630604215845295</v>
      </c>
      <c r="F3636" s="22">
        <v>92.320393351468965</v>
      </c>
      <c r="G3636" s="22">
        <v>58.076576602301301</v>
      </c>
      <c r="H3636" s="22"/>
      <c r="I3636" s="22"/>
    </row>
    <row r="3637" spans="1:9" x14ac:dyDescent="0.25">
      <c r="A3637" s="20" t="str">
        <f t="shared" si="56"/>
        <v>CONSUMO PER CAPITA (kg ó litros por individuo).Total Bebidas Frias&lt;2MIL</v>
      </c>
      <c r="B3637" s="20" t="s">
        <v>122</v>
      </c>
      <c r="C3637" s="20" t="s">
        <v>132</v>
      </c>
      <c r="D3637" s="20" t="s">
        <v>10</v>
      </c>
      <c r="E3637" s="22">
        <v>77.978916896279571</v>
      </c>
      <c r="F3637" s="22">
        <v>79.68847417335499</v>
      </c>
      <c r="G3637" s="22">
        <v>54.486083197710883</v>
      </c>
      <c r="H3637" s="22"/>
      <c r="I3637" s="22"/>
    </row>
    <row r="3638" spans="1:9" x14ac:dyDescent="0.25">
      <c r="A3638" s="20" t="str">
        <f t="shared" si="56"/>
        <v>CONSUMO PER CAPITA (kg ó litros por individuo).Total Bebidas Frias2-5MIL</v>
      </c>
      <c r="B3638" s="20" t="s">
        <v>122</v>
      </c>
      <c r="C3638" s="20" t="s">
        <v>132</v>
      </c>
      <c r="D3638" s="20" t="s">
        <v>11</v>
      </c>
      <c r="E3638" s="22">
        <v>77.503069120811901</v>
      </c>
      <c r="F3638" s="22">
        <v>65.51399812071908</v>
      </c>
      <c r="G3638" s="22">
        <v>36.677637374496193</v>
      </c>
      <c r="H3638" s="22"/>
      <c r="I3638" s="22"/>
    </row>
    <row r="3639" spans="1:9" x14ac:dyDescent="0.25">
      <c r="A3639" s="20" t="str">
        <f t="shared" si="56"/>
        <v>CONSUMO PER CAPITA (kg ó litros por individuo).Total Bebidas Frias5-10MIL</v>
      </c>
      <c r="B3639" s="20" t="s">
        <v>122</v>
      </c>
      <c r="C3639" s="20" t="s">
        <v>132</v>
      </c>
      <c r="D3639" s="20" t="s">
        <v>12</v>
      </c>
      <c r="E3639" s="22">
        <v>78.466761149615834</v>
      </c>
      <c r="F3639" s="22">
        <v>80.792236312269026</v>
      </c>
      <c r="G3639" s="22">
        <v>44.271311538734359</v>
      </c>
      <c r="H3639" s="22"/>
      <c r="I3639" s="22"/>
    </row>
    <row r="3640" spans="1:9" x14ac:dyDescent="0.25">
      <c r="A3640" s="20" t="str">
        <f t="shared" si="56"/>
        <v>CONSUMO PER CAPITA (kg ó litros por individuo).Total Bebidas Frias10-30MIL</v>
      </c>
      <c r="B3640" s="20" t="s">
        <v>122</v>
      </c>
      <c r="C3640" s="20" t="s">
        <v>132</v>
      </c>
      <c r="D3640" s="20" t="s">
        <v>13</v>
      </c>
      <c r="E3640" s="22">
        <v>99.957667767074284</v>
      </c>
      <c r="F3640" s="22">
        <v>95.657753614917254</v>
      </c>
      <c r="G3640" s="22">
        <v>54.13421066242374</v>
      </c>
      <c r="H3640" s="22"/>
      <c r="I3640" s="22"/>
    </row>
    <row r="3641" spans="1:9" x14ac:dyDescent="0.25">
      <c r="A3641" s="20" t="str">
        <f t="shared" si="56"/>
        <v>CONSUMO PER CAPITA (kg ó litros por individuo).Total Bebidas Frias30-100MIL</v>
      </c>
      <c r="B3641" s="20" t="s">
        <v>122</v>
      </c>
      <c r="C3641" s="20" t="s">
        <v>132</v>
      </c>
      <c r="D3641" s="20" t="s">
        <v>14</v>
      </c>
      <c r="E3641" s="22">
        <v>79.971107038255454</v>
      </c>
      <c r="F3641" s="22">
        <v>82.969617537428292</v>
      </c>
      <c r="G3641" s="22">
        <v>51.692245447510224</v>
      </c>
      <c r="H3641" s="22"/>
      <c r="I3641" s="22"/>
    </row>
    <row r="3642" spans="1:9" x14ac:dyDescent="0.25">
      <c r="A3642" s="20" t="str">
        <f t="shared" si="56"/>
        <v>CONSUMO PER CAPITA (kg ó litros por individuo).Total Bebidas Frias100-200MIL</v>
      </c>
      <c r="B3642" s="20" t="s">
        <v>122</v>
      </c>
      <c r="C3642" s="20" t="s">
        <v>132</v>
      </c>
      <c r="D3642" s="20" t="s">
        <v>15</v>
      </c>
      <c r="E3642" s="22">
        <v>85.114951059343284</v>
      </c>
      <c r="F3642" s="22">
        <v>83.648385556167554</v>
      </c>
      <c r="G3642" s="22">
        <v>50.165671433906105</v>
      </c>
      <c r="H3642" s="22"/>
      <c r="I3642" s="22"/>
    </row>
    <row r="3643" spans="1:9" x14ac:dyDescent="0.25">
      <c r="A3643" s="20" t="str">
        <f t="shared" si="56"/>
        <v>CONSUMO PER CAPITA (kg ó litros por individuo).Total Bebidas Frias200-500MIL</v>
      </c>
      <c r="B3643" s="20" t="s">
        <v>122</v>
      </c>
      <c r="C3643" s="20" t="s">
        <v>132</v>
      </c>
      <c r="D3643" s="20" t="s">
        <v>16</v>
      </c>
      <c r="E3643" s="22">
        <v>82.581561837924141</v>
      </c>
      <c r="F3643" s="22">
        <v>86.907106444715055</v>
      </c>
      <c r="G3643" s="22">
        <v>53.000451336809313</v>
      </c>
      <c r="H3643" s="22"/>
      <c r="I3643" s="22"/>
    </row>
    <row r="3644" spans="1:9" x14ac:dyDescent="0.25">
      <c r="A3644" s="20" t="str">
        <f t="shared" si="56"/>
        <v>CONSUMO PER CAPITA (kg ó litros por individuo).Total Bebidas Frias&gt;500MIL</v>
      </c>
      <c r="B3644" s="20" t="s">
        <v>122</v>
      </c>
      <c r="C3644" s="20" t="s">
        <v>132</v>
      </c>
      <c r="D3644" s="20" t="s">
        <v>17</v>
      </c>
      <c r="E3644" s="22">
        <v>83.35281274886043</v>
      </c>
      <c r="F3644" s="22">
        <v>83.870625448868097</v>
      </c>
      <c r="G3644" s="22">
        <v>56.643887390951178</v>
      </c>
      <c r="H3644" s="22"/>
      <c r="I3644" s="22"/>
    </row>
    <row r="3645" spans="1:9" x14ac:dyDescent="0.25">
      <c r="A3645" s="20" t="str">
        <f t="shared" si="56"/>
        <v>CONSUMO PER CAPITA (kg ó litros por individuo).Total Bebidas FriasDE 15 A 19 AÑOS</v>
      </c>
      <c r="B3645" s="20" t="s">
        <v>122</v>
      </c>
      <c r="C3645" s="20" t="s">
        <v>132</v>
      </c>
      <c r="D3645" s="20" t="s">
        <v>40</v>
      </c>
      <c r="E3645" s="22">
        <v>30.252158634143026</v>
      </c>
      <c r="F3645" s="22">
        <v>28.698185882345868</v>
      </c>
      <c r="G3645" s="22">
        <v>22.375856730952627</v>
      </c>
      <c r="H3645" s="22"/>
      <c r="I3645" s="22"/>
    </row>
    <row r="3646" spans="1:9" x14ac:dyDescent="0.25">
      <c r="A3646" s="20" t="str">
        <f t="shared" si="56"/>
        <v>CONSUMO PER CAPITA (kg ó litros por individuo).Total Bebidas FriasDE 20 A 24 AÑOS</v>
      </c>
      <c r="B3646" s="20" t="s">
        <v>122</v>
      </c>
      <c r="C3646" s="20" t="s">
        <v>132</v>
      </c>
      <c r="D3646" s="20" t="s">
        <v>41</v>
      </c>
      <c r="E3646" s="22">
        <v>48.166444253572422</v>
      </c>
      <c r="F3646" s="22">
        <v>45.73638088194312</v>
      </c>
      <c r="G3646" s="22">
        <v>33.437872093097532</v>
      </c>
      <c r="H3646" s="22"/>
      <c r="I3646" s="22"/>
    </row>
    <row r="3647" spans="1:9" x14ac:dyDescent="0.25">
      <c r="A3647" s="20" t="str">
        <f t="shared" si="56"/>
        <v>CONSUMO PER CAPITA (kg ó litros por individuo).Total Bebidas FriasDE 25 A 34 AÑOS</v>
      </c>
      <c r="B3647" s="20" t="s">
        <v>122</v>
      </c>
      <c r="C3647" s="20" t="s">
        <v>132</v>
      </c>
      <c r="D3647" s="20" t="s">
        <v>42</v>
      </c>
      <c r="E3647" s="22">
        <v>54.591191660744443</v>
      </c>
      <c r="F3647" s="22">
        <v>52.296967091605133</v>
      </c>
      <c r="G3647" s="22">
        <v>31.15245406486525</v>
      </c>
      <c r="H3647" s="22"/>
      <c r="I3647" s="22"/>
    </row>
    <row r="3648" spans="1:9" x14ac:dyDescent="0.25">
      <c r="A3648" s="20" t="str">
        <f t="shared" si="56"/>
        <v>CONSUMO PER CAPITA (kg ó litros por individuo).Total Bebidas FriasDE 35 A 49 AÑOS</v>
      </c>
      <c r="B3648" s="20" t="s">
        <v>122</v>
      </c>
      <c r="C3648" s="20" t="s">
        <v>132</v>
      </c>
      <c r="D3648" s="20" t="s">
        <v>43</v>
      </c>
      <c r="E3648" s="22">
        <v>84.352573728247535</v>
      </c>
      <c r="F3648" s="22">
        <v>78.900341689956448</v>
      </c>
      <c r="G3648" s="22">
        <v>46.170569272325402</v>
      </c>
      <c r="H3648" s="22"/>
      <c r="I3648" s="22"/>
    </row>
    <row r="3649" spans="1:9" x14ac:dyDescent="0.25">
      <c r="A3649" s="20" t="str">
        <f t="shared" si="56"/>
        <v>CONSUMO PER CAPITA (kg ó litros por individuo).Total Bebidas FriasDE 50 A 59 AÑOS</v>
      </c>
      <c r="B3649" s="20" t="s">
        <v>122</v>
      </c>
      <c r="C3649" s="20" t="s">
        <v>132</v>
      </c>
      <c r="D3649" s="20" t="s">
        <v>44</v>
      </c>
      <c r="E3649" s="22">
        <v>101.93752149209737</v>
      </c>
      <c r="F3649" s="22">
        <v>106.65554462845313</v>
      </c>
      <c r="G3649" s="22">
        <v>64.623770115660179</v>
      </c>
      <c r="H3649" s="22"/>
      <c r="I3649" s="22"/>
    </row>
    <row r="3650" spans="1:9" x14ac:dyDescent="0.25">
      <c r="A3650" s="20" t="str">
        <f t="shared" si="56"/>
        <v>CONSUMO PER CAPITA (kg ó litros por individuo).Total Bebidas FriasDE 60 A 75 AÑOS</v>
      </c>
      <c r="B3650" s="20" t="s">
        <v>122</v>
      </c>
      <c r="C3650" s="20" t="s">
        <v>132</v>
      </c>
      <c r="D3650" s="20" t="s">
        <v>45</v>
      </c>
      <c r="E3650" s="22">
        <v>117.24635287945553</v>
      </c>
      <c r="F3650" s="22">
        <v>122.36536172520945</v>
      </c>
      <c r="G3650" s="22">
        <v>74.768123805014696</v>
      </c>
      <c r="H3650" s="22"/>
      <c r="I3650" s="22"/>
    </row>
    <row r="3651" spans="1:9" x14ac:dyDescent="0.25">
      <c r="A3651" s="20" t="str">
        <f t="shared" si="56"/>
        <v>CONSUMO PER CAPITA (kg ó litros por individuo).Total Bebidas FriasALTA Y MEDIA ALTA</v>
      </c>
      <c r="B3651" s="20" t="s">
        <v>122</v>
      </c>
      <c r="C3651" s="20" t="s">
        <v>132</v>
      </c>
      <c r="D3651" s="20" t="s">
        <v>18</v>
      </c>
      <c r="E3651" s="22">
        <v>95.943540092848778</v>
      </c>
      <c r="F3651" s="22">
        <v>100.23909602196268</v>
      </c>
      <c r="G3651" s="22">
        <v>60.886834717209318</v>
      </c>
      <c r="H3651" s="22"/>
      <c r="I3651" s="22"/>
    </row>
    <row r="3652" spans="1:9" x14ac:dyDescent="0.25">
      <c r="A3652" s="20" t="str">
        <f t="shared" ref="A3652:A3715" si="57">B3652&amp;C3652&amp;D3652</f>
        <v>CONSUMO PER CAPITA (kg ó litros por individuo).Total Bebidas FriasMEDIA</v>
      </c>
      <c r="B3652" s="20" t="s">
        <v>122</v>
      </c>
      <c r="C3652" s="20" t="s">
        <v>132</v>
      </c>
      <c r="D3652" s="20" t="s">
        <v>19</v>
      </c>
      <c r="E3652" s="22">
        <v>84.585990668915187</v>
      </c>
      <c r="F3652" s="22">
        <v>80.38669374946835</v>
      </c>
      <c r="G3652" s="22">
        <v>48.429816678995884</v>
      </c>
      <c r="H3652" s="22"/>
      <c r="I3652" s="22"/>
    </row>
    <row r="3653" spans="1:9" x14ac:dyDescent="0.25">
      <c r="A3653" s="20" t="str">
        <f t="shared" si="57"/>
        <v>CONSUMO PER CAPITA (kg ó litros por individuo).Total Bebidas FriasMEDIA BAJA</v>
      </c>
      <c r="B3653" s="20" t="s">
        <v>122</v>
      </c>
      <c r="C3653" s="20" t="s">
        <v>132</v>
      </c>
      <c r="D3653" s="20" t="s">
        <v>20</v>
      </c>
      <c r="E3653" s="22">
        <v>86.501327490693143</v>
      </c>
      <c r="F3653" s="22">
        <v>88.484131743340342</v>
      </c>
      <c r="G3653" s="22">
        <v>49.670553676885113</v>
      </c>
      <c r="H3653" s="22"/>
      <c r="I3653" s="22"/>
    </row>
    <row r="3654" spans="1:9" x14ac:dyDescent="0.25">
      <c r="A3654" s="20" t="str">
        <f t="shared" si="57"/>
        <v>CONSUMO PER CAPITA (kg ó litros por individuo).Total Bebidas FriasBAJA</v>
      </c>
      <c r="B3654" s="20" t="s">
        <v>122</v>
      </c>
      <c r="C3654" s="20" t="s">
        <v>132</v>
      </c>
      <c r="D3654" s="20" t="s">
        <v>21</v>
      </c>
      <c r="E3654" s="22">
        <v>69.925533289527749</v>
      </c>
      <c r="F3654" s="22">
        <v>68.609075853365198</v>
      </c>
      <c r="G3654" s="22">
        <v>49.187794293660531</v>
      </c>
      <c r="H3654" s="22"/>
      <c r="I3654" s="22"/>
    </row>
    <row r="3655" spans="1:9" x14ac:dyDescent="0.25">
      <c r="A3655" s="20" t="str">
        <f t="shared" si="57"/>
        <v>CONSUMO PER CAPITA (kg ó litros por individuo).Total Bebidas FriasHOMBRE</v>
      </c>
      <c r="B3655" s="20" t="s">
        <v>122</v>
      </c>
      <c r="C3655" s="20" t="s">
        <v>132</v>
      </c>
      <c r="D3655" s="20" t="s">
        <v>22</v>
      </c>
      <c r="E3655" s="22">
        <v>94.342643194235961</v>
      </c>
      <c r="F3655" s="22">
        <v>94.223752256457246</v>
      </c>
      <c r="G3655" s="22">
        <v>58.938716145553755</v>
      </c>
      <c r="H3655" s="22"/>
      <c r="I3655" s="22"/>
    </row>
    <row r="3656" spans="1:9" x14ac:dyDescent="0.25">
      <c r="A3656" s="20" t="str">
        <f t="shared" si="57"/>
        <v>CONSUMO PER CAPITA (kg ó litros por individuo).Total Bebidas FriasMUJER</v>
      </c>
      <c r="B3656" s="20" t="s">
        <v>122</v>
      </c>
      <c r="C3656" s="20" t="s">
        <v>132</v>
      </c>
      <c r="D3656" s="20" t="s">
        <v>23</v>
      </c>
      <c r="E3656" s="22">
        <v>75.15652563582799</v>
      </c>
      <c r="F3656" s="22">
        <v>74.959098972659575</v>
      </c>
      <c r="G3656" s="22">
        <v>44.323240089082361</v>
      </c>
      <c r="H3656" s="22"/>
      <c r="I3656" s="22"/>
    </row>
    <row r="3657" spans="1:9" x14ac:dyDescent="0.25">
      <c r="A3657" s="20" t="str">
        <f t="shared" si="57"/>
        <v>CONSUMO PER CAPITA (kg ó litros por individuo)Total bebidas de vinoT.ESPAÑA</v>
      </c>
      <c r="B3657" s="20" t="s">
        <v>122</v>
      </c>
      <c r="C3657" s="20" t="s">
        <v>133</v>
      </c>
      <c r="D3657" s="20" t="s">
        <v>37</v>
      </c>
      <c r="E3657" s="22">
        <v>6.0379329278587175</v>
      </c>
      <c r="F3657" s="22">
        <v>5.4617316351542318</v>
      </c>
      <c r="G3657" s="22">
        <v>3.1274718422000278</v>
      </c>
      <c r="H3657" s="22"/>
      <c r="I3657" s="22"/>
    </row>
    <row r="3658" spans="1:9" x14ac:dyDescent="0.25">
      <c r="A3658" s="20" t="str">
        <f t="shared" si="57"/>
        <v>CONSUMO PER CAPITA (kg ó litros por individuo)Total bebidas de vinoBCN AM</v>
      </c>
      <c r="B3658" s="20" t="s">
        <v>122</v>
      </c>
      <c r="C3658" s="20" t="s">
        <v>133</v>
      </c>
      <c r="D3658" s="20" t="s">
        <v>2</v>
      </c>
      <c r="E3658" s="22">
        <v>4.7661740311975986</v>
      </c>
      <c r="F3658" s="22">
        <v>4.7742331682981627</v>
      </c>
      <c r="G3658" s="22">
        <v>2.2719467095601988</v>
      </c>
      <c r="H3658" s="22"/>
      <c r="I3658" s="22"/>
    </row>
    <row r="3659" spans="1:9" x14ac:dyDescent="0.25">
      <c r="A3659" s="20" t="str">
        <f t="shared" si="57"/>
        <v>CONSUMO PER CAPITA (kg ó litros por individuo)Total bebidas de vinoREST.CAT ARAGON</v>
      </c>
      <c r="B3659" s="20" t="s">
        <v>122</v>
      </c>
      <c r="C3659" s="20" t="s">
        <v>133</v>
      </c>
      <c r="D3659" s="20" t="s">
        <v>3</v>
      </c>
      <c r="E3659" s="22">
        <v>7.7062101270300714</v>
      </c>
      <c r="F3659" s="22">
        <v>5.0711589345374408</v>
      </c>
      <c r="G3659" s="22">
        <v>2.8466190659348638</v>
      </c>
      <c r="H3659" s="22"/>
      <c r="I3659" s="22"/>
    </row>
    <row r="3660" spans="1:9" x14ac:dyDescent="0.25">
      <c r="A3660" s="20" t="str">
        <f t="shared" si="57"/>
        <v>CONSUMO PER CAPITA (kg ó litros por individuo)Total bebidas de vinoLEVANTE</v>
      </c>
      <c r="B3660" s="20" t="s">
        <v>122</v>
      </c>
      <c r="C3660" s="20" t="s">
        <v>133</v>
      </c>
      <c r="D3660" s="20" t="s">
        <v>4</v>
      </c>
      <c r="E3660" s="22">
        <v>5.6070005468432038</v>
      </c>
      <c r="F3660" s="22">
        <v>5.4318543036806703</v>
      </c>
      <c r="G3660" s="22">
        <v>2.9705315440519029</v>
      </c>
      <c r="H3660" s="22"/>
      <c r="I3660" s="22"/>
    </row>
    <row r="3661" spans="1:9" x14ac:dyDescent="0.25">
      <c r="A3661" s="20" t="str">
        <f t="shared" si="57"/>
        <v>CONSUMO PER CAPITA (kg ó litros por individuo)Total bebidas de vinoANDALUCIA</v>
      </c>
      <c r="B3661" s="20" t="s">
        <v>122</v>
      </c>
      <c r="C3661" s="20" t="s">
        <v>133</v>
      </c>
      <c r="D3661" s="20" t="s">
        <v>5</v>
      </c>
      <c r="E3661" s="22">
        <v>4.5129821085201076</v>
      </c>
      <c r="F3661" s="22">
        <v>4.6049811819896371</v>
      </c>
      <c r="G3661" s="22">
        <v>2.9466041776777132</v>
      </c>
      <c r="H3661" s="22"/>
      <c r="I3661" s="22"/>
    </row>
    <row r="3662" spans="1:9" x14ac:dyDescent="0.25">
      <c r="A3662" s="20" t="str">
        <f t="shared" si="57"/>
        <v>CONSUMO PER CAPITA (kg ó litros por individuo)Total bebidas de vinoMDD AM</v>
      </c>
      <c r="B3662" s="20" t="s">
        <v>122</v>
      </c>
      <c r="C3662" s="20" t="s">
        <v>133</v>
      </c>
      <c r="D3662" s="20" t="s">
        <v>6</v>
      </c>
      <c r="E3662" s="22">
        <v>5.5330663122039629</v>
      </c>
      <c r="F3662" s="22">
        <v>5.1470802877802084</v>
      </c>
      <c r="G3662" s="22">
        <v>3.1113722693418335</v>
      </c>
      <c r="H3662" s="22"/>
      <c r="I3662" s="22"/>
    </row>
    <row r="3663" spans="1:9" x14ac:dyDescent="0.25">
      <c r="A3663" s="20" t="str">
        <f t="shared" si="57"/>
        <v>CONSUMO PER CAPITA (kg ó litros por individuo)Total bebidas de vinoRTO CENTRO</v>
      </c>
      <c r="B3663" s="20" t="s">
        <v>122</v>
      </c>
      <c r="C3663" s="20" t="s">
        <v>133</v>
      </c>
      <c r="D3663" s="20" t="s">
        <v>7</v>
      </c>
      <c r="E3663" s="22">
        <v>5.3807714851771973</v>
      </c>
      <c r="F3663" s="22">
        <v>5.8329024076730311</v>
      </c>
      <c r="G3663" s="22">
        <v>3.7317397616439885</v>
      </c>
      <c r="H3663" s="22"/>
      <c r="I3663" s="22"/>
    </row>
    <row r="3664" spans="1:9" x14ac:dyDescent="0.25">
      <c r="A3664" s="20" t="str">
        <f t="shared" si="57"/>
        <v>CONSUMO PER CAPITA (kg ó litros por individuo)Total bebidas de vinoNORTE-CENTRO</v>
      </c>
      <c r="B3664" s="20" t="s">
        <v>122</v>
      </c>
      <c r="C3664" s="20" t="s">
        <v>133</v>
      </c>
      <c r="D3664" s="20" t="s">
        <v>8</v>
      </c>
      <c r="E3664" s="22">
        <v>8.4983486757157749</v>
      </c>
      <c r="F3664" s="22">
        <v>7.9701416157917659</v>
      </c>
      <c r="G3664" s="22">
        <v>4.0561146816131313</v>
      </c>
      <c r="H3664" s="22"/>
      <c r="I3664" s="22"/>
    </row>
    <row r="3665" spans="1:9" x14ac:dyDescent="0.25">
      <c r="A3665" s="20" t="str">
        <f t="shared" si="57"/>
        <v>CONSUMO PER CAPITA (kg ó litros por individuo)Total bebidas de vinoNOROESTE</v>
      </c>
      <c r="B3665" s="20" t="s">
        <v>122</v>
      </c>
      <c r="C3665" s="20" t="s">
        <v>133</v>
      </c>
      <c r="D3665" s="20" t="s">
        <v>9</v>
      </c>
      <c r="E3665" s="22">
        <v>7.9882328168963079</v>
      </c>
      <c r="F3665" s="22">
        <v>6.1663616681986682</v>
      </c>
      <c r="G3665" s="22">
        <v>3.5145274029747777</v>
      </c>
      <c r="H3665" s="22"/>
      <c r="I3665" s="22"/>
    </row>
    <row r="3666" spans="1:9" x14ac:dyDescent="0.25">
      <c r="A3666" s="20" t="str">
        <f t="shared" si="57"/>
        <v>CONSUMO PER CAPITA (kg ó litros por individuo)Total bebidas de vino&lt;2MIL</v>
      </c>
      <c r="B3666" s="20" t="s">
        <v>122</v>
      </c>
      <c r="C3666" s="20" t="s">
        <v>133</v>
      </c>
      <c r="D3666" s="20" t="s">
        <v>10</v>
      </c>
      <c r="E3666" s="22">
        <v>5.6716173745362486</v>
      </c>
      <c r="F3666" s="22">
        <v>5.0472776919263733</v>
      </c>
      <c r="G3666" s="22">
        <v>2.8891544365344779</v>
      </c>
      <c r="H3666" s="22"/>
      <c r="I3666" s="22"/>
    </row>
    <row r="3667" spans="1:9" x14ac:dyDescent="0.25">
      <c r="A3667" s="20" t="str">
        <f t="shared" si="57"/>
        <v>CONSUMO PER CAPITA (kg ó litros por individuo)Total bebidas de vino2-5MIL</v>
      </c>
      <c r="B3667" s="20" t="s">
        <v>122</v>
      </c>
      <c r="C3667" s="20" t="s">
        <v>133</v>
      </c>
      <c r="D3667" s="20" t="s">
        <v>11</v>
      </c>
      <c r="E3667" s="22">
        <v>6.9858099082816674</v>
      </c>
      <c r="F3667" s="22">
        <v>4.2829301394404302</v>
      </c>
      <c r="G3667" s="22">
        <v>2.4967566305317797</v>
      </c>
      <c r="H3667" s="22"/>
      <c r="I3667" s="22"/>
    </row>
    <row r="3668" spans="1:9" x14ac:dyDescent="0.25">
      <c r="A3668" s="20" t="str">
        <f t="shared" si="57"/>
        <v>CONSUMO PER CAPITA (kg ó litros por individuo)Total bebidas de vino5-10MIL</v>
      </c>
      <c r="B3668" s="20" t="s">
        <v>122</v>
      </c>
      <c r="C3668" s="20" t="s">
        <v>133</v>
      </c>
      <c r="D3668" s="20" t="s">
        <v>12</v>
      </c>
      <c r="E3668" s="22">
        <v>4.9532567573282877</v>
      </c>
      <c r="F3668" s="22">
        <v>4.3918850096095152</v>
      </c>
      <c r="G3668" s="22">
        <v>2.4507478880530789</v>
      </c>
      <c r="H3668" s="22"/>
      <c r="I3668" s="22"/>
    </row>
    <row r="3669" spans="1:9" x14ac:dyDescent="0.25">
      <c r="A3669" s="20" t="str">
        <f t="shared" si="57"/>
        <v>CONSUMO PER CAPITA (kg ó litros por individuo)Total bebidas de vino10-30MIL</v>
      </c>
      <c r="B3669" s="20" t="s">
        <v>122</v>
      </c>
      <c r="C3669" s="20" t="s">
        <v>133</v>
      </c>
      <c r="D3669" s="20" t="s">
        <v>13</v>
      </c>
      <c r="E3669" s="22">
        <v>6.9364160260125818</v>
      </c>
      <c r="F3669" s="22">
        <v>5.8318082083051417</v>
      </c>
      <c r="G3669" s="22">
        <v>3.4433007590649001</v>
      </c>
      <c r="H3669" s="22"/>
      <c r="I3669" s="22"/>
    </row>
    <row r="3670" spans="1:9" x14ac:dyDescent="0.25">
      <c r="A3670" s="20" t="str">
        <f t="shared" si="57"/>
        <v>CONSUMO PER CAPITA (kg ó litros por individuo)Total bebidas de vino30-100MIL</v>
      </c>
      <c r="B3670" s="20" t="s">
        <v>122</v>
      </c>
      <c r="C3670" s="20" t="s">
        <v>133</v>
      </c>
      <c r="D3670" s="20" t="s">
        <v>14</v>
      </c>
      <c r="E3670" s="22">
        <v>5.0904076105119698</v>
      </c>
      <c r="F3670" s="22">
        <v>4.7048305381126987</v>
      </c>
      <c r="G3670" s="22">
        <v>2.6232302120808857</v>
      </c>
      <c r="H3670" s="22"/>
      <c r="I3670" s="22"/>
    </row>
    <row r="3671" spans="1:9" x14ac:dyDescent="0.25">
      <c r="A3671" s="20" t="str">
        <f t="shared" si="57"/>
        <v>CONSUMO PER CAPITA (kg ó litros por individuo)Total bebidas de vino100-200MIL</v>
      </c>
      <c r="B3671" s="20" t="s">
        <v>122</v>
      </c>
      <c r="C3671" s="20" t="s">
        <v>133</v>
      </c>
      <c r="D3671" s="20" t="s">
        <v>15</v>
      </c>
      <c r="E3671" s="22">
        <v>6.9268916247994436</v>
      </c>
      <c r="F3671" s="22">
        <v>6.8038421467227064</v>
      </c>
      <c r="G3671" s="22">
        <v>3.3692196002136936</v>
      </c>
      <c r="H3671" s="22"/>
      <c r="I3671" s="22"/>
    </row>
    <row r="3672" spans="1:9" x14ac:dyDescent="0.25">
      <c r="A3672" s="20" t="str">
        <f t="shared" si="57"/>
        <v>CONSUMO PER CAPITA (kg ó litros por individuo)Total bebidas de vino200-500MIL</v>
      </c>
      <c r="B3672" s="20" t="s">
        <v>122</v>
      </c>
      <c r="C3672" s="20" t="s">
        <v>133</v>
      </c>
      <c r="D3672" s="20" t="s">
        <v>16</v>
      </c>
      <c r="E3672" s="22">
        <v>7.0689001008056467</v>
      </c>
      <c r="F3672" s="22">
        <v>6.4911363620937577</v>
      </c>
      <c r="G3672" s="22">
        <v>3.6320567385341942</v>
      </c>
      <c r="H3672" s="22"/>
      <c r="I3672" s="22"/>
    </row>
    <row r="3673" spans="1:9" x14ac:dyDescent="0.25">
      <c r="A3673" s="20" t="str">
        <f t="shared" si="57"/>
        <v>CONSUMO PER CAPITA (kg ó litros por individuo)Total bebidas de vino&gt;500MIL</v>
      </c>
      <c r="B3673" s="20" t="s">
        <v>122</v>
      </c>
      <c r="C3673" s="20" t="s">
        <v>133</v>
      </c>
      <c r="D3673" s="20" t="s">
        <v>17</v>
      </c>
      <c r="E3673" s="22">
        <v>5.1598400873729844</v>
      </c>
      <c r="F3673" s="22">
        <v>5.4865564487342446</v>
      </c>
      <c r="G3673" s="22">
        <v>3.5023614915311083</v>
      </c>
      <c r="H3673" s="22"/>
      <c r="I3673" s="22"/>
    </row>
    <row r="3674" spans="1:9" x14ac:dyDescent="0.25">
      <c r="A3674" s="20" t="str">
        <f t="shared" si="57"/>
        <v>CONSUMO PER CAPITA (kg ó litros por individuo)Total bebidas de vinoDE 15 A 19 AÑOS</v>
      </c>
      <c r="B3674" s="20" t="s">
        <v>122</v>
      </c>
      <c r="C3674" s="20" t="s">
        <v>133</v>
      </c>
      <c r="D3674" s="20" t="s">
        <v>40</v>
      </c>
      <c r="E3674" s="22">
        <v>0.330995099022523</v>
      </c>
      <c r="F3674" s="22">
        <v>0.32245829994906533</v>
      </c>
      <c r="G3674" s="22">
        <v>0.33567218971937157</v>
      </c>
      <c r="H3674" s="22"/>
      <c r="I3674" s="22"/>
    </row>
    <row r="3675" spans="1:9" x14ac:dyDescent="0.25">
      <c r="A3675" s="20" t="str">
        <f t="shared" si="57"/>
        <v>CONSUMO PER CAPITA (kg ó litros por individuo)Total bebidas de vinoDE 20 A 24 AÑOS</v>
      </c>
      <c r="B3675" s="20" t="s">
        <v>122</v>
      </c>
      <c r="C3675" s="20" t="s">
        <v>133</v>
      </c>
      <c r="D3675" s="20" t="s">
        <v>41</v>
      </c>
      <c r="E3675" s="22">
        <v>1.7009366488386022</v>
      </c>
      <c r="F3675" s="22">
        <v>1.9151359560465311</v>
      </c>
      <c r="G3675" s="22">
        <v>1.0855020282661907</v>
      </c>
      <c r="H3675" s="22"/>
      <c r="I3675" s="22"/>
    </row>
    <row r="3676" spans="1:9" x14ac:dyDescent="0.25">
      <c r="A3676" s="20" t="str">
        <f t="shared" si="57"/>
        <v>CONSUMO PER CAPITA (kg ó litros por individuo)Total bebidas de vinoDE 25 A 34 AÑOS</v>
      </c>
      <c r="B3676" s="20" t="s">
        <v>122</v>
      </c>
      <c r="C3676" s="20" t="s">
        <v>133</v>
      </c>
      <c r="D3676" s="20" t="s">
        <v>42</v>
      </c>
      <c r="E3676" s="22">
        <v>2.7034123674641628</v>
      </c>
      <c r="F3676" s="22">
        <v>2.3470898072715163</v>
      </c>
      <c r="G3676" s="22">
        <v>1.4893667942225659</v>
      </c>
      <c r="H3676" s="22"/>
      <c r="I3676" s="22"/>
    </row>
    <row r="3677" spans="1:9" x14ac:dyDescent="0.25">
      <c r="A3677" s="20" t="str">
        <f t="shared" si="57"/>
        <v>CONSUMO PER CAPITA (kg ó litros por individuo)Total bebidas de vinoDE 35 A 49 AÑOS</v>
      </c>
      <c r="B3677" s="20" t="s">
        <v>122</v>
      </c>
      <c r="C3677" s="20" t="s">
        <v>133</v>
      </c>
      <c r="D3677" s="20" t="s">
        <v>43</v>
      </c>
      <c r="E3677" s="22">
        <v>3.6218869294672089</v>
      </c>
      <c r="F3677" s="22">
        <v>3.362479627474726</v>
      </c>
      <c r="G3677" s="22">
        <v>1.8471501580975913</v>
      </c>
      <c r="H3677" s="22"/>
      <c r="I3677" s="22"/>
    </row>
    <row r="3678" spans="1:9" x14ac:dyDescent="0.25">
      <c r="A3678" s="20" t="str">
        <f t="shared" si="57"/>
        <v>CONSUMO PER CAPITA (kg ó litros por individuo)Total bebidas de vinoDE 50 A 59 AÑOS</v>
      </c>
      <c r="B3678" s="20" t="s">
        <v>122</v>
      </c>
      <c r="C3678" s="20" t="s">
        <v>133</v>
      </c>
      <c r="D3678" s="20" t="s">
        <v>44</v>
      </c>
      <c r="E3678" s="22">
        <v>8.1708534583314307</v>
      </c>
      <c r="F3678" s="22">
        <v>7.0854585493097657</v>
      </c>
      <c r="G3678" s="22">
        <v>3.8671049295666697</v>
      </c>
      <c r="H3678" s="22"/>
      <c r="I3678" s="22"/>
    </row>
    <row r="3679" spans="1:9" x14ac:dyDescent="0.25">
      <c r="A3679" s="20" t="str">
        <f t="shared" si="57"/>
        <v>CONSUMO PER CAPITA (kg ó litros por individuo)Total bebidas de vinoDE 60 A 75 AÑOS</v>
      </c>
      <c r="B3679" s="20" t="s">
        <v>122</v>
      </c>
      <c r="C3679" s="20" t="s">
        <v>133</v>
      </c>
      <c r="D3679" s="20" t="s">
        <v>45</v>
      </c>
      <c r="E3679" s="22">
        <v>12.936509008335843</v>
      </c>
      <c r="F3679" s="22">
        <v>11.656698900830159</v>
      </c>
      <c r="G3679" s="22">
        <v>6.7274517923318591</v>
      </c>
      <c r="H3679" s="22"/>
      <c r="I3679" s="22"/>
    </row>
    <row r="3680" spans="1:9" x14ac:dyDescent="0.25">
      <c r="A3680" s="20" t="str">
        <f t="shared" si="57"/>
        <v>CONSUMO PER CAPITA (kg ó litros por individuo)Total bebidas de vinoALTA Y MEDIA ALTA</v>
      </c>
      <c r="B3680" s="20" t="s">
        <v>122</v>
      </c>
      <c r="C3680" s="20" t="s">
        <v>133</v>
      </c>
      <c r="D3680" s="20" t="s">
        <v>18</v>
      </c>
      <c r="E3680" s="22">
        <v>8.6057798970898105</v>
      </c>
      <c r="F3680" s="22">
        <v>8.0342788115542696</v>
      </c>
      <c r="G3680" s="22">
        <v>4.5427619929272449</v>
      </c>
      <c r="H3680" s="22"/>
      <c r="I3680" s="22"/>
    </row>
    <row r="3681" spans="1:9" x14ac:dyDescent="0.25">
      <c r="A3681" s="20" t="str">
        <f t="shared" si="57"/>
        <v>CONSUMO PER CAPITA (kg ó litros por individuo)Total bebidas de vinoMEDIA</v>
      </c>
      <c r="B3681" s="20" t="s">
        <v>122</v>
      </c>
      <c r="C3681" s="20" t="s">
        <v>133</v>
      </c>
      <c r="D3681" s="20" t="s">
        <v>19</v>
      </c>
      <c r="E3681" s="22">
        <v>5.2834204442051487</v>
      </c>
      <c r="F3681" s="22">
        <v>5.0084363247947543</v>
      </c>
      <c r="G3681" s="22">
        <v>3.0553803075820047</v>
      </c>
      <c r="H3681" s="22"/>
      <c r="I3681" s="22"/>
    </row>
    <row r="3682" spans="1:9" x14ac:dyDescent="0.25">
      <c r="A3682" s="20" t="str">
        <f t="shared" si="57"/>
        <v>CONSUMO PER CAPITA (kg ó litros por individuo)Total bebidas de vinoMEDIA BAJA</v>
      </c>
      <c r="B3682" s="20" t="s">
        <v>122</v>
      </c>
      <c r="C3682" s="20" t="s">
        <v>133</v>
      </c>
      <c r="D3682" s="20" t="s">
        <v>20</v>
      </c>
      <c r="E3682" s="22">
        <v>5.5271967593218632</v>
      </c>
      <c r="F3682" s="22">
        <v>5.3272901323225179</v>
      </c>
      <c r="G3682" s="22">
        <v>2.6969166610023314</v>
      </c>
      <c r="H3682" s="22"/>
      <c r="I3682" s="22"/>
    </row>
    <row r="3683" spans="1:9" x14ac:dyDescent="0.25">
      <c r="A3683" s="20" t="str">
        <f t="shared" si="57"/>
        <v>CONSUMO PER CAPITA (kg ó litros por individuo)Total bebidas de vinoBAJA</v>
      </c>
      <c r="B3683" s="20" t="s">
        <v>122</v>
      </c>
      <c r="C3683" s="20" t="s">
        <v>133</v>
      </c>
      <c r="D3683" s="20" t="s">
        <v>21</v>
      </c>
      <c r="E3683" s="22">
        <v>5.1690593897423085</v>
      </c>
      <c r="F3683" s="22">
        <v>3.5540096037893893</v>
      </c>
      <c r="G3683" s="22">
        <v>2.2669230398611226</v>
      </c>
      <c r="H3683" s="22"/>
      <c r="I3683" s="22"/>
    </row>
    <row r="3684" spans="1:9" x14ac:dyDescent="0.25">
      <c r="A3684" s="20" t="str">
        <f t="shared" si="57"/>
        <v>CONSUMO PER CAPITA (kg ó litros por individuo)Total bebidas de vinoHOMBRE</v>
      </c>
      <c r="B3684" s="20" t="s">
        <v>122</v>
      </c>
      <c r="C3684" s="20" t="s">
        <v>133</v>
      </c>
      <c r="D3684" s="20" t="s">
        <v>22</v>
      </c>
      <c r="E3684" s="22">
        <v>7.6073760451147976</v>
      </c>
      <c r="F3684" s="22">
        <v>6.7463629974262114</v>
      </c>
      <c r="G3684" s="22">
        <v>3.7393905705698374</v>
      </c>
      <c r="H3684" s="22"/>
      <c r="I3684" s="22"/>
    </row>
    <row r="3685" spans="1:9" x14ac:dyDescent="0.25">
      <c r="A3685" s="20" t="str">
        <f t="shared" si="57"/>
        <v>CONSUMO PER CAPITA (kg ó litros por individuo)Total bebidas de vinoMUJER</v>
      </c>
      <c r="B3685" s="20" t="s">
        <v>122</v>
      </c>
      <c r="C3685" s="20" t="s">
        <v>133</v>
      </c>
      <c r="D3685" s="20" t="s">
        <v>23</v>
      </c>
      <c r="E3685" s="22">
        <v>4.4871946707276527</v>
      </c>
      <c r="F3685" s="22">
        <v>4.1963548719186168</v>
      </c>
      <c r="G3685" s="22">
        <v>2.5257464711223907</v>
      </c>
      <c r="H3685" s="22"/>
      <c r="I3685" s="22"/>
    </row>
    <row r="3686" spans="1:9" x14ac:dyDescent="0.25">
      <c r="A3686" s="20" t="str">
        <f t="shared" si="57"/>
        <v>CONSUMO PER CAPITA (kg ó litros por individuo)VinoT.ESPAÑA</v>
      </c>
      <c r="B3686" s="20" t="s">
        <v>122</v>
      </c>
      <c r="C3686" s="20" t="s">
        <v>134</v>
      </c>
      <c r="D3686" s="20" t="s">
        <v>37</v>
      </c>
      <c r="E3686" s="22">
        <v>4.4522921053221935</v>
      </c>
      <c r="F3686" s="22">
        <v>3.9376300937745579</v>
      </c>
      <c r="G3686" s="22">
        <v>2.1582933134042461</v>
      </c>
      <c r="H3686" s="22"/>
      <c r="I3686" s="22"/>
    </row>
    <row r="3687" spans="1:9" x14ac:dyDescent="0.25">
      <c r="A3687" s="20" t="str">
        <f t="shared" si="57"/>
        <v>CONSUMO PER CAPITA (kg ó litros por individuo)VinoBCN AM</v>
      </c>
      <c r="B3687" s="20" t="s">
        <v>122</v>
      </c>
      <c r="C3687" s="20" t="s">
        <v>134</v>
      </c>
      <c r="D3687" s="20" t="s">
        <v>2</v>
      </c>
      <c r="E3687" s="22">
        <v>3.3144407146165427</v>
      </c>
      <c r="F3687" s="22">
        <v>3.2654847340705984</v>
      </c>
      <c r="G3687" s="22">
        <v>1.4326512267931486</v>
      </c>
      <c r="H3687" s="22"/>
      <c r="I3687" s="22"/>
    </row>
    <row r="3688" spans="1:9" x14ac:dyDescent="0.25">
      <c r="A3688" s="20" t="str">
        <f t="shared" si="57"/>
        <v>CONSUMO PER CAPITA (kg ó litros por individuo)VinoREST.CAT ARAGON</v>
      </c>
      <c r="B3688" s="20" t="s">
        <v>122</v>
      </c>
      <c r="C3688" s="20" t="s">
        <v>134</v>
      </c>
      <c r="D3688" s="20" t="s">
        <v>3</v>
      </c>
      <c r="E3688" s="22">
        <v>6.2588119175322037</v>
      </c>
      <c r="F3688" s="22">
        <v>3.9005601578668045</v>
      </c>
      <c r="G3688" s="22">
        <v>2.0952137208627928</v>
      </c>
      <c r="H3688" s="22"/>
      <c r="I3688" s="22"/>
    </row>
    <row r="3689" spans="1:9" x14ac:dyDescent="0.25">
      <c r="A3689" s="20" t="str">
        <f t="shared" si="57"/>
        <v>CONSUMO PER CAPITA (kg ó litros por individuo)VinoLEVANTE</v>
      </c>
      <c r="B3689" s="20" t="s">
        <v>122</v>
      </c>
      <c r="C3689" s="20" t="s">
        <v>134</v>
      </c>
      <c r="D3689" s="20" t="s">
        <v>4</v>
      </c>
      <c r="E3689" s="22">
        <v>4.1965480409588034</v>
      </c>
      <c r="F3689" s="22">
        <v>3.9142096603718408</v>
      </c>
      <c r="G3689" s="22">
        <v>2.1367972187751461</v>
      </c>
      <c r="H3689" s="22"/>
      <c r="I3689" s="22"/>
    </row>
    <row r="3690" spans="1:9" x14ac:dyDescent="0.25">
      <c r="A3690" s="20" t="str">
        <f t="shared" si="57"/>
        <v>CONSUMO PER CAPITA (kg ó litros por individuo)VinoANDALUCIA</v>
      </c>
      <c r="B3690" s="20" t="s">
        <v>122</v>
      </c>
      <c r="C3690" s="20" t="s">
        <v>134</v>
      </c>
      <c r="D3690" s="20" t="s">
        <v>5</v>
      </c>
      <c r="E3690" s="22">
        <v>2.2728562409100981</v>
      </c>
      <c r="F3690" s="22">
        <v>2.1801521036810323</v>
      </c>
      <c r="G3690" s="22">
        <v>1.3378281188430241</v>
      </c>
      <c r="H3690" s="22"/>
      <c r="I3690" s="22"/>
    </row>
    <row r="3691" spans="1:9" x14ac:dyDescent="0.25">
      <c r="A3691" s="20" t="str">
        <f t="shared" si="57"/>
        <v>CONSUMO PER CAPITA (kg ó litros por individuo)VinoMDD AM</v>
      </c>
      <c r="B3691" s="20" t="s">
        <v>122</v>
      </c>
      <c r="C3691" s="20" t="s">
        <v>134</v>
      </c>
      <c r="D3691" s="20" t="s">
        <v>6</v>
      </c>
      <c r="E3691" s="22">
        <v>3.65503975539472</v>
      </c>
      <c r="F3691" s="22">
        <v>3.3450103750455131</v>
      </c>
      <c r="G3691" s="22">
        <v>1.9742136938526096</v>
      </c>
      <c r="H3691" s="22"/>
      <c r="I3691" s="22"/>
    </row>
    <row r="3692" spans="1:9" x14ac:dyDescent="0.25">
      <c r="A3692" s="20" t="str">
        <f t="shared" si="57"/>
        <v>CONSUMO PER CAPITA (kg ó litros por individuo)VinoRTO CENTRO</v>
      </c>
      <c r="B3692" s="20" t="s">
        <v>122</v>
      </c>
      <c r="C3692" s="20" t="s">
        <v>134</v>
      </c>
      <c r="D3692" s="20" t="s">
        <v>7</v>
      </c>
      <c r="E3692" s="22">
        <v>3.8896831737236179</v>
      </c>
      <c r="F3692" s="22">
        <v>4.5713874172308948</v>
      </c>
      <c r="G3692" s="22">
        <v>2.8500132102249078</v>
      </c>
      <c r="H3692" s="22"/>
      <c r="I3692" s="22"/>
    </row>
    <row r="3693" spans="1:9" x14ac:dyDescent="0.25">
      <c r="A3693" s="20" t="str">
        <f t="shared" si="57"/>
        <v>CONSUMO PER CAPITA (kg ó litros por individuo)VinoNORTE-CENTRO</v>
      </c>
      <c r="B3693" s="20" t="s">
        <v>122</v>
      </c>
      <c r="C3693" s="20" t="s">
        <v>134</v>
      </c>
      <c r="D3693" s="20" t="s">
        <v>8</v>
      </c>
      <c r="E3693" s="22">
        <v>6.8906068666646023</v>
      </c>
      <c r="F3693" s="22">
        <v>6.8302029996725881</v>
      </c>
      <c r="G3693" s="22">
        <v>3.370896182972122</v>
      </c>
      <c r="H3693" s="22"/>
      <c r="I3693" s="22"/>
    </row>
    <row r="3694" spans="1:9" x14ac:dyDescent="0.25">
      <c r="A3694" s="20" t="str">
        <f t="shared" si="57"/>
        <v>CONSUMO PER CAPITA (kg ó litros por individuo)VinoNOROESTE</v>
      </c>
      <c r="B3694" s="20" t="s">
        <v>122</v>
      </c>
      <c r="C3694" s="20" t="s">
        <v>134</v>
      </c>
      <c r="D3694" s="20" t="s">
        <v>9</v>
      </c>
      <c r="E3694" s="22">
        <v>7.5720909545007187</v>
      </c>
      <c r="F3694" s="22">
        <v>5.8546952126493181</v>
      </c>
      <c r="G3694" s="22">
        <v>3.1695794982395276</v>
      </c>
      <c r="H3694" s="22"/>
      <c r="I3694" s="22"/>
    </row>
    <row r="3695" spans="1:9" x14ac:dyDescent="0.25">
      <c r="A3695" s="20" t="str">
        <f t="shared" si="57"/>
        <v>CONSUMO PER CAPITA (kg ó litros por individuo)Vino&lt;2MIL</v>
      </c>
      <c r="B3695" s="20" t="s">
        <v>122</v>
      </c>
      <c r="C3695" s="20" t="s">
        <v>134</v>
      </c>
      <c r="D3695" s="20" t="s">
        <v>10</v>
      </c>
      <c r="E3695" s="22">
        <v>3.7615851946281857</v>
      </c>
      <c r="F3695" s="22">
        <v>3.43093458949921</v>
      </c>
      <c r="G3695" s="22">
        <v>2.059020585005519</v>
      </c>
      <c r="H3695" s="22"/>
      <c r="I3695" s="22"/>
    </row>
    <row r="3696" spans="1:9" x14ac:dyDescent="0.25">
      <c r="A3696" s="20" t="str">
        <f t="shared" si="57"/>
        <v>CONSUMO PER CAPITA (kg ó litros por individuo)Vino2-5MIL</v>
      </c>
      <c r="B3696" s="20" t="s">
        <v>122</v>
      </c>
      <c r="C3696" s="20" t="s">
        <v>134</v>
      </c>
      <c r="D3696" s="20" t="s">
        <v>11</v>
      </c>
      <c r="E3696" s="22">
        <v>5.8519637057380409</v>
      </c>
      <c r="F3696" s="22">
        <v>3.0379705720346957</v>
      </c>
      <c r="G3696" s="22">
        <v>1.6935185745016816</v>
      </c>
      <c r="H3696" s="22"/>
      <c r="I3696" s="22"/>
    </row>
    <row r="3697" spans="1:9" x14ac:dyDescent="0.25">
      <c r="A3697" s="20" t="str">
        <f t="shared" si="57"/>
        <v>CONSUMO PER CAPITA (kg ó litros por individuo)Vino5-10MIL</v>
      </c>
      <c r="B3697" s="20" t="s">
        <v>122</v>
      </c>
      <c r="C3697" s="20" t="s">
        <v>134</v>
      </c>
      <c r="D3697" s="20" t="s">
        <v>12</v>
      </c>
      <c r="E3697" s="22">
        <v>3.8829652176189975</v>
      </c>
      <c r="F3697" s="22">
        <v>3.1883773974598677</v>
      </c>
      <c r="G3697" s="22">
        <v>1.6901271389515105</v>
      </c>
      <c r="H3697" s="22"/>
      <c r="I3697" s="22"/>
    </row>
    <row r="3698" spans="1:9" x14ac:dyDescent="0.25">
      <c r="A3698" s="20" t="str">
        <f t="shared" si="57"/>
        <v>CONSUMO PER CAPITA (kg ó litros por individuo)Vino10-30MIL</v>
      </c>
      <c r="B3698" s="20" t="s">
        <v>122</v>
      </c>
      <c r="C3698" s="20" t="s">
        <v>134</v>
      </c>
      <c r="D3698" s="20" t="s">
        <v>13</v>
      </c>
      <c r="E3698" s="22">
        <v>5.2859133098728677</v>
      </c>
      <c r="F3698" s="22">
        <v>4.4200719612903185</v>
      </c>
      <c r="G3698" s="22">
        <v>2.4027964806404079</v>
      </c>
      <c r="H3698" s="22"/>
      <c r="I3698" s="22"/>
    </row>
    <row r="3699" spans="1:9" x14ac:dyDescent="0.25">
      <c r="A3699" s="20" t="str">
        <f t="shared" si="57"/>
        <v>CONSUMO PER CAPITA (kg ó litros por individuo)Vino30-100MIL</v>
      </c>
      <c r="B3699" s="20" t="s">
        <v>122</v>
      </c>
      <c r="C3699" s="20" t="s">
        <v>134</v>
      </c>
      <c r="D3699" s="20" t="s">
        <v>14</v>
      </c>
      <c r="E3699" s="22">
        <v>3.5484965608560746</v>
      </c>
      <c r="F3699" s="22">
        <v>3.3010778577382531</v>
      </c>
      <c r="G3699" s="22">
        <v>1.7279203754889212</v>
      </c>
      <c r="H3699" s="22"/>
      <c r="I3699" s="22"/>
    </row>
    <row r="3700" spans="1:9" x14ac:dyDescent="0.25">
      <c r="A3700" s="20" t="str">
        <f t="shared" si="57"/>
        <v>CONSUMO PER CAPITA (kg ó litros por individuo)Vino100-200MIL</v>
      </c>
      <c r="B3700" s="20" t="s">
        <v>122</v>
      </c>
      <c r="C3700" s="20" t="s">
        <v>134</v>
      </c>
      <c r="D3700" s="20" t="s">
        <v>15</v>
      </c>
      <c r="E3700" s="22">
        <v>5.3789444288384178</v>
      </c>
      <c r="F3700" s="22">
        <v>5.0328647451210715</v>
      </c>
      <c r="G3700" s="22">
        <v>2.4460598390563848</v>
      </c>
      <c r="H3700" s="22"/>
      <c r="I3700" s="22"/>
    </row>
    <row r="3701" spans="1:9" x14ac:dyDescent="0.25">
      <c r="A3701" s="20" t="str">
        <f t="shared" si="57"/>
        <v>CONSUMO PER CAPITA (kg ó litros por individuo)Vino200-500MIL</v>
      </c>
      <c r="B3701" s="20" t="s">
        <v>122</v>
      </c>
      <c r="C3701" s="20" t="s">
        <v>134</v>
      </c>
      <c r="D3701" s="20" t="s">
        <v>16</v>
      </c>
      <c r="E3701" s="22">
        <v>5.3800156501968077</v>
      </c>
      <c r="F3701" s="22">
        <v>5.0527987491190265</v>
      </c>
      <c r="G3701" s="22">
        <v>2.7116628323372054</v>
      </c>
      <c r="H3701" s="22"/>
      <c r="I3701" s="22"/>
    </row>
    <row r="3702" spans="1:9" x14ac:dyDescent="0.25">
      <c r="A3702" s="20" t="str">
        <f t="shared" si="57"/>
        <v>CONSUMO PER CAPITA (kg ó litros por individuo)Vino&gt;500MIL</v>
      </c>
      <c r="B3702" s="20" t="s">
        <v>122</v>
      </c>
      <c r="C3702" s="20" t="s">
        <v>134</v>
      </c>
      <c r="D3702" s="20" t="s">
        <v>17</v>
      </c>
      <c r="E3702" s="22">
        <v>3.3303258934887361</v>
      </c>
      <c r="F3702" s="22">
        <v>3.5564828452769208</v>
      </c>
      <c r="G3702" s="22">
        <v>2.2509374904810611</v>
      </c>
      <c r="H3702" s="22"/>
      <c r="I3702" s="22"/>
    </row>
    <row r="3703" spans="1:9" x14ac:dyDescent="0.25">
      <c r="A3703" s="20" t="str">
        <f t="shared" si="57"/>
        <v>CONSUMO PER CAPITA (kg ó litros por individuo)VinoDE 15 A 19 AÑOS</v>
      </c>
      <c r="B3703" s="20" t="s">
        <v>122</v>
      </c>
      <c r="C3703" s="20" t="s">
        <v>134</v>
      </c>
      <c r="D3703" s="20" t="s">
        <v>40</v>
      </c>
      <c r="E3703" s="22">
        <v>0.18703322804971187</v>
      </c>
      <c r="F3703" s="22">
        <v>0.12094074823464698</v>
      </c>
      <c r="G3703" s="22">
        <v>0.12735113756317834</v>
      </c>
      <c r="H3703" s="22"/>
      <c r="I3703" s="22"/>
    </row>
    <row r="3704" spans="1:9" x14ac:dyDescent="0.25">
      <c r="A3704" s="20" t="str">
        <f t="shared" si="57"/>
        <v>CONSUMO PER CAPITA (kg ó litros por individuo)VinoDE 20 A 24 AÑOS</v>
      </c>
      <c r="B3704" s="20" t="s">
        <v>122</v>
      </c>
      <c r="C3704" s="20" t="s">
        <v>134</v>
      </c>
      <c r="D3704" s="20" t="s">
        <v>41</v>
      </c>
      <c r="E3704" s="22">
        <v>0.71201829857384991</v>
      </c>
      <c r="F3704" s="22">
        <v>0.73015916853751595</v>
      </c>
      <c r="G3704" s="22">
        <v>0.36536070505412571</v>
      </c>
      <c r="H3704" s="22"/>
      <c r="I3704" s="22"/>
    </row>
    <row r="3705" spans="1:9" x14ac:dyDescent="0.25">
      <c r="A3705" s="20" t="str">
        <f t="shared" si="57"/>
        <v>CONSUMO PER CAPITA (kg ó litros por individuo)VinoDE 25 A 34 AÑOS</v>
      </c>
      <c r="B3705" s="20" t="s">
        <v>122</v>
      </c>
      <c r="C3705" s="20" t="s">
        <v>134</v>
      </c>
      <c r="D3705" s="20" t="s">
        <v>42</v>
      </c>
      <c r="E3705" s="22">
        <v>1.4593574155517446</v>
      </c>
      <c r="F3705" s="22">
        <v>1.2942713928656617</v>
      </c>
      <c r="G3705" s="22">
        <v>0.7561972817623972</v>
      </c>
      <c r="H3705" s="22"/>
      <c r="I3705" s="22"/>
    </row>
    <row r="3706" spans="1:9" x14ac:dyDescent="0.25">
      <c r="A3706" s="20" t="str">
        <f t="shared" si="57"/>
        <v>CONSUMO PER CAPITA (kg ó litros por individuo)VinoDE 35 A 49 AÑOS</v>
      </c>
      <c r="B3706" s="20" t="s">
        <v>122</v>
      </c>
      <c r="C3706" s="20" t="s">
        <v>134</v>
      </c>
      <c r="D3706" s="20" t="s">
        <v>43</v>
      </c>
      <c r="E3706" s="22">
        <v>2.3477450543288483</v>
      </c>
      <c r="F3706" s="22">
        <v>2.1735093140293968</v>
      </c>
      <c r="G3706" s="22">
        <v>1.2029179764718816</v>
      </c>
      <c r="H3706" s="22"/>
      <c r="I3706" s="22"/>
    </row>
    <row r="3707" spans="1:9" x14ac:dyDescent="0.25">
      <c r="A3707" s="20" t="str">
        <f t="shared" si="57"/>
        <v>CONSUMO PER CAPITA (kg ó litros por individuo)VinoDE 50 A 59 AÑOS</v>
      </c>
      <c r="B3707" s="20" t="s">
        <v>122</v>
      </c>
      <c r="C3707" s="20" t="s">
        <v>134</v>
      </c>
      <c r="D3707" s="20" t="s">
        <v>44</v>
      </c>
      <c r="E3707" s="22">
        <v>5.9525733501669995</v>
      </c>
      <c r="F3707" s="22">
        <v>5.1557479405167888</v>
      </c>
      <c r="G3707" s="22">
        <v>2.692851156807246</v>
      </c>
      <c r="H3707" s="22"/>
      <c r="I3707" s="22"/>
    </row>
    <row r="3708" spans="1:9" x14ac:dyDescent="0.25">
      <c r="A3708" s="20" t="str">
        <f t="shared" si="57"/>
        <v>CONSUMO PER CAPITA (kg ó litros por individuo)VinoDE 60 A 75 AÑOS</v>
      </c>
      <c r="B3708" s="20" t="s">
        <v>122</v>
      </c>
      <c r="C3708" s="20" t="s">
        <v>134</v>
      </c>
      <c r="D3708" s="20" t="s">
        <v>45</v>
      </c>
      <c r="E3708" s="22">
        <v>10.621658166886276</v>
      </c>
      <c r="F3708" s="22">
        <v>9.2065303363323672</v>
      </c>
      <c r="G3708" s="22">
        <v>5.0379887973600166</v>
      </c>
      <c r="H3708" s="22"/>
      <c r="I3708" s="22"/>
    </row>
    <row r="3709" spans="1:9" x14ac:dyDescent="0.25">
      <c r="A3709" s="20" t="str">
        <f t="shared" si="57"/>
        <v>CONSUMO PER CAPITA (kg ó litros por individuo)VinoALTA Y MEDIA ALTA</v>
      </c>
      <c r="B3709" s="20" t="s">
        <v>122</v>
      </c>
      <c r="C3709" s="20" t="s">
        <v>134</v>
      </c>
      <c r="D3709" s="20" t="s">
        <v>18</v>
      </c>
      <c r="E3709" s="22">
        <v>6.7176251123553579</v>
      </c>
      <c r="F3709" s="22">
        <v>6.4421503394973811</v>
      </c>
      <c r="G3709" s="22">
        <v>3.3792509154888886</v>
      </c>
      <c r="H3709" s="22"/>
      <c r="I3709" s="22"/>
    </row>
    <row r="3710" spans="1:9" x14ac:dyDescent="0.25">
      <c r="A3710" s="20" t="str">
        <f t="shared" si="57"/>
        <v>CONSUMO PER CAPITA (kg ó litros por individuo)VinoMEDIA</v>
      </c>
      <c r="B3710" s="20" t="s">
        <v>122</v>
      </c>
      <c r="C3710" s="20" t="s">
        <v>134</v>
      </c>
      <c r="D3710" s="20" t="s">
        <v>19</v>
      </c>
      <c r="E3710" s="22">
        <v>3.7240845619832244</v>
      </c>
      <c r="F3710" s="22">
        <v>3.6072736776116399</v>
      </c>
      <c r="G3710" s="22">
        <v>2.1563877027559437</v>
      </c>
      <c r="H3710" s="22"/>
      <c r="I3710" s="22"/>
    </row>
    <row r="3711" spans="1:9" x14ac:dyDescent="0.25">
      <c r="A3711" s="20" t="str">
        <f t="shared" si="57"/>
        <v>CONSUMO PER CAPITA (kg ó litros por individuo)VinoMEDIA BAJA</v>
      </c>
      <c r="B3711" s="20" t="s">
        <v>122</v>
      </c>
      <c r="C3711" s="20" t="s">
        <v>134</v>
      </c>
      <c r="D3711" s="20" t="s">
        <v>20</v>
      </c>
      <c r="E3711" s="22">
        <v>4.0652675269772383</v>
      </c>
      <c r="F3711" s="22">
        <v>3.9731026350731224</v>
      </c>
      <c r="G3711" s="22">
        <v>1.9252550192804436</v>
      </c>
      <c r="H3711" s="22"/>
      <c r="I3711" s="22"/>
    </row>
    <row r="3712" spans="1:9" x14ac:dyDescent="0.25">
      <c r="A3712" s="20" t="str">
        <f t="shared" si="57"/>
        <v>CONSUMO PER CAPITA (kg ó litros por individuo)VinoBAJA</v>
      </c>
      <c r="B3712" s="20" t="s">
        <v>122</v>
      </c>
      <c r="C3712" s="20" t="s">
        <v>134</v>
      </c>
      <c r="D3712" s="20" t="s">
        <v>21</v>
      </c>
      <c r="E3712" s="22">
        <v>3.7059217424691626</v>
      </c>
      <c r="F3712" s="22">
        <v>1.6598558650813426</v>
      </c>
      <c r="G3712" s="22">
        <v>1.1219062294461291</v>
      </c>
      <c r="H3712" s="22"/>
      <c r="I3712" s="22"/>
    </row>
    <row r="3713" spans="1:9" x14ac:dyDescent="0.25">
      <c r="A3713" s="20" t="str">
        <f t="shared" si="57"/>
        <v>CONSUMO PER CAPITA (kg ó litros por individuo)VinoHOMBRE</v>
      </c>
      <c r="B3713" s="20" t="s">
        <v>122</v>
      </c>
      <c r="C3713" s="20" t="s">
        <v>134</v>
      </c>
      <c r="D3713" s="20" t="s">
        <v>22</v>
      </c>
      <c r="E3713" s="22">
        <v>6.1200865470908568</v>
      </c>
      <c r="F3713" s="22">
        <v>5.2416554830000583</v>
      </c>
      <c r="G3713" s="22">
        <v>2.8183519007386302</v>
      </c>
      <c r="H3713" s="22"/>
      <c r="I3713" s="22"/>
    </row>
    <row r="3714" spans="1:9" x14ac:dyDescent="0.25">
      <c r="A3714" s="20" t="str">
        <f t="shared" si="57"/>
        <v>CONSUMO PER CAPITA (kg ó litros por individuo)VinoMUJER</v>
      </c>
      <c r="B3714" s="20" t="s">
        <v>122</v>
      </c>
      <c r="C3714" s="20" t="s">
        <v>134</v>
      </c>
      <c r="D3714" s="20" t="s">
        <v>23</v>
      </c>
      <c r="E3714" s="22">
        <v>2.8043774978863105</v>
      </c>
      <c r="F3714" s="22">
        <v>2.6531543194136766</v>
      </c>
      <c r="G3714" s="22">
        <v>1.5092302969432494</v>
      </c>
      <c r="H3714" s="22"/>
      <c r="I3714" s="22"/>
    </row>
    <row r="3715" spans="1:9" x14ac:dyDescent="0.25">
      <c r="A3715" s="20" t="str">
        <f t="shared" si="57"/>
        <v>CONSUMO PER CAPITA (kg ó litros por individuo)TintoT.ESPAÑA</v>
      </c>
      <c r="B3715" s="20" t="s">
        <v>122</v>
      </c>
      <c r="C3715" s="20" t="s">
        <v>135</v>
      </c>
      <c r="D3715" s="20" t="s">
        <v>37</v>
      </c>
      <c r="E3715" s="22">
        <v>2.8433145605780892</v>
      </c>
      <c r="F3715" s="22">
        <v>2.4810528419456404</v>
      </c>
      <c r="G3715" s="22">
        <v>1.3144192054091908</v>
      </c>
      <c r="H3715" s="22"/>
      <c r="I3715" s="22"/>
    </row>
    <row r="3716" spans="1:9" x14ac:dyDescent="0.25">
      <c r="A3716" s="20" t="str">
        <f t="shared" ref="A3716:A3779" si="58">B3716&amp;C3716&amp;D3716</f>
        <v>CONSUMO PER CAPITA (kg ó litros por individuo)TintoBCN AM</v>
      </c>
      <c r="B3716" s="20" t="s">
        <v>122</v>
      </c>
      <c r="C3716" s="20" t="s">
        <v>135</v>
      </c>
      <c r="D3716" s="20" t="s">
        <v>2</v>
      </c>
      <c r="E3716" s="22">
        <v>2.1129084653021164</v>
      </c>
      <c r="F3716" s="22">
        <v>2.0994408559283104</v>
      </c>
      <c r="G3716" s="22">
        <v>0.93438201104756169</v>
      </c>
      <c r="H3716" s="22"/>
      <c r="I3716" s="22"/>
    </row>
    <row r="3717" spans="1:9" x14ac:dyDescent="0.25">
      <c r="A3717" s="20" t="str">
        <f t="shared" si="58"/>
        <v>CONSUMO PER CAPITA (kg ó litros por individuo)TintoREST.CAT ARAGON</v>
      </c>
      <c r="B3717" s="20" t="s">
        <v>122</v>
      </c>
      <c r="C3717" s="20" t="s">
        <v>135</v>
      </c>
      <c r="D3717" s="20" t="s">
        <v>3</v>
      </c>
      <c r="E3717" s="22">
        <v>4.5976593202777876</v>
      </c>
      <c r="F3717" s="22">
        <v>2.4001304929988048</v>
      </c>
      <c r="G3717" s="22">
        <v>1.1917335244980225</v>
      </c>
      <c r="H3717" s="22"/>
      <c r="I3717" s="22"/>
    </row>
    <row r="3718" spans="1:9" x14ac:dyDescent="0.25">
      <c r="A3718" s="20" t="str">
        <f t="shared" si="58"/>
        <v>CONSUMO PER CAPITA (kg ó litros por individuo)TintoLEVANTE</v>
      </c>
      <c r="B3718" s="20" t="s">
        <v>122</v>
      </c>
      <c r="C3718" s="20" t="s">
        <v>135</v>
      </c>
      <c r="D3718" s="20" t="s">
        <v>4</v>
      </c>
      <c r="E3718" s="22">
        <v>2.581129662378133</v>
      </c>
      <c r="F3718" s="22">
        <v>2.6984346614106975</v>
      </c>
      <c r="G3718" s="22">
        <v>1.5200360825377051</v>
      </c>
      <c r="H3718" s="22"/>
      <c r="I3718" s="22"/>
    </row>
    <row r="3719" spans="1:9" x14ac:dyDescent="0.25">
      <c r="A3719" s="20" t="str">
        <f t="shared" si="58"/>
        <v>CONSUMO PER CAPITA (kg ó litros por individuo)TintoANDALUCIA</v>
      </c>
      <c r="B3719" s="20" t="s">
        <v>122</v>
      </c>
      <c r="C3719" s="20" t="s">
        <v>135</v>
      </c>
      <c r="D3719" s="20" t="s">
        <v>5</v>
      </c>
      <c r="E3719" s="22">
        <v>1.4370233737886038</v>
      </c>
      <c r="F3719" s="22">
        <v>1.2999014592035043</v>
      </c>
      <c r="G3719" s="22">
        <v>0.80851152644706581</v>
      </c>
      <c r="H3719" s="22"/>
      <c r="I3719" s="22"/>
    </row>
    <row r="3720" spans="1:9" x14ac:dyDescent="0.25">
      <c r="A3720" s="20" t="str">
        <f t="shared" si="58"/>
        <v>CONSUMO PER CAPITA (kg ó litros por individuo)TintoMDD AM</v>
      </c>
      <c r="B3720" s="20" t="s">
        <v>122</v>
      </c>
      <c r="C3720" s="20" t="s">
        <v>135</v>
      </c>
      <c r="D3720" s="20" t="s">
        <v>6</v>
      </c>
      <c r="E3720" s="22">
        <v>1.972102027851206</v>
      </c>
      <c r="F3720" s="22">
        <v>1.9919774129128909</v>
      </c>
      <c r="G3720" s="22">
        <v>1.057313607816172</v>
      </c>
      <c r="H3720" s="22"/>
      <c r="I3720" s="22"/>
    </row>
    <row r="3721" spans="1:9" x14ac:dyDescent="0.25">
      <c r="A3721" s="20" t="str">
        <f t="shared" si="58"/>
        <v>CONSUMO PER CAPITA (kg ó litros por individuo)TintoRTO CENTRO</v>
      </c>
      <c r="B3721" s="20" t="s">
        <v>122</v>
      </c>
      <c r="C3721" s="20" t="s">
        <v>135</v>
      </c>
      <c r="D3721" s="20" t="s">
        <v>7</v>
      </c>
      <c r="E3721" s="22">
        <v>2.2924529822165773</v>
      </c>
      <c r="F3721" s="22">
        <v>2.5800014569185521</v>
      </c>
      <c r="G3721" s="22">
        <v>1.7592437601910837</v>
      </c>
      <c r="H3721" s="22"/>
      <c r="I3721" s="22"/>
    </row>
    <row r="3722" spans="1:9" x14ac:dyDescent="0.25">
      <c r="A3722" s="20" t="str">
        <f t="shared" si="58"/>
        <v>CONSUMO PER CAPITA (kg ó litros por individuo)TintoNORTE-CENTRO</v>
      </c>
      <c r="B3722" s="20" t="s">
        <v>122</v>
      </c>
      <c r="C3722" s="20" t="s">
        <v>135</v>
      </c>
      <c r="D3722" s="20" t="s">
        <v>8</v>
      </c>
      <c r="E3722" s="22">
        <v>4.6661478629329078</v>
      </c>
      <c r="F3722" s="22">
        <v>4.5403314982069194</v>
      </c>
      <c r="G3722" s="22">
        <v>2.0716947228982612</v>
      </c>
      <c r="H3722" s="22"/>
      <c r="I3722" s="22"/>
    </row>
    <row r="3723" spans="1:9" x14ac:dyDescent="0.25">
      <c r="A3723" s="20" t="str">
        <f t="shared" si="58"/>
        <v>CONSUMO PER CAPITA (kg ó litros por individuo)TintoNOROESTE</v>
      </c>
      <c r="B3723" s="20" t="s">
        <v>122</v>
      </c>
      <c r="C3723" s="20" t="s">
        <v>135</v>
      </c>
      <c r="D3723" s="20" t="s">
        <v>9</v>
      </c>
      <c r="E3723" s="22">
        <v>4.6591819796765179</v>
      </c>
      <c r="F3723" s="22">
        <v>3.7378479467398775</v>
      </c>
      <c r="G3723" s="22">
        <v>1.8039626715434085</v>
      </c>
      <c r="H3723" s="22"/>
      <c r="I3723" s="22"/>
    </row>
    <row r="3724" spans="1:9" x14ac:dyDescent="0.25">
      <c r="A3724" s="20" t="str">
        <f t="shared" si="58"/>
        <v>CONSUMO PER CAPITA (kg ó litros por individuo)Tinto&lt;2MIL</v>
      </c>
      <c r="B3724" s="20" t="s">
        <v>122</v>
      </c>
      <c r="C3724" s="20" t="s">
        <v>135</v>
      </c>
      <c r="D3724" s="20" t="s">
        <v>10</v>
      </c>
      <c r="E3724" s="22">
        <v>2.0367457402597657</v>
      </c>
      <c r="F3724" s="22">
        <v>1.7688681003756819</v>
      </c>
      <c r="G3724" s="22">
        <v>1.0121038085780172</v>
      </c>
      <c r="H3724" s="22"/>
      <c r="I3724" s="22"/>
    </row>
    <row r="3725" spans="1:9" x14ac:dyDescent="0.25">
      <c r="A3725" s="20" t="str">
        <f t="shared" si="58"/>
        <v>CONSUMO PER CAPITA (kg ó litros por individuo)Tinto2-5MIL</v>
      </c>
      <c r="B3725" s="20" t="s">
        <v>122</v>
      </c>
      <c r="C3725" s="20" t="s">
        <v>135</v>
      </c>
      <c r="D3725" s="20" t="s">
        <v>11</v>
      </c>
      <c r="E3725" s="22">
        <v>4.6896895290742533</v>
      </c>
      <c r="F3725" s="22">
        <v>1.9653889241738518</v>
      </c>
      <c r="G3725" s="22">
        <v>1.1950617292121199</v>
      </c>
      <c r="H3725" s="22"/>
      <c r="I3725" s="22"/>
    </row>
    <row r="3726" spans="1:9" x14ac:dyDescent="0.25">
      <c r="A3726" s="20" t="str">
        <f t="shared" si="58"/>
        <v>CONSUMO PER CAPITA (kg ó litros por individuo)Tinto5-10MIL</v>
      </c>
      <c r="B3726" s="20" t="s">
        <v>122</v>
      </c>
      <c r="C3726" s="20" t="s">
        <v>135</v>
      </c>
      <c r="D3726" s="20" t="s">
        <v>12</v>
      </c>
      <c r="E3726" s="22">
        <v>2.5023421395393819</v>
      </c>
      <c r="F3726" s="22">
        <v>2.0626296057192817</v>
      </c>
      <c r="G3726" s="22">
        <v>0.95778072525850755</v>
      </c>
      <c r="H3726" s="22"/>
      <c r="I3726" s="22"/>
    </row>
    <row r="3727" spans="1:9" x14ac:dyDescent="0.25">
      <c r="A3727" s="20" t="str">
        <f t="shared" si="58"/>
        <v>CONSUMO PER CAPITA (kg ó litros por individuo)Tinto10-30MIL</v>
      </c>
      <c r="B3727" s="20" t="s">
        <v>122</v>
      </c>
      <c r="C3727" s="20" t="s">
        <v>135</v>
      </c>
      <c r="D3727" s="20" t="s">
        <v>13</v>
      </c>
      <c r="E3727" s="22">
        <v>3.3007994566228147</v>
      </c>
      <c r="F3727" s="22">
        <v>2.8050816280469064</v>
      </c>
      <c r="G3727" s="22">
        <v>1.5347948698628306</v>
      </c>
      <c r="H3727" s="22"/>
      <c r="I3727" s="22"/>
    </row>
    <row r="3728" spans="1:9" x14ac:dyDescent="0.25">
      <c r="A3728" s="20" t="str">
        <f t="shared" si="58"/>
        <v>CONSUMO PER CAPITA (kg ó litros por individuo)Tinto30-100MIL</v>
      </c>
      <c r="B3728" s="20" t="s">
        <v>122</v>
      </c>
      <c r="C3728" s="20" t="s">
        <v>135</v>
      </c>
      <c r="D3728" s="20" t="s">
        <v>14</v>
      </c>
      <c r="E3728" s="22">
        <v>2.2065274094385852</v>
      </c>
      <c r="F3728" s="22">
        <v>1.9261745803886481</v>
      </c>
      <c r="G3728" s="22">
        <v>0.98590821511931481</v>
      </c>
      <c r="H3728" s="22"/>
      <c r="I3728" s="22"/>
    </row>
    <row r="3729" spans="1:9" x14ac:dyDescent="0.25">
      <c r="A3729" s="20" t="str">
        <f t="shared" si="58"/>
        <v>CONSUMO PER CAPITA (kg ó litros por individuo)Tinto100-200MIL</v>
      </c>
      <c r="B3729" s="20" t="s">
        <v>122</v>
      </c>
      <c r="C3729" s="20" t="s">
        <v>135</v>
      </c>
      <c r="D3729" s="20" t="s">
        <v>15</v>
      </c>
      <c r="E3729" s="22">
        <v>3.4737434401684348</v>
      </c>
      <c r="F3729" s="22">
        <v>3.5385508053775165</v>
      </c>
      <c r="G3729" s="22">
        <v>1.6268814925730219</v>
      </c>
      <c r="H3729" s="22"/>
      <c r="I3729" s="22"/>
    </row>
    <row r="3730" spans="1:9" x14ac:dyDescent="0.25">
      <c r="A3730" s="20" t="str">
        <f t="shared" si="58"/>
        <v>CONSUMO PER CAPITA (kg ó litros por individuo)Tinto200-500MIL</v>
      </c>
      <c r="B3730" s="20" t="s">
        <v>122</v>
      </c>
      <c r="C3730" s="20" t="s">
        <v>135</v>
      </c>
      <c r="D3730" s="20" t="s">
        <v>16</v>
      </c>
      <c r="E3730" s="22">
        <v>3.4504520151599705</v>
      </c>
      <c r="F3730" s="22">
        <v>3.391500221122262</v>
      </c>
      <c r="G3730" s="22">
        <v>1.7772187663080004</v>
      </c>
      <c r="H3730" s="22"/>
      <c r="I3730" s="22"/>
    </row>
    <row r="3731" spans="1:9" x14ac:dyDescent="0.25">
      <c r="A3731" s="20" t="str">
        <f t="shared" si="58"/>
        <v>CONSUMO PER CAPITA (kg ó litros por individuo)Tinto&gt;500MIL</v>
      </c>
      <c r="B3731" s="20" t="s">
        <v>122</v>
      </c>
      <c r="C3731" s="20" t="s">
        <v>135</v>
      </c>
      <c r="D3731" s="20" t="s">
        <v>17</v>
      </c>
      <c r="E3731" s="22">
        <v>1.9811573542436376</v>
      </c>
      <c r="F3731" s="22">
        <v>2.1161589596949093</v>
      </c>
      <c r="G3731" s="22">
        <v>1.2484919151745149</v>
      </c>
      <c r="H3731" s="22"/>
      <c r="I3731" s="22"/>
    </row>
    <row r="3732" spans="1:9" x14ac:dyDescent="0.25">
      <c r="A3732" s="20" t="str">
        <f t="shared" si="58"/>
        <v>CONSUMO PER CAPITA (kg ó litros por individuo)TintoDE 15 A 19 AÑOS</v>
      </c>
      <c r="B3732" s="20" t="s">
        <v>122</v>
      </c>
      <c r="C3732" s="20" t="s">
        <v>135</v>
      </c>
      <c r="D3732" s="20" t="s">
        <v>40</v>
      </c>
      <c r="E3732" s="22">
        <v>0.16707275420293904</v>
      </c>
      <c r="F3732" s="22">
        <v>0.11284631947682364</v>
      </c>
      <c r="G3732" s="22">
        <v>1.4678506325190546E-2</v>
      </c>
      <c r="H3732" s="22"/>
      <c r="I3732" s="22"/>
    </row>
    <row r="3733" spans="1:9" x14ac:dyDescent="0.25">
      <c r="A3733" s="20" t="str">
        <f t="shared" si="58"/>
        <v>CONSUMO PER CAPITA (kg ó litros por individuo)TintoDE 20 A 24 AÑOS</v>
      </c>
      <c r="B3733" s="20" t="s">
        <v>122</v>
      </c>
      <c r="C3733" s="20" t="s">
        <v>135</v>
      </c>
      <c r="D3733" s="20" t="s">
        <v>41</v>
      </c>
      <c r="E3733" s="22">
        <v>0.27133075834376474</v>
      </c>
      <c r="F3733" s="22">
        <v>0.47682343072073241</v>
      </c>
      <c r="G3733" s="22">
        <v>0.16466242537282363</v>
      </c>
      <c r="H3733" s="22"/>
      <c r="I3733" s="22"/>
    </row>
    <row r="3734" spans="1:9" x14ac:dyDescent="0.25">
      <c r="A3734" s="20" t="str">
        <f t="shared" si="58"/>
        <v>CONSUMO PER CAPITA (kg ó litros por individuo)TintoDE 25 A 34 AÑOS</v>
      </c>
      <c r="B3734" s="20" t="s">
        <v>122</v>
      </c>
      <c r="C3734" s="20" t="s">
        <v>135</v>
      </c>
      <c r="D3734" s="20" t="s">
        <v>42</v>
      </c>
      <c r="E3734" s="22">
        <v>0.60942527599532126</v>
      </c>
      <c r="F3734" s="22">
        <v>0.55990658197283649</v>
      </c>
      <c r="G3734" s="22">
        <v>0.2960988076609789</v>
      </c>
      <c r="H3734" s="22"/>
      <c r="I3734" s="22"/>
    </row>
    <row r="3735" spans="1:9" x14ac:dyDescent="0.25">
      <c r="A3735" s="20" t="str">
        <f t="shared" si="58"/>
        <v>CONSUMO PER CAPITA (kg ó litros por individuo)TintoDE 35 A 49 AÑOS</v>
      </c>
      <c r="B3735" s="20" t="s">
        <v>122</v>
      </c>
      <c r="C3735" s="20" t="s">
        <v>135</v>
      </c>
      <c r="D3735" s="20" t="s">
        <v>43</v>
      </c>
      <c r="E3735" s="22">
        <v>1.4790207044674695</v>
      </c>
      <c r="F3735" s="22">
        <v>1.3543088914483081</v>
      </c>
      <c r="G3735" s="22">
        <v>0.73796337134574208</v>
      </c>
      <c r="H3735" s="22"/>
      <c r="I3735" s="22"/>
    </row>
    <row r="3736" spans="1:9" x14ac:dyDescent="0.25">
      <c r="A3736" s="20" t="str">
        <f t="shared" si="58"/>
        <v>CONSUMO PER CAPITA (kg ó litros por individuo)TintoDE 50 A 59 AÑOS</v>
      </c>
      <c r="B3736" s="20" t="s">
        <v>122</v>
      </c>
      <c r="C3736" s="20" t="s">
        <v>135</v>
      </c>
      <c r="D3736" s="20" t="s">
        <v>44</v>
      </c>
      <c r="E3736" s="22">
        <v>3.9172838547783559</v>
      </c>
      <c r="F3736" s="22">
        <v>3.4934901769511808</v>
      </c>
      <c r="G3736" s="22">
        <v>1.6497663393758093</v>
      </c>
      <c r="H3736" s="22"/>
      <c r="I3736" s="22"/>
    </row>
    <row r="3737" spans="1:9" x14ac:dyDescent="0.25">
      <c r="A3737" s="20" t="str">
        <f t="shared" si="58"/>
        <v>CONSUMO PER CAPITA (kg ó litros por individuo)TintoDE 60 A 75 AÑOS</v>
      </c>
      <c r="B3737" s="20" t="s">
        <v>122</v>
      </c>
      <c r="C3737" s="20" t="s">
        <v>135</v>
      </c>
      <c r="D3737" s="20" t="s">
        <v>45</v>
      </c>
      <c r="E3737" s="22">
        <v>6.9719115907041571</v>
      </c>
      <c r="F3737" s="22">
        <v>5.7626430915043674</v>
      </c>
      <c r="G3737" s="22">
        <v>3.1941050697764277</v>
      </c>
      <c r="H3737" s="22"/>
      <c r="I3737" s="22"/>
    </row>
    <row r="3738" spans="1:9" x14ac:dyDescent="0.25">
      <c r="A3738" s="20" t="str">
        <f t="shared" si="58"/>
        <v>CONSUMO PER CAPITA (kg ó litros por individuo)TintoALTA Y MEDIA ALTA</v>
      </c>
      <c r="B3738" s="20" t="s">
        <v>122</v>
      </c>
      <c r="C3738" s="20" t="s">
        <v>135</v>
      </c>
      <c r="D3738" s="20" t="s">
        <v>18</v>
      </c>
      <c r="E3738" s="22">
        <v>4.2590510610787957</v>
      </c>
      <c r="F3738" s="22">
        <v>4.0843326293264317</v>
      </c>
      <c r="G3738" s="22">
        <v>1.9296061242048141</v>
      </c>
      <c r="H3738" s="22"/>
      <c r="I3738" s="22"/>
    </row>
    <row r="3739" spans="1:9" x14ac:dyDescent="0.25">
      <c r="A3739" s="20" t="str">
        <f t="shared" si="58"/>
        <v>CONSUMO PER CAPITA (kg ó litros por individuo)TintoMEDIA</v>
      </c>
      <c r="B3739" s="20" t="s">
        <v>122</v>
      </c>
      <c r="C3739" s="20" t="s">
        <v>135</v>
      </c>
      <c r="D3739" s="20" t="s">
        <v>19</v>
      </c>
      <c r="E3739" s="22">
        <v>2.3942925717180517</v>
      </c>
      <c r="F3739" s="22">
        <v>2.3352090652829212</v>
      </c>
      <c r="G3739" s="22">
        <v>1.4115442738675228</v>
      </c>
      <c r="H3739" s="22"/>
      <c r="I3739" s="22"/>
    </row>
    <row r="3740" spans="1:9" x14ac:dyDescent="0.25">
      <c r="A3740" s="20" t="str">
        <f t="shared" si="58"/>
        <v>CONSUMO PER CAPITA (kg ó litros por individuo)TintoMEDIA BAJA</v>
      </c>
      <c r="B3740" s="20" t="s">
        <v>122</v>
      </c>
      <c r="C3740" s="20" t="s">
        <v>135</v>
      </c>
      <c r="D3740" s="20" t="s">
        <v>20</v>
      </c>
      <c r="E3740" s="22">
        <v>2.4247313745933283</v>
      </c>
      <c r="F3740" s="22">
        <v>2.4003993099366641</v>
      </c>
      <c r="G3740" s="22">
        <v>1.1992950247150078</v>
      </c>
      <c r="H3740" s="22"/>
      <c r="I3740" s="22"/>
    </row>
    <row r="3741" spans="1:9" x14ac:dyDescent="0.25">
      <c r="A3741" s="20" t="str">
        <f t="shared" si="58"/>
        <v>CONSUMO PER CAPITA (kg ó litros por individuo)TintoBAJA</v>
      </c>
      <c r="B3741" s="20" t="s">
        <v>122</v>
      </c>
      <c r="C3741" s="20" t="s">
        <v>135</v>
      </c>
      <c r="D3741" s="20" t="s">
        <v>21</v>
      </c>
      <c r="E3741" s="22">
        <v>2.6070079769620227</v>
      </c>
      <c r="F3741" s="22">
        <v>1.052301631571533</v>
      </c>
      <c r="G3741" s="22">
        <v>0.62082499913230693</v>
      </c>
      <c r="H3741" s="22"/>
      <c r="I3741" s="22"/>
    </row>
    <row r="3742" spans="1:9" x14ac:dyDescent="0.25">
      <c r="A3742" s="20" t="str">
        <f t="shared" si="58"/>
        <v>CONSUMO PER CAPITA (kg ó litros por individuo)TintoHOMBRE</v>
      </c>
      <c r="B3742" s="20" t="s">
        <v>122</v>
      </c>
      <c r="C3742" s="20" t="s">
        <v>135</v>
      </c>
      <c r="D3742" s="20" t="s">
        <v>22</v>
      </c>
      <c r="E3742" s="22">
        <v>4.0808332370590321</v>
      </c>
      <c r="F3742" s="22">
        <v>3.4109538948852407</v>
      </c>
      <c r="G3742" s="22">
        <v>1.7720402536437776</v>
      </c>
      <c r="H3742" s="22"/>
      <c r="I3742" s="22"/>
    </row>
    <row r="3743" spans="1:9" x14ac:dyDescent="0.25">
      <c r="A3743" s="20" t="str">
        <f t="shared" si="58"/>
        <v>CONSUMO PER CAPITA (kg ó litros por individuo)TintoMUJER</v>
      </c>
      <c r="B3743" s="20" t="s">
        <v>122</v>
      </c>
      <c r="C3743" s="20" t="s">
        <v>135</v>
      </c>
      <c r="D3743" s="20" t="s">
        <v>23</v>
      </c>
      <c r="E3743" s="22">
        <v>1.6205451996355069</v>
      </c>
      <c r="F3743" s="22">
        <v>1.5650913593833984</v>
      </c>
      <c r="G3743" s="22">
        <v>0.8644212805282202</v>
      </c>
      <c r="H3743" s="22"/>
      <c r="I3743" s="22"/>
    </row>
    <row r="3744" spans="1:9" x14ac:dyDescent="0.25">
      <c r="A3744" s="20" t="str">
        <f t="shared" si="58"/>
        <v>CONSUMO PER CAPITA (kg ó litros por individuo)BlancoT.ESPAÑA</v>
      </c>
      <c r="B3744" s="20" t="s">
        <v>122</v>
      </c>
      <c r="C3744" s="20" t="s">
        <v>136</v>
      </c>
      <c r="D3744" s="20" t="s">
        <v>37</v>
      </c>
      <c r="E3744" s="22">
        <v>1.232559272063843</v>
      </c>
      <c r="F3744" s="22">
        <v>1.1759691794422156</v>
      </c>
      <c r="G3744" s="22">
        <v>0.71696397207744378</v>
      </c>
      <c r="H3744" s="22"/>
      <c r="I3744" s="22"/>
    </row>
    <row r="3745" spans="1:9" x14ac:dyDescent="0.25">
      <c r="A3745" s="20" t="str">
        <f t="shared" si="58"/>
        <v>CONSUMO PER CAPITA (kg ó litros por individuo)BlancoBCN AM</v>
      </c>
      <c r="B3745" s="20" t="s">
        <v>122</v>
      </c>
      <c r="C3745" s="20" t="s">
        <v>136</v>
      </c>
      <c r="D3745" s="20" t="s">
        <v>2</v>
      </c>
      <c r="E3745" s="22">
        <v>0.94324440846486857</v>
      </c>
      <c r="F3745" s="22">
        <v>0.92320819289082545</v>
      </c>
      <c r="G3745" s="22">
        <v>0.38996824962652687</v>
      </c>
      <c r="H3745" s="22"/>
      <c r="I3745" s="22"/>
    </row>
    <row r="3746" spans="1:9" x14ac:dyDescent="0.25">
      <c r="A3746" s="20" t="str">
        <f t="shared" si="58"/>
        <v>CONSUMO PER CAPITA (kg ó litros por individuo)BlancoREST.CAT ARAGON</v>
      </c>
      <c r="B3746" s="20" t="s">
        <v>122</v>
      </c>
      <c r="C3746" s="20" t="s">
        <v>136</v>
      </c>
      <c r="D3746" s="20" t="s">
        <v>3</v>
      </c>
      <c r="E3746" s="22">
        <v>1.2608618390531172</v>
      </c>
      <c r="F3746" s="22">
        <v>1.2213770927512555</v>
      </c>
      <c r="G3746" s="22">
        <v>0.76397661240518455</v>
      </c>
      <c r="H3746" s="22"/>
      <c r="I3746" s="22"/>
    </row>
    <row r="3747" spans="1:9" x14ac:dyDescent="0.25">
      <c r="A3747" s="20" t="str">
        <f t="shared" si="58"/>
        <v>CONSUMO PER CAPITA (kg ó litros por individuo)BlancoLEVANTE</v>
      </c>
      <c r="B3747" s="20" t="s">
        <v>122</v>
      </c>
      <c r="C3747" s="20" t="s">
        <v>136</v>
      </c>
      <c r="D3747" s="20" t="s">
        <v>4</v>
      </c>
      <c r="E3747" s="22">
        <v>0.81978164301106304</v>
      </c>
      <c r="F3747" s="22">
        <v>0.80338865601517306</v>
      </c>
      <c r="G3747" s="22">
        <v>0.53366681027839136</v>
      </c>
      <c r="H3747" s="22"/>
      <c r="I3747" s="22"/>
    </row>
    <row r="3748" spans="1:9" x14ac:dyDescent="0.25">
      <c r="A3748" s="20" t="str">
        <f t="shared" si="58"/>
        <v>CONSUMO PER CAPITA (kg ó litros por individuo)BlancoANDALUCIA</v>
      </c>
      <c r="B3748" s="20" t="s">
        <v>122</v>
      </c>
      <c r="C3748" s="20" t="s">
        <v>136</v>
      </c>
      <c r="D3748" s="20" t="s">
        <v>5</v>
      </c>
      <c r="E3748" s="22">
        <v>0.66099649327320298</v>
      </c>
      <c r="F3748" s="22">
        <v>0.71020222313501413</v>
      </c>
      <c r="G3748" s="22">
        <v>0.41448883117264934</v>
      </c>
      <c r="H3748" s="22"/>
      <c r="I3748" s="22"/>
    </row>
    <row r="3749" spans="1:9" x14ac:dyDescent="0.25">
      <c r="A3749" s="20" t="str">
        <f t="shared" si="58"/>
        <v>CONSUMO PER CAPITA (kg ó litros por individuo)BlancoMDD AM</v>
      </c>
      <c r="B3749" s="20" t="s">
        <v>122</v>
      </c>
      <c r="C3749" s="20" t="s">
        <v>136</v>
      </c>
      <c r="D3749" s="20" t="s">
        <v>6</v>
      </c>
      <c r="E3749" s="22">
        <v>1.4375096854921134</v>
      </c>
      <c r="F3749" s="22">
        <v>1.1100339503412742</v>
      </c>
      <c r="G3749" s="22">
        <v>0.78196021820189321</v>
      </c>
      <c r="H3749" s="22"/>
      <c r="I3749" s="22"/>
    </row>
    <row r="3750" spans="1:9" x14ac:dyDescent="0.25">
      <c r="A3750" s="20" t="str">
        <f t="shared" si="58"/>
        <v>CONSUMO PER CAPITA (kg ó litros por individuo)BlancoRTO CENTRO</v>
      </c>
      <c r="B3750" s="20" t="s">
        <v>122</v>
      </c>
      <c r="C3750" s="20" t="s">
        <v>136</v>
      </c>
      <c r="D3750" s="20" t="s">
        <v>7</v>
      </c>
      <c r="E3750" s="22">
        <v>1.4461651228366772</v>
      </c>
      <c r="F3750" s="22">
        <v>1.7717464447344333</v>
      </c>
      <c r="G3750" s="22">
        <v>0.98118824801120441</v>
      </c>
      <c r="H3750" s="22"/>
      <c r="I3750" s="22"/>
    </row>
    <row r="3751" spans="1:9" x14ac:dyDescent="0.25">
      <c r="A3751" s="20" t="str">
        <f t="shared" si="58"/>
        <v>CONSUMO PER CAPITA (kg ó litros por individuo)BlancoNORTE-CENTRO</v>
      </c>
      <c r="B3751" s="20" t="s">
        <v>122</v>
      </c>
      <c r="C3751" s="20" t="s">
        <v>136</v>
      </c>
      <c r="D3751" s="20" t="s">
        <v>8</v>
      </c>
      <c r="E3751" s="22">
        <v>1.811808202395774</v>
      </c>
      <c r="F3751" s="22">
        <v>1.9021931076049956</v>
      </c>
      <c r="G3751" s="22">
        <v>1.094167975363556</v>
      </c>
      <c r="H3751" s="22"/>
      <c r="I3751" s="22"/>
    </row>
    <row r="3752" spans="1:9" x14ac:dyDescent="0.25">
      <c r="A3752" s="20" t="str">
        <f t="shared" si="58"/>
        <v>CONSUMO PER CAPITA (kg ó litros por individuo)BlancoNOROESTE</v>
      </c>
      <c r="B3752" s="20" t="s">
        <v>122</v>
      </c>
      <c r="C3752" s="20" t="s">
        <v>136</v>
      </c>
      <c r="D3752" s="20" t="s">
        <v>9</v>
      </c>
      <c r="E3752" s="22">
        <v>2.3182370866325881</v>
      </c>
      <c r="F3752" s="22">
        <v>1.7623117404338533</v>
      </c>
      <c r="G3752" s="22">
        <v>1.2112933928159675</v>
      </c>
      <c r="H3752" s="22"/>
      <c r="I3752" s="22"/>
    </row>
    <row r="3753" spans="1:9" x14ac:dyDescent="0.25">
      <c r="A3753" s="20" t="str">
        <f t="shared" si="58"/>
        <v>CONSUMO PER CAPITA (kg ó litros por individuo)Blanco&lt;2MIL</v>
      </c>
      <c r="B3753" s="20" t="s">
        <v>122</v>
      </c>
      <c r="C3753" s="20" t="s">
        <v>136</v>
      </c>
      <c r="D3753" s="20" t="s">
        <v>10</v>
      </c>
      <c r="E3753" s="22">
        <v>1.3543406447610877</v>
      </c>
      <c r="F3753" s="22">
        <v>1.4457602028196859</v>
      </c>
      <c r="G3753" s="22">
        <v>0.85157758163482578</v>
      </c>
      <c r="H3753" s="22"/>
      <c r="I3753" s="22"/>
    </row>
    <row r="3754" spans="1:9" x14ac:dyDescent="0.25">
      <c r="A3754" s="20" t="str">
        <f t="shared" si="58"/>
        <v>CONSUMO PER CAPITA (kg ó litros por individuo)Blanco2-5MIL</v>
      </c>
      <c r="B3754" s="20" t="s">
        <v>122</v>
      </c>
      <c r="C3754" s="20" t="s">
        <v>136</v>
      </c>
      <c r="D3754" s="20" t="s">
        <v>11</v>
      </c>
      <c r="E3754" s="22">
        <v>0.99540420131241347</v>
      </c>
      <c r="F3754" s="22">
        <v>0.85645388101545172</v>
      </c>
      <c r="G3754" s="22">
        <v>0.41927255202774699</v>
      </c>
      <c r="H3754" s="22"/>
      <c r="I3754" s="22"/>
    </row>
    <row r="3755" spans="1:9" x14ac:dyDescent="0.25">
      <c r="A3755" s="20" t="str">
        <f t="shared" si="58"/>
        <v>CONSUMO PER CAPITA (kg ó litros por individuo)Blanco5-10MIL</v>
      </c>
      <c r="B3755" s="20" t="s">
        <v>122</v>
      </c>
      <c r="C3755" s="20" t="s">
        <v>136</v>
      </c>
      <c r="D3755" s="20" t="s">
        <v>12</v>
      </c>
      <c r="E3755" s="22">
        <v>1.1706799938154129</v>
      </c>
      <c r="F3755" s="22">
        <v>0.99897504624619871</v>
      </c>
      <c r="G3755" s="22">
        <v>0.67242514053016811</v>
      </c>
      <c r="H3755" s="22"/>
      <c r="I3755" s="22"/>
    </row>
    <row r="3756" spans="1:9" x14ac:dyDescent="0.25">
      <c r="A3756" s="20" t="str">
        <f t="shared" si="58"/>
        <v>CONSUMO PER CAPITA (kg ó litros por individuo)Blanco10-30MIL</v>
      </c>
      <c r="B3756" s="20" t="s">
        <v>122</v>
      </c>
      <c r="C3756" s="20" t="s">
        <v>136</v>
      </c>
      <c r="D3756" s="20" t="s">
        <v>13</v>
      </c>
      <c r="E3756" s="22">
        <v>1.0766279600685058</v>
      </c>
      <c r="F3756" s="22">
        <v>1.0804214718094911</v>
      </c>
      <c r="G3756" s="22">
        <v>0.70783304137208891</v>
      </c>
      <c r="H3756" s="22"/>
      <c r="I3756" s="22"/>
    </row>
    <row r="3757" spans="1:9" x14ac:dyDescent="0.25">
      <c r="A3757" s="20" t="str">
        <f t="shared" si="58"/>
        <v>CONSUMO PER CAPITA (kg ó litros por individuo)Blanco30-100MIL</v>
      </c>
      <c r="B3757" s="20" t="s">
        <v>122</v>
      </c>
      <c r="C3757" s="20" t="s">
        <v>136</v>
      </c>
      <c r="D3757" s="20" t="s">
        <v>14</v>
      </c>
      <c r="E3757" s="22">
        <v>1.1429347748790946</v>
      </c>
      <c r="F3757" s="22">
        <v>1.1668607730225729</v>
      </c>
      <c r="G3757" s="22">
        <v>0.61859380355951743</v>
      </c>
      <c r="H3757" s="22"/>
      <c r="I3757" s="22"/>
    </row>
    <row r="3758" spans="1:9" x14ac:dyDescent="0.25">
      <c r="A3758" s="20" t="str">
        <f t="shared" si="58"/>
        <v>CONSUMO PER CAPITA (kg ó litros por individuo)Blanco100-200MIL</v>
      </c>
      <c r="B3758" s="20" t="s">
        <v>122</v>
      </c>
      <c r="C3758" s="20" t="s">
        <v>136</v>
      </c>
      <c r="D3758" s="20" t="s">
        <v>15</v>
      </c>
      <c r="E3758" s="22">
        <v>1.6057689429230713</v>
      </c>
      <c r="F3758" s="22">
        <v>1.2752760489080686</v>
      </c>
      <c r="G3758" s="22">
        <v>0.72905350373264222</v>
      </c>
      <c r="H3758" s="22"/>
      <c r="I3758" s="22"/>
    </row>
    <row r="3759" spans="1:9" x14ac:dyDescent="0.25">
      <c r="A3759" s="20" t="str">
        <f t="shared" si="58"/>
        <v>CONSUMO PER CAPITA (kg ó litros por individuo)Blanco200-500MIL</v>
      </c>
      <c r="B3759" s="20" t="s">
        <v>122</v>
      </c>
      <c r="C3759" s="20" t="s">
        <v>136</v>
      </c>
      <c r="D3759" s="20" t="s">
        <v>16</v>
      </c>
      <c r="E3759" s="22">
        <v>1.584449790349846</v>
      </c>
      <c r="F3759" s="22">
        <v>1.459812969056014</v>
      </c>
      <c r="G3759" s="22">
        <v>0.83916678651362786</v>
      </c>
      <c r="H3759" s="22"/>
      <c r="I3759" s="22"/>
    </row>
    <row r="3760" spans="1:9" x14ac:dyDescent="0.25">
      <c r="A3760" s="20" t="str">
        <f t="shared" si="58"/>
        <v>CONSUMO PER CAPITA (kg ó litros por individuo)Blanco&gt;500MIL</v>
      </c>
      <c r="B3760" s="20" t="s">
        <v>122</v>
      </c>
      <c r="C3760" s="20" t="s">
        <v>136</v>
      </c>
      <c r="D3760" s="20" t="s">
        <v>17</v>
      </c>
      <c r="E3760" s="22">
        <v>1.1016602742195061</v>
      </c>
      <c r="F3760" s="22">
        <v>1.1358276732260808</v>
      </c>
      <c r="G3760" s="22">
        <v>0.83623465980879375</v>
      </c>
      <c r="H3760" s="22"/>
      <c r="I3760" s="22"/>
    </row>
    <row r="3761" spans="1:9" x14ac:dyDescent="0.25">
      <c r="A3761" s="20" t="str">
        <f t="shared" si="58"/>
        <v>CONSUMO PER CAPITA (kg ó litros por individuo)BlancoDE 15 A 19 AÑOS</v>
      </c>
      <c r="B3761" s="20" t="s">
        <v>122</v>
      </c>
      <c r="C3761" s="20" t="s">
        <v>136</v>
      </c>
      <c r="D3761" s="20" t="s">
        <v>40</v>
      </c>
      <c r="E3761" s="22">
        <v>1.3579798557245852E-2</v>
      </c>
      <c r="F3761" s="22">
        <v>8.0944207171552447E-3</v>
      </c>
      <c r="G3761" s="22">
        <v>0.10505512619776253</v>
      </c>
      <c r="H3761" s="22"/>
      <c r="I3761" s="22"/>
    </row>
    <row r="3762" spans="1:9" x14ac:dyDescent="0.25">
      <c r="A3762" s="20" t="str">
        <f t="shared" si="58"/>
        <v>CONSUMO PER CAPITA (kg ó litros por individuo)BlancoDE 20 A 24 AÑOS</v>
      </c>
      <c r="B3762" s="20" t="s">
        <v>122</v>
      </c>
      <c r="C3762" s="20" t="s">
        <v>136</v>
      </c>
      <c r="D3762" s="20" t="s">
        <v>41</v>
      </c>
      <c r="E3762" s="22">
        <v>0.31476052540503097</v>
      </c>
      <c r="F3762" s="22">
        <v>0.20765408505464561</v>
      </c>
      <c r="G3762" s="22">
        <v>0.19166213826499698</v>
      </c>
      <c r="H3762" s="22"/>
      <c r="I3762" s="22"/>
    </row>
    <row r="3763" spans="1:9" x14ac:dyDescent="0.25">
      <c r="A3763" s="20" t="str">
        <f t="shared" si="58"/>
        <v>CONSUMO PER CAPITA (kg ó litros por individuo)BlancoDE 25 A 34 AÑOS</v>
      </c>
      <c r="B3763" s="20" t="s">
        <v>122</v>
      </c>
      <c r="C3763" s="20" t="s">
        <v>136</v>
      </c>
      <c r="D3763" s="20" t="s">
        <v>42</v>
      </c>
      <c r="E3763" s="22">
        <v>0.71234283372699625</v>
      </c>
      <c r="F3763" s="22">
        <v>0.63813078616103591</v>
      </c>
      <c r="G3763" s="22">
        <v>0.39941082095315461</v>
      </c>
      <c r="H3763" s="22"/>
      <c r="I3763" s="22"/>
    </row>
    <row r="3764" spans="1:9" x14ac:dyDescent="0.25">
      <c r="A3764" s="20" t="str">
        <f t="shared" si="58"/>
        <v>CONSUMO PER CAPITA (kg ó litros por individuo)BlancoDE 35 A 49 AÑOS</v>
      </c>
      <c r="B3764" s="20" t="s">
        <v>122</v>
      </c>
      <c r="C3764" s="20" t="s">
        <v>136</v>
      </c>
      <c r="D3764" s="20" t="s">
        <v>43</v>
      </c>
      <c r="E3764" s="22">
        <v>0.68698403863713575</v>
      </c>
      <c r="F3764" s="22">
        <v>0.6536732677929441</v>
      </c>
      <c r="G3764" s="22">
        <v>0.38501622110142791</v>
      </c>
      <c r="H3764" s="22"/>
      <c r="I3764" s="22"/>
    </row>
    <row r="3765" spans="1:9" x14ac:dyDescent="0.25">
      <c r="A3765" s="20" t="str">
        <f t="shared" si="58"/>
        <v>CONSUMO PER CAPITA (kg ó litros por individuo)BlancoDE 50 A 59 AÑOS</v>
      </c>
      <c r="B3765" s="20" t="s">
        <v>122</v>
      </c>
      <c r="C3765" s="20" t="s">
        <v>136</v>
      </c>
      <c r="D3765" s="20" t="s">
        <v>44</v>
      </c>
      <c r="E3765" s="22">
        <v>1.5750771058751063</v>
      </c>
      <c r="F3765" s="22">
        <v>1.3433654896411149</v>
      </c>
      <c r="G3765" s="22">
        <v>0.85617123233045855</v>
      </c>
      <c r="H3765" s="22"/>
      <c r="I3765" s="22"/>
    </row>
    <row r="3766" spans="1:9" x14ac:dyDescent="0.25">
      <c r="A3766" s="20" t="str">
        <f t="shared" si="58"/>
        <v>CONSUMO PER CAPITA (kg ó litros por individuo)BlancoDE 60 A 75 AÑOS</v>
      </c>
      <c r="B3766" s="20" t="s">
        <v>122</v>
      </c>
      <c r="C3766" s="20" t="s">
        <v>136</v>
      </c>
      <c r="D3766" s="20" t="s">
        <v>45</v>
      </c>
      <c r="E3766" s="22">
        <v>2.7150125460438006</v>
      </c>
      <c r="F3766" s="22">
        <v>2.7585934633260614</v>
      </c>
      <c r="G3766" s="22">
        <v>1.5922168377560044</v>
      </c>
      <c r="H3766" s="22"/>
      <c r="I3766" s="22"/>
    </row>
    <row r="3767" spans="1:9" x14ac:dyDescent="0.25">
      <c r="A3767" s="20" t="str">
        <f t="shared" si="58"/>
        <v>CONSUMO PER CAPITA (kg ó litros por individuo)BlancoALTA Y MEDIA ALTA</v>
      </c>
      <c r="B3767" s="20" t="s">
        <v>122</v>
      </c>
      <c r="C3767" s="20" t="s">
        <v>136</v>
      </c>
      <c r="D3767" s="20" t="s">
        <v>18</v>
      </c>
      <c r="E3767" s="22">
        <v>2.1316517709230882</v>
      </c>
      <c r="F3767" s="22">
        <v>2.1029594432865948</v>
      </c>
      <c r="G3767" s="22">
        <v>1.3405581157595006</v>
      </c>
      <c r="H3767" s="22"/>
      <c r="I3767" s="22"/>
    </row>
    <row r="3768" spans="1:9" x14ac:dyDescent="0.25">
      <c r="A3768" s="20" t="str">
        <f t="shared" si="58"/>
        <v>CONSUMO PER CAPITA (kg ó litros por individuo)BlancoMEDIA</v>
      </c>
      <c r="B3768" s="20" t="s">
        <v>122</v>
      </c>
      <c r="C3768" s="20" t="s">
        <v>136</v>
      </c>
      <c r="D3768" s="20" t="s">
        <v>19</v>
      </c>
      <c r="E3768" s="22">
        <v>0.95480992010887311</v>
      </c>
      <c r="F3768" s="22">
        <v>1.011593542775058</v>
      </c>
      <c r="G3768" s="22">
        <v>0.59704578369424177</v>
      </c>
      <c r="H3768" s="22"/>
      <c r="I3768" s="22"/>
    </row>
    <row r="3769" spans="1:9" x14ac:dyDescent="0.25">
      <c r="A3769" s="20" t="str">
        <f t="shared" si="58"/>
        <v>CONSUMO PER CAPITA (kg ó litros por individuo)BlancoMEDIA BAJA</v>
      </c>
      <c r="B3769" s="20" t="s">
        <v>122</v>
      </c>
      <c r="C3769" s="20" t="s">
        <v>136</v>
      </c>
      <c r="D3769" s="20" t="s">
        <v>20</v>
      </c>
      <c r="E3769" s="22">
        <v>1.1034880562580889</v>
      </c>
      <c r="F3769" s="22">
        <v>1.1498918940076821</v>
      </c>
      <c r="G3769" s="22">
        <v>0.58853022840973335</v>
      </c>
      <c r="H3769" s="22"/>
      <c r="I3769" s="22"/>
    </row>
    <row r="3770" spans="1:9" x14ac:dyDescent="0.25">
      <c r="A3770" s="20" t="str">
        <f t="shared" si="58"/>
        <v>CONSUMO PER CAPITA (kg ó litros por individuo)BlancoBAJA</v>
      </c>
      <c r="B3770" s="20" t="s">
        <v>122</v>
      </c>
      <c r="C3770" s="20" t="s">
        <v>136</v>
      </c>
      <c r="D3770" s="20" t="s">
        <v>21</v>
      </c>
      <c r="E3770" s="22">
        <v>0.88373371151789348</v>
      </c>
      <c r="F3770" s="22">
        <v>0.45949337691562453</v>
      </c>
      <c r="G3770" s="22">
        <v>0.40462521881174163</v>
      </c>
      <c r="H3770" s="22"/>
      <c r="I3770" s="22"/>
    </row>
    <row r="3771" spans="1:9" x14ac:dyDescent="0.25">
      <c r="A3771" s="20" t="str">
        <f t="shared" si="58"/>
        <v>CONSUMO PER CAPITA (kg ó litros por individuo)BlancoHOMBRE</v>
      </c>
      <c r="B3771" s="20" t="s">
        <v>122</v>
      </c>
      <c r="C3771" s="20" t="s">
        <v>136</v>
      </c>
      <c r="D3771" s="20" t="s">
        <v>22</v>
      </c>
      <c r="E3771" s="22">
        <v>1.5130749951123945</v>
      </c>
      <c r="F3771" s="22">
        <v>1.4646336582533623</v>
      </c>
      <c r="G3771" s="22">
        <v>0.88924782606214459</v>
      </c>
      <c r="H3771" s="22"/>
      <c r="I3771" s="22"/>
    </row>
    <row r="3772" spans="1:9" x14ac:dyDescent="0.25">
      <c r="A3772" s="20" t="str">
        <f t="shared" si="58"/>
        <v>CONSUMO PER CAPITA (kg ó litros por individuo)BlancoMUJER</v>
      </c>
      <c r="B3772" s="20" t="s">
        <v>122</v>
      </c>
      <c r="C3772" s="20" t="s">
        <v>136</v>
      </c>
      <c r="D3772" s="20" t="s">
        <v>23</v>
      </c>
      <c r="E3772" s="22">
        <v>0.95538555802800285</v>
      </c>
      <c r="F3772" s="22">
        <v>0.89163065616166315</v>
      </c>
      <c r="G3772" s="22">
        <v>0.54755034914854994</v>
      </c>
      <c r="H3772" s="22"/>
      <c r="I3772" s="22"/>
    </row>
    <row r="3773" spans="1:9" x14ac:dyDescent="0.25">
      <c r="A3773" s="20" t="str">
        <f t="shared" si="58"/>
        <v>CONSUMO PER CAPITA (kg ó litros por individuo)RosadoT.ESPAÑA</v>
      </c>
      <c r="B3773" s="20" t="s">
        <v>122</v>
      </c>
      <c r="C3773" s="20" t="s">
        <v>137</v>
      </c>
      <c r="D3773" s="20" t="s">
        <v>37</v>
      </c>
      <c r="E3773" s="22">
        <v>0.33448217857543794</v>
      </c>
      <c r="F3773" s="22">
        <v>0.23937681973981073</v>
      </c>
      <c r="G3773" s="22">
        <v>9.8177442462072884E-2</v>
      </c>
      <c r="H3773" s="22"/>
      <c r="I3773" s="22"/>
    </row>
    <row r="3774" spans="1:9" x14ac:dyDescent="0.25">
      <c r="A3774" s="20" t="str">
        <f t="shared" si="58"/>
        <v>CONSUMO PER CAPITA (kg ó litros por individuo)RosadoBCN AM</v>
      </c>
      <c r="B3774" s="20" t="s">
        <v>122</v>
      </c>
      <c r="C3774" s="20" t="s">
        <v>137</v>
      </c>
      <c r="D3774" s="20" t="s">
        <v>2</v>
      </c>
      <c r="E3774" s="22">
        <v>0.2141772003958676</v>
      </c>
      <c r="F3774" s="22">
        <v>0.21564957912340771</v>
      </c>
      <c r="G3774" s="22">
        <v>8.7613966557886405E-2</v>
      </c>
      <c r="H3774" s="22"/>
      <c r="I3774" s="22"/>
    </row>
    <row r="3775" spans="1:9" x14ac:dyDescent="0.25">
      <c r="A3775" s="20" t="str">
        <f t="shared" si="58"/>
        <v>CONSUMO PER CAPITA (kg ó litros por individuo)RosadoREST.CAT ARAGON</v>
      </c>
      <c r="B3775" s="20" t="s">
        <v>122</v>
      </c>
      <c r="C3775" s="20" t="s">
        <v>137</v>
      </c>
      <c r="D3775" s="20" t="s">
        <v>3</v>
      </c>
      <c r="E3775" s="22">
        <v>0.35582248349947326</v>
      </c>
      <c r="F3775" s="22">
        <v>0.26669880004777191</v>
      </c>
      <c r="G3775" s="22">
        <v>0.12569424910652471</v>
      </c>
      <c r="H3775" s="22"/>
      <c r="I3775" s="22"/>
    </row>
    <row r="3776" spans="1:9" x14ac:dyDescent="0.25">
      <c r="A3776" s="20" t="str">
        <f t="shared" si="58"/>
        <v>CONSUMO PER CAPITA (kg ó litros por individuo)RosadoLEVANTE</v>
      </c>
      <c r="B3776" s="20" t="s">
        <v>122</v>
      </c>
      <c r="C3776" s="20" t="s">
        <v>137</v>
      </c>
      <c r="D3776" s="20" t="s">
        <v>4</v>
      </c>
      <c r="E3776" s="22">
        <v>0.77850554365628344</v>
      </c>
      <c r="F3776" s="22">
        <v>0.401310431372223</v>
      </c>
      <c r="G3776" s="22">
        <v>7.2116947964838266E-2</v>
      </c>
      <c r="H3776" s="22"/>
      <c r="I3776" s="22"/>
    </row>
    <row r="3777" spans="1:9" x14ac:dyDescent="0.25">
      <c r="A3777" s="20" t="str">
        <f t="shared" si="58"/>
        <v>CONSUMO PER CAPITA (kg ó litros por individuo)RosadoANDALUCIA</v>
      </c>
      <c r="B3777" s="20" t="s">
        <v>122</v>
      </c>
      <c r="C3777" s="20" t="s">
        <v>137</v>
      </c>
      <c r="D3777" s="20" t="s">
        <v>5</v>
      </c>
      <c r="E3777" s="22">
        <v>9.9534077366835838E-2</v>
      </c>
      <c r="F3777" s="22">
        <v>7.4337737520823122E-2</v>
      </c>
      <c r="G3777" s="22">
        <v>4.1574753754038907E-2</v>
      </c>
      <c r="H3777" s="22"/>
      <c r="I3777" s="22"/>
    </row>
    <row r="3778" spans="1:9" x14ac:dyDescent="0.25">
      <c r="A3778" s="20" t="str">
        <f t="shared" si="58"/>
        <v>CONSUMO PER CAPITA (kg ó litros por individuo)RosadoMDD AM</v>
      </c>
      <c r="B3778" s="20" t="s">
        <v>122</v>
      </c>
      <c r="C3778" s="20" t="s">
        <v>137</v>
      </c>
      <c r="D3778" s="20" t="s">
        <v>6</v>
      </c>
      <c r="E3778" s="22">
        <v>0.22639992077880564</v>
      </c>
      <c r="F3778" s="22">
        <v>0.23306612268438201</v>
      </c>
      <c r="G3778" s="22">
        <v>0.1210052059441262</v>
      </c>
      <c r="H3778" s="22"/>
      <c r="I3778" s="22"/>
    </row>
    <row r="3779" spans="1:9" x14ac:dyDescent="0.25">
      <c r="A3779" s="20" t="str">
        <f t="shared" si="58"/>
        <v>CONSUMO PER CAPITA (kg ó litros por individuo)RosadoRTO CENTRO</v>
      </c>
      <c r="B3779" s="20" t="s">
        <v>122</v>
      </c>
      <c r="C3779" s="20" t="s">
        <v>137</v>
      </c>
      <c r="D3779" s="20" t="s">
        <v>7</v>
      </c>
      <c r="E3779" s="22">
        <v>0.13191030191641853</v>
      </c>
      <c r="F3779" s="22">
        <v>0.18230911496018143</v>
      </c>
      <c r="G3779" s="22">
        <v>9.951618633406191E-2</v>
      </c>
      <c r="H3779" s="22"/>
      <c r="I3779" s="22"/>
    </row>
    <row r="3780" spans="1:9" x14ac:dyDescent="0.25">
      <c r="A3780" s="20" t="str">
        <f t="shared" ref="A3780:A3843" si="59">B3780&amp;C3780&amp;D3780</f>
        <v>CONSUMO PER CAPITA (kg ó litros por individuo)RosadoNORTE-CENTRO</v>
      </c>
      <c r="B3780" s="20" t="s">
        <v>122</v>
      </c>
      <c r="C3780" s="20" t="s">
        <v>137</v>
      </c>
      <c r="D3780" s="20" t="s">
        <v>8</v>
      </c>
      <c r="E3780" s="22">
        <v>0.35216850607175115</v>
      </c>
      <c r="F3780" s="22">
        <v>0.30397761758489861</v>
      </c>
      <c r="G3780" s="22">
        <v>0.16494729934068972</v>
      </c>
      <c r="H3780" s="22"/>
      <c r="I3780" s="22"/>
    </row>
    <row r="3781" spans="1:9" x14ac:dyDescent="0.25">
      <c r="A3781" s="20" t="str">
        <f t="shared" si="59"/>
        <v>CONSUMO PER CAPITA (kg ó litros por individuo)RosadoNOROESTE</v>
      </c>
      <c r="B3781" s="20" t="s">
        <v>122</v>
      </c>
      <c r="C3781" s="20" t="s">
        <v>137</v>
      </c>
      <c r="D3781" s="20" t="s">
        <v>9</v>
      </c>
      <c r="E3781" s="22">
        <v>0.55460333597327516</v>
      </c>
      <c r="F3781" s="22">
        <v>0.32378815577415776</v>
      </c>
      <c r="G3781" s="22">
        <v>0.1368377601512582</v>
      </c>
      <c r="H3781" s="22"/>
      <c r="I3781" s="22"/>
    </row>
    <row r="3782" spans="1:9" x14ac:dyDescent="0.25">
      <c r="A3782" s="20" t="str">
        <f t="shared" si="59"/>
        <v>CONSUMO PER CAPITA (kg ó litros por individuo)Rosado&lt;2MIL</v>
      </c>
      <c r="B3782" s="20" t="s">
        <v>122</v>
      </c>
      <c r="C3782" s="20" t="s">
        <v>137</v>
      </c>
      <c r="D3782" s="20" t="s">
        <v>10</v>
      </c>
      <c r="E3782" s="22">
        <v>0.35064425257530973</v>
      </c>
      <c r="F3782" s="22">
        <v>0.1774568998136789</v>
      </c>
      <c r="G3782" s="22">
        <v>0.18532136369041977</v>
      </c>
      <c r="H3782" s="22"/>
      <c r="I3782" s="22"/>
    </row>
    <row r="3783" spans="1:9" x14ac:dyDescent="0.25">
      <c r="A3783" s="20" t="str">
        <f t="shared" si="59"/>
        <v>CONSUMO PER CAPITA (kg ó litros por individuo)Rosado2-5MIL</v>
      </c>
      <c r="B3783" s="20" t="s">
        <v>122</v>
      </c>
      <c r="C3783" s="20" t="s">
        <v>137</v>
      </c>
      <c r="D3783" s="20" t="s">
        <v>11</v>
      </c>
      <c r="E3783" s="22">
        <v>0.1166477638793153</v>
      </c>
      <c r="F3783" s="22">
        <v>0.19243691007466687</v>
      </c>
      <c r="G3783" s="22">
        <v>5.7193054977919447E-2</v>
      </c>
      <c r="H3783" s="22"/>
      <c r="I3783" s="22"/>
    </row>
    <row r="3784" spans="1:9" x14ac:dyDescent="0.25">
      <c r="A3784" s="20" t="str">
        <f t="shared" si="59"/>
        <v>CONSUMO PER CAPITA (kg ó litros por individuo)Rosado5-10MIL</v>
      </c>
      <c r="B3784" s="20" t="s">
        <v>122</v>
      </c>
      <c r="C3784" s="20" t="s">
        <v>137</v>
      </c>
      <c r="D3784" s="20" t="s">
        <v>12</v>
      </c>
      <c r="E3784" s="22">
        <v>0.17821957529354571</v>
      </c>
      <c r="F3784" s="22">
        <v>0.11482180605562069</v>
      </c>
      <c r="G3784" s="22">
        <v>4.8496209169199875E-2</v>
      </c>
      <c r="H3784" s="22"/>
      <c r="I3784" s="22"/>
    </row>
    <row r="3785" spans="1:9" x14ac:dyDescent="0.25">
      <c r="A3785" s="20" t="str">
        <f t="shared" si="59"/>
        <v>CONSUMO PER CAPITA (kg ó litros por individuo)Rosado10-30MIL</v>
      </c>
      <c r="B3785" s="20" t="s">
        <v>122</v>
      </c>
      <c r="C3785" s="20" t="s">
        <v>137</v>
      </c>
      <c r="D3785" s="20" t="s">
        <v>13</v>
      </c>
      <c r="E3785" s="22">
        <v>0.85656777836528941</v>
      </c>
      <c r="F3785" s="22">
        <v>0.47286462976100518</v>
      </c>
      <c r="G3785" s="22">
        <v>0.11517206748957672</v>
      </c>
      <c r="H3785" s="22"/>
      <c r="I3785" s="22"/>
    </row>
    <row r="3786" spans="1:9" x14ac:dyDescent="0.25">
      <c r="A3786" s="20" t="str">
        <f t="shared" si="59"/>
        <v>CONSUMO PER CAPITA (kg ó litros por individuo)Rosado30-100MIL</v>
      </c>
      <c r="B3786" s="20" t="s">
        <v>122</v>
      </c>
      <c r="C3786" s="20" t="s">
        <v>137</v>
      </c>
      <c r="D3786" s="20" t="s">
        <v>14</v>
      </c>
      <c r="E3786" s="22">
        <v>0.16683946036252767</v>
      </c>
      <c r="F3786" s="22">
        <v>0.17675576203054991</v>
      </c>
      <c r="G3786" s="22">
        <v>9.5752922912340041E-2</v>
      </c>
      <c r="H3786" s="22"/>
      <c r="I3786" s="22"/>
    </row>
    <row r="3787" spans="1:9" x14ac:dyDescent="0.25">
      <c r="A3787" s="20" t="str">
        <f t="shared" si="59"/>
        <v>CONSUMO PER CAPITA (kg ó litros por individuo)Rosado100-200MIL</v>
      </c>
      <c r="B3787" s="20" t="s">
        <v>122</v>
      </c>
      <c r="C3787" s="20" t="s">
        <v>137</v>
      </c>
      <c r="D3787" s="20" t="s">
        <v>15</v>
      </c>
      <c r="E3787" s="22">
        <v>0.2365046794709999</v>
      </c>
      <c r="F3787" s="22">
        <v>0.17251612912762843</v>
      </c>
      <c r="G3787" s="22">
        <v>6.6241024598072212E-2</v>
      </c>
      <c r="H3787" s="22"/>
      <c r="I3787" s="22"/>
    </row>
    <row r="3788" spans="1:9" x14ac:dyDescent="0.25">
      <c r="A3788" s="20" t="str">
        <f t="shared" si="59"/>
        <v>CONSUMO PER CAPITA (kg ó litros por individuo)Rosado200-500MIL</v>
      </c>
      <c r="B3788" s="20" t="s">
        <v>122</v>
      </c>
      <c r="C3788" s="20" t="s">
        <v>137</v>
      </c>
      <c r="D3788" s="20" t="s">
        <v>16</v>
      </c>
      <c r="E3788" s="22">
        <v>0.28566615192972311</v>
      </c>
      <c r="F3788" s="22">
        <v>0.1452256841527636</v>
      </c>
      <c r="G3788" s="22">
        <v>6.2539276699425994E-2</v>
      </c>
      <c r="H3788" s="22"/>
      <c r="I3788" s="22"/>
    </row>
    <row r="3789" spans="1:9" x14ac:dyDescent="0.25">
      <c r="A3789" s="20" t="str">
        <f t="shared" si="59"/>
        <v>CONSUMO PER CAPITA (kg ó litros por individuo)Rosado&gt;500MIL</v>
      </c>
      <c r="B3789" s="20" t="s">
        <v>122</v>
      </c>
      <c r="C3789" s="20" t="s">
        <v>137</v>
      </c>
      <c r="D3789" s="20" t="s">
        <v>17</v>
      </c>
      <c r="E3789" s="22">
        <v>0.22110253841089653</v>
      </c>
      <c r="F3789" s="22">
        <v>0.2667580388332399</v>
      </c>
      <c r="G3789" s="22">
        <v>0.13684892477412031</v>
      </c>
      <c r="H3789" s="22"/>
      <c r="I3789" s="22"/>
    </row>
    <row r="3790" spans="1:9" x14ac:dyDescent="0.25">
      <c r="A3790" s="20" t="str">
        <f t="shared" si="59"/>
        <v>CONSUMO PER CAPITA (kg ó litros por individuo)RosadoDE 15 A 19 AÑOS</v>
      </c>
      <c r="B3790" s="20" t="s">
        <v>122</v>
      </c>
      <c r="C3790" s="20" t="s">
        <v>137</v>
      </c>
      <c r="D3790" s="20" t="s">
        <v>40</v>
      </c>
      <c r="E3790" s="22">
        <v>2.7264697826686183E-3</v>
      </c>
      <c r="F3790" s="22" t="s">
        <v>213</v>
      </c>
      <c r="G3790" s="22">
        <v>7.6175059357345186E-3</v>
      </c>
      <c r="H3790" s="22"/>
      <c r="I3790" s="22"/>
    </row>
    <row r="3791" spans="1:9" x14ac:dyDescent="0.25">
      <c r="A3791" s="20" t="str">
        <f t="shared" si="59"/>
        <v>CONSUMO PER CAPITA (kg ó litros por individuo)RosadoDE 20 A 24 AÑOS</v>
      </c>
      <c r="B3791" s="20" t="s">
        <v>122</v>
      </c>
      <c r="C3791" s="20" t="s">
        <v>137</v>
      </c>
      <c r="D3791" s="20" t="s">
        <v>41</v>
      </c>
      <c r="E3791" s="22">
        <v>0.10674869344057016</v>
      </c>
      <c r="F3791" s="22">
        <v>4.3189158996670605E-2</v>
      </c>
      <c r="G3791" s="22">
        <v>5.8080181341801243E-3</v>
      </c>
      <c r="H3791" s="22"/>
      <c r="I3791" s="22"/>
    </row>
    <row r="3792" spans="1:9" x14ac:dyDescent="0.25">
      <c r="A3792" s="20" t="str">
        <f t="shared" si="59"/>
        <v>CONSUMO PER CAPITA (kg ó litros por individuo)RosadoDE 25 A 34 AÑOS</v>
      </c>
      <c r="B3792" s="20" t="s">
        <v>122</v>
      </c>
      <c r="C3792" s="20" t="s">
        <v>137</v>
      </c>
      <c r="D3792" s="20" t="s">
        <v>42</v>
      </c>
      <c r="E3792" s="22">
        <v>0.10607709028607318</v>
      </c>
      <c r="F3792" s="22">
        <v>6.957234771212667E-2</v>
      </c>
      <c r="G3792" s="22">
        <v>3.7676180216965893E-2</v>
      </c>
      <c r="H3792" s="22"/>
      <c r="I3792" s="22"/>
    </row>
    <row r="3793" spans="1:9" x14ac:dyDescent="0.25">
      <c r="A3793" s="20" t="str">
        <f t="shared" si="59"/>
        <v>CONSUMO PER CAPITA (kg ó litros por individuo)RosadoDE 35 A 49 AÑOS</v>
      </c>
      <c r="B3793" s="20" t="s">
        <v>122</v>
      </c>
      <c r="C3793" s="20" t="s">
        <v>137</v>
      </c>
      <c r="D3793" s="20" t="s">
        <v>43</v>
      </c>
      <c r="E3793" s="22">
        <v>0.1334239348783316</v>
      </c>
      <c r="F3793" s="22">
        <v>0.13475387220372007</v>
      </c>
      <c r="G3793" s="22">
        <v>6.2822744303676403E-2</v>
      </c>
      <c r="H3793" s="22"/>
      <c r="I3793" s="22"/>
    </row>
    <row r="3794" spans="1:9" x14ac:dyDescent="0.25">
      <c r="A3794" s="20" t="str">
        <f t="shared" si="59"/>
        <v>CONSUMO PER CAPITA (kg ó litros por individuo)RosadoDE 50 A 59 AÑOS</v>
      </c>
      <c r="B3794" s="20" t="s">
        <v>122</v>
      </c>
      <c r="C3794" s="20" t="s">
        <v>137</v>
      </c>
      <c r="D3794" s="20" t="s">
        <v>44</v>
      </c>
      <c r="E3794" s="22">
        <v>0.40627430633342398</v>
      </c>
      <c r="F3794" s="22">
        <v>0.26782168715636812</v>
      </c>
      <c r="G3794" s="22">
        <v>0.14435934104525078</v>
      </c>
      <c r="H3794" s="22"/>
      <c r="I3794" s="22"/>
    </row>
    <row r="3795" spans="1:9" x14ac:dyDescent="0.25">
      <c r="A3795" s="20" t="str">
        <f t="shared" si="59"/>
        <v>CONSUMO PER CAPITA (kg ó litros por individuo)RosadoDE 60 A 75 AÑOS</v>
      </c>
      <c r="B3795" s="20" t="s">
        <v>122</v>
      </c>
      <c r="C3795" s="20" t="s">
        <v>137</v>
      </c>
      <c r="D3795" s="20" t="s">
        <v>45</v>
      </c>
      <c r="E3795" s="22">
        <v>0.88778775258494869</v>
      </c>
      <c r="F3795" s="22">
        <v>0.60465010602664826</v>
      </c>
      <c r="G3795" s="22">
        <v>0.19937095571670266</v>
      </c>
      <c r="H3795" s="22"/>
      <c r="I3795" s="22"/>
    </row>
    <row r="3796" spans="1:9" x14ac:dyDescent="0.25">
      <c r="A3796" s="20" t="str">
        <f t="shared" si="59"/>
        <v>CONSUMO PER CAPITA (kg ó litros por individuo)RosadoALTA Y MEDIA ALTA</v>
      </c>
      <c r="B3796" s="20" t="s">
        <v>122</v>
      </c>
      <c r="C3796" s="20" t="s">
        <v>137</v>
      </c>
      <c r="D3796" s="20" t="s">
        <v>18</v>
      </c>
      <c r="E3796" s="22">
        <v>0.27517507910052286</v>
      </c>
      <c r="F3796" s="22">
        <v>0.20691824647840065</v>
      </c>
      <c r="G3796" s="22">
        <v>9.2054308775764565E-2</v>
      </c>
      <c r="H3796" s="22"/>
      <c r="I3796" s="22"/>
    </row>
    <row r="3797" spans="1:9" x14ac:dyDescent="0.25">
      <c r="A3797" s="20" t="str">
        <f t="shared" si="59"/>
        <v>CONSUMO PER CAPITA (kg ó litros por individuo)RosadoMEDIA</v>
      </c>
      <c r="B3797" s="20" t="s">
        <v>122</v>
      </c>
      <c r="C3797" s="20" t="s">
        <v>137</v>
      </c>
      <c r="D3797" s="20" t="s">
        <v>19</v>
      </c>
      <c r="E3797" s="22">
        <v>0.3379180669843348</v>
      </c>
      <c r="F3797" s="22">
        <v>0.235351447762252</v>
      </c>
      <c r="G3797" s="22">
        <v>0.11337870353648601</v>
      </c>
      <c r="H3797" s="22"/>
      <c r="I3797" s="22"/>
    </row>
    <row r="3798" spans="1:9" x14ac:dyDescent="0.25">
      <c r="A3798" s="20" t="str">
        <f t="shared" si="59"/>
        <v>CONSUMO PER CAPITA (kg ó litros por individuo)RosadoMEDIA BAJA</v>
      </c>
      <c r="B3798" s="20" t="s">
        <v>122</v>
      </c>
      <c r="C3798" s="20" t="s">
        <v>137</v>
      </c>
      <c r="D3798" s="20" t="s">
        <v>20</v>
      </c>
      <c r="E3798" s="22">
        <v>0.50359340184387846</v>
      </c>
      <c r="F3798" s="22">
        <v>0.36690446519966013</v>
      </c>
      <c r="G3798" s="22">
        <v>0.11380223025063099</v>
      </c>
      <c r="H3798" s="22"/>
      <c r="I3798" s="22"/>
    </row>
    <row r="3799" spans="1:9" x14ac:dyDescent="0.25">
      <c r="A3799" s="20" t="str">
        <f t="shared" si="59"/>
        <v>CONSUMO PER CAPITA (kg ó litros por individuo)RosadoBAJA</v>
      </c>
      <c r="B3799" s="20" t="s">
        <v>122</v>
      </c>
      <c r="C3799" s="20" t="s">
        <v>137</v>
      </c>
      <c r="D3799" s="20" t="s">
        <v>21</v>
      </c>
      <c r="E3799" s="22">
        <v>0.1642785178593355</v>
      </c>
      <c r="F3799" s="22">
        <v>0.10678562364330195</v>
      </c>
      <c r="G3799" s="22">
        <v>5.7409017421048411E-2</v>
      </c>
      <c r="H3799" s="22"/>
      <c r="I3799" s="22"/>
    </row>
    <row r="3800" spans="1:9" x14ac:dyDescent="0.25">
      <c r="A3800" s="20" t="str">
        <f t="shared" si="59"/>
        <v>CONSUMO PER CAPITA (kg ó litros por individuo)RosadoHOMBRE</v>
      </c>
      <c r="B3800" s="20" t="s">
        <v>122</v>
      </c>
      <c r="C3800" s="20" t="s">
        <v>137</v>
      </c>
      <c r="D3800" s="20" t="s">
        <v>22</v>
      </c>
      <c r="E3800" s="22">
        <v>0.48254019368909201</v>
      </c>
      <c r="F3800" s="22">
        <v>0.32559204759372701</v>
      </c>
      <c r="G3800" s="22">
        <v>0.12386417589726224</v>
      </c>
      <c r="H3800" s="22"/>
      <c r="I3800" s="22"/>
    </row>
    <row r="3801" spans="1:9" x14ac:dyDescent="0.25">
      <c r="A3801" s="20" t="str">
        <f t="shared" si="59"/>
        <v>CONSUMO PER CAPITA (kg ó litros por individuo)RosadoMUJER</v>
      </c>
      <c r="B3801" s="20" t="s">
        <v>122</v>
      </c>
      <c r="C3801" s="20" t="s">
        <v>137</v>
      </c>
      <c r="D3801" s="20" t="s">
        <v>23</v>
      </c>
      <c r="E3801" s="22">
        <v>0.18818879824755855</v>
      </c>
      <c r="F3801" s="22">
        <v>0.15445400307350154</v>
      </c>
      <c r="G3801" s="22">
        <v>7.2918612785216594E-2</v>
      </c>
      <c r="H3801" s="22"/>
      <c r="I3801" s="22"/>
    </row>
    <row r="3802" spans="1:9" x14ac:dyDescent="0.25">
      <c r="A3802" s="20" t="str">
        <f t="shared" si="59"/>
        <v>CONSUMO PER CAPITA (kg ó litros por individuo)Resto vinoT.ESPAÑA</v>
      </c>
      <c r="B3802" s="20" t="s">
        <v>122</v>
      </c>
      <c r="C3802" s="20" t="s">
        <v>138</v>
      </c>
      <c r="D3802" s="20" t="s">
        <v>37</v>
      </c>
      <c r="E3802" s="22">
        <v>4.1937709451790629E-2</v>
      </c>
      <c r="F3802" s="22">
        <v>4.1232343480043482E-2</v>
      </c>
      <c r="G3802" s="22">
        <v>2.8732646066016696E-2</v>
      </c>
      <c r="H3802" s="22"/>
      <c r="I3802" s="22"/>
    </row>
    <row r="3803" spans="1:9" x14ac:dyDescent="0.25">
      <c r="A3803" s="20" t="str">
        <f t="shared" si="59"/>
        <v>CONSUMO PER CAPITA (kg ó litros por individuo)Resto vinoBCN AM</v>
      </c>
      <c r="B3803" s="20" t="s">
        <v>122</v>
      </c>
      <c r="C3803" s="20" t="s">
        <v>138</v>
      </c>
      <c r="D3803" s="20" t="s">
        <v>2</v>
      </c>
      <c r="E3803" s="22">
        <v>4.4110633936396082E-2</v>
      </c>
      <c r="F3803" s="22">
        <v>2.718530775886158E-2</v>
      </c>
      <c r="G3803" s="22">
        <v>2.0686643749942755E-2</v>
      </c>
      <c r="H3803" s="22"/>
      <c r="I3803" s="22"/>
    </row>
    <row r="3804" spans="1:9" x14ac:dyDescent="0.25">
      <c r="A3804" s="20" t="str">
        <f t="shared" si="59"/>
        <v>CONSUMO PER CAPITA (kg ó litros por individuo)Resto vinoREST.CAT ARAGON</v>
      </c>
      <c r="B3804" s="20" t="s">
        <v>122</v>
      </c>
      <c r="C3804" s="20" t="s">
        <v>138</v>
      </c>
      <c r="D3804" s="20" t="s">
        <v>3</v>
      </c>
      <c r="E3804" s="22">
        <v>4.4468653397809657E-2</v>
      </c>
      <c r="F3804" s="22">
        <v>1.235373916410237E-2</v>
      </c>
      <c r="G3804" s="22">
        <v>1.3809250216850574E-2</v>
      </c>
      <c r="H3804" s="22"/>
      <c r="I3804" s="22"/>
    </row>
    <row r="3805" spans="1:9" x14ac:dyDescent="0.25">
      <c r="A3805" s="20" t="str">
        <f t="shared" si="59"/>
        <v>CONSUMO PER CAPITA (kg ó litros por individuo)Resto vinoLEVANTE</v>
      </c>
      <c r="B3805" s="20" t="s">
        <v>122</v>
      </c>
      <c r="C3805" s="20" t="s">
        <v>138</v>
      </c>
      <c r="D3805" s="20" t="s">
        <v>4</v>
      </c>
      <c r="E3805" s="22">
        <v>1.7131065985055888E-2</v>
      </c>
      <c r="F3805" s="22">
        <v>1.1074745684248778E-2</v>
      </c>
      <c r="G3805" s="22">
        <v>1.09769881311151E-2</v>
      </c>
      <c r="H3805" s="22"/>
      <c r="I3805" s="22"/>
    </row>
    <row r="3806" spans="1:9" x14ac:dyDescent="0.25">
      <c r="A3806" s="20" t="str">
        <f t="shared" si="59"/>
        <v>CONSUMO PER CAPITA (kg ó litros por individuo)Resto vinoANDALUCIA</v>
      </c>
      <c r="B3806" s="20" t="s">
        <v>122</v>
      </c>
      <c r="C3806" s="20" t="s">
        <v>138</v>
      </c>
      <c r="D3806" s="20" t="s">
        <v>5</v>
      </c>
      <c r="E3806" s="22">
        <v>7.5302341525907313E-2</v>
      </c>
      <c r="F3806" s="22">
        <v>9.5710675247179675E-2</v>
      </c>
      <c r="G3806" s="22">
        <v>7.3253409728379973E-2</v>
      </c>
      <c r="H3806" s="22"/>
      <c r="I3806" s="22"/>
    </row>
    <row r="3807" spans="1:9" x14ac:dyDescent="0.25">
      <c r="A3807" s="20" t="str">
        <f t="shared" si="59"/>
        <v>CONSUMO PER CAPITA (kg ó litros por individuo)Resto vinoMDD AM</v>
      </c>
      <c r="B3807" s="20" t="s">
        <v>122</v>
      </c>
      <c r="C3807" s="20" t="s">
        <v>138</v>
      </c>
      <c r="D3807" s="20" t="s">
        <v>6</v>
      </c>
      <c r="E3807" s="22">
        <v>1.9028611325046275E-2</v>
      </c>
      <c r="F3807" s="22">
        <v>9.9338223619110603E-3</v>
      </c>
      <c r="G3807" s="22">
        <v>1.3934216789035616E-2</v>
      </c>
      <c r="H3807" s="22"/>
      <c r="I3807" s="22"/>
    </row>
    <row r="3808" spans="1:9" x14ac:dyDescent="0.25">
      <c r="A3808" s="20" t="str">
        <f t="shared" si="59"/>
        <v>CONSUMO PER CAPITA (kg ó litros por individuo)Resto vinoRTO CENTRO</v>
      </c>
      <c r="B3808" s="20" t="s">
        <v>122</v>
      </c>
      <c r="C3808" s="20" t="s">
        <v>138</v>
      </c>
      <c r="D3808" s="20" t="s">
        <v>7</v>
      </c>
      <c r="E3808" s="22">
        <v>1.9155349356332951E-2</v>
      </c>
      <c r="F3808" s="22">
        <v>3.7330729862967219E-2</v>
      </c>
      <c r="G3808" s="22">
        <v>1.0063912770346361E-2</v>
      </c>
      <c r="H3808" s="22"/>
      <c r="I3808" s="22"/>
    </row>
    <row r="3809" spans="1:9" x14ac:dyDescent="0.25">
      <c r="A3809" s="20" t="str">
        <f t="shared" si="59"/>
        <v>CONSUMO PER CAPITA (kg ó litros por individuo)Resto vinoNORTE-CENTRO</v>
      </c>
      <c r="B3809" s="20" t="s">
        <v>122</v>
      </c>
      <c r="C3809" s="20" t="s">
        <v>138</v>
      </c>
      <c r="D3809" s="20" t="s">
        <v>8</v>
      </c>
      <c r="E3809" s="22">
        <v>6.0483305011202297E-2</v>
      </c>
      <c r="F3809" s="22">
        <v>8.3697036893675705E-2</v>
      </c>
      <c r="G3809" s="22">
        <v>4.0086849749927086E-2</v>
      </c>
      <c r="H3809" s="22"/>
      <c r="I3809" s="22"/>
    </row>
    <row r="3810" spans="1:9" x14ac:dyDescent="0.25">
      <c r="A3810" s="20" t="str">
        <f t="shared" si="59"/>
        <v>CONSUMO PER CAPITA (kg ó litros por individuo)Resto vinoNOROESTE</v>
      </c>
      <c r="B3810" s="20" t="s">
        <v>122</v>
      </c>
      <c r="C3810" s="20" t="s">
        <v>138</v>
      </c>
      <c r="D3810" s="20" t="s">
        <v>9</v>
      </c>
      <c r="E3810" s="22">
        <v>4.0069469360889835E-2</v>
      </c>
      <c r="F3810" s="22">
        <v>3.0747184122849151E-2</v>
      </c>
      <c r="G3810" s="22">
        <v>1.748530556269871E-2</v>
      </c>
      <c r="H3810" s="22"/>
      <c r="I3810" s="22"/>
    </row>
    <row r="3811" spans="1:9" x14ac:dyDescent="0.25">
      <c r="A3811" s="20" t="str">
        <f t="shared" si="59"/>
        <v>CONSUMO PER CAPITA (kg ó litros por individuo)Resto vino&lt;2MIL</v>
      </c>
      <c r="B3811" s="20" t="s">
        <v>122</v>
      </c>
      <c r="C3811" s="20" t="s">
        <v>138</v>
      </c>
      <c r="D3811" s="20" t="s">
        <v>10</v>
      </c>
      <c r="E3811" s="22">
        <v>1.9852539022601361E-2</v>
      </c>
      <c r="F3811" s="22">
        <v>3.8848526112528002E-2</v>
      </c>
      <c r="G3811" s="22">
        <v>1.0018419316900258E-2</v>
      </c>
      <c r="H3811" s="22"/>
      <c r="I3811" s="22"/>
    </row>
    <row r="3812" spans="1:9" x14ac:dyDescent="0.25">
      <c r="A3812" s="20" t="str">
        <f t="shared" si="59"/>
        <v>CONSUMO PER CAPITA (kg ó litros por individuo)Resto vino2-5MIL</v>
      </c>
      <c r="B3812" s="20" t="s">
        <v>122</v>
      </c>
      <c r="C3812" s="20" t="s">
        <v>138</v>
      </c>
      <c r="D3812" s="20" t="s">
        <v>11</v>
      </c>
      <c r="E3812" s="22">
        <v>5.0224962726506853E-2</v>
      </c>
      <c r="F3812" s="22">
        <v>2.3691109084277372E-2</v>
      </c>
      <c r="G3812" s="22">
        <v>2.1991079971281028E-2</v>
      </c>
      <c r="H3812" s="22"/>
      <c r="I3812" s="22"/>
    </row>
    <row r="3813" spans="1:9" x14ac:dyDescent="0.25">
      <c r="A3813" s="20" t="str">
        <f t="shared" si="59"/>
        <v>CONSUMO PER CAPITA (kg ó litros por individuo)Resto vino5-10MIL</v>
      </c>
      <c r="B3813" s="20" t="s">
        <v>122</v>
      </c>
      <c r="C3813" s="20" t="s">
        <v>138</v>
      </c>
      <c r="D3813" s="20" t="s">
        <v>12</v>
      </c>
      <c r="E3813" s="22">
        <v>3.172177438665396E-2</v>
      </c>
      <c r="F3813" s="22">
        <v>1.1950223658137873E-2</v>
      </c>
      <c r="G3813" s="22">
        <v>1.1424830962435101E-2</v>
      </c>
      <c r="H3813" s="22"/>
      <c r="I3813" s="22"/>
    </row>
    <row r="3814" spans="1:9" x14ac:dyDescent="0.25">
      <c r="A3814" s="20" t="str">
        <f t="shared" si="59"/>
        <v>CONSUMO PER CAPITA (kg ó litros por individuo)Resto vino10-30MIL</v>
      </c>
      <c r="B3814" s="20" t="s">
        <v>122</v>
      </c>
      <c r="C3814" s="20" t="s">
        <v>138</v>
      </c>
      <c r="D3814" s="20" t="s">
        <v>13</v>
      </c>
      <c r="E3814" s="22">
        <v>5.1918369850097859E-2</v>
      </c>
      <c r="F3814" s="22">
        <v>6.1702695200501548E-2</v>
      </c>
      <c r="G3814" s="22">
        <v>4.4996212957698685E-2</v>
      </c>
      <c r="H3814" s="22"/>
      <c r="I3814" s="22"/>
    </row>
    <row r="3815" spans="1:9" x14ac:dyDescent="0.25">
      <c r="A3815" s="20" t="str">
        <f t="shared" si="59"/>
        <v>CONSUMO PER CAPITA (kg ó litros por individuo)Resto vino30-100MIL</v>
      </c>
      <c r="B3815" s="20" t="s">
        <v>122</v>
      </c>
      <c r="C3815" s="20" t="s">
        <v>138</v>
      </c>
      <c r="D3815" s="20" t="s">
        <v>14</v>
      </c>
      <c r="E3815" s="22">
        <v>3.2195063452348668E-2</v>
      </c>
      <c r="F3815" s="22">
        <v>3.1286593400064802E-2</v>
      </c>
      <c r="G3815" s="22">
        <v>2.7665185011504667E-2</v>
      </c>
      <c r="H3815" s="22"/>
      <c r="I3815" s="22"/>
    </row>
    <row r="3816" spans="1:9" x14ac:dyDescent="0.25">
      <c r="A3816" s="20" t="str">
        <f t="shared" si="59"/>
        <v>CONSUMO PER CAPITA (kg ó litros por individuo)Resto vino100-200MIL</v>
      </c>
      <c r="B3816" s="20" t="s">
        <v>122</v>
      </c>
      <c r="C3816" s="20" t="s">
        <v>138</v>
      </c>
      <c r="D3816" s="20" t="s">
        <v>15</v>
      </c>
      <c r="E3816" s="22">
        <v>6.2928152631619494E-2</v>
      </c>
      <c r="F3816" s="22">
        <v>4.6522375496081327E-2</v>
      </c>
      <c r="G3816" s="22">
        <v>2.3884249984328011E-2</v>
      </c>
      <c r="H3816" s="22"/>
      <c r="I3816" s="22"/>
    </row>
    <row r="3817" spans="1:9" x14ac:dyDescent="0.25">
      <c r="A3817" s="20" t="str">
        <f t="shared" si="59"/>
        <v>CONSUMO PER CAPITA (kg ó litros por individuo)Resto vino200-500MIL</v>
      </c>
      <c r="B3817" s="20" t="s">
        <v>122</v>
      </c>
      <c r="C3817" s="20" t="s">
        <v>138</v>
      </c>
      <c r="D3817" s="20" t="s">
        <v>16</v>
      </c>
      <c r="E3817" s="22">
        <v>5.9447485181542498E-2</v>
      </c>
      <c r="F3817" s="22">
        <v>5.625916623875922E-2</v>
      </c>
      <c r="G3817" s="22">
        <v>3.2738176038433132E-2</v>
      </c>
      <c r="H3817" s="22"/>
      <c r="I3817" s="22"/>
    </row>
    <row r="3818" spans="1:9" x14ac:dyDescent="0.25">
      <c r="A3818" s="20" t="str">
        <f t="shared" si="59"/>
        <v>CONSUMO PER CAPITA (kg ó litros por individuo)Resto vino&gt;500MIL</v>
      </c>
      <c r="B3818" s="20" t="s">
        <v>122</v>
      </c>
      <c r="C3818" s="20" t="s">
        <v>138</v>
      </c>
      <c r="D3818" s="20" t="s">
        <v>17</v>
      </c>
      <c r="E3818" s="22">
        <v>2.6406091943754057E-2</v>
      </c>
      <c r="F3818" s="22">
        <v>3.77381168721376E-2</v>
      </c>
      <c r="G3818" s="22">
        <v>2.9362324604368224E-2</v>
      </c>
      <c r="H3818" s="22"/>
      <c r="I3818" s="22"/>
    </row>
    <row r="3819" spans="1:9" x14ac:dyDescent="0.25">
      <c r="A3819" s="20" t="str">
        <f t="shared" si="59"/>
        <v>CONSUMO PER CAPITA (kg ó litros por individuo)Resto vinoDE 15 A 19 AÑOS</v>
      </c>
      <c r="B3819" s="20" t="s">
        <v>122</v>
      </c>
      <c r="C3819" s="20" t="s">
        <v>138</v>
      </c>
      <c r="D3819" s="20" t="s">
        <v>40</v>
      </c>
      <c r="E3819" s="22">
        <v>3.6542245334603499E-3</v>
      </c>
      <c r="F3819" s="22" t="s">
        <v>213</v>
      </c>
      <c r="G3819" s="22" t="s">
        <v>213</v>
      </c>
      <c r="H3819" s="22"/>
      <c r="I3819" s="22"/>
    </row>
    <row r="3820" spans="1:9" x14ac:dyDescent="0.25">
      <c r="A3820" s="20" t="str">
        <f t="shared" si="59"/>
        <v>CONSUMO PER CAPITA (kg ó litros por individuo)Resto vinoDE 20 A 24 AÑOS</v>
      </c>
      <c r="B3820" s="20" t="s">
        <v>122</v>
      </c>
      <c r="C3820" s="20" t="s">
        <v>138</v>
      </c>
      <c r="D3820" s="20" t="s">
        <v>41</v>
      </c>
      <c r="E3820" s="22">
        <v>1.9178293501775745E-2</v>
      </c>
      <c r="F3820" s="22">
        <v>2.4926985481047315E-3</v>
      </c>
      <c r="G3820" s="22">
        <v>3.228060739912796E-3</v>
      </c>
      <c r="H3820" s="22"/>
      <c r="I3820" s="22"/>
    </row>
    <row r="3821" spans="1:9" x14ac:dyDescent="0.25">
      <c r="A3821" s="20" t="str">
        <f t="shared" si="59"/>
        <v>CONSUMO PER CAPITA (kg ó litros por individuo)Resto vinoDE 25 A 34 AÑOS</v>
      </c>
      <c r="B3821" s="20" t="s">
        <v>122</v>
      </c>
      <c r="C3821" s="20" t="s">
        <v>138</v>
      </c>
      <c r="D3821" s="20" t="s">
        <v>42</v>
      </c>
      <c r="E3821" s="22">
        <v>3.1511805976240446E-2</v>
      </c>
      <c r="F3821" s="22">
        <v>2.6661224808326341E-2</v>
      </c>
      <c r="G3821" s="22">
        <v>2.3011554939772479E-2</v>
      </c>
      <c r="H3821" s="22"/>
      <c r="I3821" s="22"/>
    </row>
    <row r="3822" spans="1:9" x14ac:dyDescent="0.25">
      <c r="A3822" s="20" t="str">
        <f t="shared" si="59"/>
        <v>CONSUMO PER CAPITA (kg ó litros por individuo)Resto vinoDE 35 A 49 AÑOS</v>
      </c>
      <c r="B3822" s="20" t="s">
        <v>122</v>
      </c>
      <c r="C3822" s="20" t="s">
        <v>138</v>
      </c>
      <c r="D3822" s="20" t="s">
        <v>43</v>
      </c>
      <c r="E3822" s="22">
        <v>4.8316490516400488E-2</v>
      </c>
      <c r="F3822" s="22">
        <v>3.0773086683349094E-2</v>
      </c>
      <c r="G3822" s="22">
        <v>1.7115794205031228E-2</v>
      </c>
      <c r="H3822" s="22"/>
      <c r="I3822" s="22"/>
    </row>
    <row r="3823" spans="1:9" x14ac:dyDescent="0.25">
      <c r="A3823" s="20" t="str">
        <f t="shared" si="59"/>
        <v>CONSUMO PER CAPITA (kg ó litros por individuo)Resto vinoDE 50 A 59 AÑOS</v>
      </c>
      <c r="B3823" s="20" t="s">
        <v>122</v>
      </c>
      <c r="C3823" s="20" t="s">
        <v>138</v>
      </c>
      <c r="D3823" s="20" t="s">
        <v>44</v>
      </c>
      <c r="E3823" s="22">
        <v>5.3938020846012055E-2</v>
      </c>
      <c r="F3823" s="22">
        <v>5.1070856437697494E-2</v>
      </c>
      <c r="G3823" s="22">
        <v>4.255405018419188E-2</v>
      </c>
      <c r="H3823" s="22"/>
      <c r="I3823" s="22"/>
    </row>
    <row r="3824" spans="1:9" x14ac:dyDescent="0.25">
      <c r="A3824" s="20" t="str">
        <f t="shared" si="59"/>
        <v>CONSUMO PER CAPITA (kg ó litros por individuo)Resto vinoDE 60 A 75 AÑOS</v>
      </c>
      <c r="B3824" s="20" t="s">
        <v>122</v>
      </c>
      <c r="C3824" s="20" t="s">
        <v>138</v>
      </c>
      <c r="D3824" s="20" t="s">
        <v>45</v>
      </c>
      <c r="E3824" s="22">
        <v>4.6947394025643824E-2</v>
      </c>
      <c r="F3824" s="22">
        <v>8.0642883463378986E-2</v>
      </c>
      <c r="G3824" s="22">
        <v>5.2296340243935473E-2</v>
      </c>
      <c r="H3824" s="22"/>
      <c r="I3824" s="22"/>
    </row>
    <row r="3825" spans="1:9" x14ac:dyDescent="0.25">
      <c r="A3825" s="20" t="str">
        <f t="shared" si="59"/>
        <v>CONSUMO PER CAPITA (kg ó litros por individuo)Resto vinoALTA Y MEDIA ALTA</v>
      </c>
      <c r="B3825" s="20" t="s">
        <v>122</v>
      </c>
      <c r="C3825" s="20" t="s">
        <v>138</v>
      </c>
      <c r="D3825" s="20" t="s">
        <v>18</v>
      </c>
      <c r="E3825" s="22">
        <v>5.1747589662343732E-2</v>
      </c>
      <c r="F3825" s="22">
        <v>4.7939635685728475E-2</v>
      </c>
      <c r="G3825" s="22">
        <v>1.7032893200529114E-2</v>
      </c>
      <c r="H3825" s="22"/>
      <c r="I3825" s="22"/>
    </row>
    <row r="3826" spans="1:9" x14ac:dyDescent="0.25">
      <c r="A3826" s="20" t="str">
        <f t="shared" si="59"/>
        <v>CONSUMO PER CAPITA (kg ó litros por individuo)Resto vinoMEDIA</v>
      </c>
      <c r="B3826" s="20" t="s">
        <v>122</v>
      </c>
      <c r="C3826" s="20" t="s">
        <v>138</v>
      </c>
      <c r="D3826" s="20" t="s">
        <v>19</v>
      </c>
      <c r="E3826" s="22">
        <v>3.7063648703968055E-2</v>
      </c>
      <c r="F3826" s="22">
        <v>2.5119587455464453E-2</v>
      </c>
      <c r="G3826" s="22">
        <v>3.4419050559435185E-2</v>
      </c>
      <c r="H3826" s="22"/>
      <c r="I3826" s="22"/>
    </row>
    <row r="3827" spans="1:9" x14ac:dyDescent="0.25">
      <c r="A3827" s="20" t="str">
        <f t="shared" si="59"/>
        <v>CONSUMO PER CAPITA (kg ó litros por individuo)Resto vinoMEDIA BAJA</v>
      </c>
      <c r="B3827" s="20" t="s">
        <v>122</v>
      </c>
      <c r="C3827" s="20" t="s">
        <v>138</v>
      </c>
      <c r="D3827" s="20" t="s">
        <v>20</v>
      </c>
      <c r="E3827" s="22">
        <v>3.345434455785825E-2</v>
      </c>
      <c r="F3827" s="22">
        <v>5.5906799634787688E-2</v>
      </c>
      <c r="G3827" s="22">
        <v>2.3627448521483692E-2</v>
      </c>
      <c r="H3827" s="22"/>
      <c r="I3827" s="22"/>
    </row>
    <row r="3828" spans="1:9" x14ac:dyDescent="0.25">
      <c r="A3828" s="20" t="str">
        <f t="shared" si="59"/>
        <v>CONSUMO PER CAPITA (kg ó litros por individuo)Resto vinoBAJA</v>
      </c>
      <c r="B3828" s="20" t="s">
        <v>122</v>
      </c>
      <c r="C3828" s="20" t="s">
        <v>138</v>
      </c>
      <c r="D3828" s="20" t="s">
        <v>21</v>
      </c>
      <c r="E3828" s="22">
        <v>5.0901410655545348E-2</v>
      </c>
      <c r="F3828" s="22">
        <v>4.1275751838073256E-2</v>
      </c>
      <c r="G3828" s="22">
        <v>3.9046839948726875E-2</v>
      </c>
      <c r="H3828" s="22"/>
      <c r="I3828" s="22"/>
    </row>
    <row r="3829" spans="1:9" x14ac:dyDescent="0.25">
      <c r="A3829" s="20" t="str">
        <f t="shared" si="59"/>
        <v>CONSUMO PER CAPITA (kg ó litros por individuo)Resto vinoHOMBRE</v>
      </c>
      <c r="B3829" s="20" t="s">
        <v>122</v>
      </c>
      <c r="C3829" s="20" t="s">
        <v>138</v>
      </c>
      <c r="D3829" s="20" t="s">
        <v>22</v>
      </c>
      <c r="E3829" s="22">
        <v>4.3637931625748957E-2</v>
      </c>
      <c r="F3829" s="22">
        <v>4.0475589066290514E-2</v>
      </c>
      <c r="G3829" s="22">
        <v>3.3199518788570893E-2</v>
      </c>
      <c r="H3829" s="22"/>
      <c r="I3829" s="22"/>
    </row>
    <row r="3830" spans="1:9" x14ac:dyDescent="0.25">
      <c r="A3830" s="20" t="str">
        <f t="shared" si="59"/>
        <v>CONSUMO PER CAPITA (kg ó litros por individuo)Resto vinoMUJER</v>
      </c>
      <c r="B3830" s="20" t="s">
        <v>122</v>
      </c>
      <c r="C3830" s="20" t="s">
        <v>138</v>
      </c>
      <c r="D3830" s="20" t="s">
        <v>23</v>
      </c>
      <c r="E3830" s="22">
        <v>4.0257710629207202E-2</v>
      </c>
      <c r="F3830" s="22">
        <v>4.197774848472987E-2</v>
      </c>
      <c r="G3830" s="22">
        <v>2.4340182173548226E-2</v>
      </c>
      <c r="H3830" s="22"/>
      <c r="I3830" s="22"/>
    </row>
    <row r="3831" spans="1:9" x14ac:dyDescent="0.25">
      <c r="A3831" s="20" t="str">
        <f t="shared" si="59"/>
        <v>CONSUMO PER CAPITA (kg ó litros por individuo)CavaT.ESPAÑA</v>
      </c>
      <c r="B3831" s="20" t="s">
        <v>122</v>
      </c>
      <c r="C3831" s="20" t="s">
        <v>139</v>
      </c>
      <c r="D3831" s="20" t="s">
        <v>37</v>
      </c>
      <c r="E3831" s="22">
        <v>0.29128690905401239</v>
      </c>
      <c r="F3831" s="22">
        <v>0.21598760841205769</v>
      </c>
      <c r="G3831" s="22">
        <v>0.14046732464809691</v>
      </c>
      <c r="H3831" s="22"/>
      <c r="I3831" s="22"/>
    </row>
    <row r="3832" spans="1:9" x14ac:dyDescent="0.25">
      <c r="A3832" s="20" t="str">
        <f t="shared" si="59"/>
        <v>CONSUMO PER CAPITA (kg ó litros por individuo)CavaBCN AM</v>
      </c>
      <c r="B3832" s="20" t="s">
        <v>122</v>
      </c>
      <c r="C3832" s="20" t="s">
        <v>139</v>
      </c>
      <c r="D3832" s="20" t="s">
        <v>2</v>
      </c>
      <c r="E3832" s="22">
        <v>0.69281182629033511</v>
      </c>
      <c r="F3832" s="22">
        <v>0.72889657082000081</v>
      </c>
      <c r="G3832" s="22">
        <v>0.50185633073335689</v>
      </c>
      <c r="H3832" s="22"/>
      <c r="I3832" s="22"/>
    </row>
    <row r="3833" spans="1:9" x14ac:dyDescent="0.25">
      <c r="A3833" s="20" t="str">
        <f t="shared" si="59"/>
        <v>CONSUMO PER CAPITA (kg ó litros por individuo)CavaREST.CAT ARAGON</v>
      </c>
      <c r="B3833" s="20" t="s">
        <v>122</v>
      </c>
      <c r="C3833" s="20" t="s">
        <v>139</v>
      </c>
      <c r="D3833" s="20" t="s">
        <v>3</v>
      </c>
      <c r="E3833" s="22">
        <v>0.55457242214401681</v>
      </c>
      <c r="F3833" s="22">
        <v>0.42548764076895151</v>
      </c>
      <c r="G3833" s="22">
        <v>0.25876819161135567</v>
      </c>
      <c r="H3833" s="22"/>
      <c r="I3833" s="22"/>
    </row>
    <row r="3834" spans="1:9" x14ac:dyDescent="0.25">
      <c r="A3834" s="20" t="str">
        <f t="shared" si="59"/>
        <v>CONSUMO PER CAPITA (kg ó litros por individuo)CavaLEVANTE</v>
      </c>
      <c r="B3834" s="20" t="s">
        <v>122</v>
      </c>
      <c r="C3834" s="20" t="s">
        <v>139</v>
      </c>
      <c r="D3834" s="20" t="s">
        <v>4</v>
      </c>
      <c r="E3834" s="22">
        <v>0.40365903585046747</v>
      </c>
      <c r="F3834" s="22">
        <v>0.20541865814483143</v>
      </c>
      <c r="G3834" s="22">
        <v>0.12104024763196795</v>
      </c>
      <c r="H3834" s="22"/>
      <c r="I3834" s="22"/>
    </row>
    <row r="3835" spans="1:9" x14ac:dyDescent="0.25">
      <c r="A3835" s="20" t="str">
        <f t="shared" si="59"/>
        <v>CONSUMO PER CAPITA (kg ó litros por individuo)CavaANDALUCIA</v>
      </c>
      <c r="B3835" s="20" t="s">
        <v>122</v>
      </c>
      <c r="C3835" s="20" t="s">
        <v>139</v>
      </c>
      <c r="D3835" s="20" t="s">
        <v>5</v>
      </c>
      <c r="E3835" s="22">
        <v>5.5078708558802154E-2</v>
      </c>
      <c r="F3835" s="22">
        <v>3.7568535183353333E-2</v>
      </c>
      <c r="G3835" s="22">
        <v>3.9885191158627493E-2</v>
      </c>
      <c r="H3835" s="22"/>
      <c r="I3835" s="22"/>
    </row>
    <row r="3836" spans="1:9" x14ac:dyDescent="0.25">
      <c r="A3836" s="20" t="str">
        <f t="shared" si="59"/>
        <v>CONSUMO PER CAPITA (kg ó litros por individuo)CavaMDD AM</v>
      </c>
      <c r="B3836" s="20" t="s">
        <v>122</v>
      </c>
      <c r="C3836" s="20" t="s">
        <v>139</v>
      </c>
      <c r="D3836" s="20" t="s">
        <v>6</v>
      </c>
      <c r="E3836" s="22">
        <v>6.4620952250689298E-2</v>
      </c>
      <c r="F3836" s="22">
        <v>6.6177463674795906E-2</v>
      </c>
      <c r="G3836" s="22">
        <v>4.0987251150385304E-2</v>
      </c>
      <c r="H3836" s="22"/>
      <c r="I3836" s="22"/>
    </row>
    <row r="3837" spans="1:9" x14ac:dyDescent="0.25">
      <c r="A3837" s="20" t="str">
        <f t="shared" si="59"/>
        <v>CONSUMO PER CAPITA (kg ó litros por individuo)CavaRTO CENTRO</v>
      </c>
      <c r="B3837" s="20" t="s">
        <v>122</v>
      </c>
      <c r="C3837" s="20" t="s">
        <v>139</v>
      </c>
      <c r="D3837" s="20" t="s">
        <v>7</v>
      </c>
      <c r="E3837" s="22">
        <v>0.17238775779617752</v>
      </c>
      <c r="F3837" s="22">
        <v>0.10276334455022747</v>
      </c>
      <c r="G3837" s="22">
        <v>4.8375458345755823E-2</v>
      </c>
      <c r="H3837" s="22"/>
      <c r="I3837" s="22"/>
    </row>
    <row r="3838" spans="1:9" x14ac:dyDescent="0.25">
      <c r="A3838" s="20" t="str">
        <f t="shared" si="59"/>
        <v>CONSUMO PER CAPITA (kg ó litros por individuo)CavaNORTE-CENTRO</v>
      </c>
      <c r="B3838" s="20" t="s">
        <v>122</v>
      </c>
      <c r="C3838" s="20" t="s">
        <v>139</v>
      </c>
      <c r="D3838" s="20" t="s">
        <v>8</v>
      </c>
      <c r="E3838" s="22">
        <v>0.52039558524641738</v>
      </c>
      <c r="F3838" s="22">
        <v>0.30253618872693322</v>
      </c>
      <c r="G3838" s="22">
        <v>0.17934909328196974</v>
      </c>
      <c r="H3838" s="22"/>
      <c r="I3838" s="22"/>
    </row>
    <row r="3839" spans="1:9" x14ac:dyDescent="0.25">
      <c r="A3839" s="20" t="str">
        <f t="shared" si="59"/>
        <v>CONSUMO PER CAPITA (kg ó litros por individuo)CavaNOROESTE</v>
      </c>
      <c r="B3839" s="20" t="s">
        <v>122</v>
      </c>
      <c r="C3839" s="20" t="s">
        <v>139</v>
      </c>
      <c r="D3839" s="20" t="s">
        <v>9</v>
      </c>
      <c r="E3839" s="22">
        <v>9.0730920830334377E-2</v>
      </c>
      <c r="F3839" s="22">
        <v>6.8851442573355931E-2</v>
      </c>
      <c r="G3839" s="22">
        <v>6.4274279457834566E-2</v>
      </c>
      <c r="H3839" s="22"/>
      <c r="I3839" s="22"/>
    </row>
    <row r="3840" spans="1:9" x14ac:dyDescent="0.25">
      <c r="A3840" s="20" t="str">
        <f t="shared" si="59"/>
        <v>CONSUMO PER CAPITA (kg ó litros por individuo)Cava&lt;2MIL</v>
      </c>
      <c r="B3840" s="20" t="s">
        <v>122</v>
      </c>
      <c r="C3840" s="20" t="s">
        <v>139</v>
      </c>
      <c r="D3840" s="20" t="s">
        <v>10</v>
      </c>
      <c r="E3840" s="22">
        <v>0.50051336974865446</v>
      </c>
      <c r="F3840" s="22">
        <v>0.25135033731402118</v>
      </c>
      <c r="G3840" s="22">
        <v>0.19781691709625943</v>
      </c>
      <c r="H3840" s="22"/>
      <c r="I3840" s="22"/>
    </row>
    <row r="3841" spans="1:9" x14ac:dyDescent="0.25">
      <c r="A3841" s="20" t="str">
        <f t="shared" si="59"/>
        <v>CONSUMO PER CAPITA (kg ó litros por individuo)Cava2-5MIL</v>
      </c>
      <c r="B3841" s="20" t="s">
        <v>122</v>
      </c>
      <c r="C3841" s="20" t="s">
        <v>139</v>
      </c>
      <c r="D3841" s="20" t="s">
        <v>11</v>
      </c>
      <c r="E3841" s="22">
        <v>0.15447940452146511</v>
      </c>
      <c r="F3841" s="22">
        <v>0.101168251170122</v>
      </c>
      <c r="G3841" s="22">
        <v>8.3198017397586949E-2</v>
      </c>
      <c r="H3841" s="22"/>
      <c r="I3841" s="22"/>
    </row>
    <row r="3842" spans="1:9" x14ac:dyDescent="0.25">
      <c r="A3842" s="20" t="str">
        <f t="shared" si="59"/>
        <v>CONSUMO PER CAPITA (kg ó litros por individuo)Cava5-10MIL</v>
      </c>
      <c r="B3842" s="20" t="s">
        <v>122</v>
      </c>
      <c r="C3842" s="20" t="s">
        <v>139</v>
      </c>
      <c r="D3842" s="20" t="s">
        <v>12</v>
      </c>
      <c r="E3842" s="22">
        <v>0.18709744867882144</v>
      </c>
      <c r="F3842" s="22">
        <v>0.15970500284788364</v>
      </c>
      <c r="G3842" s="22">
        <v>4.9641071121214159E-2</v>
      </c>
      <c r="H3842" s="22"/>
      <c r="I3842" s="22"/>
    </row>
    <row r="3843" spans="1:9" x14ac:dyDescent="0.25">
      <c r="A3843" s="20" t="str">
        <f t="shared" si="59"/>
        <v>CONSUMO PER CAPITA (kg ó litros por individuo)Cava10-30MIL</v>
      </c>
      <c r="B3843" s="20" t="s">
        <v>122</v>
      </c>
      <c r="C3843" s="20" t="s">
        <v>139</v>
      </c>
      <c r="D3843" s="20" t="s">
        <v>13</v>
      </c>
      <c r="E3843" s="22">
        <v>0.34829305649306452</v>
      </c>
      <c r="F3843" s="22">
        <v>0.21569820992114722</v>
      </c>
      <c r="G3843" s="22">
        <v>0.1055265983204025</v>
      </c>
      <c r="H3843" s="22"/>
      <c r="I3843" s="22"/>
    </row>
    <row r="3844" spans="1:9" x14ac:dyDescent="0.25">
      <c r="A3844" s="20" t="str">
        <f t="shared" ref="A3844:A3907" si="60">B3844&amp;C3844&amp;D3844</f>
        <v>CONSUMO PER CAPITA (kg ó litros por individuo)Cava30-100MIL</v>
      </c>
      <c r="B3844" s="20" t="s">
        <v>122</v>
      </c>
      <c r="C3844" s="20" t="s">
        <v>139</v>
      </c>
      <c r="D3844" s="20" t="s">
        <v>14</v>
      </c>
      <c r="E3844" s="22">
        <v>0.3649922417935238</v>
      </c>
      <c r="F3844" s="22">
        <v>0.19697293928388943</v>
      </c>
      <c r="G3844" s="22">
        <v>0.11391422508030336</v>
      </c>
      <c r="H3844" s="22"/>
      <c r="I3844" s="22"/>
    </row>
    <row r="3845" spans="1:9" x14ac:dyDescent="0.25">
      <c r="A3845" s="20" t="str">
        <f t="shared" si="60"/>
        <v>CONSUMO PER CAPITA (kg ó litros por individuo)Cava100-200MIL</v>
      </c>
      <c r="B3845" s="20" t="s">
        <v>122</v>
      </c>
      <c r="C3845" s="20" t="s">
        <v>139</v>
      </c>
      <c r="D3845" s="20" t="s">
        <v>15</v>
      </c>
      <c r="E3845" s="22">
        <v>0.11746031524999632</v>
      </c>
      <c r="F3845" s="22">
        <v>0.14088283096297838</v>
      </c>
      <c r="G3845" s="22">
        <v>0.10678322468112733</v>
      </c>
      <c r="H3845" s="22"/>
      <c r="I3845" s="22"/>
    </row>
    <row r="3846" spans="1:9" x14ac:dyDescent="0.25">
      <c r="A3846" s="20" t="str">
        <f t="shared" si="60"/>
        <v>CONSUMO PER CAPITA (kg ó litros por individuo)Cava200-500MIL</v>
      </c>
      <c r="B3846" s="20" t="s">
        <v>122</v>
      </c>
      <c r="C3846" s="20" t="s">
        <v>139</v>
      </c>
      <c r="D3846" s="20" t="s">
        <v>16</v>
      </c>
      <c r="E3846" s="22">
        <v>0.30590156506001603</v>
      </c>
      <c r="F3846" s="22">
        <v>0.35112172787543816</v>
      </c>
      <c r="G3846" s="22">
        <v>0.23518027758355337</v>
      </c>
      <c r="H3846" s="22"/>
      <c r="I3846" s="22"/>
    </row>
    <row r="3847" spans="1:9" x14ac:dyDescent="0.25">
      <c r="A3847" s="20" t="str">
        <f t="shared" si="60"/>
        <v>CONSUMO PER CAPITA (kg ó litros por individuo)Cava&gt;500MIL</v>
      </c>
      <c r="B3847" s="20" t="s">
        <v>122</v>
      </c>
      <c r="C3847" s="20" t="s">
        <v>139</v>
      </c>
      <c r="D3847" s="20" t="s">
        <v>17</v>
      </c>
      <c r="E3847" s="22">
        <v>0.26826586025343041</v>
      </c>
      <c r="F3847" s="22">
        <v>0.24307730577431838</v>
      </c>
      <c r="G3847" s="22">
        <v>0.20481156901095349</v>
      </c>
      <c r="H3847" s="22"/>
      <c r="I3847" s="22"/>
    </row>
    <row r="3848" spans="1:9" x14ac:dyDescent="0.25">
      <c r="A3848" s="20" t="str">
        <f t="shared" si="60"/>
        <v>CONSUMO PER CAPITA (kg ó litros por individuo)CavaDE 15 A 19 AÑOS</v>
      </c>
      <c r="B3848" s="20" t="s">
        <v>122</v>
      </c>
      <c r="C3848" s="20" t="s">
        <v>139</v>
      </c>
      <c r="D3848" s="20" t="s">
        <v>40</v>
      </c>
      <c r="E3848" s="22">
        <v>3.3446580961740231E-3</v>
      </c>
      <c r="F3848" s="22" t="s">
        <v>213</v>
      </c>
      <c r="G3848" s="22" t="s">
        <v>213</v>
      </c>
      <c r="H3848" s="22"/>
      <c r="I3848" s="22"/>
    </row>
    <row r="3849" spans="1:9" x14ac:dyDescent="0.25">
      <c r="A3849" s="20" t="str">
        <f t="shared" si="60"/>
        <v>CONSUMO PER CAPITA (kg ó litros por individuo)CavaDE 20 A 24 AÑOS</v>
      </c>
      <c r="B3849" s="20" t="s">
        <v>122</v>
      </c>
      <c r="C3849" s="20" t="s">
        <v>139</v>
      </c>
      <c r="D3849" s="20" t="s">
        <v>41</v>
      </c>
      <c r="E3849" s="22">
        <v>7.8866524878385386E-2</v>
      </c>
      <c r="F3849" s="22">
        <v>2.7115003772511564E-2</v>
      </c>
      <c r="G3849" s="22">
        <v>1.8600934236852926E-2</v>
      </c>
      <c r="H3849" s="22"/>
      <c r="I3849" s="22"/>
    </row>
    <row r="3850" spans="1:9" x14ac:dyDescent="0.25">
      <c r="A3850" s="20" t="str">
        <f t="shared" si="60"/>
        <v>CONSUMO PER CAPITA (kg ó litros por individuo)CavaDE 25 A 34 AÑOS</v>
      </c>
      <c r="B3850" s="20" t="s">
        <v>122</v>
      </c>
      <c r="C3850" s="20" t="s">
        <v>139</v>
      </c>
      <c r="D3850" s="20" t="s">
        <v>42</v>
      </c>
      <c r="E3850" s="22">
        <v>4.3488168709264308E-2</v>
      </c>
      <c r="F3850" s="22">
        <v>2.8977449421782275E-2</v>
      </c>
      <c r="G3850" s="22">
        <v>3.8738797826630769E-2</v>
      </c>
      <c r="H3850" s="22"/>
      <c r="I3850" s="22"/>
    </row>
    <row r="3851" spans="1:9" x14ac:dyDescent="0.25">
      <c r="A3851" s="20" t="str">
        <f t="shared" si="60"/>
        <v>CONSUMO PER CAPITA (kg ó litros por individuo)CavaDE 35 A 49 AÑOS</v>
      </c>
      <c r="B3851" s="20" t="s">
        <v>122</v>
      </c>
      <c r="C3851" s="20" t="s">
        <v>139</v>
      </c>
      <c r="D3851" s="20" t="s">
        <v>43</v>
      </c>
      <c r="E3851" s="22">
        <v>8.5714748271425278E-2</v>
      </c>
      <c r="F3851" s="22">
        <v>8.1252713371765803E-2</v>
      </c>
      <c r="G3851" s="22">
        <v>6.2625708548597864E-2</v>
      </c>
      <c r="H3851" s="22"/>
      <c r="I3851" s="22"/>
    </row>
    <row r="3852" spans="1:9" x14ac:dyDescent="0.25">
      <c r="A3852" s="20" t="str">
        <f t="shared" si="60"/>
        <v>CONSUMO PER CAPITA (kg ó litros por individuo)CavaDE 50 A 59 AÑOS</v>
      </c>
      <c r="B3852" s="20" t="s">
        <v>122</v>
      </c>
      <c r="C3852" s="20" t="s">
        <v>139</v>
      </c>
      <c r="D3852" s="20" t="s">
        <v>44</v>
      </c>
      <c r="E3852" s="22">
        <v>0.44166543720472545</v>
      </c>
      <c r="F3852" s="22">
        <v>0.3310515316295235</v>
      </c>
      <c r="G3852" s="22">
        <v>0.19649659113476162</v>
      </c>
      <c r="H3852" s="22"/>
      <c r="I3852" s="22"/>
    </row>
    <row r="3853" spans="1:9" x14ac:dyDescent="0.25">
      <c r="A3853" s="20" t="str">
        <f t="shared" si="60"/>
        <v>CONSUMO PER CAPITA (kg ó litros por individuo)CavaDE 60 A 75 AÑOS</v>
      </c>
      <c r="B3853" s="20" t="s">
        <v>122</v>
      </c>
      <c r="C3853" s="20" t="s">
        <v>139</v>
      </c>
      <c r="D3853" s="20" t="s">
        <v>45</v>
      </c>
      <c r="E3853" s="22">
        <v>0.77751189477242466</v>
      </c>
      <c r="F3853" s="22">
        <v>0.5505118608763292</v>
      </c>
      <c r="G3853" s="22">
        <v>0.34167596250915189</v>
      </c>
      <c r="H3853" s="22"/>
      <c r="I3853" s="22"/>
    </row>
    <row r="3854" spans="1:9" x14ac:dyDescent="0.25">
      <c r="A3854" s="20" t="str">
        <f t="shared" si="60"/>
        <v>CONSUMO PER CAPITA (kg ó litros por individuo)CavaALTA Y MEDIA ALTA</v>
      </c>
      <c r="B3854" s="20" t="s">
        <v>122</v>
      </c>
      <c r="C3854" s="20" t="s">
        <v>139</v>
      </c>
      <c r="D3854" s="20" t="s">
        <v>18</v>
      </c>
      <c r="E3854" s="22">
        <v>0.34465394107546432</v>
      </c>
      <c r="F3854" s="22">
        <v>0.24334367303075308</v>
      </c>
      <c r="G3854" s="22">
        <v>0.17004491702677041</v>
      </c>
      <c r="H3854" s="22"/>
      <c r="I3854" s="22"/>
    </row>
    <row r="3855" spans="1:9" x14ac:dyDescent="0.25">
      <c r="A3855" s="20" t="str">
        <f t="shared" si="60"/>
        <v>CONSUMO PER CAPITA (kg ó litros por individuo)CavaMEDIA</v>
      </c>
      <c r="B3855" s="20" t="s">
        <v>122</v>
      </c>
      <c r="C3855" s="20" t="s">
        <v>139</v>
      </c>
      <c r="D3855" s="20" t="s">
        <v>19</v>
      </c>
      <c r="E3855" s="22">
        <v>0.21153663791627847</v>
      </c>
      <c r="F3855" s="22">
        <v>0.21093126035839665</v>
      </c>
      <c r="G3855" s="22">
        <v>0.1046757820069405</v>
      </c>
      <c r="H3855" s="22"/>
      <c r="I3855" s="22"/>
    </row>
    <row r="3856" spans="1:9" x14ac:dyDescent="0.25">
      <c r="A3856" s="20" t="str">
        <f t="shared" si="60"/>
        <v>CONSUMO PER CAPITA (kg ó litros por individuo)CavaMEDIA BAJA</v>
      </c>
      <c r="B3856" s="20" t="s">
        <v>122</v>
      </c>
      <c r="C3856" s="20" t="s">
        <v>139</v>
      </c>
      <c r="D3856" s="20" t="s">
        <v>20</v>
      </c>
      <c r="E3856" s="22">
        <v>0.32712976681735101</v>
      </c>
      <c r="F3856" s="22">
        <v>0.22918980655496946</v>
      </c>
      <c r="G3856" s="22">
        <v>0.14927323268295842</v>
      </c>
      <c r="H3856" s="22"/>
      <c r="I3856" s="22"/>
    </row>
    <row r="3857" spans="1:9" x14ac:dyDescent="0.25">
      <c r="A3857" s="20" t="str">
        <f t="shared" si="60"/>
        <v>CONSUMO PER CAPITA (kg ó litros por individuo)CavaBAJA</v>
      </c>
      <c r="B3857" s="20" t="s">
        <v>122</v>
      </c>
      <c r="C3857" s="20" t="s">
        <v>139</v>
      </c>
      <c r="D3857" s="20" t="s">
        <v>21</v>
      </c>
      <c r="E3857" s="22">
        <v>0.31914830991825122</v>
      </c>
      <c r="F3857" s="22">
        <v>0.17593854106264048</v>
      </c>
      <c r="G3857" s="22">
        <v>0.15677413540959378</v>
      </c>
      <c r="H3857" s="22"/>
      <c r="I3857" s="22"/>
    </row>
    <row r="3858" spans="1:9" x14ac:dyDescent="0.25">
      <c r="A3858" s="20" t="str">
        <f t="shared" si="60"/>
        <v>CONSUMO PER CAPITA (kg ó litros por individuo)CavaHOMBRE</v>
      </c>
      <c r="B3858" s="20" t="s">
        <v>122</v>
      </c>
      <c r="C3858" s="20" t="s">
        <v>139</v>
      </c>
      <c r="D3858" s="20" t="s">
        <v>22</v>
      </c>
      <c r="E3858" s="22">
        <v>0.28221890488479401</v>
      </c>
      <c r="F3858" s="22">
        <v>0.20291824698301614</v>
      </c>
      <c r="G3858" s="22">
        <v>0.12465378833435224</v>
      </c>
      <c r="H3858" s="22"/>
      <c r="I3858" s="22"/>
    </row>
    <row r="3859" spans="1:9" x14ac:dyDescent="0.25">
      <c r="A3859" s="20" t="str">
        <f t="shared" si="60"/>
        <v>CONSUMO PER CAPITA (kg ó litros por individuo)CavaMUJER</v>
      </c>
      <c r="B3859" s="20" t="s">
        <v>122</v>
      </c>
      <c r="C3859" s="20" t="s">
        <v>139</v>
      </c>
      <c r="D3859" s="20" t="s">
        <v>23</v>
      </c>
      <c r="E3859" s="22">
        <v>0.30024709930532756</v>
      </c>
      <c r="F3859" s="22">
        <v>0.22886101209393603</v>
      </c>
      <c r="G3859" s="22">
        <v>0.15601756616202431</v>
      </c>
      <c r="H3859" s="22"/>
      <c r="I3859" s="22"/>
    </row>
    <row r="3860" spans="1:9" x14ac:dyDescent="0.25">
      <c r="A3860" s="20" t="str">
        <f t="shared" si="60"/>
        <v>CONSUMO PER CAPITA (kg ó litros por individuo)Otr.Bebidas Deri.VinoT.ESPAÑA</v>
      </c>
      <c r="B3860" s="20" t="s">
        <v>122</v>
      </c>
      <c r="C3860" s="20" t="s">
        <v>140</v>
      </c>
      <c r="D3860" s="20" t="s">
        <v>37</v>
      </c>
      <c r="E3860" s="22">
        <v>1.2943525919160013</v>
      </c>
      <c r="F3860" s="22">
        <v>1.3081120691601764</v>
      </c>
      <c r="G3860" s="22">
        <v>0.82871104549192953</v>
      </c>
      <c r="H3860" s="22"/>
      <c r="I3860" s="22"/>
    </row>
    <row r="3861" spans="1:9" x14ac:dyDescent="0.25">
      <c r="A3861" s="20" t="str">
        <f t="shared" si="60"/>
        <v>CONSUMO PER CAPITA (kg ó litros por individuo)Otr.Bebidas Deri.VinoBCN AM</v>
      </c>
      <c r="B3861" s="20" t="s">
        <v>122</v>
      </c>
      <c r="C3861" s="20" t="s">
        <v>140</v>
      </c>
      <c r="D3861" s="20" t="s">
        <v>2</v>
      </c>
      <c r="E3861" s="22">
        <v>0.75892286820243093</v>
      </c>
      <c r="F3861" s="22">
        <v>0.77985163704643767</v>
      </c>
      <c r="G3861" s="22">
        <v>0.33744013011315716</v>
      </c>
      <c r="H3861" s="22"/>
      <c r="I3861" s="22"/>
    </row>
    <row r="3862" spans="1:9" x14ac:dyDescent="0.25">
      <c r="A3862" s="20" t="str">
        <f t="shared" si="60"/>
        <v>CONSUMO PER CAPITA (kg ó litros por individuo)Otr.Bebidas Deri.VinoREST.CAT ARAGON</v>
      </c>
      <c r="B3862" s="20" t="s">
        <v>122</v>
      </c>
      <c r="C3862" s="20" t="s">
        <v>140</v>
      </c>
      <c r="D3862" s="20" t="s">
        <v>3</v>
      </c>
      <c r="E3862" s="22">
        <v>0.89282463627657582</v>
      </c>
      <c r="F3862" s="22">
        <v>0.74511142542588282</v>
      </c>
      <c r="G3862" s="22">
        <v>0.49263804153527085</v>
      </c>
      <c r="H3862" s="22"/>
      <c r="I3862" s="22"/>
    </row>
    <row r="3863" spans="1:9" x14ac:dyDescent="0.25">
      <c r="A3863" s="20" t="str">
        <f t="shared" si="60"/>
        <v>CONSUMO PER CAPITA (kg ó litros por individuo)Otr.Bebidas Deri.VinoLEVANTE</v>
      </c>
      <c r="B3863" s="20" t="s">
        <v>122</v>
      </c>
      <c r="C3863" s="20" t="s">
        <v>140</v>
      </c>
      <c r="D3863" s="20" t="s">
        <v>4</v>
      </c>
      <c r="E3863" s="22">
        <v>1.0067945449714379</v>
      </c>
      <c r="F3863" s="22">
        <v>1.312226434300868</v>
      </c>
      <c r="G3863" s="22">
        <v>0.71269455811415827</v>
      </c>
      <c r="H3863" s="22"/>
      <c r="I3863" s="22"/>
    </row>
    <row r="3864" spans="1:9" x14ac:dyDescent="0.25">
      <c r="A3864" s="20" t="str">
        <f t="shared" si="60"/>
        <v>CONSUMO PER CAPITA (kg ó litros por individuo)Otr.Bebidas Deri.VinoANDALUCIA</v>
      </c>
      <c r="B3864" s="20" t="s">
        <v>122</v>
      </c>
      <c r="C3864" s="20" t="s">
        <v>140</v>
      </c>
      <c r="D3864" s="20" t="s">
        <v>5</v>
      </c>
      <c r="E3864" s="22">
        <v>2.185047521317951</v>
      </c>
      <c r="F3864" s="22">
        <v>2.3872604525188819</v>
      </c>
      <c r="G3864" s="22">
        <v>1.5688909462765281</v>
      </c>
      <c r="H3864" s="22"/>
      <c r="I3864" s="22"/>
    </row>
    <row r="3865" spans="1:9" x14ac:dyDescent="0.25">
      <c r="A3865" s="20" t="str">
        <f t="shared" si="60"/>
        <v>CONSUMO PER CAPITA (kg ó litros por individuo)Otr.Bebidas Deri.VinoMDD AM</v>
      </c>
      <c r="B3865" s="20" t="s">
        <v>122</v>
      </c>
      <c r="C3865" s="20" t="s">
        <v>140</v>
      </c>
      <c r="D3865" s="20" t="s">
        <v>6</v>
      </c>
      <c r="E3865" s="22">
        <v>1.8134075605393836</v>
      </c>
      <c r="F3865" s="22">
        <v>1.735892802559845</v>
      </c>
      <c r="G3865" s="22">
        <v>1.0961725455875555</v>
      </c>
      <c r="H3865" s="22"/>
      <c r="I3865" s="22"/>
    </row>
    <row r="3866" spans="1:9" x14ac:dyDescent="0.25">
      <c r="A3866" s="20" t="str">
        <f t="shared" si="60"/>
        <v>CONSUMO PER CAPITA (kg ó litros por individuo)Otr.Bebidas Deri.VinoRTO CENTRO</v>
      </c>
      <c r="B3866" s="20" t="s">
        <v>122</v>
      </c>
      <c r="C3866" s="20" t="s">
        <v>140</v>
      </c>
      <c r="D3866" s="20" t="s">
        <v>7</v>
      </c>
      <c r="E3866" s="22">
        <v>1.3186985291400368</v>
      </c>
      <c r="F3866" s="22">
        <v>1.1587507230171159</v>
      </c>
      <c r="G3866" s="22">
        <v>0.83335337471692661</v>
      </c>
      <c r="H3866" s="22"/>
      <c r="I3866" s="22"/>
    </row>
    <row r="3867" spans="1:9" x14ac:dyDescent="0.25">
      <c r="A3867" s="20" t="str">
        <f t="shared" si="60"/>
        <v>CONSUMO PER CAPITA (kg ó litros por individuo)Otr.Bebidas Deri.VinoNORTE-CENTRO</v>
      </c>
      <c r="B3867" s="20" t="s">
        <v>122</v>
      </c>
      <c r="C3867" s="20" t="s">
        <v>140</v>
      </c>
      <c r="D3867" s="20" t="s">
        <v>8</v>
      </c>
      <c r="E3867" s="22">
        <v>1.087348643874184</v>
      </c>
      <c r="F3867" s="22">
        <v>0.83740334082786505</v>
      </c>
      <c r="G3867" s="22">
        <v>0.5058685969507446</v>
      </c>
      <c r="H3867" s="22"/>
      <c r="I3867" s="22"/>
    </row>
    <row r="3868" spans="1:9" x14ac:dyDescent="0.25">
      <c r="A3868" s="20" t="str">
        <f t="shared" si="60"/>
        <v>CONSUMO PER CAPITA (kg ó litros por individuo)Otr.Bebidas Deri.VinoNOROESTE</v>
      </c>
      <c r="B3868" s="20" t="s">
        <v>122</v>
      </c>
      <c r="C3868" s="20" t="s">
        <v>140</v>
      </c>
      <c r="D3868" s="20" t="s">
        <v>9</v>
      </c>
      <c r="E3868" s="22">
        <v>0.32540893165235835</v>
      </c>
      <c r="F3868" s="22">
        <v>0.24281228565914903</v>
      </c>
      <c r="G3868" s="22">
        <v>0.2806754559040861</v>
      </c>
      <c r="H3868" s="22"/>
      <c r="I3868" s="22"/>
    </row>
    <row r="3869" spans="1:9" x14ac:dyDescent="0.25">
      <c r="A3869" s="20" t="str">
        <f t="shared" si="60"/>
        <v>CONSUMO PER CAPITA (kg ó litros por individuo)Otr.Bebidas Deri.Vino&lt;2MIL</v>
      </c>
      <c r="B3869" s="20" t="s">
        <v>122</v>
      </c>
      <c r="C3869" s="20" t="s">
        <v>140</v>
      </c>
      <c r="D3869" s="20" t="s">
        <v>10</v>
      </c>
      <c r="E3869" s="22">
        <v>1.4095202085017278</v>
      </c>
      <c r="F3869" s="22">
        <v>1.3649926079367767</v>
      </c>
      <c r="G3869" s="22">
        <v>0.63231642336091765</v>
      </c>
      <c r="H3869" s="22"/>
      <c r="I3869" s="22"/>
    </row>
    <row r="3870" spans="1:9" x14ac:dyDescent="0.25">
      <c r="A3870" s="20" t="str">
        <f t="shared" si="60"/>
        <v>CONSUMO PER CAPITA (kg ó litros por individuo)Otr.Bebidas Deri.Vino2-5MIL</v>
      </c>
      <c r="B3870" s="20" t="s">
        <v>122</v>
      </c>
      <c r="C3870" s="20" t="s">
        <v>140</v>
      </c>
      <c r="D3870" s="20" t="s">
        <v>11</v>
      </c>
      <c r="E3870" s="22">
        <v>0.97936476464256772</v>
      </c>
      <c r="F3870" s="22">
        <v>1.1437912544597406</v>
      </c>
      <c r="G3870" s="22">
        <v>0.72003992091812563</v>
      </c>
      <c r="H3870" s="22"/>
      <c r="I3870" s="22"/>
    </row>
    <row r="3871" spans="1:9" x14ac:dyDescent="0.25">
      <c r="A3871" s="20" t="str">
        <f t="shared" si="60"/>
        <v>CONSUMO PER CAPITA (kg ó litros por individuo)Otr.Bebidas Deri.Vino5-10MIL</v>
      </c>
      <c r="B3871" s="20" t="s">
        <v>122</v>
      </c>
      <c r="C3871" s="20" t="s">
        <v>140</v>
      </c>
      <c r="D3871" s="20" t="s">
        <v>12</v>
      </c>
      <c r="E3871" s="22">
        <v>0.88319616359051467</v>
      </c>
      <c r="F3871" s="22">
        <v>1.0438041991460758</v>
      </c>
      <c r="G3871" s="22">
        <v>0.71098042909992609</v>
      </c>
      <c r="H3871" s="22"/>
      <c r="I3871" s="22"/>
    </row>
    <row r="3872" spans="1:9" x14ac:dyDescent="0.25">
      <c r="A3872" s="20" t="str">
        <f t="shared" si="60"/>
        <v>CONSUMO PER CAPITA (kg ó litros por individuo)Otr.Bebidas Deri.Vino10-30MIL</v>
      </c>
      <c r="B3872" s="20" t="s">
        <v>122</v>
      </c>
      <c r="C3872" s="20" t="s">
        <v>140</v>
      </c>
      <c r="D3872" s="20" t="s">
        <v>13</v>
      </c>
      <c r="E3872" s="22">
        <v>1.3022103956320554</v>
      </c>
      <c r="F3872" s="22">
        <v>1.1960400627822758</v>
      </c>
      <c r="G3872" s="22">
        <v>0.93497853659457919</v>
      </c>
      <c r="H3872" s="22"/>
      <c r="I3872" s="22"/>
    </row>
    <row r="3873" spans="1:9" x14ac:dyDescent="0.25">
      <c r="A3873" s="20" t="str">
        <f t="shared" si="60"/>
        <v>CONSUMO PER CAPITA (kg ó litros por individuo)Otr.Bebidas Deri.Vino30-100MIL</v>
      </c>
      <c r="B3873" s="20" t="s">
        <v>122</v>
      </c>
      <c r="C3873" s="20" t="s">
        <v>140</v>
      </c>
      <c r="D3873" s="20" t="s">
        <v>14</v>
      </c>
      <c r="E3873" s="22">
        <v>1.1769187916958916</v>
      </c>
      <c r="F3873" s="22">
        <v>1.2067798574673001</v>
      </c>
      <c r="G3873" s="22">
        <v>0.7813953125301234</v>
      </c>
      <c r="H3873" s="22"/>
      <c r="I3873" s="22"/>
    </row>
    <row r="3874" spans="1:9" x14ac:dyDescent="0.25">
      <c r="A3874" s="20" t="str">
        <f t="shared" si="60"/>
        <v>CONSUMO PER CAPITA (kg ó litros por individuo)Otr.Bebidas Deri.Vino100-200MIL</v>
      </c>
      <c r="B3874" s="20" t="s">
        <v>122</v>
      </c>
      <c r="C3874" s="20" t="s">
        <v>140</v>
      </c>
      <c r="D3874" s="20" t="s">
        <v>15</v>
      </c>
      <c r="E3874" s="22">
        <v>1.4304868437741718</v>
      </c>
      <c r="F3874" s="22">
        <v>1.630094580358844</v>
      </c>
      <c r="G3874" s="22">
        <v>0.81637409892527057</v>
      </c>
      <c r="H3874" s="22"/>
      <c r="I3874" s="22"/>
    </row>
    <row r="3875" spans="1:9" x14ac:dyDescent="0.25">
      <c r="A3875" s="20" t="str">
        <f t="shared" si="60"/>
        <v>CONSUMO PER CAPITA (kg ó litros por individuo)Otr.Bebidas Deri.Vino200-500MIL</v>
      </c>
      <c r="B3875" s="20" t="s">
        <v>122</v>
      </c>
      <c r="C3875" s="20" t="s">
        <v>140</v>
      </c>
      <c r="D3875" s="20" t="s">
        <v>16</v>
      </c>
      <c r="E3875" s="22">
        <v>1.3829832384720269</v>
      </c>
      <c r="F3875" s="22">
        <v>1.0872164949749226</v>
      </c>
      <c r="G3875" s="22">
        <v>0.68521365437805459</v>
      </c>
      <c r="H3875" s="22"/>
      <c r="I3875" s="22"/>
    </row>
    <row r="3876" spans="1:9" x14ac:dyDescent="0.25">
      <c r="A3876" s="20" t="str">
        <f t="shared" si="60"/>
        <v>CONSUMO PER CAPITA (kg ó litros por individuo)Otr.Bebidas Deri.Vino&gt;500MIL</v>
      </c>
      <c r="B3876" s="20" t="s">
        <v>122</v>
      </c>
      <c r="C3876" s="20" t="s">
        <v>140</v>
      </c>
      <c r="D3876" s="20" t="s">
        <v>17</v>
      </c>
      <c r="E3876" s="22">
        <v>1.5612473576681833</v>
      </c>
      <c r="F3876" s="22">
        <v>1.6869955941602661</v>
      </c>
      <c r="G3876" s="22">
        <v>1.0466116751704118</v>
      </c>
      <c r="H3876" s="22"/>
      <c r="I3876" s="22"/>
    </row>
    <row r="3877" spans="1:9" x14ac:dyDescent="0.25">
      <c r="A3877" s="20" t="str">
        <f t="shared" si="60"/>
        <v>CONSUMO PER CAPITA (kg ó litros por individuo)Otr.Bebidas Deri.VinoDE 15 A 19 AÑOS</v>
      </c>
      <c r="B3877" s="20" t="s">
        <v>122</v>
      </c>
      <c r="C3877" s="20" t="s">
        <v>140</v>
      </c>
      <c r="D3877" s="20" t="s">
        <v>40</v>
      </c>
      <c r="E3877" s="22">
        <v>0.14061717183979816</v>
      </c>
      <c r="F3877" s="22">
        <v>0.20151743616253309</v>
      </c>
      <c r="G3877" s="22">
        <v>0.20832112108966191</v>
      </c>
      <c r="H3877" s="22"/>
      <c r="I3877" s="22"/>
    </row>
    <row r="3878" spans="1:9" x14ac:dyDescent="0.25">
      <c r="A3878" s="20" t="str">
        <f t="shared" si="60"/>
        <v>CONSUMO PER CAPITA (kg ó litros por individuo)Otr.Bebidas Deri.VinoDE 20 A 24 AÑOS</v>
      </c>
      <c r="B3878" s="20" t="s">
        <v>122</v>
      </c>
      <c r="C3878" s="20" t="s">
        <v>140</v>
      </c>
      <c r="D3878" s="20" t="s">
        <v>41</v>
      </c>
      <c r="E3878" s="22">
        <v>0.9100521650662412</v>
      </c>
      <c r="F3878" s="22">
        <v>1.1578618762601969</v>
      </c>
      <c r="G3878" s="22">
        <v>0.70154011645452641</v>
      </c>
      <c r="H3878" s="22"/>
      <c r="I3878" s="22"/>
    </row>
    <row r="3879" spans="1:9" x14ac:dyDescent="0.25">
      <c r="A3879" s="20" t="str">
        <f t="shared" si="60"/>
        <v>CONSUMO PER CAPITA (kg ó litros por individuo)Otr.Bebidas Deri.VinoDE 25 A 34 AÑOS</v>
      </c>
      <c r="B3879" s="20" t="s">
        <v>122</v>
      </c>
      <c r="C3879" s="20" t="s">
        <v>140</v>
      </c>
      <c r="D3879" s="20" t="s">
        <v>42</v>
      </c>
      <c r="E3879" s="22">
        <v>1.2005677204445901</v>
      </c>
      <c r="F3879" s="22">
        <v>1.0238415721398073</v>
      </c>
      <c r="G3879" s="22">
        <v>0.69443090734580015</v>
      </c>
      <c r="H3879" s="22"/>
      <c r="I3879" s="22"/>
    </row>
    <row r="3880" spans="1:9" x14ac:dyDescent="0.25">
      <c r="A3880" s="20" t="str">
        <f t="shared" si="60"/>
        <v>CONSUMO PER CAPITA (kg ó litros por individuo)Otr.Bebidas Deri.VinoDE 35 A 49 AÑOS</v>
      </c>
      <c r="B3880" s="20" t="s">
        <v>122</v>
      </c>
      <c r="C3880" s="20" t="s">
        <v>140</v>
      </c>
      <c r="D3880" s="20" t="s">
        <v>43</v>
      </c>
      <c r="E3880" s="22">
        <v>1.1884271829904938</v>
      </c>
      <c r="F3880" s="22">
        <v>1.1077181108044427</v>
      </c>
      <c r="G3880" s="22">
        <v>0.581606489564234</v>
      </c>
      <c r="H3880" s="22"/>
      <c r="I3880" s="22"/>
    </row>
    <row r="3881" spans="1:9" x14ac:dyDescent="0.25">
      <c r="A3881" s="20" t="str">
        <f t="shared" si="60"/>
        <v>CONSUMO PER CAPITA (kg ó litros por individuo)Otr.Bebidas Deri.VinoDE 50 A 59 AÑOS</v>
      </c>
      <c r="B3881" s="20" t="s">
        <v>122</v>
      </c>
      <c r="C3881" s="20" t="s">
        <v>140</v>
      </c>
      <c r="D3881" s="20" t="s">
        <v>44</v>
      </c>
      <c r="E3881" s="22">
        <v>1.7766151284507339</v>
      </c>
      <c r="F3881" s="22">
        <v>1.5986593744553954</v>
      </c>
      <c r="G3881" s="22">
        <v>0.97775837400674559</v>
      </c>
      <c r="H3881" s="22"/>
      <c r="I3881" s="22"/>
    </row>
    <row r="3882" spans="1:9" x14ac:dyDescent="0.25">
      <c r="A3882" s="20" t="str">
        <f t="shared" si="60"/>
        <v>CONSUMO PER CAPITA (kg ó litros por individuo)Otr.Bebidas Deri.VinoDE 60 A 75 AÑOS</v>
      </c>
      <c r="B3882" s="20" t="s">
        <v>122</v>
      </c>
      <c r="C3882" s="20" t="s">
        <v>140</v>
      </c>
      <c r="D3882" s="20" t="s">
        <v>45</v>
      </c>
      <c r="E3882" s="22">
        <v>1.537339210726588</v>
      </c>
      <c r="F3882" s="22">
        <v>1.899657615367927</v>
      </c>
      <c r="G3882" s="22">
        <v>1.3477867561969834</v>
      </c>
      <c r="H3882" s="22"/>
      <c r="I3882" s="22"/>
    </row>
    <row r="3883" spans="1:9" x14ac:dyDescent="0.25">
      <c r="A3883" s="20" t="str">
        <f t="shared" si="60"/>
        <v>CONSUMO PER CAPITA (kg ó litros por individuo)Otr.Bebidas Deri.VinoALTA Y MEDIA ALTA</v>
      </c>
      <c r="B3883" s="20" t="s">
        <v>122</v>
      </c>
      <c r="C3883" s="20" t="s">
        <v>140</v>
      </c>
      <c r="D3883" s="20" t="s">
        <v>18</v>
      </c>
      <c r="E3883" s="22">
        <v>1.5435007414658437</v>
      </c>
      <c r="F3883" s="22">
        <v>1.3487849892142585</v>
      </c>
      <c r="G3883" s="22">
        <v>0.993466234652437</v>
      </c>
      <c r="H3883" s="22"/>
      <c r="I3883" s="22"/>
    </row>
    <row r="3884" spans="1:9" x14ac:dyDescent="0.25">
      <c r="A3884" s="20" t="str">
        <f t="shared" si="60"/>
        <v>CONSUMO PER CAPITA (kg ó litros por individuo)Otr.Bebidas Deri.VinoMEDIA</v>
      </c>
      <c r="B3884" s="20" t="s">
        <v>122</v>
      </c>
      <c r="C3884" s="20" t="s">
        <v>140</v>
      </c>
      <c r="D3884" s="20" t="s">
        <v>19</v>
      </c>
      <c r="E3884" s="22">
        <v>1.3477999223019541</v>
      </c>
      <c r="F3884" s="22">
        <v>1.1902315936669075</v>
      </c>
      <c r="G3884" s="22">
        <v>0.79431642318285034</v>
      </c>
      <c r="H3884" s="22"/>
      <c r="I3884" s="22"/>
    </row>
    <row r="3885" spans="1:9" x14ac:dyDescent="0.25">
      <c r="A3885" s="20" t="str">
        <f t="shared" si="60"/>
        <v>CONSUMO PER CAPITA (kg ó litros por individuo)Otr.Bebidas Deri.VinoMEDIA BAJA</v>
      </c>
      <c r="B3885" s="20" t="s">
        <v>122</v>
      </c>
      <c r="C3885" s="20" t="s">
        <v>140</v>
      </c>
      <c r="D3885" s="20" t="s">
        <v>20</v>
      </c>
      <c r="E3885" s="22">
        <v>1.1347993122198805</v>
      </c>
      <c r="F3885" s="22">
        <v>1.1249980635669499</v>
      </c>
      <c r="G3885" s="22">
        <v>0.62238813959068162</v>
      </c>
      <c r="H3885" s="22"/>
      <c r="I3885" s="22"/>
    </row>
    <row r="3886" spans="1:9" x14ac:dyDescent="0.25">
      <c r="A3886" s="20" t="str">
        <f t="shared" si="60"/>
        <v>CONSUMO PER CAPITA (kg ó litros por individuo)Otr.Bebidas Deri.VinoBAJA</v>
      </c>
      <c r="B3886" s="20" t="s">
        <v>122</v>
      </c>
      <c r="C3886" s="20" t="s">
        <v>140</v>
      </c>
      <c r="D3886" s="20" t="s">
        <v>21</v>
      </c>
      <c r="E3886" s="22">
        <v>1.1439899951792953</v>
      </c>
      <c r="F3886" s="22">
        <v>1.7182149022505198</v>
      </c>
      <c r="G3886" s="22">
        <v>0.98824274320359096</v>
      </c>
      <c r="H3886" s="22"/>
      <c r="I3886" s="22"/>
    </row>
    <row r="3887" spans="1:9" x14ac:dyDescent="0.25">
      <c r="A3887" s="20" t="str">
        <f t="shared" si="60"/>
        <v>CONSUMO PER CAPITA (kg ó litros por individuo)Otr.Bebidas Deri.VinoHOMBRE</v>
      </c>
      <c r="B3887" s="20" t="s">
        <v>122</v>
      </c>
      <c r="C3887" s="20" t="s">
        <v>140</v>
      </c>
      <c r="D3887" s="20" t="s">
        <v>22</v>
      </c>
      <c r="E3887" s="22">
        <v>1.2050705259290402</v>
      </c>
      <c r="F3887" s="22">
        <v>1.3017891873945333</v>
      </c>
      <c r="G3887" s="22">
        <v>0.79638503557884044</v>
      </c>
      <c r="H3887" s="22"/>
      <c r="I3887" s="22"/>
    </row>
    <row r="3888" spans="1:9" x14ac:dyDescent="0.25">
      <c r="A3888" s="20" t="str">
        <f t="shared" si="60"/>
        <v>CONSUMO PER CAPITA (kg ó litros por individuo)Otr.Bebidas Deri.VinoMUJER</v>
      </c>
      <c r="B3888" s="20" t="s">
        <v>122</v>
      </c>
      <c r="C3888" s="20" t="s">
        <v>140</v>
      </c>
      <c r="D3888" s="20" t="s">
        <v>23</v>
      </c>
      <c r="E3888" s="22">
        <v>1.3825697446228546</v>
      </c>
      <c r="F3888" s="22">
        <v>1.3143398220807656</v>
      </c>
      <c r="G3888" s="22">
        <v>0.860498727139131</v>
      </c>
      <c r="H3888" s="22"/>
      <c r="I3888" s="22"/>
    </row>
    <row r="3889" spans="1:9" x14ac:dyDescent="0.25">
      <c r="A3889" s="20" t="str">
        <f t="shared" si="60"/>
        <v>CONSUMO PER CAPITA (kg ó litros por individuo)Tinto de VeranoT.ESPAÑA</v>
      </c>
      <c r="B3889" s="20" t="s">
        <v>122</v>
      </c>
      <c r="C3889" s="20" t="s">
        <v>141</v>
      </c>
      <c r="D3889" s="20" t="s">
        <v>37</v>
      </c>
      <c r="E3889" s="22">
        <v>1.0180921240808674</v>
      </c>
      <c r="F3889" s="22">
        <v>1.025422511765455</v>
      </c>
      <c r="G3889" s="22">
        <v>0.63687436375930195</v>
      </c>
      <c r="H3889" s="22"/>
      <c r="I3889" s="22"/>
    </row>
    <row r="3890" spans="1:9" x14ac:dyDescent="0.25">
      <c r="A3890" s="20" t="str">
        <f t="shared" si="60"/>
        <v>CONSUMO PER CAPITA (kg ó litros por individuo)Tinto de VeranoBCN AM</v>
      </c>
      <c r="B3890" s="20" t="s">
        <v>122</v>
      </c>
      <c r="C3890" s="20" t="s">
        <v>141</v>
      </c>
      <c r="D3890" s="20" t="s">
        <v>2</v>
      </c>
      <c r="E3890" s="22">
        <v>0.32386318221872878</v>
      </c>
      <c r="F3890" s="22">
        <v>0.25236781308492978</v>
      </c>
      <c r="G3890" s="22">
        <v>0.10168423211393672</v>
      </c>
      <c r="H3890" s="22"/>
      <c r="I3890" s="22"/>
    </row>
    <row r="3891" spans="1:9" x14ac:dyDescent="0.25">
      <c r="A3891" s="20" t="str">
        <f t="shared" si="60"/>
        <v>CONSUMO PER CAPITA (kg ó litros por individuo)Tinto de VeranoREST.CAT ARAGON</v>
      </c>
      <c r="B3891" s="20" t="s">
        <v>122</v>
      </c>
      <c r="C3891" s="20" t="s">
        <v>141</v>
      </c>
      <c r="D3891" s="20" t="s">
        <v>3</v>
      </c>
      <c r="E3891" s="22">
        <v>0.28591099648081336</v>
      </c>
      <c r="F3891" s="22">
        <v>0.26482856023036955</v>
      </c>
      <c r="G3891" s="22">
        <v>0.15777831557538122</v>
      </c>
      <c r="H3891" s="22"/>
      <c r="I3891" s="22"/>
    </row>
    <row r="3892" spans="1:9" x14ac:dyDescent="0.25">
      <c r="A3892" s="20" t="str">
        <f t="shared" si="60"/>
        <v>CONSUMO PER CAPITA (kg ó litros por individuo)Tinto de VeranoLEVANTE</v>
      </c>
      <c r="B3892" s="20" t="s">
        <v>122</v>
      </c>
      <c r="C3892" s="20" t="s">
        <v>141</v>
      </c>
      <c r="D3892" s="20" t="s">
        <v>4</v>
      </c>
      <c r="E3892" s="22">
        <v>0.80485539356513214</v>
      </c>
      <c r="F3892" s="22">
        <v>1.0366083959583976</v>
      </c>
      <c r="G3892" s="22">
        <v>0.52549264325622957</v>
      </c>
      <c r="H3892" s="22"/>
      <c r="I3892" s="22"/>
    </row>
    <row r="3893" spans="1:9" x14ac:dyDescent="0.25">
      <c r="A3893" s="20" t="str">
        <f t="shared" si="60"/>
        <v>CONSUMO PER CAPITA (kg ó litros por individuo)Tinto de VeranoANDALUCIA</v>
      </c>
      <c r="B3893" s="20" t="s">
        <v>122</v>
      </c>
      <c r="C3893" s="20" t="s">
        <v>141</v>
      </c>
      <c r="D3893" s="20" t="s">
        <v>5</v>
      </c>
      <c r="E3893" s="22">
        <v>2.094953776738274</v>
      </c>
      <c r="F3893" s="22">
        <v>2.2362136820126932</v>
      </c>
      <c r="G3893" s="22">
        <v>1.4851683705375327</v>
      </c>
      <c r="H3893" s="22"/>
      <c r="I3893" s="22"/>
    </row>
    <row r="3894" spans="1:9" x14ac:dyDescent="0.25">
      <c r="A3894" s="20" t="str">
        <f t="shared" si="60"/>
        <v>CONSUMO PER CAPITA (kg ó litros por individuo)Tinto de VeranoMDD AM</v>
      </c>
      <c r="B3894" s="20" t="s">
        <v>122</v>
      </c>
      <c r="C3894" s="20" t="s">
        <v>141</v>
      </c>
      <c r="D3894" s="20" t="s">
        <v>6</v>
      </c>
      <c r="E3894" s="22">
        <v>1.6166922514397306</v>
      </c>
      <c r="F3894" s="22">
        <v>1.5767256356193249</v>
      </c>
      <c r="G3894" s="22">
        <v>1.0000403411163716</v>
      </c>
      <c r="H3894" s="22"/>
      <c r="I3894" s="22"/>
    </row>
    <row r="3895" spans="1:9" x14ac:dyDescent="0.25">
      <c r="A3895" s="20" t="str">
        <f t="shared" si="60"/>
        <v>CONSUMO PER CAPITA (kg ó litros por individuo)Tinto de VeranoRTO CENTRO</v>
      </c>
      <c r="B3895" s="20" t="s">
        <v>122</v>
      </c>
      <c r="C3895" s="20" t="s">
        <v>141</v>
      </c>
      <c r="D3895" s="20" t="s">
        <v>7</v>
      </c>
      <c r="E3895" s="22">
        <v>1.1411545749047407</v>
      </c>
      <c r="F3895" s="22">
        <v>1.0099082100168411</v>
      </c>
      <c r="G3895" s="22">
        <v>0.66359454415673047</v>
      </c>
      <c r="H3895" s="22"/>
      <c r="I3895" s="22"/>
    </row>
    <row r="3896" spans="1:9" x14ac:dyDescent="0.25">
      <c r="A3896" s="20" t="str">
        <f t="shared" si="60"/>
        <v>CONSUMO PER CAPITA (kg ó litros por individuo)Tinto de VeranoNORTE-CENTRO</v>
      </c>
      <c r="B3896" s="20" t="s">
        <v>122</v>
      </c>
      <c r="C3896" s="20" t="s">
        <v>141</v>
      </c>
      <c r="D3896" s="20" t="s">
        <v>8</v>
      </c>
      <c r="E3896" s="22">
        <v>0.59856903790064186</v>
      </c>
      <c r="F3896" s="22">
        <v>0.35267684427527374</v>
      </c>
      <c r="G3896" s="22">
        <v>0.12747770562183566</v>
      </c>
      <c r="H3896" s="22"/>
      <c r="I3896" s="22"/>
    </row>
    <row r="3897" spans="1:9" x14ac:dyDescent="0.25">
      <c r="A3897" s="20" t="str">
        <f t="shared" si="60"/>
        <v>CONSUMO PER CAPITA (kg ó litros por individuo)Tinto de VeranoNOROESTE</v>
      </c>
      <c r="B3897" s="20" t="s">
        <v>122</v>
      </c>
      <c r="C3897" s="20" t="s">
        <v>141</v>
      </c>
      <c r="D3897" s="20" t="s">
        <v>9</v>
      </c>
      <c r="E3897" s="22">
        <v>0.12075734536230585</v>
      </c>
      <c r="F3897" s="22">
        <v>6.5668739163299086E-2</v>
      </c>
      <c r="G3897" s="22">
        <v>0.11301014305675167</v>
      </c>
      <c r="H3897" s="22"/>
      <c r="I3897" s="22"/>
    </row>
    <row r="3898" spans="1:9" x14ac:dyDescent="0.25">
      <c r="A3898" s="20" t="str">
        <f t="shared" si="60"/>
        <v>CONSUMO PER CAPITA (kg ó litros por individuo)Tinto de Verano&lt;2MIL</v>
      </c>
      <c r="B3898" s="20" t="s">
        <v>122</v>
      </c>
      <c r="C3898" s="20" t="s">
        <v>141</v>
      </c>
      <c r="D3898" s="20" t="s">
        <v>10</v>
      </c>
      <c r="E3898" s="22">
        <v>0.75587658904913901</v>
      </c>
      <c r="F3898" s="22">
        <v>0.81629772811548007</v>
      </c>
      <c r="G3898" s="22">
        <v>0.35574270266285035</v>
      </c>
      <c r="H3898" s="22"/>
      <c r="I3898" s="22"/>
    </row>
    <row r="3899" spans="1:9" x14ac:dyDescent="0.25">
      <c r="A3899" s="20" t="str">
        <f t="shared" si="60"/>
        <v>CONSUMO PER CAPITA (kg ó litros por individuo)Tinto de Verano2-5MIL</v>
      </c>
      <c r="B3899" s="20" t="s">
        <v>122</v>
      </c>
      <c r="C3899" s="20" t="s">
        <v>141</v>
      </c>
      <c r="D3899" s="20" t="s">
        <v>11</v>
      </c>
      <c r="E3899" s="22">
        <v>0.76034613048075805</v>
      </c>
      <c r="F3899" s="22">
        <v>0.87644486335905392</v>
      </c>
      <c r="G3899" s="22">
        <v>0.50555326305492043</v>
      </c>
      <c r="H3899" s="22"/>
      <c r="I3899" s="22"/>
    </row>
    <row r="3900" spans="1:9" x14ac:dyDescent="0.25">
      <c r="A3900" s="20" t="str">
        <f t="shared" si="60"/>
        <v>CONSUMO PER CAPITA (kg ó litros por individuo)Tinto de Verano5-10MIL</v>
      </c>
      <c r="B3900" s="20" t="s">
        <v>122</v>
      </c>
      <c r="C3900" s="20" t="s">
        <v>141</v>
      </c>
      <c r="D3900" s="20" t="s">
        <v>12</v>
      </c>
      <c r="E3900" s="22">
        <v>0.59822097699083077</v>
      </c>
      <c r="F3900" s="22">
        <v>0.70933950193371509</v>
      </c>
      <c r="G3900" s="22">
        <v>0.3825375908085043</v>
      </c>
      <c r="H3900" s="22"/>
      <c r="I3900" s="22"/>
    </row>
    <row r="3901" spans="1:9" x14ac:dyDescent="0.25">
      <c r="A3901" s="20" t="str">
        <f t="shared" si="60"/>
        <v>CONSUMO PER CAPITA (kg ó litros por individuo)Tinto de Verano10-30MIL</v>
      </c>
      <c r="B3901" s="20" t="s">
        <v>122</v>
      </c>
      <c r="C3901" s="20" t="s">
        <v>141</v>
      </c>
      <c r="D3901" s="20" t="s">
        <v>13</v>
      </c>
      <c r="E3901" s="22">
        <v>1.0504869695184662</v>
      </c>
      <c r="F3901" s="22">
        <v>1.0105942839679491</v>
      </c>
      <c r="G3901" s="22">
        <v>0.76885340065939678</v>
      </c>
      <c r="H3901" s="22"/>
      <c r="I3901" s="22"/>
    </row>
    <row r="3902" spans="1:9" x14ac:dyDescent="0.25">
      <c r="A3902" s="20" t="str">
        <f t="shared" si="60"/>
        <v>CONSUMO PER CAPITA (kg ó litros por individuo)Tinto de Verano30-100MIL</v>
      </c>
      <c r="B3902" s="20" t="s">
        <v>122</v>
      </c>
      <c r="C3902" s="20" t="s">
        <v>141</v>
      </c>
      <c r="D3902" s="20" t="s">
        <v>14</v>
      </c>
      <c r="E3902" s="22">
        <v>0.97472175689354845</v>
      </c>
      <c r="F3902" s="22">
        <v>0.92305423394544461</v>
      </c>
      <c r="G3902" s="22">
        <v>0.63060758369361547</v>
      </c>
      <c r="H3902" s="22"/>
      <c r="I3902" s="22"/>
    </row>
    <row r="3903" spans="1:9" x14ac:dyDescent="0.25">
      <c r="A3903" s="20" t="str">
        <f t="shared" si="60"/>
        <v>CONSUMO PER CAPITA (kg ó litros por individuo)Tinto de Verano100-200MIL</v>
      </c>
      <c r="B3903" s="20" t="s">
        <v>122</v>
      </c>
      <c r="C3903" s="20" t="s">
        <v>141</v>
      </c>
      <c r="D3903" s="20" t="s">
        <v>15</v>
      </c>
      <c r="E3903" s="22">
        <v>1.1901387985916416</v>
      </c>
      <c r="F3903" s="22">
        <v>1.3548947512278489</v>
      </c>
      <c r="G3903" s="22">
        <v>0.65187375222402688</v>
      </c>
      <c r="H3903" s="22"/>
      <c r="I3903" s="22"/>
    </row>
    <row r="3904" spans="1:9" x14ac:dyDescent="0.25">
      <c r="A3904" s="20" t="str">
        <f t="shared" si="60"/>
        <v>CONSUMO PER CAPITA (kg ó litros por individuo)Tinto de Verano200-500MIL</v>
      </c>
      <c r="B3904" s="20" t="s">
        <v>122</v>
      </c>
      <c r="C3904" s="20" t="s">
        <v>141</v>
      </c>
      <c r="D3904" s="20" t="s">
        <v>16</v>
      </c>
      <c r="E3904" s="22">
        <v>0.96277856265272421</v>
      </c>
      <c r="F3904" s="22">
        <v>0.81703188486451728</v>
      </c>
      <c r="G3904" s="22">
        <v>0.43122938713928727</v>
      </c>
      <c r="H3904" s="22"/>
      <c r="I3904" s="22"/>
    </row>
    <row r="3905" spans="1:9" x14ac:dyDescent="0.25">
      <c r="A3905" s="20" t="str">
        <f t="shared" si="60"/>
        <v>CONSUMO PER CAPITA (kg ó litros por individuo)Tinto de Verano&gt;500MIL</v>
      </c>
      <c r="B3905" s="20" t="s">
        <v>122</v>
      </c>
      <c r="C3905" s="20" t="s">
        <v>141</v>
      </c>
      <c r="D3905" s="20" t="s">
        <v>17</v>
      </c>
      <c r="E3905" s="22">
        <v>1.3708956679003859</v>
      </c>
      <c r="F3905" s="22">
        <v>1.3962752248017649</v>
      </c>
      <c r="G3905" s="22">
        <v>0.90935587812100738</v>
      </c>
      <c r="H3905" s="22"/>
      <c r="I3905" s="22"/>
    </row>
    <row r="3906" spans="1:9" x14ac:dyDescent="0.25">
      <c r="A3906" s="20" t="str">
        <f t="shared" si="60"/>
        <v>CONSUMO PER CAPITA (kg ó litros por individuo)Tinto de VeranoDE 15 A 19 AÑOS</v>
      </c>
      <c r="B3906" s="20" t="s">
        <v>122</v>
      </c>
      <c r="C3906" s="20" t="s">
        <v>141</v>
      </c>
      <c r="D3906" s="20" t="s">
        <v>40</v>
      </c>
      <c r="E3906" s="22">
        <v>0.13389015656661163</v>
      </c>
      <c r="F3906" s="22">
        <v>6.303430293789368E-2</v>
      </c>
      <c r="G3906" s="22">
        <v>0.14434170753710213</v>
      </c>
      <c r="H3906" s="22"/>
      <c r="I3906" s="22"/>
    </row>
    <row r="3907" spans="1:9" x14ac:dyDescent="0.25">
      <c r="A3907" s="20" t="str">
        <f t="shared" si="60"/>
        <v>CONSUMO PER CAPITA (kg ó litros por individuo)Tinto de VeranoDE 20 A 24 AÑOS</v>
      </c>
      <c r="B3907" s="20" t="s">
        <v>122</v>
      </c>
      <c r="C3907" s="20" t="s">
        <v>141</v>
      </c>
      <c r="D3907" s="20" t="s">
        <v>41</v>
      </c>
      <c r="E3907" s="22">
        <v>0.60804209436321466</v>
      </c>
      <c r="F3907" s="22">
        <v>0.84984717755390138</v>
      </c>
      <c r="G3907" s="22">
        <v>0.50992731238515476</v>
      </c>
      <c r="H3907" s="22"/>
      <c r="I3907" s="22"/>
    </row>
    <row r="3908" spans="1:9" x14ac:dyDescent="0.25">
      <c r="A3908" s="20" t="str">
        <f t="shared" ref="A3908:A3971" si="61">B3908&amp;C3908&amp;D3908</f>
        <v>CONSUMO PER CAPITA (kg ó litros por individuo)Tinto de VeranoDE 25 A 34 AÑOS</v>
      </c>
      <c r="B3908" s="20" t="s">
        <v>122</v>
      </c>
      <c r="C3908" s="20" t="s">
        <v>141</v>
      </c>
      <c r="D3908" s="20" t="s">
        <v>42</v>
      </c>
      <c r="E3908" s="22">
        <v>0.90318675065441034</v>
      </c>
      <c r="F3908" s="22">
        <v>0.72344734775618547</v>
      </c>
      <c r="G3908" s="22">
        <v>0.5178346720484529</v>
      </c>
      <c r="H3908" s="22"/>
      <c r="I3908" s="22"/>
    </row>
    <row r="3909" spans="1:9" x14ac:dyDescent="0.25">
      <c r="A3909" s="20" t="str">
        <f t="shared" si="61"/>
        <v>CONSUMO PER CAPITA (kg ó litros por individuo)Tinto de VeranoDE 35 A 49 AÑOS</v>
      </c>
      <c r="B3909" s="20" t="s">
        <v>122</v>
      </c>
      <c r="C3909" s="20" t="s">
        <v>141</v>
      </c>
      <c r="D3909" s="20" t="s">
        <v>43</v>
      </c>
      <c r="E3909" s="22">
        <v>0.95114561805410702</v>
      </c>
      <c r="F3909" s="22">
        <v>0.88503939897095152</v>
      </c>
      <c r="G3909" s="22">
        <v>0.42593910088589076</v>
      </c>
      <c r="H3909" s="22"/>
      <c r="I3909" s="22"/>
    </row>
    <row r="3910" spans="1:9" x14ac:dyDescent="0.25">
      <c r="A3910" s="20" t="str">
        <f t="shared" si="61"/>
        <v>CONSUMO PER CAPITA (kg ó litros por individuo)Tinto de VeranoDE 50 A 59 AÑOS</v>
      </c>
      <c r="B3910" s="20" t="s">
        <v>122</v>
      </c>
      <c r="C3910" s="20" t="s">
        <v>141</v>
      </c>
      <c r="D3910" s="20" t="s">
        <v>44</v>
      </c>
      <c r="E3910" s="22">
        <v>1.4123451893429484</v>
      </c>
      <c r="F3910" s="22">
        <v>1.2869211013673543</v>
      </c>
      <c r="G3910" s="22">
        <v>0.77221035302941887</v>
      </c>
      <c r="H3910" s="22"/>
      <c r="I3910" s="22"/>
    </row>
    <row r="3911" spans="1:9" x14ac:dyDescent="0.25">
      <c r="A3911" s="20" t="str">
        <f t="shared" si="61"/>
        <v>CONSUMO PER CAPITA (kg ó litros por individuo)Tinto de VeranoDE 60 A 75 AÑOS</v>
      </c>
      <c r="B3911" s="20" t="s">
        <v>122</v>
      </c>
      <c r="C3911" s="20" t="s">
        <v>141</v>
      </c>
      <c r="D3911" s="20" t="s">
        <v>45</v>
      </c>
      <c r="E3911" s="22">
        <v>1.2247527177940378</v>
      </c>
      <c r="F3911" s="22">
        <v>1.5334398125677695</v>
      </c>
      <c r="G3911" s="22">
        <v>1.0699888361945313</v>
      </c>
      <c r="H3911" s="22"/>
      <c r="I3911" s="22"/>
    </row>
    <row r="3912" spans="1:9" x14ac:dyDescent="0.25">
      <c r="A3912" s="20" t="str">
        <f t="shared" si="61"/>
        <v>CONSUMO PER CAPITA (kg ó litros por individuo)Tinto de VeranoALTA Y MEDIA ALTA</v>
      </c>
      <c r="B3912" s="20" t="s">
        <v>122</v>
      </c>
      <c r="C3912" s="20" t="s">
        <v>141</v>
      </c>
      <c r="D3912" s="20" t="s">
        <v>18</v>
      </c>
      <c r="E3912" s="22">
        <v>1.2333698581449215</v>
      </c>
      <c r="F3912" s="22">
        <v>1.1389171953238693</v>
      </c>
      <c r="G3912" s="22">
        <v>0.77367573362882602</v>
      </c>
      <c r="H3912" s="22"/>
      <c r="I3912" s="22"/>
    </row>
    <row r="3913" spans="1:9" x14ac:dyDescent="0.25">
      <c r="A3913" s="20" t="str">
        <f t="shared" si="61"/>
        <v>CONSUMO PER CAPITA (kg ó litros por individuo)Tinto de VeranoMEDIA</v>
      </c>
      <c r="B3913" s="20" t="s">
        <v>122</v>
      </c>
      <c r="C3913" s="20" t="s">
        <v>141</v>
      </c>
      <c r="D3913" s="20" t="s">
        <v>19</v>
      </c>
      <c r="E3913" s="22">
        <v>1.0388657403500823</v>
      </c>
      <c r="F3913" s="22">
        <v>0.87879372331684247</v>
      </c>
      <c r="G3913" s="22">
        <v>0.60870628333677557</v>
      </c>
      <c r="H3913" s="22"/>
      <c r="I3913" s="22"/>
    </row>
    <row r="3914" spans="1:9" x14ac:dyDescent="0.25">
      <c r="A3914" s="20" t="str">
        <f t="shared" si="61"/>
        <v>CONSUMO PER CAPITA (kg ó litros por individuo)Tinto de VeranoMEDIA BAJA</v>
      </c>
      <c r="B3914" s="20" t="s">
        <v>122</v>
      </c>
      <c r="C3914" s="20" t="s">
        <v>141</v>
      </c>
      <c r="D3914" s="20" t="s">
        <v>20</v>
      </c>
      <c r="E3914" s="22">
        <v>0.85771730059464746</v>
      </c>
      <c r="F3914" s="22">
        <v>0.93691827694458996</v>
      </c>
      <c r="G3914" s="22">
        <v>0.4700187786760826</v>
      </c>
      <c r="H3914" s="22"/>
      <c r="I3914" s="22"/>
    </row>
    <row r="3915" spans="1:9" x14ac:dyDescent="0.25">
      <c r="A3915" s="20" t="str">
        <f t="shared" si="61"/>
        <v>CONSUMO PER CAPITA (kg ó litros por individuo)Tinto de VeranoBAJA</v>
      </c>
      <c r="B3915" s="20" t="s">
        <v>122</v>
      </c>
      <c r="C3915" s="20" t="s">
        <v>141</v>
      </c>
      <c r="D3915" s="20" t="s">
        <v>21</v>
      </c>
      <c r="E3915" s="22">
        <v>0.96209464431153158</v>
      </c>
      <c r="F3915" s="22">
        <v>1.2732896157942326</v>
      </c>
      <c r="G3915" s="22">
        <v>0.76252473503581042</v>
      </c>
      <c r="H3915" s="22"/>
      <c r="I3915" s="22"/>
    </row>
    <row r="3916" spans="1:9" x14ac:dyDescent="0.25">
      <c r="A3916" s="20" t="str">
        <f t="shared" si="61"/>
        <v>CONSUMO PER CAPITA (kg ó litros por individuo)Tinto de VeranoHOMBRE</v>
      </c>
      <c r="B3916" s="20" t="s">
        <v>122</v>
      </c>
      <c r="C3916" s="20" t="s">
        <v>141</v>
      </c>
      <c r="D3916" s="20" t="s">
        <v>22</v>
      </c>
      <c r="E3916" s="22">
        <v>0.93554971404920995</v>
      </c>
      <c r="F3916" s="22">
        <v>0.9969892631864592</v>
      </c>
      <c r="G3916" s="22">
        <v>0.61303573885522955</v>
      </c>
      <c r="H3916" s="22"/>
      <c r="I3916" s="22"/>
    </row>
    <row r="3917" spans="1:9" x14ac:dyDescent="0.25">
      <c r="A3917" s="20" t="str">
        <f t="shared" si="61"/>
        <v>CONSUMO PER CAPITA (kg ó litros por individuo)Tinto de VeranoMUJER</v>
      </c>
      <c r="B3917" s="20" t="s">
        <v>122</v>
      </c>
      <c r="C3917" s="20" t="s">
        <v>141</v>
      </c>
      <c r="D3917" s="20" t="s">
        <v>23</v>
      </c>
      <c r="E3917" s="22">
        <v>1.0996509128633154</v>
      </c>
      <c r="F3917" s="22">
        <v>1.0534294846131216</v>
      </c>
      <c r="G3917" s="22">
        <v>0.66031551456689141</v>
      </c>
      <c r="H3917" s="22"/>
      <c r="I3917" s="22"/>
    </row>
    <row r="3918" spans="1:9" x14ac:dyDescent="0.25">
      <c r="A3918" s="20" t="str">
        <f t="shared" si="61"/>
        <v>CONSUMO PER CAPITA (kg ó litros por individuo)Sangria de VinoT.ESPAÑA</v>
      </c>
      <c r="B3918" s="20" t="s">
        <v>122</v>
      </c>
      <c r="C3918" s="20" t="s">
        <v>142</v>
      </c>
      <c r="D3918" s="20" t="s">
        <v>37</v>
      </c>
      <c r="E3918" s="22">
        <v>0.17904547435354301</v>
      </c>
      <c r="F3918" s="22">
        <v>0.15107932098258753</v>
      </c>
      <c r="G3918" s="22">
        <v>6.3452728720057319E-2</v>
      </c>
      <c r="H3918" s="22"/>
      <c r="I3918" s="22"/>
    </row>
    <row r="3919" spans="1:9" x14ac:dyDescent="0.25">
      <c r="A3919" s="20" t="str">
        <f t="shared" si="61"/>
        <v>CONSUMO PER CAPITA (kg ó litros por individuo)Sangria de VinoBCN AM</v>
      </c>
      <c r="B3919" s="20" t="s">
        <v>122</v>
      </c>
      <c r="C3919" s="20" t="s">
        <v>142</v>
      </c>
      <c r="D3919" s="20" t="s">
        <v>2</v>
      </c>
      <c r="E3919" s="22">
        <v>0.2992224418422883</v>
      </c>
      <c r="F3919" s="22">
        <v>0.22264475457917934</v>
      </c>
      <c r="G3919" s="22">
        <v>9.0454245024540469E-2</v>
      </c>
      <c r="H3919" s="22"/>
      <c r="I3919" s="22"/>
    </row>
    <row r="3920" spans="1:9" x14ac:dyDescent="0.25">
      <c r="A3920" s="20" t="str">
        <f t="shared" si="61"/>
        <v>CONSUMO PER CAPITA (kg ó litros por individuo)Sangria de VinoREST.CAT ARAGON</v>
      </c>
      <c r="B3920" s="20" t="s">
        <v>122</v>
      </c>
      <c r="C3920" s="20" t="s">
        <v>142</v>
      </c>
      <c r="D3920" s="20" t="s">
        <v>3</v>
      </c>
      <c r="E3920" s="22">
        <v>0.45600542294711754</v>
      </c>
      <c r="F3920" s="22">
        <v>0.26911656270462031</v>
      </c>
      <c r="G3920" s="22">
        <v>0.11996972841298235</v>
      </c>
      <c r="H3920" s="22"/>
      <c r="I3920" s="22"/>
    </row>
    <row r="3921" spans="1:9" x14ac:dyDescent="0.25">
      <c r="A3921" s="20" t="str">
        <f t="shared" si="61"/>
        <v>CONSUMO PER CAPITA (kg ó litros por individuo)Sangria de VinoLEVANTE</v>
      </c>
      <c r="B3921" s="20" t="s">
        <v>122</v>
      </c>
      <c r="C3921" s="20" t="s">
        <v>142</v>
      </c>
      <c r="D3921" s="20" t="s">
        <v>4</v>
      </c>
      <c r="E3921" s="22">
        <v>0.1571285618661033</v>
      </c>
      <c r="F3921" s="22">
        <v>0.22155473348324325</v>
      </c>
      <c r="G3921" s="22">
        <v>0.10134067367864245</v>
      </c>
      <c r="H3921" s="22"/>
      <c r="I3921" s="22"/>
    </row>
    <row r="3922" spans="1:9" x14ac:dyDescent="0.25">
      <c r="A3922" s="20" t="str">
        <f t="shared" si="61"/>
        <v>CONSUMO PER CAPITA (kg ó litros por individuo)Sangria de VinoANDALUCIA</v>
      </c>
      <c r="B3922" s="20" t="s">
        <v>122</v>
      </c>
      <c r="C3922" s="20" t="s">
        <v>142</v>
      </c>
      <c r="D3922" s="20" t="s">
        <v>5</v>
      </c>
      <c r="E3922" s="22">
        <v>7.3197256510669009E-2</v>
      </c>
      <c r="F3922" s="22">
        <v>8.2900346138184422E-2</v>
      </c>
      <c r="G3922" s="22">
        <v>3.8796903041834675E-2</v>
      </c>
      <c r="H3922" s="22"/>
      <c r="I3922" s="22"/>
    </row>
    <row r="3923" spans="1:9" x14ac:dyDescent="0.25">
      <c r="A3923" s="20" t="str">
        <f t="shared" si="61"/>
        <v>CONSUMO PER CAPITA (kg ó litros por individuo)Sangria de VinoMDD AM</v>
      </c>
      <c r="B3923" s="20" t="s">
        <v>122</v>
      </c>
      <c r="C3923" s="20" t="s">
        <v>142</v>
      </c>
      <c r="D3923" s="20" t="s">
        <v>6</v>
      </c>
      <c r="E3923" s="22">
        <v>0.14711099995739957</v>
      </c>
      <c r="F3923" s="22">
        <v>0.1136429707802435</v>
      </c>
      <c r="G3923" s="22">
        <v>2.6534325527218936E-2</v>
      </c>
      <c r="H3923" s="22"/>
      <c r="I3923" s="22"/>
    </row>
    <row r="3924" spans="1:9" x14ac:dyDescent="0.25">
      <c r="A3924" s="20" t="str">
        <f t="shared" si="61"/>
        <v>CONSUMO PER CAPITA (kg ó litros por individuo)Sangria de VinoRTO CENTRO</v>
      </c>
      <c r="B3924" s="20" t="s">
        <v>122</v>
      </c>
      <c r="C3924" s="20" t="s">
        <v>142</v>
      </c>
      <c r="D3924" s="20" t="s">
        <v>7</v>
      </c>
      <c r="E3924" s="22">
        <v>0.12982439745382282</v>
      </c>
      <c r="F3924" s="22">
        <v>0.10186941539208984</v>
      </c>
      <c r="G3924" s="22">
        <v>5.4552461729045203E-2</v>
      </c>
      <c r="H3924" s="22"/>
      <c r="I3924" s="22"/>
    </row>
    <row r="3925" spans="1:9" x14ac:dyDescent="0.25">
      <c r="A3925" s="20" t="str">
        <f t="shared" si="61"/>
        <v>CONSUMO PER CAPITA (kg ó litros por individuo)Sangria de VinoNORTE-CENTRO</v>
      </c>
      <c r="B3925" s="20" t="s">
        <v>122</v>
      </c>
      <c r="C3925" s="20" t="s">
        <v>142</v>
      </c>
      <c r="D3925" s="20" t="s">
        <v>8</v>
      </c>
      <c r="E3925" s="22">
        <v>8.5156853871005217E-2</v>
      </c>
      <c r="F3925" s="22">
        <v>5.7599084805933544E-2</v>
      </c>
      <c r="G3925" s="22">
        <v>2.4273892402867727E-2</v>
      </c>
      <c r="H3925" s="22"/>
      <c r="I3925" s="22"/>
    </row>
    <row r="3926" spans="1:9" x14ac:dyDescent="0.25">
      <c r="A3926" s="20" t="str">
        <f t="shared" si="61"/>
        <v>CONSUMO PER CAPITA (kg ó litros por individuo)Sangria de VinoNOROESTE</v>
      </c>
      <c r="B3926" s="20" t="s">
        <v>122</v>
      </c>
      <c r="C3926" s="20" t="s">
        <v>142</v>
      </c>
      <c r="D3926" s="20" t="s">
        <v>9</v>
      </c>
      <c r="E3926" s="22">
        <v>0.14507374134407652</v>
      </c>
      <c r="F3926" s="22">
        <v>0.14905115699582067</v>
      </c>
      <c r="G3926" s="22">
        <v>5.1471808086111341E-2</v>
      </c>
      <c r="H3926" s="22"/>
      <c r="I3926" s="22"/>
    </row>
    <row r="3927" spans="1:9" x14ac:dyDescent="0.25">
      <c r="A3927" s="20" t="str">
        <f t="shared" si="61"/>
        <v>CONSUMO PER CAPITA (kg ó litros por individuo)Sangria de Vino&lt;2MIL</v>
      </c>
      <c r="B3927" s="20" t="s">
        <v>122</v>
      </c>
      <c r="C3927" s="20" t="s">
        <v>142</v>
      </c>
      <c r="D3927" s="20" t="s">
        <v>10</v>
      </c>
      <c r="E3927" s="22">
        <v>0.49242041236633893</v>
      </c>
      <c r="F3927" s="22">
        <v>0.2611522650945749</v>
      </c>
      <c r="G3927" s="22">
        <v>0.12313446096535384</v>
      </c>
      <c r="H3927" s="22"/>
      <c r="I3927" s="22"/>
    </row>
    <row r="3928" spans="1:9" x14ac:dyDescent="0.25">
      <c r="A3928" s="20" t="str">
        <f t="shared" si="61"/>
        <v>CONSUMO PER CAPITA (kg ó litros por individuo)Sangria de Vino2-5MIL</v>
      </c>
      <c r="B3928" s="20" t="s">
        <v>122</v>
      </c>
      <c r="C3928" s="20" t="s">
        <v>142</v>
      </c>
      <c r="D3928" s="20" t="s">
        <v>11</v>
      </c>
      <c r="E3928" s="22">
        <v>0.13399665365181562</v>
      </c>
      <c r="F3928" s="22">
        <v>0.1722884664445701</v>
      </c>
      <c r="G3928" s="22">
        <v>5.3334283688477001E-2</v>
      </c>
      <c r="H3928" s="22"/>
      <c r="I3928" s="22"/>
    </row>
    <row r="3929" spans="1:9" x14ac:dyDescent="0.25">
      <c r="A3929" s="20" t="str">
        <f t="shared" si="61"/>
        <v>CONSUMO PER CAPITA (kg ó litros por individuo)Sangria de Vino5-10MIL</v>
      </c>
      <c r="B3929" s="20" t="s">
        <v>122</v>
      </c>
      <c r="C3929" s="20" t="s">
        <v>142</v>
      </c>
      <c r="D3929" s="20" t="s">
        <v>12</v>
      </c>
      <c r="E3929" s="22">
        <v>0.14152916142163544</v>
      </c>
      <c r="F3929" s="22">
        <v>0.16690905040185883</v>
      </c>
      <c r="G3929" s="22">
        <v>9.6517967074744263E-2</v>
      </c>
      <c r="H3929" s="22"/>
      <c r="I3929" s="22"/>
    </row>
    <row r="3930" spans="1:9" x14ac:dyDescent="0.25">
      <c r="A3930" s="20" t="str">
        <f t="shared" si="61"/>
        <v>CONSUMO PER CAPITA (kg ó litros por individuo)Sangria de Vino10-30MIL</v>
      </c>
      <c r="B3930" s="20" t="s">
        <v>122</v>
      </c>
      <c r="C3930" s="20" t="s">
        <v>142</v>
      </c>
      <c r="D3930" s="20" t="s">
        <v>13</v>
      </c>
      <c r="E3930" s="22">
        <v>0.1813666929535637</v>
      </c>
      <c r="F3930" s="22">
        <v>0.12974629778385025</v>
      </c>
      <c r="G3930" s="22">
        <v>3.2741172580369633E-2</v>
      </c>
      <c r="H3930" s="22"/>
      <c r="I3930" s="22"/>
    </row>
    <row r="3931" spans="1:9" x14ac:dyDescent="0.25">
      <c r="A3931" s="20" t="str">
        <f t="shared" si="61"/>
        <v>CONSUMO PER CAPITA (kg ó litros por individuo)Sangria de Vino30-100MIL</v>
      </c>
      <c r="B3931" s="20" t="s">
        <v>122</v>
      </c>
      <c r="C3931" s="20" t="s">
        <v>142</v>
      </c>
      <c r="D3931" s="20" t="s">
        <v>14</v>
      </c>
      <c r="E3931" s="22">
        <v>0.13922183117931966</v>
      </c>
      <c r="F3931" s="22">
        <v>0.19087135760706453</v>
      </c>
      <c r="G3931" s="22">
        <v>6.2404239133904631E-2</v>
      </c>
      <c r="H3931" s="22"/>
      <c r="I3931" s="22"/>
    </row>
    <row r="3932" spans="1:9" x14ac:dyDescent="0.25">
      <c r="A3932" s="20" t="str">
        <f t="shared" si="61"/>
        <v>CONSUMO PER CAPITA (kg ó litros por individuo)Sangria de Vino100-200MIL</v>
      </c>
      <c r="B3932" s="20" t="s">
        <v>122</v>
      </c>
      <c r="C3932" s="20" t="s">
        <v>142</v>
      </c>
      <c r="D3932" s="20" t="s">
        <v>15</v>
      </c>
      <c r="E3932" s="22">
        <v>0.12717041696644235</v>
      </c>
      <c r="F3932" s="22">
        <v>0.12056089230055683</v>
      </c>
      <c r="G3932" s="22">
        <v>4.1913231359848167E-2</v>
      </c>
      <c r="H3932" s="22"/>
      <c r="I3932" s="22"/>
    </row>
    <row r="3933" spans="1:9" x14ac:dyDescent="0.25">
      <c r="A3933" s="20" t="str">
        <f t="shared" si="61"/>
        <v>CONSUMO PER CAPITA (kg ó litros por individuo)Sangria de Vino200-500MIL</v>
      </c>
      <c r="B3933" s="20" t="s">
        <v>122</v>
      </c>
      <c r="C3933" s="20" t="s">
        <v>142</v>
      </c>
      <c r="D3933" s="20" t="s">
        <v>16</v>
      </c>
      <c r="E3933" s="22">
        <v>0.25941087225494985</v>
      </c>
      <c r="F3933" s="22">
        <v>0.15714942149015459</v>
      </c>
      <c r="G3933" s="22">
        <v>0.11347327391957227</v>
      </c>
      <c r="H3933" s="22"/>
      <c r="I3933" s="22"/>
    </row>
    <row r="3934" spans="1:9" x14ac:dyDescent="0.25">
      <c r="A3934" s="20" t="str">
        <f t="shared" si="61"/>
        <v>CONSUMO PER CAPITA (kg ó litros por individuo)Sangria de Vino&gt;500MIL</v>
      </c>
      <c r="B3934" s="20" t="s">
        <v>122</v>
      </c>
      <c r="C3934" s="20" t="s">
        <v>142</v>
      </c>
      <c r="D3934" s="20" t="s">
        <v>17</v>
      </c>
      <c r="E3934" s="22">
        <v>0.12078909612501924</v>
      </c>
      <c r="F3934" s="22">
        <v>8.752520226624752E-2</v>
      </c>
      <c r="G3934" s="22">
        <v>4.2258601523287385E-2</v>
      </c>
      <c r="H3934" s="22"/>
      <c r="I3934" s="22"/>
    </row>
    <row r="3935" spans="1:9" x14ac:dyDescent="0.25">
      <c r="A3935" s="20" t="str">
        <f t="shared" si="61"/>
        <v>CONSUMO PER CAPITA (kg ó litros por individuo)Sangria de VinoDE 15 A 19 AÑOS</v>
      </c>
      <c r="B3935" s="20" t="s">
        <v>122</v>
      </c>
      <c r="C3935" s="20" t="s">
        <v>142</v>
      </c>
      <c r="D3935" s="20" t="s">
        <v>40</v>
      </c>
      <c r="E3935" s="22" t="s">
        <v>213</v>
      </c>
      <c r="F3935" s="22">
        <v>0.13019713470455127</v>
      </c>
      <c r="G3935" s="22">
        <v>5.1256479600462956E-3</v>
      </c>
      <c r="H3935" s="22"/>
      <c r="I3935" s="22"/>
    </row>
    <row r="3936" spans="1:9" x14ac:dyDescent="0.25">
      <c r="A3936" s="20" t="str">
        <f t="shared" si="61"/>
        <v>CONSUMO PER CAPITA (kg ó litros por individuo)Sangria de VinoDE 20 A 24 AÑOS</v>
      </c>
      <c r="B3936" s="20" t="s">
        <v>122</v>
      </c>
      <c r="C3936" s="20" t="s">
        <v>142</v>
      </c>
      <c r="D3936" s="20" t="s">
        <v>41</v>
      </c>
      <c r="E3936" s="22">
        <v>0.12850162561887093</v>
      </c>
      <c r="F3936" s="22">
        <v>0.12275400919536057</v>
      </c>
      <c r="G3936" s="22">
        <v>3.877257026507501E-2</v>
      </c>
      <c r="H3936" s="22"/>
      <c r="I3936" s="22"/>
    </row>
    <row r="3937" spans="1:9" x14ac:dyDescent="0.25">
      <c r="A3937" s="20" t="str">
        <f t="shared" si="61"/>
        <v>CONSUMO PER CAPITA (kg ó litros por individuo)Sangria de VinoDE 25 A 34 AÑOS</v>
      </c>
      <c r="B3937" s="20" t="s">
        <v>122</v>
      </c>
      <c r="C3937" s="20" t="s">
        <v>142</v>
      </c>
      <c r="D3937" s="20" t="s">
        <v>42</v>
      </c>
      <c r="E3937" s="22">
        <v>0.16181106383336313</v>
      </c>
      <c r="F3937" s="22">
        <v>0.1654139686880598</v>
      </c>
      <c r="G3937" s="22">
        <v>6.9479054567034751E-2</v>
      </c>
      <c r="H3937" s="22"/>
      <c r="I3937" s="22"/>
    </row>
    <row r="3938" spans="1:9" x14ac:dyDescent="0.25">
      <c r="A3938" s="20" t="str">
        <f t="shared" si="61"/>
        <v>CONSUMO PER CAPITA (kg ó litros por individuo)Sangria de VinoDE 35 A 49 AÑOS</v>
      </c>
      <c r="B3938" s="20" t="s">
        <v>122</v>
      </c>
      <c r="C3938" s="20" t="s">
        <v>142</v>
      </c>
      <c r="D3938" s="20" t="s">
        <v>43</v>
      </c>
      <c r="E3938" s="22">
        <v>0.16292768630195356</v>
      </c>
      <c r="F3938" s="22">
        <v>0.1240943234151151</v>
      </c>
      <c r="G3938" s="22">
        <v>5.4677649343810128E-2</v>
      </c>
      <c r="H3938" s="22"/>
      <c r="I3938" s="22"/>
    </row>
    <row r="3939" spans="1:9" x14ac:dyDescent="0.25">
      <c r="A3939" s="20" t="str">
        <f t="shared" si="61"/>
        <v>CONSUMO PER CAPITA (kg ó litros por individuo)Sangria de VinoDE 50 A 59 AÑOS</v>
      </c>
      <c r="B3939" s="20" t="s">
        <v>122</v>
      </c>
      <c r="C3939" s="20" t="s">
        <v>142</v>
      </c>
      <c r="D3939" s="20" t="s">
        <v>44</v>
      </c>
      <c r="E3939" s="22">
        <v>0.23554491542678635</v>
      </c>
      <c r="F3939" s="22">
        <v>0.18343086866751146</v>
      </c>
      <c r="G3939" s="22">
        <v>6.451685781646066E-2</v>
      </c>
      <c r="H3939" s="22"/>
      <c r="I3939" s="22"/>
    </row>
    <row r="3940" spans="1:9" x14ac:dyDescent="0.25">
      <c r="A3940" s="20" t="str">
        <f t="shared" si="61"/>
        <v>CONSUMO PER CAPITA (kg ó litros por individuo)Sangria de VinoDE 60 A 75 AÑOS</v>
      </c>
      <c r="B3940" s="20" t="s">
        <v>122</v>
      </c>
      <c r="C3940" s="20" t="s">
        <v>142</v>
      </c>
      <c r="D3940" s="20" t="s">
        <v>45</v>
      </c>
      <c r="E3940" s="22">
        <v>0.2317692361334463</v>
      </c>
      <c r="F3940" s="22">
        <v>0.16587508881457089</v>
      </c>
      <c r="G3940" s="22">
        <v>9.5225940845105661E-2</v>
      </c>
      <c r="H3940" s="22"/>
      <c r="I3940" s="22"/>
    </row>
    <row r="3941" spans="1:9" x14ac:dyDescent="0.25">
      <c r="A3941" s="20" t="str">
        <f t="shared" si="61"/>
        <v>CONSUMO PER CAPITA (kg ó litros por individuo)Sangria de VinoALTA Y MEDIA ALTA</v>
      </c>
      <c r="B3941" s="20" t="s">
        <v>122</v>
      </c>
      <c r="C3941" s="20" t="s">
        <v>142</v>
      </c>
      <c r="D3941" s="20" t="s">
        <v>18</v>
      </c>
      <c r="E3941" s="22">
        <v>0.19833327252077054</v>
      </c>
      <c r="F3941" s="22">
        <v>0.12485284820355762</v>
      </c>
      <c r="G3941" s="22">
        <v>5.1396656752861147E-2</v>
      </c>
      <c r="H3941" s="22"/>
      <c r="I3941" s="22"/>
    </row>
    <row r="3942" spans="1:9" x14ac:dyDescent="0.25">
      <c r="A3942" s="20" t="str">
        <f t="shared" si="61"/>
        <v>CONSUMO PER CAPITA (kg ó litros por individuo)Sangria de VinoMEDIA</v>
      </c>
      <c r="B3942" s="20" t="s">
        <v>122</v>
      </c>
      <c r="C3942" s="20" t="s">
        <v>142</v>
      </c>
      <c r="D3942" s="20" t="s">
        <v>19</v>
      </c>
      <c r="E3942" s="22">
        <v>0.20695421896315161</v>
      </c>
      <c r="F3942" s="22">
        <v>0.17972370919978589</v>
      </c>
      <c r="G3942" s="22">
        <v>8.4661882586694659E-2</v>
      </c>
      <c r="H3942" s="22"/>
      <c r="I3942" s="22"/>
    </row>
    <row r="3943" spans="1:9" x14ac:dyDescent="0.25">
      <c r="A3943" s="20" t="str">
        <f t="shared" si="61"/>
        <v>CONSUMO PER CAPITA (kg ó litros por individuo)Sangria de VinoMEDIA BAJA</v>
      </c>
      <c r="B3943" s="20" t="s">
        <v>122</v>
      </c>
      <c r="C3943" s="20" t="s">
        <v>142</v>
      </c>
      <c r="D3943" s="20" t="s">
        <v>20</v>
      </c>
      <c r="E3943" s="22">
        <v>0.17224992335545697</v>
      </c>
      <c r="F3943" s="22">
        <v>9.4902454928451563E-2</v>
      </c>
      <c r="G3943" s="22">
        <v>3.6515222523956933E-2</v>
      </c>
      <c r="H3943" s="22"/>
      <c r="I3943" s="22"/>
    </row>
    <row r="3944" spans="1:9" x14ac:dyDescent="0.25">
      <c r="A3944" s="20" t="str">
        <f t="shared" si="61"/>
        <v>CONSUMO PER CAPITA (kg ó litros por individuo)Sangria de VinoBAJA</v>
      </c>
      <c r="B3944" s="20" t="s">
        <v>122</v>
      </c>
      <c r="C3944" s="20" t="s">
        <v>142</v>
      </c>
      <c r="D3944" s="20" t="s">
        <v>21</v>
      </c>
      <c r="E3944" s="22">
        <v>0.11934780262995744</v>
      </c>
      <c r="F3944" s="22">
        <v>0.20845872425175058</v>
      </c>
      <c r="G3944" s="22">
        <v>7.7603384195437664E-2</v>
      </c>
      <c r="H3944" s="22"/>
      <c r="I3944" s="22"/>
    </row>
    <row r="3945" spans="1:9" x14ac:dyDescent="0.25">
      <c r="A3945" s="20" t="str">
        <f t="shared" si="61"/>
        <v>CONSUMO PER CAPITA (kg ó litros por individuo)Sangria de VinoHOMBRE</v>
      </c>
      <c r="B3945" s="20" t="s">
        <v>122</v>
      </c>
      <c r="C3945" s="20" t="s">
        <v>142</v>
      </c>
      <c r="D3945" s="20" t="s">
        <v>22</v>
      </c>
      <c r="E3945" s="22">
        <v>0.1731521346655297</v>
      </c>
      <c r="F3945" s="22">
        <v>0.16516206802790251</v>
      </c>
      <c r="G3945" s="22">
        <v>6.891742035719764E-2</v>
      </c>
      <c r="H3945" s="22"/>
      <c r="I3945" s="22"/>
    </row>
    <row r="3946" spans="1:9" x14ac:dyDescent="0.25">
      <c r="A3946" s="20" t="str">
        <f t="shared" si="61"/>
        <v>CONSUMO PER CAPITA (kg ó litros por individuo)Sangria de VinoMUJER</v>
      </c>
      <c r="B3946" s="20" t="s">
        <v>122</v>
      </c>
      <c r="C3946" s="20" t="s">
        <v>142</v>
      </c>
      <c r="D3946" s="20" t="s">
        <v>23</v>
      </c>
      <c r="E3946" s="22">
        <v>0.18486853368662506</v>
      </c>
      <c r="F3946" s="22">
        <v>0.13720763356444549</v>
      </c>
      <c r="G3946" s="22">
        <v>5.807908558497786E-2</v>
      </c>
      <c r="H3946" s="22"/>
      <c r="I3946" s="22"/>
    </row>
    <row r="3947" spans="1:9" x14ac:dyDescent="0.25">
      <c r="A3947" s="20" t="str">
        <f t="shared" si="61"/>
        <v>CONSUMO PER CAPITA (kg ó litros por individuo)Sangria de CavaT.ESPAÑA</v>
      </c>
      <c r="B3947" s="20" t="s">
        <v>122</v>
      </c>
      <c r="C3947" s="20" t="s">
        <v>143</v>
      </c>
      <c r="D3947" s="20" t="s">
        <v>37</v>
      </c>
      <c r="E3947" s="22">
        <v>4.2975198067963925E-2</v>
      </c>
      <c r="F3947" s="22">
        <v>7.0111854413767702E-2</v>
      </c>
      <c r="G3947" s="22">
        <v>2.7302911211785338E-2</v>
      </c>
      <c r="H3947" s="22"/>
      <c r="I3947" s="22"/>
    </row>
    <row r="3948" spans="1:9" x14ac:dyDescent="0.25">
      <c r="A3948" s="20" t="str">
        <f t="shared" si="61"/>
        <v>CONSUMO PER CAPITA (kg ó litros por individuo)Sangria de CavaBCN AM</v>
      </c>
      <c r="B3948" s="20" t="s">
        <v>122</v>
      </c>
      <c r="C3948" s="20" t="s">
        <v>143</v>
      </c>
      <c r="D3948" s="20" t="s">
        <v>2</v>
      </c>
      <c r="E3948" s="22">
        <v>0.12178837036006954</v>
      </c>
      <c r="F3948" s="22">
        <v>0.30199113345427719</v>
      </c>
      <c r="G3948" s="22">
        <v>0.10479013729846245</v>
      </c>
      <c r="H3948" s="22"/>
      <c r="I3948" s="22"/>
    </row>
    <row r="3949" spans="1:9" x14ac:dyDescent="0.25">
      <c r="A3949" s="20" t="str">
        <f t="shared" si="61"/>
        <v>CONSUMO PER CAPITA (kg ó litros por individuo)Sangria de CavaREST.CAT ARAGON</v>
      </c>
      <c r="B3949" s="20" t="s">
        <v>122</v>
      </c>
      <c r="C3949" s="20" t="s">
        <v>143</v>
      </c>
      <c r="D3949" s="20" t="s">
        <v>3</v>
      </c>
      <c r="E3949" s="22">
        <v>0.11958629086675214</v>
      </c>
      <c r="F3949" s="22">
        <v>0.13754834912244213</v>
      </c>
      <c r="G3949" s="22">
        <v>3.9298613584607588E-2</v>
      </c>
      <c r="H3949" s="22"/>
      <c r="I3949" s="22"/>
    </row>
    <row r="3950" spans="1:9" x14ac:dyDescent="0.25">
      <c r="A3950" s="20" t="str">
        <f t="shared" si="61"/>
        <v>CONSUMO PER CAPITA (kg ó litros por individuo)Sangria de CavaLEVANTE</v>
      </c>
      <c r="B3950" s="20" t="s">
        <v>122</v>
      </c>
      <c r="C3950" s="20" t="s">
        <v>143</v>
      </c>
      <c r="D3950" s="20" t="s">
        <v>4</v>
      </c>
      <c r="E3950" s="22">
        <v>3.9099459531418038E-2</v>
      </c>
      <c r="F3950" s="22">
        <v>5.0563944187844052E-2</v>
      </c>
      <c r="G3950" s="22">
        <v>3.0442082544052947E-2</v>
      </c>
      <c r="H3950" s="22"/>
      <c r="I3950" s="22"/>
    </row>
    <row r="3951" spans="1:9" x14ac:dyDescent="0.25">
      <c r="A3951" s="20" t="str">
        <f t="shared" si="61"/>
        <v>CONSUMO PER CAPITA (kg ó litros por individuo)Sangria de CavaANDALUCIA</v>
      </c>
      <c r="B3951" s="20" t="s">
        <v>122</v>
      </c>
      <c r="C3951" s="20" t="s">
        <v>143</v>
      </c>
      <c r="D3951" s="20" t="s">
        <v>5</v>
      </c>
      <c r="E3951" s="22">
        <v>8.8353342219671584E-3</v>
      </c>
      <c r="F3951" s="22">
        <v>3.8899933404819759E-2</v>
      </c>
      <c r="G3951" s="22">
        <v>2.2017052820480303E-3</v>
      </c>
      <c r="H3951" s="22"/>
      <c r="I3951" s="22"/>
    </row>
    <row r="3952" spans="1:9" x14ac:dyDescent="0.25">
      <c r="A3952" s="20" t="str">
        <f t="shared" si="61"/>
        <v>CONSUMO PER CAPITA (kg ó litros por individuo)Sangria de CavaMDD AM</v>
      </c>
      <c r="B3952" s="20" t="s">
        <v>122</v>
      </c>
      <c r="C3952" s="20" t="s">
        <v>143</v>
      </c>
      <c r="D3952" s="20" t="s">
        <v>6</v>
      </c>
      <c r="E3952" s="22">
        <v>4.1179148749091878E-2</v>
      </c>
      <c r="F3952" s="22">
        <v>2.6855889087501746E-2</v>
      </c>
      <c r="G3952" s="22">
        <v>9.1845619847793179E-3</v>
      </c>
      <c r="H3952" s="22"/>
      <c r="I3952" s="22"/>
    </row>
    <row r="3953" spans="1:9" x14ac:dyDescent="0.25">
      <c r="A3953" s="20" t="str">
        <f t="shared" si="61"/>
        <v>CONSUMO PER CAPITA (kg ó litros por individuo)Sangria de CavaRTO CENTRO</v>
      </c>
      <c r="B3953" s="20" t="s">
        <v>122</v>
      </c>
      <c r="C3953" s="20" t="s">
        <v>143</v>
      </c>
      <c r="D3953" s="20" t="s">
        <v>7</v>
      </c>
      <c r="E3953" s="22">
        <v>5.8562563720118803E-3</v>
      </c>
      <c r="F3953" s="22">
        <v>1.1378361573385013E-2</v>
      </c>
      <c r="G3953" s="22">
        <v>4.4701491824113933E-2</v>
      </c>
      <c r="H3953" s="22"/>
      <c r="I3953" s="22"/>
    </row>
    <row r="3954" spans="1:9" x14ac:dyDescent="0.25">
      <c r="A3954" s="20" t="str">
        <f t="shared" si="61"/>
        <v>CONSUMO PER CAPITA (kg ó litros por individuo)Sangria de CavaNORTE-CENTRO</v>
      </c>
      <c r="B3954" s="20" t="s">
        <v>122</v>
      </c>
      <c r="C3954" s="20" t="s">
        <v>143</v>
      </c>
      <c r="D3954" s="20" t="s">
        <v>8</v>
      </c>
      <c r="E3954" s="22">
        <v>1.1847719807962661E-3</v>
      </c>
      <c r="F3954" s="22">
        <v>2.8718808465680676E-2</v>
      </c>
      <c r="G3954" s="22" t="s">
        <v>213</v>
      </c>
      <c r="H3954" s="22"/>
      <c r="I3954" s="22"/>
    </row>
    <row r="3955" spans="1:9" x14ac:dyDescent="0.25">
      <c r="A3955" s="20" t="str">
        <f t="shared" si="61"/>
        <v>CONSUMO PER CAPITA (kg ó litros por individuo)Sangria de CavaNOROESTE</v>
      </c>
      <c r="B3955" s="20" t="s">
        <v>122</v>
      </c>
      <c r="C3955" s="20" t="s">
        <v>143</v>
      </c>
      <c r="D3955" s="20" t="s">
        <v>9</v>
      </c>
      <c r="E3955" s="22">
        <v>2.585608080518325E-2</v>
      </c>
      <c r="F3955" s="22">
        <v>1.0207779310166672E-2</v>
      </c>
      <c r="G3955" s="22">
        <v>1.9178187031519953E-2</v>
      </c>
      <c r="H3955" s="22"/>
      <c r="I3955" s="22"/>
    </row>
    <row r="3956" spans="1:9" x14ac:dyDescent="0.25">
      <c r="A3956" s="20" t="str">
        <f t="shared" si="61"/>
        <v>CONSUMO PER CAPITA (kg ó litros por individuo)Sangria de Cava&lt;2MIL</v>
      </c>
      <c r="B3956" s="20" t="s">
        <v>122</v>
      </c>
      <c r="C3956" s="20" t="s">
        <v>143</v>
      </c>
      <c r="D3956" s="20" t="s">
        <v>10</v>
      </c>
      <c r="E3956" s="22">
        <v>4.44898472010491E-2</v>
      </c>
      <c r="F3956" s="22">
        <v>0.15213340824721164</v>
      </c>
      <c r="G3956" s="22">
        <v>3.5776461157529574E-3</v>
      </c>
      <c r="H3956" s="22"/>
      <c r="I3956" s="22"/>
    </row>
    <row r="3957" spans="1:9" x14ac:dyDescent="0.25">
      <c r="A3957" s="20" t="str">
        <f t="shared" si="61"/>
        <v>CONSUMO PER CAPITA (kg ó litros por individuo)Sangria de Cava2-5MIL</v>
      </c>
      <c r="B3957" s="20" t="s">
        <v>122</v>
      </c>
      <c r="C3957" s="20" t="s">
        <v>143</v>
      </c>
      <c r="D3957" s="20" t="s">
        <v>11</v>
      </c>
      <c r="E3957" s="22">
        <v>3.2102591027857848E-2</v>
      </c>
      <c r="F3957" s="22">
        <v>9.131283227614824E-2</v>
      </c>
      <c r="G3957" s="22">
        <v>3.4846825509363605E-2</v>
      </c>
      <c r="H3957" s="22"/>
      <c r="I3957" s="22"/>
    </row>
    <row r="3958" spans="1:9" x14ac:dyDescent="0.25">
      <c r="A3958" s="20" t="str">
        <f t="shared" si="61"/>
        <v>CONSUMO PER CAPITA (kg ó litros por individuo)Sangria de Cava5-10MIL</v>
      </c>
      <c r="B3958" s="20" t="s">
        <v>122</v>
      </c>
      <c r="C3958" s="20" t="s">
        <v>143</v>
      </c>
      <c r="D3958" s="20" t="s">
        <v>12</v>
      </c>
      <c r="E3958" s="22">
        <v>5.9892487278552326E-3</v>
      </c>
      <c r="F3958" s="22">
        <v>2.5033410558094427E-2</v>
      </c>
      <c r="G3958" s="22">
        <v>3.9848523568814354E-2</v>
      </c>
      <c r="H3958" s="22"/>
      <c r="I3958" s="22"/>
    </row>
    <row r="3959" spans="1:9" x14ac:dyDescent="0.25">
      <c r="A3959" s="20" t="str">
        <f t="shared" si="61"/>
        <v>CONSUMO PER CAPITA (kg ó litros por individuo)Sangria de Cava10-30MIL</v>
      </c>
      <c r="B3959" s="20" t="s">
        <v>122</v>
      </c>
      <c r="C3959" s="20" t="s">
        <v>143</v>
      </c>
      <c r="D3959" s="20" t="s">
        <v>13</v>
      </c>
      <c r="E3959" s="22">
        <v>5.0808359655495468E-2</v>
      </c>
      <c r="F3959" s="22">
        <v>2.6323493857405535E-2</v>
      </c>
      <c r="G3959" s="22">
        <v>1.590896468951903E-2</v>
      </c>
      <c r="H3959" s="22"/>
      <c r="I3959" s="22"/>
    </row>
    <row r="3960" spans="1:9" x14ac:dyDescent="0.25">
      <c r="A3960" s="20" t="str">
        <f t="shared" si="61"/>
        <v>CONSUMO PER CAPITA (kg ó litros por individuo)Sangria de Cava30-100MIL</v>
      </c>
      <c r="B3960" s="20" t="s">
        <v>122</v>
      </c>
      <c r="C3960" s="20" t="s">
        <v>143</v>
      </c>
      <c r="D3960" s="20" t="s">
        <v>14</v>
      </c>
      <c r="E3960" s="22">
        <v>2.4097578111002421E-2</v>
      </c>
      <c r="F3960" s="22">
        <v>3.3884273357054351E-2</v>
      </c>
      <c r="G3960" s="22">
        <v>3.0648202743554061E-2</v>
      </c>
      <c r="H3960" s="22"/>
      <c r="I3960" s="22"/>
    </row>
    <row r="3961" spans="1:9" x14ac:dyDescent="0.25">
      <c r="A3961" s="20" t="str">
        <f t="shared" si="61"/>
        <v>CONSUMO PER CAPITA (kg ó litros por individuo)Sangria de Cava100-200MIL</v>
      </c>
      <c r="B3961" s="20" t="s">
        <v>122</v>
      </c>
      <c r="C3961" s="20" t="s">
        <v>143</v>
      </c>
      <c r="D3961" s="20" t="s">
        <v>15</v>
      </c>
      <c r="E3961" s="22">
        <v>5.6791753479451333E-2</v>
      </c>
      <c r="F3961" s="22">
        <v>8.3859493216093609E-2</v>
      </c>
      <c r="G3961" s="22">
        <v>3.4738183309427108E-2</v>
      </c>
      <c r="H3961" s="22"/>
      <c r="I3961" s="22"/>
    </row>
    <row r="3962" spans="1:9" x14ac:dyDescent="0.25">
      <c r="A3962" s="20" t="str">
        <f t="shared" si="61"/>
        <v>CONSUMO PER CAPITA (kg ó litros por individuo)Sangria de Cava200-500MIL</v>
      </c>
      <c r="B3962" s="20" t="s">
        <v>122</v>
      </c>
      <c r="C3962" s="20" t="s">
        <v>143</v>
      </c>
      <c r="D3962" s="20" t="s">
        <v>16</v>
      </c>
      <c r="E3962" s="22">
        <v>8.3934378398849499E-2</v>
      </c>
      <c r="F3962" s="22">
        <v>5.0847865128006813E-2</v>
      </c>
      <c r="G3962" s="22">
        <v>3.2985601763232592E-2</v>
      </c>
      <c r="H3962" s="22"/>
      <c r="I3962" s="22"/>
    </row>
    <row r="3963" spans="1:9" x14ac:dyDescent="0.25">
      <c r="A3963" s="20" t="str">
        <f t="shared" si="61"/>
        <v>CONSUMO PER CAPITA (kg ó litros por individuo)Sangria de Cava&gt;500MIL</v>
      </c>
      <c r="B3963" s="20" t="s">
        <v>122</v>
      </c>
      <c r="C3963" s="20" t="s">
        <v>143</v>
      </c>
      <c r="D3963" s="20" t="s">
        <v>17</v>
      </c>
      <c r="E3963" s="22">
        <v>3.9768356573354063E-2</v>
      </c>
      <c r="F3963" s="22">
        <v>0.1505294420519441</v>
      </c>
      <c r="G3963" s="22">
        <v>2.6577119453936687E-2</v>
      </c>
      <c r="H3963" s="22"/>
      <c r="I3963" s="22"/>
    </row>
    <row r="3964" spans="1:9" x14ac:dyDescent="0.25">
      <c r="A3964" s="20" t="str">
        <f t="shared" si="61"/>
        <v>CONSUMO PER CAPITA (kg ó litros por individuo)Sangria de CavaDE 15 A 19 AÑOS</v>
      </c>
      <c r="B3964" s="20" t="s">
        <v>122</v>
      </c>
      <c r="C3964" s="20" t="s">
        <v>143</v>
      </c>
      <c r="D3964" s="20" t="s">
        <v>40</v>
      </c>
      <c r="E3964" s="22" t="s">
        <v>213</v>
      </c>
      <c r="F3964" s="22" t="s">
        <v>213</v>
      </c>
      <c r="G3964" s="22" t="s">
        <v>213</v>
      </c>
      <c r="H3964" s="22"/>
      <c r="I3964" s="22"/>
    </row>
    <row r="3965" spans="1:9" x14ac:dyDescent="0.25">
      <c r="A3965" s="20" t="str">
        <f t="shared" si="61"/>
        <v>CONSUMO PER CAPITA (kg ó litros por individuo)Sangria de CavaDE 20 A 24 AÑOS</v>
      </c>
      <c r="B3965" s="20" t="s">
        <v>122</v>
      </c>
      <c r="C3965" s="20" t="s">
        <v>143</v>
      </c>
      <c r="D3965" s="20" t="s">
        <v>41</v>
      </c>
      <c r="E3965" s="22">
        <v>3.9098415911584992E-2</v>
      </c>
      <c r="F3965" s="22">
        <v>9.1686381605488712E-2</v>
      </c>
      <c r="G3965" s="22">
        <v>1.8717319845598886E-2</v>
      </c>
      <c r="H3965" s="22"/>
      <c r="I3965" s="22"/>
    </row>
    <row r="3966" spans="1:9" x14ac:dyDescent="0.25">
      <c r="A3966" s="20" t="str">
        <f t="shared" si="61"/>
        <v>CONSUMO PER CAPITA (kg ó litros por individuo)Sangria de CavaDE 25 A 34 AÑOS</v>
      </c>
      <c r="B3966" s="20" t="s">
        <v>122</v>
      </c>
      <c r="C3966" s="20" t="s">
        <v>143</v>
      </c>
      <c r="D3966" s="20" t="s">
        <v>42</v>
      </c>
      <c r="E3966" s="22">
        <v>4.5297813132062575E-2</v>
      </c>
      <c r="F3966" s="22">
        <v>5.6245179369832504E-2</v>
      </c>
      <c r="G3966" s="22">
        <v>3.651850703195484E-2</v>
      </c>
      <c r="H3966" s="22"/>
      <c r="I3966" s="22"/>
    </row>
    <row r="3967" spans="1:9" x14ac:dyDescent="0.25">
      <c r="A3967" s="20" t="str">
        <f t="shared" si="61"/>
        <v>CONSUMO PER CAPITA (kg ó litros por individuo)Sangria de CavaDE 35 A 49 AÑOS</v>
      </c>
      <c r="B3967" s="20" t="s">
        <v>122</v>
      </c>
      <c r="C3967" s="20" t="s">
        <v>143</v>
      </c>
      <c r="D3967" s="20" t="s">
        <v>43</v>
      </c>
      <c r="E3967" s="22">
        <v>2.4094024379140593E-2</v>
      </c>
      <c r="F3967" s="22">
        <v>1.8977013190151864E-2</v>
      </c>
      <c r="G3967" s="22">
        <v>1.724887681828622E-2</v>
      </c>
      <c r="H3967" s="22"/>
      <c r="I3967" s="22"/>
    </row>
    <row r="3968" spans="1:9" x14ac:dyDescent="0.25">
      <c r="A3968" s="20" t="str">
        <f t="shared" si="61"/>
        <v>CONSUMO PER CAPITA (kg ó litros por individuo)Sangria de CavaDE 50 A 59 AÑOS</v>
      </c>
      <c r="B3968" s="20" t="s">
        <v>122</v>
      </c>
      <c r="C3968" s="20" t="s">
        <v>143</v>
      </c>
      <c r="D3968" s="20" t="s">
        <v>44</v>
      </c>
      <c r="E3968" s="22">
        <v>7.7543521566728432E-2</v>
      </c>
      <c r="F3968" s="22">
        <v>5.9974968184575761E-2</v>
      </c>
      <c r="G3968" s="22">
        <v>5.5354275882152658E-2</v>
      </c>
      <c r="H3968" s="22"/>
      <c r="I3968" s="22"/>
    </row>
    <row r="3969" spans="1:9" x14ac:dyDescent="0.25">
      <c r="A3969" s="20" t="str">
        <f t="shared" si="61"/>
        <v>CONSUMO PER CAPITA (kg ó litros por individuo)Sangria de CavaDE 60 A 75 AÑOS</v>
      </c>
      <c r="B3969" s="20" t="s">
        <v>122</v>
      </c>
      <c r="C3969" s="20" t="s">
        <v>143</v>
      </c>
      <c r="D3969" s="20" t="s">
        <v>45</v>
      </c>
      <c r="E3969" s="22">
        <v>5.2217819424670672E-2</v>
      </c>
      <c r="F3969" s="22">
        <v>0.17569381664982689</v>
      </c>
      <c r="G3969" s="22">
        <v>2.1329023860341041E-2</v>
      </c>
      <c r="H3969" s="22"/>
      <c r="I3969" s="22"/>
    </row>
    <row r="3970" spans="1:9" x14ac:dyDescent="0.25">
      <c r="A3970" s="20" t="str">
        <f t="shared" si="61"/>
        <v>CONSUMO PER CAPITA (kg ó litros por individuo)Sangria de CavaALTA Y MEDIA ALTA</v>
      </c>
      <c r="B3970" s="20" t="s">
        <v>122</v>
      </c>
      <c r="C3970" s="20" t="s">
        <v>143</v>
      </c>
      <c r="D3970" s="20" t="s">
        <v>18</v>
      </c>
      <c r="E3970" s="22">
        <v>6.2255063463480108E-2</v>
      </c>
      <c r="F3970" s="22">
        <v>4.4451322181434383E-2</v>
      </c>
      <c r="G3970" s="22">
        <v>1.8049568111580278E-2</v>
      </c>
      <c r="H3970" s="22"/>
      <c r="I3970" s="22"/>
    </row>
    <row r="3971" spans="1:9" x14ac:dyDescent="0.25">
      <c r="A3971" s="20" t="str">
        <f t="shared" si="61"/>
        <v>CONSUMO PER CAPITA (kg ó litros por individuo)Sangria de CavaMEDIA</v>
      </c>
      <c r="B3971" s="20" t="s">
        <v>122</v>
      </c>
      <c r="C3971" s="20" t="s">
        <v>143</v>
      </c>
      <c r="D3971" s="20" t="s">
        <v>19</v>
      </c>
      <c r="E3971" s="22">
        <v>4.2840747356495998E-2</v>
      </c>
      <c r="F3971" s="22">
        <v>6.4868463516562822E-2</v>
      </c>
      <c r="G3971" s="22">
        <v>2.1133423925841152E-2</v>
      </c>
      <c r="H3971" s="22"/>
      <c r="I3971" s="22"/>
    </row>
    <row r="3972" spans="1:9" x14ac:dyDescent="0.25">
      <c r="A3972" s="20" t="str">
        <f t="shared" ref="A3972:A4035" si="62">B3972&amp;C3972&amp;D3972</f>
        <v>CONSUMO PER CAPITA (kg ó litros por individuo)Sangria de CavaMEDIA BAJA</v>
      </c>
      <c r="B3972" s="20" t="s">
        <v>122</v>
      </c>
      <c r="C3972" s="20" t="s">
        <v>143</v>
      </c>
      <c r="D3972" s="20" t="s">
        <v>20</v>
      </c>
      <c r="E3972" s="22">
        <v>4.1176170680987535E-2</v>
      </c>
      <c r="F3972" s="22">
        <v>3.4384512645016033E-2</v>
      </c>
      <c r="G3972" s="22">
        <v>2.6538652323929053E-2</v>
      </c>
      <c r="H3972" s="22"/>
      <c r="I3972" s="22"/>
    </row>
    <row r="3973" spans="1:9" x14ac:dyDescent="0.25">
      <c r="A3973" s="20" t="str">
        <f t="shared" si="62"/>
        <v>CONSUMO PER CAPITA (kg ó litros por individuo)Sangria de CavaBAJA</v>
      </c>
      <c r="B3973" s="20" t="s">
        <v>122</v>
      </c>
      <c r="C3973" s="20" t="s">
        <v>143</v>
      </c>
      <c r="D3973" s="20" t="s">
        <v>21</v>
      </c>
      <c r="E3973" s="22">
        <v>2.4259317999414453E-2</v>
      </c>
      <c r="F3973" s="22">
        <v>0.15706482016028217</v>
      </c>
      <c r="G3973" s="22">
        <v>4.9249293740864432E-2</v>
      </c>
      <c r="H3973" s="22"/>
      <c r="I3973" s="22"/>
    </row>
    <row r="3974" spans="1:9" x14ac:dyDescent="0.25">
      <c r="A3974" s="20" t="str">
        <f t="shared" si="62"/>
        <v>CONSUMO PER CAPITA (kg ó litros por individuo)Sangria de CavaHOMBRE</v>
      </c>
      <c r="B3974" s="20" t="s">
        <v>122</v>
      </c>
      <c r="C3974" s="20" t="s">
        <v>143</v>
      </c>
      <c r="D3974" s="20" t="s">
        <v>22</v>
      </c>
      <c r="E3974" s="22">
        <v>3.5043218735275633E-2</v>
      </c>
      <c r="F3974" s="22">
        <v>8.0390757484189487E-2</v>
      </c>
      <c r="G3974" s="22">
        <v>2.4537723241745975E-2</v>
      </c>
      <c r="H3974" s="22"/>
      <c r="I3974" s="22"/>
    </row>
    <row r="3975" spans="1:9" x14ac:dyDescent="0.25">
      <c r="A3975" s="20" t="str">
        <f t="shared" si="62"/>
        <v>CONSUMO PER CAPITA (kg ó litros por individuo)Sangria de CavaMUJER</v>
      </c>
      <c r="B3975" s="20" t="s">
        <v>122</v>
      </c>
      <c r="C3975" s="20" t="s">
        <v>143</v>
      </c>
      <c r="D3975" s="20" t="s">
        <v>23</v>
      </c>
      <c r="E3975" s="22">
        <v>5.0812614224186391E-2</v>
      </c>
      <c r="F3975" s="22">
        <v>5.9987026187993307E-2</v>
      </c>
      <c r="G3975" s="22">
        <v>3.0022014557127899E-2</v>
      </c>
      <c r="H3975" s="22"/>
      <c r="I3975" s="22"/>
    </row>
    <row r="3976" spans="1:9" x14ac:dyDescent="0.25">
      <c r="A3976" s="20" t="str">
        <f t="shared" si="62"/>
        <v>CONSUMO PER CAPITA (kg ó litros por individuo)CalimochoT.ESPAÑA</v>
      </c>
      <c r="B3976" s="20" t="s">
        <v>122</v>
      </c>
      <c r="C3976" s="20" t="s">
        <v>144</v>
      </c>
      <c r="D3976" s="20" t="s">
        <v>37</v>
      </c>
      <c r="E3976" s="22">
        <v>5.4239599812892794E-2</v>
      </c>
      <c r="F3976" s="22">
        <v>5.719393356591955E-2</v>
      </c>
      <c r="G3976" s="22">
        <v>3.1492214496394076E-2</v>
      </c>
      <c r="H3976" s="22"/>
      <c r="I3976" s="22"/>
    </row>
    <row r="3977" spans="1:9" x14ac:dyDescent="0.25">
      <c r="A3977" s="20" t="str">
        <f t="shared" si="62"/>
        <v>CONSUMO PER CAPITA (kg ó litros por individuo)CalimochoBCN AM</v>
      </c>
      <c r="B3977" s="20" t="s">
        <v>122</v>
      </c>
      <c r="C3977" s="20" t="s">
        <v>144</v>
      </c>
      <c r="D3977" s="20" t="s">
        <v>2</v>
      </c>
      <c r="E3977" s="22">
        <v>1.4048780593603387E-2</v>
      </c>
      <c r="F3977" s="22">
        <v>2.847975379206823E-3</v>
      </c>
      <c r="G3977" s="22">
        <v>2.2015213902495182E-3</v>
      </c>
      <c r="H3977" s="22"/>
      <c r="I3977" s="22"/>
    </row>
    <row r="3978" spans="1:9" x14ac:dyDescent="0.25">
      <c r="A3978" s="20" t="str">
        <f t="shared" si="62"/>
        <v>CONSUMO PER CAPITA (kg ó litros por individuo)CalimochoREST.CAT ARAGON</v>
      </c>
      <c r="B3978" s="20" t="s">
        <v>122</v>
      </c>
      <c r="C3978" s="20" t="s">
        <v>144</v>
      </c>
      <c r="D3978" s="20" t="s">
        <v>3</v>
      </c>
      <c r="E3978" s="22">
        <v>3.1322380248684972E-2</v>
      </c>
      <c r="F3978" s="22">
        <v>7.3618038864271262E-2</v>
      </c>
      <c r="G3978" s="22">
        <v>3.0996641586598678E-2</v>
      </c>
      <c r="H3978" s="22"/>
      <c r="I3978" s="22"/>
    </row>
    <row r="3979" spans="1:9" x14ac:dyDescent="0.25">
      <c r="A3979" s="20" t="str">
        <f t="shared" si="62"/>
        <v>CONSUMO PER CAPITA (kg ó litros por individuo)CalimochoLEVANTE</v>
      </c>
      <c r="B3979" s="20" t="s">
        <v>122</v>
      </c>
      <c r="C3979" s="20" t="s">
        <v>144</v>
      </c>
      <c r="D3979" s="20" t="s">
        <v>4</v>
      </c>
      <c r="E3979" s="22">
        <v>5.7104615643115454E-3</v>
      </c>
      <c r="F3979" s="22">
        <v>2.9753436665366519E-3</v>
      </c>
      <c r="G3979" s="22">
        <v>4.7097860313790392E-4</v>
      </c>
      <c r="H3979" s="22"/>
      <c r="I3979" s="22"/>
    </row>
    <row r="3980" spans="1:9" x14ac:dyDescent="0.25">
      <c r="A3980" s="20" t="str">
        <f t="shared" si="62"/>
        <v>CONSUMO PER CAPITA (kg ó litros por individuo)CalimochoANDALUCIA</v>
      </c>
      <c r="B3980" s="20" t="s">
        <v>122</v>
      </c>
      <c r="C3980" s="20" t="s">
        <v>144</v>
      </c>
      <c r="D3980" s="20" t="s">
        <v>5</v>
      </c>
      <c r="E3980" s="22">
        <v>8.0609955821735867E-3</v>
      </c>
      <c r="F3980" s="22">
        <v>1.1170558922939338E-2</v>
      </c>
      <c r="G3980" s="22">
        <v>1.3918378424155253E-3</v>
      </c>
      <c r="H3980" s="22"/>
      <c r="I3980" s="22"/>
    </row>
    <row r="3981" spans="1:9" x14ac:dyDescent="0.25">
      <c r="A3981" s="20" t="str">
        <f t="shared" si="62"/>
        <v>CONSUMO PER CAPITA (kg ó litros por individuo)CalimochoMDD AM</v>
      </c>
      <c r="B3981" s="20" t="s">
        <v>122</v>
      </c>
      <c r="C3981" s="20" t="s">
        <v>144</v>
      </c>
      <c r="D3981" s="20" t="s">
        <v>6</v>
      </c>
      <c r="E3981" s="22">
        <v>8.42505692875389E-3</v>
      </c>
      <c r="F3981" s="22">
        <v>1.712703735199372E-2</v>
      </c>
      <c r="G3981" s="22">
        <v>3.1471097759667882E-3</v>
      </c>
      <c r="H3981" s="22"/>
      <c r="I3981" s="22"/>
    </row>
    <row r="3982" spans="1:9" x14ac:dyDescent="0.25">
      <c r="A3982" s="20" t="str">
        <f t="shared" si="62"/>
        <v>CONSUMO PER CAPITA (kg ó litros por individuo)CalimochoRTO CENTRO</v>
      </c>
      <c r="B3982" s="20" t="s">
        <v>122</v>
      </c>
      <c r="C3982" s="20" t="s">
        <v>144</v>
      </c>
      <c r="D3982" s="20" t="s">
        <v>7</v>
      </c>
      <c r="E3982" s="22">
        <v>4.18633496160669E-2</v>
      </c>
      <c r="F3982" s="22">
        <v>3.5595040310826317E-2</v>
      </c>
      <c r="G3982" s="22">
        <v>1.4921789342364031E-2</v>
      </c>
      <c r="H3982" s="22"/>
      <c r="I3982" s="22"/>
    </row>
    <row r="3983" spans="1:9" x14ac:dyDescent="0.25">
      <c r="A3983" s="20" t="str">
        <f t="shared" si="62"/>
        <v>CONSUMO PER CAPITA (kg ó litros por individuo)CalimochoNORTE-CENTRO</v>
      </c>
      <c r="B3983" s="20" t="s">
        <v>122</v>
      </c>
      <c r="C3983" s="20" t="s">
        <v>144</v>
      </c>
      <c r="D3983" s="20" t="s">
        <v>8</v>
      </c>
      <c r="E3983" s="22">
        <v>0.40243797571523221</v>
      </c>
      <c r="F3983" s="22">
        <v>0.39534482824023531</v>
      </c>
      <c r="G3983" s="22">
        <v>0.23758828688290906</v>
      </c>
      <c r="H3983" s="22"/>
      <c r="I3983" s="22"/>
    </row>
    <row r="3984" spans="1:9" x14ac:dyDescent="0.25">
      <c r="A3984" s="20" t="str">
        <f t="shared" si="62"/>
        <v>CONSUMO PER CAPITA (kg ó litros por individuo)CalimochoNOROESTE</v>
      </c>
      <c r="B3984" s="20" t="s">
        <v>122</v>
      </c>
      <c r="C3984" s="20" t="s">
        <v>144</v>
      </c>
      <c r="D3984" s="20" t="s">
        <v>9</v>
      </c>
      <c r="E3984" s="22">
        <v>3.3721673038192089E-2</v>
      </c>
      <c r="F3984" s="22">
        <v>1.7884462278519739E-2</v>
      </c>
      <c r="G3984" s="22">
        <v>2.9038442246645878E-2</v>
      </c>
      <c r="H3984" s="22"/>
      <c r="I3984" s="22"/>
    </row>
    <row r="3985" spans="1:9" x14ac:dyDescent="0.25">
      <c r="A3985" s="20" t="str">
        <f t="shared" si="62"/>
        <v>CONSUMO PER CAPITA (kg ó litros por individuo)Calimocho&lt;2MIL</v>
      </c>
      <c r="B3985" s="20" t="s">
        <v>122</v>
      </c>
      <c r="C3985" s="20" t="s">
        <v>144</v>
      </c>
      <c r="D3985" s="20" t="s">
        <v>10</v>
      </c>
      <c r="E3985" s="22">
        <v>0.11673334045891685</v>
      </c>
      <c r="F3985" s="22">
        <v>0.13540914528348386</v>
      </c>
      <c r="G3985" s="22">
        <v>1.5466368708989242E-2</v>
      </c>
      <c r="H3985" s="22"/>
      <c r="I3985" s="22"/>
    </row>
    <row r="3986" spans="1:9" x14ac:dyDescent="0.25">
      <c r="A3986" s="20" t="str">
        <f t="shared" si="62"/>
        <v>CONSUMO PER CAPITA (kg ó litros por individuo)Calimocho2-5MIL</v>
      </c>
      <c r="B3986" s="20" t="s">
        <v>122</v>
      </c>
      <c r="C3986" s="20" t="s">
        <v>144</v>
      </c>
      <c r="D3986" s="20" t="s">
        <v>11</v>
      </c>
      <c r="E3986" s="22">
        <v>5.2919369965086699E-2</v>
      </c>
      <c r="F3986" s="22">
        <v>3.7448582612598087E-3</v>
      </c>
      <c r="G3986" s="22">
        <v>6.5636265644762604E-2</v>
      </c>
      <c r="H3986" s="22"/>
      <c r="I3986" s="22"/>
    </row>
    <row r="3987" spans="1:9" x14ac:dyDescent="0.25">
      <c r="A3987" s="20" t="str">
        <f t="shared" si="62"/>
        <v>CONSUMO PER CAPITA (kg ó litros por individuo)Calimocho5-10MIL</v>
      </c>
      <c r="B3987" s="20" t="s">
        <v>122</v>
      </c>
      <c r="C3987" s="20" t="s">
        <v>144</v>
      </c>
      <c r="D3987" s="20" t="s">
        <v>12</v>
      </c>
      <c r="E3987" s="22">
        <v>0.1374569777198319</v>
      </c>
      <c r="F3987" s="22">
        <v>0.1425222923070136</v>
      </c>
      <c r="G3987" s="22">
        <v>0.11130434085610515</v>
      </c>
      <c r="H3987" s="22"/>
      <c r="I3987" s="22"/>
    </row>
    <row r="3988" spans="1:9" x14ac:dyDescent="0.25">
      <c r="A3988" s="20" t="str">
        <f t="shared" si="62"/>
        <v>CONSUMO PER CAPITA (kg ó litros por individuo)Calimocho10-30MIL</v>
      </c>
      <c r="B3988" s="20" t="s">
        <v>122</v>
      </c>
      <c r="C3988" s="20" t="s">
        <v>144</v>
      </c>
      <c r="D3988" s="20" t="s">
        <v>13</v>
      </c>
      <c r="E3988" s="22">
        <v>1.954857135791261E-2</v>
      </c>
      <c r="F3988" s="22">
        <v>1.6090669146637079E-2</v>
      </c>
      <c r="G3988" s="22">
        <v>2.5936442894262729E-3</v>
      </c>
      <c r="H3988" s="22"/>
      <c r="I3988" s="22"/>
    </row>
    <row r="3989" spans="1:9" x14ac:dyDescent="0.25">
      <c r="A3989" s="20" t="str">
        <f t="shared" si="62"/>
        <v>CONSUMO PER CAPITA (kg ó litros por individuo)Calimocho30-100MIL</v>
      </c>
      <c r="B3989" s="20" t="s">
        <v>122</v>
      </c>
      <c r="C3989" s="20" t="s">
        <v>144</v>
      </c>
      <c r="D3989" s="20" t="s">
        <v>14</v>
      </c>
      <c r="E3989" s="22">
        <v>3.8878028697084663E-2</v>
      </c>
      <c r="F3989" s="22">
        <v>5.325400131313042E-2</v>
      </c>
      <c r="G3989" s="22">
        <v>1.8632900446306059E-2</v>
      </c>
      <c r="H3989" s="22"/>
      <c r="I3989" s="22"/>
    </row>
    <row r="3990" spans="1:9" x14ac:dyDescent="0.25">
      <c r="A3990" s="20" t="str">
        <f t="shared" si="62"/>
        <v>CONSUMO PER CAPITA (kg ó litros por individuo)Calimocho100-200MIL</v>
      </c>
      <c r="B3990" s="20" t="s">
        <v>122</v>
      </c>
      <c r="C3990" s="20" t="s">
        <v>144</v>
      </c>
      <c r="D3990" s="20" t="s">
        <v>15</v>
      </c>
      <c r="E3990" s="22">
        <v>5.6386408770890649E-2</v>
      </c>
      <c r="F3990" s="22">
        <v>7.039517116283546E-2</v>
      </c>
      <c r="G3990" s="22">
        <v>3.0866328597390268E-2</v>
      </c>
      <c r="H3990" s="22"/>
      <c r="I3990" s="22"/>
    </row>
    <row r="3991" spans="1:9" x14ac:dyDescent="0.25">
      <c r="A3991" s="20" t="str">
        <f t="shared" si="62"/>
        <v>CONSUMO PER CAPITA (kg ó litros por individuo)Calimocho200-500MIL</v>
      </c>
      <c r="B3991" s="20" t="s">
        <v>122</v>
      </c>
      <c r="C3991" s="20" t="s">
        <v>144</v>
      </c>
      <c r="D3991" s="20" t="s">
        <v>16</v>
      </c>
      <c r="E3991" s="22">
        <v>7.6859423519723746E-2</v>
      </c>
      <c r="F3991" s="22">
        <v>5.9915183118106036E-2</v>
      </c>
      <c r="G3991" s="22">
        <v>6.1016348297033438E-2</v>
      </c>
      <c r="H3991" s="22"/>
      <c r="I3991" s="22"/>
    </row>
    <row r="3992" spans="1:9" x14ac:dyDescent="0.25">
      <c r="A3992" s="20" t="str">
        <f t="shared" si="62"/>
        <v>CONSUMO PER CAPITA (kg ó litros por individuo)Calimocho&gt;500MIL</v>
      </c>
      <c r="B3992" s="20" t="s">
        <v>122</v>
      </c>
      <c r="C3992" s="20" t="s">
        <v>144</v>
      </c>
      <c r="D3992" s="20" t="s">
        <v>17</v>
      </c>
      <c r="E3992" s="22">
        <v>2.9794423155264354E-2</v>
      </c>
      <c r="F3992" s="22">
        <v>5.0736899300086062E-2</v>
      </c>
      <c r="G3992" s="22">
        <v>1.1889330996511589E-2</v>
      </c>
      <c r="H3992" s="22"/>
      <c r="I3992" s="22"/>
    </row>
    <row r="3993" spans="1:9" x14ac:dyDescent="0.25">
      <c r="A3993" s="20" t="str">
        <f t="shared" si="62"/>
        <v>CONSUMO PER CAPITA (kg ó litros por individuo)CalimochoDE 15 A 19 AÑOS</v>
      </c>
      <c r="B3993" s="20" t="s">
        <v>122</v>
      </c>
      <c r="C3993" s="20" t="s">
        <v>144</v>
      </c>
      <c r="D3993" s="20" t="s">
        <v>40</v>
      </c>
      <c r="E3993" s="22">
        <v>6.7270249456831558E-3</v>
      </c>
      <c r="F3993" s="22">
        <v>8.2860291046710048E-3</v>
      </c>
      <c r="G3993" s="22" t="s">
        <v>213</v>
      </c>
      <c r="H3993" s="22"/>
      <c r="I3993" s="22"/>
    </row>
    <row r="3994" spans="1:9" x14ac:dyDescent="0.25">
      <c r="A3994" s="20" t="str">
        <f t="shared" si="62"/>
        <v>CONSUMO PER CAPITA (kg ó litros por individuo)CalimochoDE 20 A 24 AÑOS</v>
      </c>
      <c r="B3994" s="20" t="s">
        <v>122</v>
      </c>
      <c r="C3994" s="20" t="s">
        <v>144</v>
      </c>
      <c r="D3994" s="20" t="s">
        <v>41</v>
      </c>
      <c r="E3994" s="22">
        <v>0.13440987766862561</v>
      </c>
      <c r="F3994" s="22">
        <v>9.1605086308769693E-2</v>
      </c>
      <c r="G3994" s="22">
        <v>8.1212564797402242E-2</v>
      </c>
      <c r="H3994" s="22"/>
      <c r="I3994" s="22"/>
    </row>
    <row r="3995" spans="1:9" x14ac:dyDescent="0.25">
      <c r="A3995" s="20" t="str">
        <f t="shared" si="62"/>
        <v>CONSUMO PER CAPITA (kg ó litros por individuo)CalimochoDE 25 A 34 AÑOS</v>
      </c>
      <c r="B3995" s="20" t="s">
        <v>122</v>
      </c>
      <c r="C3995" s="20" t="s">
        <v>144</v>
      </c>
      <c r="D3995" s="20" t="s">
        <v>42</v>
      </c>
      <c r="E3995" s="22">
        <v>9.0272074407495267E-2</v>
      </c>
      <c r="F3995" s="22">
        <v>7.8233645765657236E-2</v>
      </c>
      <c r="G3995" s="22">
        <v>1.5595941936834119E-2</v>
      </c>
      <c r="H3995" s="22"/>
      <c r="I3995" s="22"/>
    </row>
    <row r="3996" spans="1:9" x14ac:dyDescent="0.25">
      <c r="A3996" s="20" t="str">
        <f t="shared" si="62"/>
        <v>CONSUMO PER CAPITA (kg ó litros por individuo)CalimochoDE 35 A 49 AÑOS</v>
      </c>
      <c r="B3996" s="20" t="s">
        <v>122</v>
      </c>
      <c r="C3996" s="20" t="s">
        <v>144</v>
      </c>
      <c r="D3996" s="20" t="s">
        <v>43</v>
      </c>
      <c r="E3996" s="22">
        <v>5.0259797705685304E-2</v>
      </c>
      <c r="F3996" s="22">
        <v>7.5265318684700669E-2</v>
      </c>
      <c r="G3996" s="22">
        <v>4.63498761273941E-2</v>
      </c>
      <c r="H3996" s="22"/>
      <c r="I3996" s="22"/>
    </row>
    <row r="3997" spans="1:9" x14ac:dyDescent="0.25">
      <c r="A3997" s="20" t="str">
        <f t="shared" si="62"/>
        <v>CONSUMO PER CAPITA (kg ó litros por individuo)CalimochoDE 50 A 59 AÑOS</v>
      </c>
      <c r="B3997" s="20" t="s">
        <v>122</v>
      </c>
      <c r="C3997" s="20" t="s">
        <v>144</v>
      </c>
      <c r="D3997" s="20" t="s">
        <v>44</v>
      </c>
      <c r="E3997" s="22">
        <v>5.1180922025154583E-2</v>
      </c>
      <c r="F3997" s="22">
        <v>6.8332452856992035E-2</v>
      </c>
      <c r="G3997" s="22">
        <v>9.4821738138182142E-3</v>
      </c>
      <c r="H3997" s="22"/>
      <c r="I3997" s="22"/>
    </row>
    <row r="3998" spans="1:9" x14ac:dyDescent="0.25">
      <c r="A3998" s="20" t="str">
        <f t="shared" si="62"/>
        <v>CONSUMO PER CAPITA (kg ó litros por individuo)CalimochoDE 60 A 75 AÑOS</v>
      </c>
      <c r="B3998" s="20" t="s">
        <v>122</v>
      </c>
      <c r="C3998" s="20" t="s">
        <v>144</v>
      </c>
      <c r="D3998" s="20" t="s">
        <v>45</v>
      </c>
      <c r="E3998" s="22">
        <v>2.8599864895120126E-2</v>
      </c>
      <c r="F3998" s="22">
        <v>1.2119995447939536E-2</v>
      </c>
      <c r="G3998" s="22">
        <v>3.5615357041183279E-2</v>
      </c>
      <c r="H3998" s="22"/>
      <c r="I3998" s="22"/>
    </row>
    <row r="3999" spans="1:9" x14ac:dyDescent="0.25">
      <c r="A3999" s="20" t="str">
        <f t="shared" si="62"/>
        <v>CONSUMO PER CAPITA (kg ó litros por individuo)CalimochoALTA Y MEDIA ALTA</v>
      </c>
      <c r="B3999" s="20" t="s">
        <v>122</v>
      </c>
      <c r="C3999" s="20" t="s">
        <v>144</v>
      </c>
      <c r="D3999" s="20" t="s">
        <v>18</v>
      </c>
      <c r="E3999" s="22">
        <v>4.9543349911278754E-2</v>
      </c>
      <c r="F3999" s="22">
        <v>3.5618184468728553E-2</v>
      </c>
      <c r="G3999" s="22">
        <v>2.0977176953261591E-2</v>
      </c>
      <c r="H3999" s="22"/>
      <c r="I3999" s="22"/>
    </row>
    <row r="4000" spans="1:9" x14ac:dyDescent="0.25">
      <c r="A4000" s="20" t="str">
        <f t="shared" si="62"/>
        <v>CONSUMO PER CAPITA (kg ó litros por individuo)CalimochoMEDIA</v>
      </c>
      <c r="B4000" s="20" t="s">
        <v>122</v>
      </c>
      <c r="C4000" s="20" t="s">
        <v>144</v>
      </c>
      <c r="D4000" s="20" t="s">
        <v>19</v>
      </c>
      <c r="E4000" s="22">
        <v>5.9139282170026758E-2</v>
      </c>
      <c r="F4000" s="22">
        <v>6.1309963879739443E-2</v>
      </c>
      <c r="G4000" s="22">
        <v>1.8881404529891163E-2</v>
      </c>
      <c r="H4000" s="22"/>
      <c r="I4000" s="22"/>
    </row>
    <row r="4001" spans="1:9" x14ac:dyDescent="0.25">
      <c r="A4001" s="20" t="str">
        <f t="shared" si="62"/>
        <v>CONSUMO PER CAPITA (kg ó litros por individuo)CalimochoMEDIA BAJA</v>
      </c>
      <c r="B4001" s="20" t="s">
        <v>122</v>
      </c>
      <c r="C4001" s="20" t="s">
        <v>144</v>
      </c>
      <c r="D4001" s="20" t="s">
        <v>20</v>
      </c>
      <c r="E4001" s="22">
        <v>6.3656017199055198E-2</v>
      </c>
      <c r="F4001" s="22">
        <v>5.3531595045709798E-2</v>
      </c>
      <c r="G4001" s="22">
        <v>4.721876472104581E-2</v>
      </c>
      <c r="H4001" s="22"/>
      <c r="I4001" s="22"/>
    </row>
    <row r="4002" spans="1:9" x14ac:dyDescent="0.25">
      <c r="A4002" s="20" t="str">
        <f t="shared" si="62"/>
        <v>CONSUMO PER CAPITA (kg ó litros por individuo)CalimochoBAJA</v>
      </c>
      <c r="B4002" s="20" t="s">
        <v>122</v>
      </c>
      <c r="C4002" s="20" t="s">
        <v>144</v>
      </c>
      <c r="D4002" s="20" t="s">
        <v>21</v>
      </c>
      <c r="E4002" s="22">
        <v>3.8288100483419032E-2</v>
      </c>
      <c r="F4002" s="22">
        <v>7.9254976615562384E-2</v>
      </c>
      <c r="G4002" s="22">
        <v>4.318373167889647E-2</v>
      </c>
      <c r="H4002" s="22"/>
      <c r="I4002" s="22"/>
    </row>
    <row r="4003" spans="1:9" x14ac:dyDescent="0.25">
      <c r="A4003" s="20" t="str">
        <f t="shared" si="62"/>
        <v>CONSUMO PER CAPITA (kg ó litros por individuo)CalimochoHOMBRE</v>
      </c>
      <c r="B4003" s="20" t="s">
        <v>122</v>
      </c>
      <c r="C4003" s="20" t="s">
        <v>144</v>
      </c>
      <c r="D4003" s="20" t="s">
        <v>22</v>
      </c>
      <c r="E4003" s="22">
        <v>6.1325463205618734E-2</v>
      </c>
      <c r="F4003" s="22">
        <v>5.373211430950476E-2</v>
      </c>
      <c r="G4003" s="22">
        <v>3.5736223791563694E-2</v>
      </c>
      <c r="H4003" s="22"/>
      <c r="I4003" s="22"/>
    </row>
    <row r="4004" spans="1:9" x14ac:dyDescent="0.25">
      <c r="A4004" s="20" t="str">
        <f t="shared" si="62"/>
        <v>CONSUMO PER CAPITA (kg ó litros por individuo)CalimochoMUJER</v>
      </c>
      <c r="B4004" s="20" t="s">
        <v>122</v>
      </c>
      <c r="C4004" s="20" t="s">
        <v>144</v>
      </c>
      <c r="D4004" s="20" t="s">
        <v>23</v>
      </c>
      <c r="E4004" s="22">
        <v>4.7238169489852121E-2</v>
      </c>
      <c r="F4004" s="22">
        <v>6.0603894658041862E-2</v>
      </c>
      <c r="G4004" s="22">
        <v>2.7318904216690962E-2</v>
      </c>
      <c r="H4004" s="22"/>
      <c r="I4004" s="22"/>
    </row>
    <row r="4005" spans="1:9" x14ac:dyDescent="0.25">
      <c r="A4005" s="20" t="str">
        <f t="shared" si="62"/>
        <v>CONSUMO PER CAPITA (kg ó litros por individuo)RebujitoT.ESPAÑA</v>
      </c>
      <c r="B4005" s="20" t="s">
        <v>122</v>
      </c>
      <c r="C4005" s="20" t="s">
        <v>178</v>
      </c>
      <c r="D4005" s="20" t="s">
        <v>37</v>
      </c>
      <c r="E4005" s="22" t="s">
        <v>213</v>
      </c>
      <c r="F4005" s="22">
        <v>4.3043741681049611E-3</v>
      </c>
      <c r="G4005" s="22">
        <v>3.671839841205764E-3</v>
      </c>
      <c r="H4005" s="22"/>
      <c r="I4005" s="22"/>
    </row>
    <row r="4006" spans="1:9" x14ac:dyDescent="0.25">
      <c r="A4006" s="20" t="str">
        <f t="shared" si="62"/>
        <v>CONSUMO PER CAPITA (kg ó litros por individuo)RebujitoBCN AM</v>
      </c>
      <c r="B4006" s="20" t="s">
        <v>122</v>
      </c>
      <c r="C4006" s="20" t="s">
        <v>178</v>
      </c>
      <c r="D4006" s="20" t="s">
        <v>2</v>
      </c>
      <c r="E4006" s="22" t="s">
        <v>213</v>
      </c>
      <c r="F4006" s="22">
        <v>0</v>
      </c>
      <c r="G4006" s="22">
        <v>4.1035916556422169E-3</v>
      </c>
      <c r="H4006" s="22"/>
      <c r="I4006" s="22"/>
    </row>
    <row r="4007" spans="1:9" x14ac:dyDescent="0.25">
      <c r="A4007" s="20" t="str">
        <f t="shared" si="62"/>
        <v>CONSUMO PER CAPITA (kg ó litros por individuo)RebujitoREST.CAT ARAGON</v>
      </c>
      <c r="B4007" s="20" t="s">
        <v>122</v>
      </c>
      <c r="C4007" s="20" t="s">
        <v>178</v>
      </c>
      <c r="D4007" s="20" t="s">
        <v>3</v>
      </c>
      <c r="E4007" s="22" t="s">
        <v>213</v>
      </c>
      <c r="F4007" s="22" t="s">
        <v>213</v>
      </c>
      <c r="G4007" s="22">
        <v>5.0556349659769545E-3</v>
      </c>
      <c r="H4007" s="22"/>
      <c r="I4007" s="22"/>
    </row>
    <row r="4008" spans="1:9" x14ac:dyDescent="0.25">
      <c r="A4008" s="20" t="str">
        <f t="shared" si="62"/>
        <v>CONSUMO PER CAPITA (kg ó litros por individuo)RebujitoLEVANTE</v>
      </c>
      <c r="B4008" s="20" t="s">
        <v>122</v>
      </c>
      <c r="C4008" s="20" t="s">
        <v>178</v>
      </c>
      <c r="D4008" s="20" t="s">
        <v>4</v>
      </c>
      <c r="E4008" s="22" t="s">
        <v>213</v>
      </c>
      <c r="F4008" s="22">
        <v>5.2402888551964487E-4</v>
      </c>
      <c r="G4008" s="22" t="s">
        <v>213</v>
      </c>
      <c r="H4008" s="22"/>
      <c r="I4008" s="22"/>
    </row>
    <row r="4009" spans="1:9" x14ac:dyDescent="0.25">
      <c r="A4009" s="20" t="str">
        <f t="shared" si="62"/>
        <v>CONSUMO PER CAPITA (kg ó litros por individuo)RebujitoANDALUCIA</v>
      </c>
      <c r="B4009" s="20" t="s">
        <v>122</v>
      </c>
      <c r="C4009" s="20" t="s">
        <v>178</v>
      </c>
      <c r="D4009" s="20" t="s">
        <v>5</v>
      </c>
      <c r="E4009" s="22" t="s">
        <v>213</v>
      </c>
      <c r="F4009" s="22">
        <v>1.8075893486720101E-2</v>
      </c>
      <c r="G4009" s="22">
        <v>5.1025016085517287E-3</v>
      </c>
      <c r="H4009" s="22"/>
      <c r="I4009" s="22"/>
    </row>
    <row r="4010" spans="1:9" x14ac:dyDescent="0.25">
      <c r="A4010" s="20" t="str">
        <f t="shared" si="62"/>
        <v>CONSUMO PER CAPITA (kg ó litros por individuo)RebujitoMDD AM</v>
      </c>
      <c r="B4010" s="20" t="s">
        <v>122</v>
      </c>
      <c r="C4010" s="20" t="s">
        <v>178</v>
      </c>
      <c r="D4010" s="20" t="s">
        <v>6</v>
      </c>
      <c r="E4010" s="22" t="s">
        <v>213</v>
      </c>
      <c r="F4010" s="22">
        <v>1.5408715546605927E-3</v>
      </c>
      <c r="G4010" s="22">
        <v>3.8541942481105115E-4</v>
      </c>
      <c r="H4010" s="22"/>
      <c r="I4010" s="22"/>
    </row>
    <row r="4011" spans="1:9" x14ac:dyDescent="0.25">
      <c r="A4011" s="20" t="str">
        <f t="shared" si="62"/>
        <v>CONSUMO PER CAPITA (kg ó litros por individuo)RebujitoRTO CENTRO</v>
      </c>
      <c r="B4011" s="20" t="s">
        <v>122</v>
      </c>
      <c r="C4011" s="20" t="s">
        <v>178</v>
      </c>
      <c r="D4011" s="20" t="s">
        <v>7</v>
      </c>
      <c r="E4011" s="22" t="s">
        <v>213</v>
      </c>
      <c r="F4011" s="22">
        <v>0</v>
      </c>
      <c r="G4011" s="22">
        <v>9.7544886289077978E-3</v>
      </c>
      <c r="H4011" s="22"/>
      <c r="I4011" s="22"/>
    </row>
    <row r="4012" spans="1:9" x14ac:dyDescent="0.25">
      <c r="A4012" s="20" t="str">
        <f t="shared" si="62"/>
        <v>CONSUMO PER CAPITA (kg ó litros por individuo)RebujitoNORTE-CENTRO</v>
      </c>
      <c r="B4012" s="20" t="s">
        <v>122</v>
      </c>
      <c r="C4012" s="20" t="s">
        <v>178</v>
      </c>
      <c r="D4012" s="20" t="s">
        <v>8</v>
      </c>
      <c r="E4012" s="22" t="s">
        <v>213</v>
      </c>
      <c r="F4012" s="22">
        <v>3.0636176933350749E-3</v>
      </c>
      <c r="G4012" s="22">
        <v>1.7813169994225556E-3</v>
      </c>
      <c r="H4012" s="22"/>
      <c r="I4012" s="22"/>
    </row>
    <row r="4013" spans="1:9" x14ac:dyDescent="0.25">
      <c r="A4013" s="20" t="str">
        <f t="shared" si="62"/>
        <v>CONSUMO PER CAPITA (kg ó litros por individuo)RebujitoNOROESTE</v>
      </c>
      <c r="B4013" s="20" t="s">
        <v>122</v>
      </c>
      <c r="C4013" s="20" t="s">
        <v>178</v>
      </c>
      <c r="D4013" s="20" t="s">
        <v>9</v>
      </c>
      <c r="E4013" s="22" t="s">
        <v>213</v>
      </c>
      <c r="F4013" s="22" t="s">
        <v>213</v>
      </c>
      <c r="G4013" s="22">
        <v>4.7828279457212903E-3</v>
      </c>
      <c r="H4013" s="22"/>
      <c r="I4013" s="22"/>
    </row>
    <row r="4014" spans="1:9" x14ac:dyDescent="0.25">
      <c r="A4014" s="20" t="str">
        <f t="shared" si="62"/>
        <v>CONSUMO PER CAPITA (kg ó litros por individuo)Rebujito&lt;2MIL</v>
      </c>
      <c r="B4014" s="20" t="s">
        <v>122</v>
      </c>
      <c r="C4014" s="20" t="s">
        <v>178</v>
      </c>
      <c r="D4014" s="20" t="s">
        <v>10</v>
      </c>
      <c r="E4014" s="22" t="s">
        <v>213</v>
      </c>
      <c r="F4014" s="22">
        <v>0</v>
      </c>
      <c r="G4014" s="22">
        <v>1.6057145370034491E-2</v>
      </c>
      <c r="H4014" s="22"/>
      <c r="I4014" s="22"/>
    </row>
    <row r="4015" spans="1:9" x14ac:dyDescent="0.25">
      <c r="A4015" s="20" t="str">
        <f t="shared" si="62"/>
        <v>CONSUMO PER CAPITA (kg ó litros por individuo)Rebujito2-5MIL</v>
      </c>
      <c r="B4015" s="20" t="s">
        <v>122</v>
      </c>
      <c r="C4015" s="20" t="s">
        <v>178</v>
      </c>
      <c r="D4015" s="20" t="s">
        <v>11</v>
      </c>
      <c r="E4015" s="22" t="s">
        <v>213</v>
      </c>
      <c r="F4015" s="22" t="s">
        <v>213</v>
      </c>
      <c r="G4015" s="22">
        <v>8.9585282548072364E-4</v>
      </c>
      <c r="H4015" s="22"/>
      <c r="I4015" s="22"/>
    </row>
    <row r="4016" spans="1:9" x14ac:dyDescent="0.25">
      <c r="A4016" s="20" t="str">
        <f t="shared" si="62"/>
        <v>CONSUMO PER CAPITA (kg ó litros por individuo)Rebujito5-10MIL</v>
      </c>
      <c r="B4016" s="20" t="s">
        <v>122</v>
      </c>
      <c r="C4016" s="20" t="s">
        <v>178</v>
      </c>
      <c r="D4016" s="20" t="s">
        <v>12</v>
      </c>
      <c r="E4016" s="22" t="s">
        <v>213</v>
      </c>
      <c r="F4016" s="22">
        <v>0</v>
      </c>
      <c r="G4016" s="22">
        <v>9.0775014050082086E-4</v>
      </c>
      <c r="H4016" s="22"/>
      <c r="I4016" s="22"/>
    </row>
    <row r="4017" spans="1:9" x14ac:dyDescent="0.25">
      <c r="A4017" s="20" t="str">
        <f t="shared" si="62"/>
        <v>CONSUMO PER CAPITA (kg ó litros por individuo)Rebujito10-30MIL</v>
      </c>
      <c r="B4017" s="20" t="s">
        <v>122</v>
      </c>
      <c r="C4017" s="20" t="s">
        <v>178</v>
      </c>
      <c r="D4017" s="20" t="s">
        <v>13</v>
      </c>
      <c r="E4017" s="22" t="s">
        <v>213</v>
      </c>
      <c r="F4017" s="22">
        <v>1.3284950514673493E-2</v>
      </c>
      <c r="G4017" s="22">
        <v>2.0827990145497475E-3</v>
      </c>
      <c r="H4017" s="22"/>
      <c r="I4017" s="22"/>
    </row>
    <row r="4018" spans="1:9" x14ac:dyDescent="0.25">
      <c r="A4018" s="20" t="str">
        <f t="shared" si="62"/>
        <v>CONSUMO PER CAPITA (kg ó litros por individuo)Rebujito30-100MIL</v>
      </c>
      <c r="B4018" s="20" t="s">
        <v>122</v>
      </c>
      <c r="C4018" s="20" t="s">
        <v>178</v>
      </c>
      <c r="D4018" s="20" t="s">
        <v>14</v>
      </c>
      <c r="E4018" s="22" t="s">
        <v>213</v>
      </c>
      <c r="F4018" s="22">
        <v>5.7160778958586867E-3</v>
      </c>
      <c r="G4018" s="22">
        <v>2.5752722637127976E-4</v>
      </c>
      <c r="H4018" s="22"/>
      <c r="I4018" s="22"/>
    </row>
    <row r="4019" spans="1:9" x14ac:dyDescent="0.25">
      <c r="A4019" s="20" t="str">
        <f t="shared" si="62"/>
        <v>CONSUMO PER CAPITA (kg ó litros por individuo)Rebujito100-200MIL</v>
      </c>
      <c r="B4019" s="20" t="s">
        <v>122</v>
      </c>
      <c r="C4019" s="20" t="s">
        <v>178</v>
      </c>
      <c r="D4019" s="20" t="s">
        <v>15</v>
      </c>
      <c r="E4019" s="22" t="s">
        <v>213</v>
      </c>
      <c r="F4019" s="22">
        <v>3.8500549190613443E-4</v>
      </c>
      <c r="G4019" s="22">
        <v>1.1931056358212247E-2</v>
      </c>
      <c r="H4019" s="22"/>
      <c r="I4019" s="22"/>
    </row>
    <row r="4020" spans="1:9" x14ac:dyDescent="0.25">
      <c r="A4020" s="20" t="str">
        <f t="shared" si="62"/>
        <v>CONSUMO PER CAPITA (kg ó litros por individuo)Rebujito200-500MIL</v>
      </c>
      <c r="B4020" s="20" t="s">
        <v>122</v>
      </c>
      <c r="C4020" s="20" t="s">
        <v>178</v>
      </c>
      <c r="D4020" s="20" t="s">
        <v>16</v>
      </c>
      <c r="E4020" s="22" t="s">
        <v>213</v>
      </c>
      <c r="F4020" s="22">
        <v>2.2725112297884782E-3</v>
      </c>
      <c r="G4020" s="22">
        <v>4.1007560281884712E-3</v>
      </c>
      <c r="H4020" s="22"/>
      <c r="I4020" s="22"/>
    </row>
    <row r="4021" spans="1:9" x14ac:dyDescent="0.25">
      <c r="A4021" s="20" t="str">
        <f t="shared" si="62"/>
        <v>CONSUMO PER CAPITA (kg ó litros por individuo)Rebujito&gt;500MIL</v>
      </c>
      <c r="B4021" s="20" t="s">
        <v>122</v>
      </c>
      <c r="C4021" s="20" t="s">
        <v>178</v>
      </c>
      <c r="D4021" s="20" t="s">
        <v>17</v>
      </c>
      <c r="E4021" s="22" t="s">
        <v>213</v>
      </c>
      <c r="F4021" s="22">
        <v>1.9284344118941986E-3</v>
      </c>
      <c r="G4021" s="22">
        <v>2.2316886747982749E-3</v>
      </c>
      <c r="H4021" s="22"/>
      <c r="I4021" s="22"/>
    </row>
    <row r="4022" spans="1:9" x14ac:dyDescent="0.25">
      <c r="A4022" s="20" t="str">
        <f t="shared" si="62"/>
        <v>CONSUMO PER CAPITA (kg ó litros por individuo)RebujitoDE 15 A 19 AÑOS</v>
      </c>
      <c r="B4022" s="20" t="s">
        <v>122</v>
      </c>
      <c r="C4022" s="20" t="s">
        <v>178</v>
      </c>
      <c r="D4022" s="20" t="s">
        <v>40</v>
      </c>
      <c r="E4022" s="22" t="s">
        <v>213</v>
      </c>
      <c r="F4022" s="22" t="s">
        <v>213</v>
      </c>
      <c r="G4022" s="22" t="s">
        <v>213</v>
      </c>
      <c r="H4022" s="22"/>
      <c r="I4022" s="22"/>
    </row>
    <row r="4023" spans="1:9" x14ac:dyDescent="0.25">
      <c r="A4023" s="20" t="str">
        <f t="shared" si="62"/>
        <v>CONSUMO PER CAPITA (kg ó litros por individuo)RebujitoDE 20 A 24 AÑOS</v>
      </c>
      <c r="B4023" s="20" t="s">
        <v>122</v>
      </c>
      <c r="C4023" s="20" t="s">
        <v>178</v>
      </c>
      <c r="D4023" s="20" t="s">
        <v>41</v>
      </c>
      <c r="E4023" s="22" t="s">
        <v>213</v>
      </c>
      <c r="F4023" s="22">
        <v>1.9689163012061714E-3</v>
      </c>
      <c r="G4023" s="22">
        <v>6.6653535332709445E-3</v>
      </c>
      <c r="H4023" s="22"/>
      <c r="I4023" s="22"/>
    </row>
    <row r="4024" spans="1:9" x14ac:dyDescent="0.25">
      <c r="A4024" s="20" t="str">
        <f t="shared" si="62"/>
        <v>CONSUMO PER CAPITA (kg ó litros por individuo)RebujitoDE 25 A 34 AÑOS</v>
      </c>
      <c r="B4024" s="20" t="s">
        <v>122</v>
      </c>
      <c r="C4024" s="20" t="s">
        <v>178</v>
      </c>
      <c r="D4024" s="20" t="s">
        <v>42</v>
      </c>
      <c r="E4024" s="22" t="s">
        <v>213</v>
      </c>
      <c r="F4024" s="22">
        <v>5.0139037590950014E-4</v>
      </c>
      <c r="G4024" s="22">
        <v>5.6381105453926729E-3</v>
      </c>
      <c r="H4024" s="22"/>
      <c r="I4024" s="22"/>
    </row>
    <row r="4025" spans="1:9" x14ac:dyDescent="0.25">
      <c r="A4025" s="20" t="str">
        <f t="shared" si="62"/>
        <v>CONSUMO PER CAPITA (kg ó litros por individuo)RebujitoDE 35 A 49 AÑOS</v>
      </c>
      <c r="B4025" s="20" t="s">
        <v>122</v>
      </c>
      <c r="C4025" s="20" t="s">
        <v>178</v>
      </c>
      <c r="D4025" s="20" t="s">
        <v>43</v>
      </c>
      <c r="E4025" s="22" t="s">
        <v>213</v>
      </c>
      <c r="F4025" s="22">
        <v>4.3416381575484535E-3</v>
      </c>
      <c r="G4025" s="22">
        <v>1.3376320180092784E-4</v>
      </c>
      <c r="H4025" s="22"/>
      <c r="I4025" s="22"/>
    </row>
    <row r="4026" spans="1:9" x14ac:dyDescent="0.25">
      <c r="A4026" s="20" t="str">
        <f t="shared" si="62"/>
        <v>CONSUMO PER CAPITA (kg ó litros por individuo)RebujitoDE 50 A 59 AÑOS</v>
      </c>
      <c r="B4026" s="20" t="s">
        <v>122</v>
      </c>
      <c r="C4026" s="20" t="s">
        <v>178</v>
      </c>
      <c r="D4026" s="20" t="s">
        <v>44</v>
      </c>
      <c r="E4026" s="22" t="s">
        <v>213</v>
      </c>
      <c r="F4026" s="22">
        <v>0</v>
      </c>
      <c r="G4026" s="22">
        <v>4.6446335987920554E-3</v>
      </c>
      <c r="H4026" s="22"/>
      <c r="I4026" s="22"/>
    </row>
    <row r="4027" spans="1:9" x14ac:dyDescent="0.25">
      <c r="A4027" s="20" t="str">
        <f t="shared" si="62"/>
        <v>CONSUMO PER CAPITA (kg ó litros por individuo)RebujitoDE 60 A 75 AÑOS</v>
      </c>
      <c r="B4027" s="20" t="s">
        <v>122</v>
      </c>
      <c r="C4027" s="20" t="s">
        <v>178</v>
      </c>
      <c r="D4027" s="20" t="s">
        <v>45</v>
      </c>
      <c r="E4027" s="22" t="s">
        <v>213</v>
      </c>
      <c r="F4027" s="22">
        <v>1.2528401467582819E-2</v>
      </c>
      <c r="G4027" s="22">
        <v>6.6582811281540276E-3</v>
      </c>
      <c r="H4027" s="22"/>
      <c r="I4027" s="22"/>
    </row>
    <row r="4028" spans="1:9" x14ac:dyDescent="0.25">
      <c r="A4028" s="20" t="str">
        <f t="shared" si="62"/>
        <v>CONSUMO PER CAPITA (kg ó litros por individuo)RebujitoALTA Y MEDIA ALTA</v>
      </c>
      <c r="B4028" s="20" t="s">
        <v>122</v>
      </c>
      <c r="C4028" s="20" t="s">
        <v>178</v>
      </c>
      <c r="D4028" s="20" t="s">
        <v>18</v>
      </c>
      <c r="E4028" s="22" t="s">
        <v>213</v>
      </c>
      <c r="F4028" s="22">
        <v>4.9453380753529111E-3</v>
      </c>
      <c r="G4028" s="22">
        <v>2.395900541833145E-3</v>
      </c>
      <c r="H4028" s="22"/>
      <c r="I4028" s="22"/>
    </row>
    <row r="4029" spans="1:9" x14ac:dyDescent="0.25">
      <c r="A4029" s="20" t="str">
        <f t="shared" si="62"/>
        <v>CONSUMO PER CAPITA (kg ó litros por individuo)RebujitoMEDIA</v>
      </c>
      <c r="B4029" s="20" t="s">
        <v>122</v>
      </c>
      <c r="C4029" s="20" t="s">
        <v>178</v>
      </c>
      <c r="D4029" s="20" t="s">
        <v>19</v>
      </c>
      <c r="E4029" s="22" t="s">
        <v>213</v>
      </c>
      <c r="F4029" s="22">
        <v>5.5355900648432887E-3</v>
      </c>
      <c r="G4029" s="22">
        <v>4.7852781043735779E-3</v>
      </c>
      <c r="H4029" s="22"/>
      <c r="I4029" s="22"/>
    </row>
    <row r="4030" spans="1:9" x14ac:dyDescent="0.25">
      <c r="A4030" s="20" t="str">
        <f t="shared" si="62"/>
        <v>CONSUMO PER CAPITA (kg ó litros por individuo)RebujitoMEDIA BAJA</v>
      </c>
      <c r="B4030" s="20" t="s">
        <v>122</v>
      </c>
      <c r="C4030" s="20" t="s">
        <v>178</v>
      </c>
      <c r="D4030" s="20" t="s">
        <v>20</v>
      </c>
      <c r="E4030" s="22" t="s">
        <v>213</v>
      </c>
      <c r="F4030" s="22">
        <v>5.2615881159806437E-3</v>
      </c>
      <c r="G4030" s="22">
        <v>5.8284046272166325E-3</v>
      </c>
      <c r="H4030" s="22"/>
      <c r="I4030" s="22"/>
    </row>
    <row r="4031" spans="1:9" x14ac:dyDescent="0.25">
      <c r="A4031" s="20" t="str">
        <f t="shared" si="62"/>
        <v>CONSUMO PER CAPITA (kg ó litros por individuo)RebujitoBAJA</v>
      </c>
      <c r="B4031" s="20" t="s">
        <v>122</v>
      </c>
      <c r="C4031" s="20" t="s">
        <v>178</v>
      </c>
      <c r="D4031" s="20" t="s">
        <v>21</v>
      </c>
      <c r="E4031" s="22" t="s">
        <v>213</v>
      </c>
      <c r="F4031" s="22">
        <v>1.4717663174866209E-4</v>
      </c>
      <c r="G4031" s="22">
        <v>2.1396636912266712E-4</v>
      </c>
      <c r="H4031" s="22"/>
      <c r="I4031" s="22"/>
    </row>
    <row r="4032" spans="1:9" x14ac:dyDescent="0.25">
      <c r="A4032" s="20" t="str">
        <f t="shared" si="62"/>
        <v>CONSUMO PER CAPITA (kg ó litros por individuo)RebujitoHOMBRE</v>
      </c>
      <c r="B4032" s="20" t="s">
        <v>122</v>
      </c>
      <c r="C4032" s="20" t="s">
        <v>178</v>
      </c>
      <c r="D4032" s="20" t="s">
        <v>22</v>
      </c>
      <c r="E4032" s="22" t="s">
        <v>213</v>
      </c>
      <c r="F4032" s="22">
        <v>5.5151030569015056E-3</v>
      </c>
      <c r="G4032" s="22">
        <v>3.5080785739028228E-3</v>
      </c>
      <c r="H4032" s="22"/>
      <c r="I4032" s="22"/>
    </row>
    <row r="4033" spans="1:9" x14ac:dyDescent="0.25">
      <c r="A4033" s="20" t="str">
        <f t="shared" si="62"/>
        <v>CONSUMO PER CAPITA (kg ó litros por individuo)RebujitoMUJER</v>
      </c>
      <c r="B4033" s="20" t="s">
        <v>122</v>
      </c>
      <c r="C4033" s="20" t="s">
        <v>178</v>
      </c>
      <c r="D4033" s="20" t="s">
        <v>23</v>
      </c>
      <c r="E4033" s="22" t="s">
        <v>213</v>
      </c>
      <c r="F4033" s="22">
        <v>3.1117928139048003E-3</v>
      </c>
      <c r="G4033" s="22">
        <v>3.8328692015414112E-3</v>
      </c>
      <c r="H4033" s="22"/>
      <c r="I4033" s="22"/>
    </row>
    <row r="4034" spans="1:9" x14ac:dyDescent="0.25">
      <c r="A4034" s="20" t="str">
        <f t="shared" si="62"/>
        <v>CONSUMO PER CAPITA (kg ó litros por individuo)Espum/Lambrusc/MoscaT.ESPAÑA</v>
      </c>
      <c r="B4034" s="20" t="s">
        <v>122</v>
      </c>
      <c r="C4034" s="20" t="s">
        <v>179</v>
      </c>
      <c r="D4034" s="20" t="s">
        <v>37</v>
      </c>
      <c r="E4034" s="22" t="s">
        <v>213</v>
      </c>
      <c r="F4034" s="22" t="s">
        <v>213</v>
      </c>
      <c r="G4034" s="22">
        <v>6.5917082925900761E-2</v>
      </c>
      <c r="H4034" s="22"/>
      <c r="I4034" s="22"/>
    </row>
    <row r="4035" spans="1:9" x14ac:dyDescent="0.25">
      <c r="A4035" s="20" t="str">
        <f t="shared" si="62"/>
        <v>CONSUMO PER CAPITA (kg ó litros por individuo)Espum/Lambrusc/MoscaBCN AM</v>
      </c>
      <c r="B4035" s="20" t="s">
        <v>122</v>
      </c>
      <c r="C4035" s="20" t="s">
        <v>179</v>
      </c>
      <c r="D4035" s="20" t="s">
        <v>2</v>
      </c>
      <c r="E4035" s="22" t="s">
        <v>213</v>
      </c>
      <c r="F4035" s="22" t="s">
        <v>213</v>
      </c>
      <c r="G4035" s="22">
        <v>3.4206412271585565E-2</v>
      </c>
      <c r="H4035" s="22"/>
      <c r="I4035" s="22"/>
    </row>
    <row r="4036" spans="1:9" x14ac:dyDescent="0.25">
      <c r="A4036" s="20" t="str">
        <f t="shared" ref="A4036:A4099" si="63">B4036&amp;C4036&amp;D4036</f>
        <v>CONSUMO PER CAPITA (kg ó litros por individuo)Espum/Lambrusc/MoscaREST.CAT ARAGON</v>
      </c>
      <c r="B4036" s="20" t="s">
        <v>122</v>
      </c>
      <c r="C4036" s="20" t="s">
        <v>179</v>
      </c>
      <c r="D4036" s="20" t="s">
        <v>3</v>
      </c>
      <c r="E4036" s="22" t="s">
        <v>213</v>
      </c>
      <c r="F4036" s="22" t="s">
        <v>213</v>
      </c>
      <c r="G4036" s="22">
        <v>0.13953924551316316</v>
      </c>
      <c r="H4036" s="22"/>
      <c r="I4036" s="22"/>
    </row>
    <row r="4037" spans="1:9" x14ac:dyDescent="0.25">
      <c r="A4037" s="20" t="str">
        <f t="shared" si="63"/>
        <v>CONSUMO PER CAPITA (kg ó litros por individuo)Espum/Lambrusc/MoscaLEVANTE</v>
      </c>
      <c r="B4037" s="20" t="s">
        <v>122</v>
      </c>
      <c r="C4037" s="20" t="s">
        <v>179</v>
      </c>
      <c r="D4037" s="20" t="s">
        <v>4</v>
      </c>
      <c r="E4037" s="22" t="s">
        <v>213</v>
      </c>
      <c r="F4037" s="22" t="s">
        <v>213</v>
      </c>
      <c r="G4037" s="22">
        <v>5.4948206494484009E-2</v>
      </c>
      <c r="H4037" s="22"/>
      <c r="I4037" s="22"/>
    </row>
    <row r="4038" spans="1:9" x14ac:dyDescent="0.25">
      <c r="A4038" s="20" t="str">
        <f t="shared" si="63"/>
        <v>CONSUMO PER CAPITA (kg ó litros por individuo)Espum/Lambrusc/MoscaANDALUCIA</v>
      </c>
      <c r="B4038" s="20" t="s">
        <v>122</v>
      </c>
      <c r="C4038" s="20" t="s">
        <v>179</v>
      </c>
      <c r="D4038" s="20" t="s">
        <v>5</v>
      </c>
      <c r="E4038" s="22" t="s">
        <v>213</v>
      </c>
      <c r="F4038" s="22" t="s">
        <v>213</v>
      </c>
      <c r="G4038" s="22">
        <v>3.6229875960972588E-2</v>
      </c>
      <c r="H4038" s="22"/>
      <c r="I4038" s="22"/>
    </row>
    <row r="4039" spans="1:9" x14ac:dyDescent="0.25">
      <c r="A4039" s="20" t="str">
        <f t="shared" si="63"/>
        <v>CONSUMO PER CAPITA (kg ó litros por individuo)Espum/Lambrusc/MoscaMDD AM</v>
      </c>
      <c r="B4039" s="20" t="s">
        <v>122</v>
      </c>
      <c r="C4039" s="20" t="s">
        <v>179</v>
      </c>
      <c r="D4039" s="20" t="s">
        <v>6</v>
      </c>
      <c r="E4039" s="22" t="s">
        <v>213</v>
      </c>
      <c r="F4039" s="22" t="s">
        <v>213</v>
      </c>
      <c r="G4039" s="22">
        <v>5.6879863080579338E-2</v>
      </c>
      <c r="H4039" s="22"/>
      <c r="I4039" s="22"/>
    </row>
    <row r="4040" spans="1:9" x14ac:dyDescent="0.25">
      <c r="A4040" s="20" t="str">
        <f t="shared" si="63"/>
        <v>CONSUMO PER CAPITA (kg ó litros por individuo)Espum/Lambrusc/MoscaRTO CENTRO</v>
      </c>
      <c r="B4040" s="20" t="s">
        <v>122</v>
      </c>
      <c r="C4040" s="20" t="s">
        <v>179</v>
      </c>
      <c r="D4040" s="20" t="s">
        <v>7</v>
      </c>
      <c r="E4040" s="22" t="s">
        <v>213</v>
      </c>
      <c r="F4040" s="22" t="s">
        <v>213</v>
      </c>
      <c r="G4040" s="22">
        <v>4.5828665219880362E-2</v>
      </c>
      <c r="H4040" s="22"/>
      <c r="I4040" s="22"/>
    </row>
    <row r="4041" spans="1:9" x14ac:dyDescent="0.25">
      <c r="A4041" s="20" t="str">
        <f t="shared" si="63"/>
        <v>CONSUMO PER CAPITA (kg ó litros por individuo)Espum/Lambrusc/MoscaNORTE-CENTRO</v>
      </c>
      <c r="B4041" s="20" t="s">
        <v>122</v>
      </c>
      <c r="C4041" s="20" t="s">
        <v>179</v>
      </c>
      <c r="D4041" s="20" t="s">
        <v>8</v>
      </c>
      <c r="E4041" s="22" t="s">
        <v>213</v>
      </c>
      <c r="F4041" s="22" t="s">
        <v>213</v>
      </c>
      <c r="G4041" s="22">
        <v>0.11474742667606623</v>
      </c>
      <c r="H4041" s="22"/>
      <c r="I4041" s="22"/>
    </row>
    <row r="4042" spans="1:9" x14ac:dyDescent="0.25">
      <c r="A4042" s="20" t="str">
        <f t="shared" si="63"/>
        <v>CONSUMO PER CAPITA (kg ó litros por individuo)Espum/Lambrusc/MoscaNOROESTE</v>
      </c>
      <c r="B4042" s="20" t="s">
        <v>122</v>
      </c>
      <c r="C4042" s="20" t="s">
        <v>179</v>
      </c>
      <c r="D4042" s="20" t="s">
        <v>9</v>
      </c>
      <c r="E4042" s="22" t="s">
        <v>213</v>
      </c>
      <c r="F4042" s="22" t="s">
        <v>213</v>
      </c>
      <c r="G4042" s="22">
        <v>6.3193959588600065E-2</v>
      </c>
      <c r="H4042" s="22"/>
      <c r="I4042" s="22"/>
    </row>
    <row r="4043" spans="1:9" x14ac:dyDescent="0.25">
      <c r="A4043" s="20" t="str">
        <f t="shared" si="63"/>
        <v>CONSUMO PER CAPITA (kg ó litros por individuo)Espum/Lambrusc/Mosca&lt;2MIL</v>
      </c>
      <c r="B4043" s="20" t="s">
        <v>122</v>
      </c>
      <c r="C4043" s="20" t="s">
        <v>179</v>
      </c>
      <c r="D4043" s="20" t="s">
        <v>10</v>
      </c>
      <c r="E4043" s="22" t="s">
        <v>213</v>
      </c>
      <c r="F4043" s="22" t="s">
        <v>213</v>
      </c>
      <c r="G4043" s="22">
        <v>0.11833821007091087</v>
      </c>
      <c r="H4043" s="22"/>
      <c r="I4043" s="22"/>
    </row>
    <row r="4044" spans="1:9" x14ac:dyDescent="0.25">
      <c r="A4044" s="20" t="str">
        <f t="shared" si="63"/>
        <v>CONSUMO PER CAPITA (kg ó litros por individuo)Espum/Lambrusc/Mosca2-5MIL</v>
      </c>
      <c r="B4044" s="20" t="s">
        <v>122</v>
      </c>
      <c r="C4044" s="20" t="s">
        <v>179</v>
      </c>
      <c r="D4044" s="20" t="s">
        <v>11</v>
      </c>
      <c r="E4044" s="22" t="s">
        <v>213</v>
      </c>
      <c r="F4044" s="22" t="s">
        <v>213</v>
      </c>
      <c r="G4044" s="22">
        <v>5.977365908098891E-2</v>
      </c>
      <c r="H4044" s="22"/>
      <c r="I4044" s="22"/>
    </row>
    <row r="4045" spans="1:9" x14ac:dyDescent="0.25">
      <c r="A4045" s="20" t="str">
        <f t="shared" si="63"/>
        <v>CONSUMO PER CAPITA (kg ó litros por individuo)Espum/Lambrusc/Mosca5-10MIL</v>
      </c>
      <c r="B4045" s="20" t="s">
        <v>122</v>
      </c>
      <c r="C4045" s="20" t="s">
        <v>179</v>
      </c>
      <c r="D4045" s="20" t="s">
        <v>12</v>
      </c>
      <c r="E4045" s="22" t="s">
        <v>213</v>
      </c>
      <c r="F4045" s="22" t="s">
        <v>213</v>
      </c>
      <c r="G4045" s="22">
        <v>7.9864165793467071E-2</v>
      </c>
      <c r="H4045" s="22"/>
      <c r="I4045" s="22"/>
    </row>
    <row r="4046" spans="1:9" x14ac:dyDescent="0.25">
      <c r="A4046" s="20" t="str">
        <f t="shared" si="63"/>
        <v>CONSUMO PER CAPITA (kg ó litros por individuo)Espum/Lambrusc/Mosca10-30MIL</v>
      </c>
      <c r="B4046" s="20" t="s">
        <v>122</v>
      </c>
      <c r="C4046" s="20" t="s">
        <v>179</v>
      </c>
      <c r="D4046" s="20" t="s">
        <v>13</v>
      </c>
      <c r="E4046" s="22" t="s">
        <v>213</v>
      </c>
      <c r="F4046" s="22" t="s">
        <v>213</v>
      </c>
      <c r="G4046" s="22">
        <v>0.11279804431507251</v>
      </c>
      <c r="H4046" s="22"/>
      <c r="I4046" s="22"/>
    </row>
    <row r="4047" spans="1:9" x14ac:dyDescent="0.25">
      <c r="A4047" s="20" t="str">
        <f t="shared" si="63"/>
        <v>CONSUMO PER CAPITA (kg ó litros por individuo)Espum/Lambrusc/Mosca30-100MIL</v>
      </c>
      <c r="B4047" s="20" t="s">
        <v>122</v>
      </c>
      <c r="C4047" s="20" t="s">
        <v>179</v>
      </c>
      <c r="D4047" s="20" t="s">
        <v>14</v>
      </c>
      <c r="E4047" s="22" t="s">
        <v>213</v>
      </c>
      <c r="F4047" s="22" t="s">
        <v>213</v>
      </c>
      <c r="G4047" s="22">
        <v>3.8844641967705033E-2</v>
      </c>
      <c r="H4047" s="22"/>
      <c r="I4047" s="22"/>
    </row>
    <row r="4048" spans="1:9" x14ac:dyDescent="0.25">
      <c r="A4048" s="20" t="str">
        <f t="shared" si="63"/>
        <v>CONSUMO PER CAPITA (kg ó litros por individuo)Espum/Lambrusc/Mosca100-200MIL</v>
      </c>
      <c r="B4048" s="20" t="s">
        <v>122</v>
      </c>
      <c r="C4048" s="20" t="s">
        <v>179</v>
      </c>
      <c r="D4048" s="20" t="s">
        <v>15</v>
      </c>
      <c r="E4048" s="22" t="s">
        <v>213</v>
      </c>
      <c r="F4048" s="22" t="s">
        <v>213</v>
      </c>
      <c r="G4048" s="22">
        <v>4.505163037530055E-2</v>
      </c>
      <c r="H4048" s="22"/>
      <c r="I4048" s="22"/>
    </row>
    <row r="4049" spans="1:9" x14ac:dyDescent="0.25">
      <c r="A4049" s="20" t="str">
        <f t="shared" si="63"/>
        <v>CONSUMO PER CAPITA (kg ó litros por individuo)Espum/Lambrusc/Mosca200-500MIL</v>
      </c>
      <c r="B4049" s="20" t="s">
        <v>122</v>
      </c>
      <c r="C4049" s="20" t="s">
        <v>179</v>
      </c>
      <c r="D4049" s="20" t="s">
        <v>16</v>
      </c>
      <c r="E4049" s="22" t="s">
        <v>213</v>
      </c>
      <c r="F4049" s="22" t="s">
        <v>213</v>
      </c>
      <c r="G4049" s="22">
        <v>4.240822295162934E-2</v>
      </c>
      <c r="H4049" s="22"/>
      <c r="I4049" s="22"/>
    </row>
    <row r="4050" spans="1:9" x14ac:dyDescent="0.25">
      <c r="A4050" s="20" t="str">
        <f t="shared" si="63"/>
        <v>CONSUMO PER CAPITA (kg ó litros por individuo)Espum/Lambrusc/Mosca&gt;500MIL</v>
      </c>
      <c r="B4050" s="20" t="s">
        <v>122</v>
      </c>
      <c r="C4050" s="20" t="s">
        <v>179</v>
      </c>
      <c r="D4050" s="20" t="s">
        <v>17</v>
      </c>
      <c r="E4050" s="22" t="s">
        <v>213</v>
      </c>
      <c r="F4050" s="22" t="s">
        <v>213</v>
      </c>
      <c r="G4050" s="22">
        <v>5.4299680047318735E-2</v>
      </c>
      <c r="H4050" s="22"/>
      <c r="I4050" s="22"/>
    </row>
    <row r="4051" spans="1:9" x14ac:dyDescent="0.25">
      <c r="A4051" s="20" t="str">
        <f t="shared" si="63"/>
        <v>CONSUMO PER CAPITA (kg ó litros por individuo)Espum/Lambrusc/MoscaDE 15 A 19 AÑOS</v>
      </c>
      <c r="B4051" s="20" t="s">
        <v>122</v>
      </c>
      <c r="C4051" s="20" t="s">
        <v>179</v>
      </c>
      <c r="D4051" s="20" t="s">
        <v>40</v>
      </c>
      <c r="E4051" s="22" t="s">
        <v>213</v>
      </c>
      <c r="F4051" s="22" t="s">
        <v>213</v>
      </c>
      <c r="G4051" s="22">
        <v>5.8853732761432777E-2</v>
      </c>
      <c r="H4051" s="22"/>
      <c r="I4051" s="22"/>
    </row>
    <row r="4052" spans="1:9" x14ac:dyDescent="0.25">
      <c r="A4052" s="20" t="str">
        <f t="shared" si="63"/>
        <v>CONSUMO PER CAPITA (kg ó litros por individuo)Espum/Lambrusc/MoscaDE 20 A 24 AÑOS</v>
      </c>
      <c r="B4052" s="20" t="s">
        <v>122</v>
      </c>
      <c r="C4052" s="20" t="s">
        <v>179</v>
      </c>
      <c r="D4052" s="20" t="s">
        <v>41</v>
      </c>
      <c r="E4052" s="22" t="s">
        <v>213</v>
      </c>
      <c r="F4052" s="22" t="s">
        <v>213</v>
      </c>
      <c r="G4052" s="22">
        <v>4.6245259584700049E-2</v>
      </c>
      <c r="H4052" s="22"/>
      <c r="I4052" s="22"/>
    </row>
    <row r="4053" spans="1:9" x14ac:dyDescent="0.25">
      <c r="A4053" s="20" t="str">
        <f t="shared" si="63"/>
        <v>CONSUMO PER CAPITA (kg ó litros por individuo)Espum/Lambrusc/MoscaDE 25 A 34 AÑOS</v>
      </c>
      <c r="B4053" s="20" t="s">
        <v>122</v>
      </c>
      <c r="C4053" s="20" t="s">
        <v>179</v>
      </c>
      <c r="D4053" s="20" t="s">
        <v>42</v>
      </c>
      <c r="E4053" s="22" t="s">
        <v>213</v>
      </c>
      <c r="F4053" s="22" t="s">
        <v>213</v>
      </c>
      <c r="G4053" s="22">
        <v>4.9364191634303056E-2</v>
      </c>
      <c r="H4053" s="22"/>
      <c r="I4053" s="22"/>
    </row>
    <row r="4054" spans="1:9" x14ac:dyDescent="0.25">
      <c r="A4054" s="20" t="str">
        <f t="shared" si="63"/>
        <v>CONSUMO PER CAPITA (kg ó litros por individuo)Espum/Lambrusc/MoscaDE 35 A 49 AÑOS</v>
      </c>
      <c r="B4054" s="20" t="s">
        <v>122</v>
      </c>
      <c r="C4054" s="20" t="s">
        <v>179</v>
      </c>
      <c r="D4054" s="20" t="s">
        <v>43</v>
      </c>
      <c r="E4054" s="22" t="s">
        <v>213</v>
      </c>
      <c r="F4054" s="22" t="s">
        <v>213</v>
      </c>
      <c r="G4054" s="22">
        <v>3.7257095472164048E-2</v>
      </c>
      <c r="H4054" s="22"/>
      <c r="I4054" s="22"/>
    </row>
    <row r="4055" spans="1:9" x14ac:dyDescent="0.25">
      <c r="A4055" s="20" t="str">
        <f t="shared" si="63"/>
        <v>CONSUMO PER CAPITA (kg ó litros por individuo)Espum/Lambrusc/MoscaDE 50 A 59 AÑOS</v>
      </c>
      <c r="B4055" s="20" t="s">
        <v>122</v>
      </c>
      <c r="C4055" s="20" t="s">
        <v>179</v>
      </c>
      <c r="D4055" s="20" t="s">
        <v>44</v>
      </c>
      <c r="E4055" s="22" t="s">
        <v>213</v>
      </c>
      <c r="F4055" s="22" t="s">
        <v>213</v>
      </c>
      <c r="G4055" s="22">
        <v>7.1549793608455994E-2</v>
      </c>
      <c r="H4055" s="22"/>
      <c r="I4055" s="22"/>
    </row>
    <row r="4056" spans="1:9" x14ac:dyDescent="0.25">
      <c r="A4056" s="20" t="str">
        <f t="shared" si="63"/>
        <v>CONSUMO PER CAPITA (kg ó litros por individuo)Espum/Lambrusc/MoscaDE 60 A 75 AÑOS</v>
      </c>
      <c r="B4056" s="20" t="s">
        <v>122</v>
      </c>
      <c r="C4056" s="20" t="s">
        <v>179</v>
      </c>
      <c r="D4056" s="20" t="s">
        <v>45</v>
      </c>
      <c r="E4056" s="22" t="s">
        <v>213</v>
      </c>
      <c r="F4056" s="22" t="s">
        <v>213</v>
      </c>
      <c r="G4056" s="22">
        <v>0.11896950573441233</v>
      </c>
      <c r="H4056" s="22"/>
      <c r="I4056" s="22"/>
    </row>
    <row r="4057" spans="1:9" x14ac:dyDescent="0.25">
      <c r="A4057" s="20" t="str">
        <f t="shared" si="63"/>
        <v>CONSUMO PER CAPITA (kg ó litros por individuo)Espum/Lambrusc/MoscaALTA Y MEDIA ALTA</v>
      </c>
      <c r="B4057" s="20" t="s">
        <v>122</v>
      </c>
      <c r="C4057" s="20" t="s">
        <v>179</v>
      </c>
      <c r="D4057" s="20" t="s">
        <v>18</v>
      </c>
      <c r="E4057" s="22" t="s">
        <v>213</v>
      </c>
      <c r="F4057" s="22" t="s">
        <v>213</v>
      </c>
      <c r="G4057" s="22">
        <v>0.12697145534016285</v>
      </c>
      <c r="H4057" s="22"/>
      <c r="I4057" s="22"/>
    </row>
    <row r="4058" spans="1:9" x14ac:dyDescent="0.25">
      <c r="A4058" s="20" t="str">
        <f t="shared" si="63"/>
        <v>CONSUMO PER CAPITA (kg ó litros por individuo)Espum/Lambrusc/MoscaMEDIA</v>
      </c>
      <c r="B4058" s="20" t="s">
        <v>122</v>
      </c>
      <c r="C4058" s="20" t="s">
        <v>179</v>
      </c>
      <c r="D4058" s="20" t="s">
        <v>19</v>
      </c>
      <c r="E4058" s="22" t="s">
        <v>213</v>
      </c>
      <c r="F4058" s="22" t="s">
        <v>213</v>
      </c>
      <c r="G4058" s="22">
        <v>5.6148077772890589E-2</v>
      </c>
      <c r="H4058" s="22"/>
      <c r="I4058" s="22"/>
    </row>
    <row r="4059" spans="1:9" x14ac:dyDescent="0.25">
      <c r="A4059" s="20" t="str">
        <f t="shared" si="63"/>
        <v>CONSUMO PER CAPITA (kg ó litros por individuo)Espum/Lambrusc/MoscaMEDIA BAJA</v>
      </c>
      <c r="B4059" s="20" t="s">
        <v>122</v>
      </c>
      <c r="C4059" s="20" t="s">
        <v>179</v>
      </c>
      <c r="D4059" s="20" t="s">
        <v>20</v>
      </c>
      <c r="E4059" s="22" t="s">
        <v>213</v>
      </c>
      <c r="F4059" s="22" t="s">
        <v>213</v>
      </c>
      <c r="G4059" s="22">
        <v>3.6268225192748499E-2</v>
      </c>
      <c r="H4059" s="22"/>
      <c r="I4059" s="22"/>
    </row>
    <row r="4060" spans="1:9" x14ac:dyDescent="0.25">
      <c r="A4060" s="20" t="str">
        <f t="shared" si="63"/>
        <v>CONSUMO PER CAPITA (kg ó litros por individuo)Espum/Lambrusc/MoscaBAJA</v>
      </c>
      <c r="B4060" s="20" t="s">
        <v>122</v>
      </c>
      <c r="C4060" s="20" t="s">
        <v>179</v>
      </c>
      <c r="D4060" s="20" t="s">
        <v>21</v>
      </c>
      <c r="E4060" s="22" t="s">
        <v>213</v>
      </c>
      <c r="F4060" s="22" t="s">
        <v>213</v>
      </c>
      <c r="G4060" s="22">
        <v>5.5467547656137775E-2</v>
      </c>
      <c r="H4060" s="22"/>
      <c r="I4060" s="22"/>
    </row>
    <row r="4061" spans="1:9" x14ac:dyDescent="0.25">
      <c r="A4061" s="20" t="str">
        <f t="shared" si="63"/>
        <v>CONSUMO PER CAPITA (kg ó litros por individuo)Espum/Lambrusc/MoscaHOMBRE</v>
      </c>
      <c r="B4061" s="20" t="s">
        <v>122</v>
      </c>
      <c r="C4061" s="20" t="s">
        <v>179</v>
      </c>
      <c r="D4061" s="20" t="s">
        <v>22</v>
      </c>
      <c r="E4061" s="22" t="s">
        <v>213</v>
      </c>
      <c r="F4061" s="22" t="s">
        <v>213</v>
      </c>
      <c r="G4061" s="22">
        <v>5.0649660134487323E-2</v>
      </c>
      <c r="H4061" s="22"/>
      <c r="I4061" s="22"/>
    </row>
    <row r="4062" spans="1:9" x14ac:dyDescent="0.25">
      <c r="A4062" s="20" t="str">
        <f t="shared" si="63"/>
        <v>CONSUMO PER CAPITA (kg ó litros por individuo)Espum/Lambrusc/MoscaMUJER</v>
      </c>
      <c r="B4062" s="20" t="s">
        <v>122</v>
      </c>
      <c r="C4062" s="20" t="s">
        <v>179</v>
      </c>
      <c r="D4062" s="20" t="s">
        <v>23</v>
      </c>
      <c r="E4062" s="22" t="s">
        <v>213</v>
      </c>
      <c r="F4062" s="22" t="s">
        <v>213</v>
      </c>
      <c r="G4062" s="22">
        <v>8.0930182536499418E-2</v>
      </c>
      <c r="H4062" s="22"/>
      <c r="I4062" s="22"/>
    </row>
    <row r="4063" spans="1:9" x14ac:dyDescent="0.25">
      <c r="A4063" s="20" t="str">
        <f t="shared" si="63"/>
        <v>CONSUMO PER CAPITA (kg ó litros por individuo)SidraT.ESPAÑA</v>
      </c>
      <c r="B4063" s="20" t="s">
        <v>122</v>
      </c>
      <c r="C4063" s="20" t="s">
        <v>145</v>
      </c>
      <c r="D4063" s="20" t="s">
        <v>37</v>
      </c>
      <c r="E4063" s="22">
        <v>0.78048139592140475</v>
      </c>
      <c r="F4063" s="22">
        <v>0.91793030772462203</v>
      </c>
      <c r="G4063" s="22">
        <v>0.56587025534086732</v>
      </c>
      <c r="H4063" s="22"/>
      <c r="I4063" s="22"/>
    </row>
    <row r="4064" spans="1:9" x14ac:dyDescent="0.25">
      <c r="A4064" s="20" t="str">
        <f t="shared" si="63"/>
        <v>CONSUMO PER CAPITA (kg ó litros por individuo)SidraBCN AM</v>
      </c>
      <c r="B4064" s="20" t="s">
        <v>122</v>
      </c>
      <c r="C4064" s="20" t="s">
        <v>145</v>
      </c>
      <c r="D4064" s="20" t="s">
        <v>2</v>
      </c>
      <c r="E4064" s="22">
        <v>0.13176153414774919</v>
      </c>
      <c r="F4064" s="22">
        <v>0.10235784272814723</v>
      </c>
      <c r="G4064" s="22">
        <v>7.8722699925094591E-2</v>
      </c>
      <c r="H4064" s="22"/>
      <c r="I4064" s="22"/>
    </row>
    <row r="4065" spans="1:9" x14ac:dyDescent="0.25">
      <c r="A4065" s="20" t="str">
        <f t="shared" si="63"/>
        <v>CONSUMO PER CAPITA (kg ó litros por individuo)SidraREST.CAT ARAGON</v>
      </c>
      <c r="B4065" s="20" t="s">
        <v>122</v>
      </c>
      <c r="C4065" s="20" t="s">
        <v>145</v>
      </c>
      <c r="D4065" s="20" t="s">
        <v>3</v>
      </c>
      <c r="E4065" s="22">
        <v>0.24432712272447762</v>
      </c>
      <c r="F4065" s="22">
        <v>0.19440219500713685</v>
      </c>
      <c r="G4065" s="22">
        <v>0.10085585894041724</v>
      </c>
      <c r="H4065" s="22"/>
      <c r="I4065" s="22"/>
    </row>
    <row r="4066" spans="1:9" x14ac:dyDescent="0.25">
      <c r="A4066" s="20" t="str">
        <f t="shared" si="63"/>
        <v>CONSUMO PER CAPITA (kg ó litros por individuo)SidraLEVANTE</v>
      </c>
      <c r="B4066" s="20" t="s">
        <v>122</v>
      </c>
      <c r="C4066" s="20" t="s">
        <v>145</v>
      </c>
      <c r="D4066" s="20" t="s">
        <v>4</v>
      </c>
      <c r="E4066" s="22">
        <v>0.14180167988736542</v>
      </c>
      <c r="F4066" s="22">
        <v>0.16961871310978482</v>
      </c>
      <c r="G4066" s="22">
        <v>0.12807500767101898</v>
      </c>
      <c r="H4066" s="22"/>
      <c r="I4066" s="22"/>
    </row>
    <row r="4067" spans="1:9" x14ac:dyDescent="0.25">
      <c r="A4067" s="20" t="str">
        <f t="shared" si="63"/>
        <v>CONSUMO PER CAPITA (kg ó litros por individuo)SidraANDALUCIA</v>
      </c>
      <c r="B4067" s="20" t="s">
        <v>122</v>
      </c>
      <c r="C4067" s="20" t="s">
        <v>145</v>
      </c>
      <c r="D4067" s="20" t="s">
        <v>5</v>
      </c>
      <c r="E4067" s="22">
        <v>0.2522104830882349</v>
      </c>
      <c r="F4067" s="22">
        <v>0.31811297849766934</v>
      </c>
      <c r="G4067" s="22">
        <v>0.20415766867962912</v>
      </c>
      <c r="H4067" s="22"/>
      <c r="I4067" s="22"/>
    </row>
    <row r="4068" spans="1:9" x14ac:dyDescent="0.25">
      <c r="A4068" s="20" t="str">
        <f t="shared" si="63"/>
        <v>CONSUMO PER CAPITA (kg ó litros por individuo)SidraMDD AM</v>
      </c>
      <c r="B4068" s="20" t="s">
        <v>122</v>
      </c>
      <c r="C4068" s="20" t="s">
        <v>145</v>
      </c>
      <c r="D4068" s="20" t="s">
        <v>6</v>
      </c>
      <c r="E4068" s="22">
        <v>0.35115783013570617</v>
      </c>
      <c r="F4068" s="22">
        <v>0.30810530125941471</v>
      </c>
      <c r="G4068" s="22">
        <v>0.18086866112763766</v>
      </c>
      <c r="H4068" s="22"/>
      <c r="I4068" s="22"/>
    </row>
    <row r="4069" spans="1:9" x14ac:dyDescent="0.25">
      <c r="A4069" s="20" t="str">
        <f t="shared" si="63"/>
        <v>CONSUMO PER CAPITA (kg ó litros por individuo)SidraRTO CENTRO</v>
      </c>
      <c r="B4069" s="20" t="s">
        <v>122</v>
      </c>
      <c r="C4069" s="20" t="s">
        <v>145</v>
      </c>
      <c r="D4069" s="20" t="s">
        <v>7</v>
      </c>
      <c r="E4069" s="22">
        <v>0.36217995631718891</v>
      </c>
      <c r="F4069" s="22">
        <v>0.48084647550921994</v>
      </c>
      <c r="G4069" s="22">
        <v>0.3883014439107732</v>
      </c>
      <c r="H4069" s="22"/>
      <c r="I4069" s="22"/>
    </row>
    <row r="4070" spans="1:9" x14ac:dyDescent="0.25">
      <c r="A4070" s="20" t="str">
        <f t="shared" si="63"/>
        <v>CONSUMO PER CAPITA (kg ó litros por individuo)SidraNORTE-CENTRO</v>
      </c>
      <c r="B4070" s="20" t="s">
        <v>122</v>
      </c>
      <c r="C4070" s="20" t="s">
        <v>145</v>
      </c>
      <c r="D4070" s="20" t="s">
        <v>8</v>
      </c>
      <c r="E4070" s="22">
        <v>0.60314326661461037</v>
      </c>
      <c r="F4070" s="22">
        <v>0.76058664046885516</v>
      </c>
      <c r="G4070" s="22">
        <v>0.47524850279071268</v>
      </c>
      <c r="H4070" s="22"/>
      <c r="I4070" s="22"/>
    </row>
    <row r="4071" spans="1:9" x14ac:dyDescent="0.25">
      <c r="A4071" s="20" t="str">
        <f t="shared" si="63"/>
        <v>CONSUMO PER CAPITA (kg ó litros por individuo)SidraNOROESTE</v>
      </c>
      <c r="B4071" s="20" t="s">
        <v>122</v>
      </c>
      <c r="C4071" s="20" t="s">
        <v>145</v>
      </c>
      <c r="D4071" s="20" t="s">
        <v>9</v>
      </c>
      <c r="E4071" s="22">
        <v>5.5212603054670621</v>
      </c>
      <c r="F4071" s="22">
        <v>6.7326115733672056</v>
      </c>
      <c r="G4071" s="22">
        <v>4.0634991100396194</v>
      </c>
      <c r="H4071" s="22"/>
      <c r="I4071" s="22"/>
    </row>
    <row r="4072" spans="1:9" x14ac:dyDescent="0.25">
      <c r="A4072" s="20" t="str">
        <f t="shared" si="63"/>
        <v>CONSUMO PER CAPITA (kg ó litros por individuo)Sidra&lt;2MIL</v>
      </c>
      <c r="B4072" s="20" t="s">
        <v>122</v>
      </c>
      <c r="C4072" s="20" t="s">
        <v>145</v>
      </c>
      <c r="D4072" s="20" t="s">
        <v>10</v>
      </c>
      <c r="E4072" s="22">
        <v>0.34484212432046807</v>
      </c>
      <c r="F4072" s="22">
        <v>0.34020910949349553</v>
      </c>
      <c r="G4072" s="22">
        <v>0.22714210699629123</v>
      </c>
      <c r="H4072" s="22"/>
      <c r="I4072" s="22"/>
    </row>
    <row r="4073" spans="1:9" x14ac:dyDescent="0.25">
      <c r="A4073" s="20" t="str">
        <f t="shared" si="63"/>
        <v>CONSUMO PER CAPITA (kg ó litros por individuo)Sidra2-5MIL</v>
      </c>
      <c r="B4073" s="20" t="s">
        <v>122</v>
      </c>
      <c r="C4073" s="20" t="s">
        <v>145</v>
      </c>
      <c r="D4073" s="20" t="s">
        <v>11</v>
      </c>
      <c r="E4073" s="22">
        <v>0.2245983838245586</v>
      </c>
      <c r="F4073" s="22">
        <v>0.2941991717329871</v>
      </c>
      <c r="G4073" s="22">
        <v>9.9855141651647647E-2</v>
      </c>
      <c r="H4073" s="22"/>
      <c r="I4073" s="22"/>
    </row>
    <row r="4074" spans="1:9" x14ac:dyDescent="0.25">
      <c r="A4074" s="20" t="str">
        <f t="shared" si="63"/>
        <v>CONSUMO PER CAPITA (kg ó litros por individuo)Sidra5-10MIL</v>
      </c>
      <c r="B4074" s="20" t="s">
        <v>122</v>
      </c>
      <c r="C4074" s="20" t="s">
        <v>145</v>
      </c>
      <c r="D4074" s="20" t="s">
        <v>12</v>
      </c>
      <c r="E4074" s="22">
        <v>0.22098016227957779</v>
      </c>
      <c r="F4074" s="22">
        <v>0.40466678989929294</v>
      </c>
      <c r="G4074" s="22">
        <v>0.11935035392944793</v>
      </c>
      <c r="H4074" s="22"/>
      <c r="I4074" s="22"/>
    </row>
    <row r="4075" spans="1:9" x14ac:dyDescent="0.25">
      <c r="A4075" s="20" t="str">
        <f t="shared" si="63"/>
        <v>CONSUMO PER CAPITA (kg ó litros por individuo)Sidra10-30MIL</v>
      </c>
      <c r="B4075" s="20" t="s">
        <v>122</v>
      </c>
      <c r="C4075" s="20" t="s">
        <v>145</v>
      </c>
      <c r="D4075" s="20" t="s">
        <v>13</v>
      </c>
      <c r="E4075" s="22">
        <v>0.48146763941755938</v>
      </c>
      <c r="F4075" s="22">
        <v>0.94703806888207975</v>
      </c>
      <c r="G4075" s="22">
        <v>0.32938595616566563</v>
      </c>
      <c r="H4075" s="22"/>
      <c r="I4075" s="22"/>
    </row>
    <row r="4076" spans="1:9" x14ac:dyDescent="0.25">
      <c r="A4076" s="20" t="str">
        <f t="shared" si="63"/>
        <v>CONSUMO PER CAPITA (kg ó litros por individuo)Sidra30-100MIL</v>
      </c>
      <c r="B4076" s="20" t="s">
        <v>122</v>
      </c>
      <c r="C4076" s="20" t="s">
        <v>145</v>
      </c>
      <c r="D4076" s="20" t="s">
        <v>14</v>
      </c>
      <c r="E4076" s="22">
        <v>1.7318410672328697</v>
      </c>
      <c r="F4076" s="22">
        <v>2.0859191401704646</v>
      </c>
      <c r="G4076" s="22">
        <v>1.3723519124357371</v>
      </c>
      <c r="H4076" s="22"/>
      <c r="I4076" s="22"/>
    </row>
    <row r="4077" spans="1:9" x14ac:dyDescent="0.25">
      <c r="A4077" s="20" t="str">
        <f t="shared" si="63"/>
        <v>CONSUMO PER CAPITA (kg ó litros por individuo)Sidra100-200MIL</v>
      </c>
      <c r="B4077" s="20" t="s">
        <v>122</v>
      </c>
      <c r="C4077" s="20" t="s">
        <v>145</v>
      </c>
      <c r="D4077" s="20" t="s">
        <v>15</v>
      </c>
      <c r="E4077" s="22">
        <v>0.52392149907389407</v>
      </c>
      <c r="F4077" s="22">
        <v>0.47033264866697477</v>
      </c>
      <c r="G4077" s="22">
        <v>0.42336669065977173</v>
      </c>
      <c r="H4077" s="22"/>
      <c r="I4077" s="22"/>
    </row>
    <row r="4078" spans="1:9" x14ac:dyDescent="0.25">
      <c r="A4078" s="20" t="str">
        <f t="shared" si="63"/>
        <v>CONSUMO PER CAPITA (kg ó litros por individuo)Sidra200-500MIL</v>
      </c>
      <c r="B4078" s="20" t="s">
        <v>122</v>
      </c>
      <c r="C4078" s="20" t="s">
        <v>145</v>
      </c>
      <c r="D4078" s="20" t="s">
        <v>16</v>
      </c>
      <c r="E4078" s="22">
        <v>1.4111009190989583</v>
      </c>
      <c r="F4078" s="22">
        <v>1.1272344487479011</v>
      </c>
      <c r="G4078" s="22">
        <v>0.92064955265080994</v>
      </c>
      <c r="H4078" s="22"/>
      <c r="I4078" s="22"/>
    </row>
    <row r="4079" spans="1:9" x14ac:dyDescent="0.25">
      <c r="A4079" s="20" t="str">
        <f t="shared" si="63"/>
        <v>CONSUMO PER CAPITA (kg ó litros por individuo)Sidra&gt;500MIL</v>
      </c>
      <c r="B4079" s="20" t="s">
        <v>122</v>
      </c>
      <c r="C4079" s="20" t="s">
        <v>145</v>
      </c>
      <c r="D4079" s="20" t="s">
        <v>17</v>
      </c>
      <c r="E4079" s="22">
        <v>0.31420450429163088</v>
      </c>
      <c r="F4079" s="22">
        <v>0.31371884457977461</v>
      </c>
      <c r="G4079" s="22">
        <v>0.20814605387243154</v>
      </c>
      <c r="H4079" s="22"/>
      <c r="I4079" s="22"/>
    </row>
    <row r="4080" spans="1:9" x14ac:dyDescent="0.25">
      <c r="A4080" s="20" t="str">
        <f t="shared" si="63"/>
        <v>CONSUMO PER CAPITA (kg ó litros por individuo)SidraDE 15 A 19 AÑOS</v>
      </c>
      <c r="B4080" s="20" t="s">
        <v>122</v>
      </c>
      <c r="C4080" s="20" t="s">
        <v>145</v>
      </c>
      <c r="D4080" s="20" t="s">
        <v>40</v>
      </c>
      <c r="E4080" s="22">
        <v>0.46514109083816713</v>
      </c>
      <c r="F4080" s="22">
        <v>2.4967416766857198E-2</v>
      </c>
      <c r="G4080" s="22">
        <v>4.3953045104712006E-2</v>
      </c>
      <c r="H4080" s="22"/>
      <c r="I4080" s="22"/>
    </row>
    <row r="4081" spans="1:9" x14ac:dyDescent="0.25">
      <c r="A4081" s="20" t="str">
        <f t="shared" si="63"/>
        <v>CONSUMO PER CAPITA (kg ó litros por individuo)SidraDE 20 A 24 AÑOS</v>
      </c>
      <c r="B4081" s="20" t="s">
        <v>122</v>
      </c>
      <c r="C4081" s="20" t="s">
        <v>145</v>
      </c>
      <c r="D4081" s="20" t="s">
        <v>41</v>
      </c>
      <c r="E4081" s="22">
        <v>0.1948277007286755</v>
      </c>
      <c r="F4081" s="22">
        <v>0.21107837713217859</v>
      </c>
      <c r="G4081" s="22">
        <v>0.12823222992763167</v>
      </c>
      <c r="H4081" s="22"/>
      <c r="I4081" s="22"/>
    </row>
    <row r="4082" spans="1:9" x14ac:dyDescent="0.25">
      <c r="A4082" s="20" t="str">
        <f t="shared" si="63"/>
        <v>CONSUMO PER CAPITA (kg ó litros por individuo)SidraDE 25 A 34 AÑOS</v>
      </c>
      <c r="B4082" s="20" t="s">
        <v>122</v>
      </c>
      <c r="C4082" s="20" t="s">
        <v>145</v>
      </c>
      <c r="D4082" s="20" t="s">
        <v>42</v>
      </c>
      <c r="E4082" s="22">
        <v>0.35916200311732421</v>
      </c>
      <c r="F4082" s="22">
        <v>0.23614639201491869</v>
      </c>
      <c r="G4082" s="22">
        <v>0.15615919432547187</v>
      </c>
      <c r="H4082" s="22"/>
      <c r="I4082" s="22"/>
    </row>
    <row r="4083" spans="1:9" x14ac:dyDescent="0.25">
      <c r="A4083" s="20" t="str">
        <f t="shared" si="63"/>
        <v>CONSUMO PER CAPITA (kg ó litros por individuo)SidraDE 35 A 49 AÑOS</v>
      </c>
      <c r="B4083" s="20" t="s">
        <v>122</v>
      </c>
      <c r="C4083" s="20" t="s">
        <v>145</v>
      </c>
      <c r="D4083" s="20" t="s">
        <v>43</v>
      </c>
      <c r="E4083" s="22">
        <v>0.43448024905267052</v>
      </c>
      <c r="F4083" s="22">
        <v>0.51534975811031491</v>
      </c>
      <c r="G4083" s="22">
        <v>0.38740574187826082</v>
      </c>
      <c r="H4083" s="22"/>
      <c r="I4083" s="22"/>
    </row>
    <row r="4084" spans="1:9" x14ac:dyDescent="0.25">
      <c r="A4084" s="20" t="str">
        <f t="shared" si="63"/>
        <v>CONSUMO PER CAPITA (kg ó litros por individuo)SidraDE 50 A 59 AÑOS</v>
      </c>
      <c r="B4084" s="20" t="s">
        <v>122</v>
      </c>
      <c r="C4084" s="20" t="s">
        <v>145</v>
      </c>
      <c r="D4084" s="20" t="s">
        <v>44</v>
      </c>
      <c r="E4084" s="22">
        <v>0.73581270421267075</v>
      </c>
      <c r="F4084" s="22">
        <v>1.251795565290952</v>
      </c>
      <c r="G4084" s="22">
        <v>0.63236734409376405</v>
      </c>
      <c r="H4084" s="22"/>
      <c r="I4084" s="22"/>
    </row>
    <row r="4085" spans="1:9" x14ac:dyDescent="0.25">
      <c r="A4085" s="20" t="str">
        <f t="shared" si="63"/>
        <v>CONSUMO PER CAPITA (kg ó litros por individuo)SidraDE 60 A 75 AÑOS</v>
      </c>
      <c r="B4085" s="20" t="s">
        <v>122</v>
      </c>
      <c r="C4085" s="20" t="s">
        <v>145</v>
      </c>
      <c r="D4085" s="20" t="s">
        <v>45</v>
      </c>
      <c r="E4085" s="22">
        <v>1.8828087837369145</v>
      </c>
      <c r="F4085" s="22">
        <v>2.1230176112790833</v>
      </c>
      <c r="G4085" s="22">
        <v>1.3007160633638242</v>
      </c>
      <c r="H4085" s="22"/>
      <c r="I4085" s="22"/>
    </row>
    <row r="4086" spans="1:9" x14ac:dyDescent="0.25">
      <c r="A4086" s="20" t="str">
        <f t="shared" si="63"/>
        <v>CONSUMO PER CAPITA (kg ó litros por individuo)SidraALTA Y MEDIA ALTA</v>
      </c>
      <c r="B4086" s="20" t="s">
        <v>122</v>
      </c>
      <c r="C4086" s="20" t="s">
        <v>145</v>
      </c>
      <c r="D4086" s="20" t="s">
        <v>18</v>
      </c>
      <c r="E4086" s="22">
        <v>0.91203802975297599</v>
      </c>
      <c r="F4086" s="22">
        <v>1.6679366293546736</v>
      </c>
      <c r="G4086" s="22">
        <v>1.148009235199176</v>
      </c>
      <c r="H4086" s="22"/>
      <c r="I4086" s="22"/>
    </row>
    <row r="4087" spans="1:9" x14ac:dyDescent="0.25">
      <c r="A4087" s="20" t="str">
        <f t="shared" si="63"/>
        <v>CONSUMO PER CAPITA (kg ó litros por individuo)SidraMEDIA</v>
      </c>
      <c r="B4087" s="20" t="s">
        <v>122</v>
      </c>
      <c r="C4087" s="20" t="s">
        <v>145</v>
      </c>
      <c r="D4087" s="20" t="s">
        <v>19</v>
      </c>
      <c r="E4087" s="22">
        <v>1.1609409138522506</v>
      </c>
      <c r="F4087" s="22">
        <v>0.61399332480112945</v>
      </c>
      <c r="G4087" s="22">
        <v>0.47524911643272688</v>
      </c>
      <c r="H4087" s="22"/>
      <c r="I4087" s="22"/>
    </row>
    <row r="4088" spans="1:9" x14ac:dyDescent="0.25">
      <c r="A4088" s="20" t="str">
        <f t="shared" si="63"/>
        <v>CONSUMO PER CAPITA (kg ó litros por individuo)SidraMEDIA BAJA</v>
      </c>
      <c r="B4088" s="20" t="s">
        <v>122</v>
      </c>
      <c r="C4088" s="20" t="s">
        <v>145</v>
      </c>
      <c r="D4088" s="20" t="s">
        <v>20</v>
      </c>
      <c r="E4088" s="22">
        <v>0.53692816850761538</v>
      </c>
      <c r="F4088" s="22">
        <v>0.75315735373542014</v>
      </c>
      <c r="G4088" s="22">
        <v>0.43313738804422863</v>
      </c>
      <c r="H4088" s="22"/>
      <c r="I4088" s="22"/>
    </row>
    <row r="4089" spans="1:9" x14ac:dyDescent="0.25">
      <c r="A4089" s="20" t="str">
        <f t="shared" si="63"/>
        <v>CONSUMO PER CAPITA (kg ó litros por individuo)SidraBAJA</v>
      </c>
      <c r="B4089" s="20" t="s">
        <v>122</v>
      </c>
      <c r="C4089" s="20" t="s">
        <v>145</v>
      </c>
      <c r="D4089" s="20" t="s">
        <v>21</v>
      </c>
      <c r="E4089" s="22">
        <v>0.31783931932269505</v>
      </c>
      <c r="F4089" s="22">
        <v>0.83086521116121725</v>
      </c>
      <c r="G4089" s="22">
        <v>0.25539375026946687</v>
      </c>
      <c r="H4089" s="22"/>
      <c r="I4089" s="22"/>
    </row>
    <row r="4090" spans="1:9" x14ac:dyDescent="0.25">
      <c r="A4090" s="20" t="str">
        <f t="shared" si="63"/>
        <v>CONSUMO PER CAPITA (kg ó litros por individuo)SidraHOMBRE</v>
      </c>
      <c r="B4090" s="20" t="s">
        <v>122</v>
      </c>
      <c r="C4090" s="20" t="s">
        <v>145</v>
      </c>
      <c r="D4090" s="20" t="s">
        <v>22</v>
      </c>
      <c r="E4090" s="22">
        <v>0.71468339768901912</v>
      </c>
      <c r="F4090" s="22">
        <v>0.63909231744071793</v>
      </c>
      <c r="G4090" s="22">
        <v>0.46072747082745769</v>
      </c>
      <c r="H4090" s="22"/>
      <c r="I4090" s="22"/>
    </row>
    <row r="4091" spans="1:9" x14ac:dyDescent="0.25">
      <c r="A4091" s="20" t="str">
        <f t="shared" si="63"/>
        <v>CONSUMO PER CAPITA (kg ó litros por individuo)SidraMUJER</v>
      </c>
      <c r="B4091" s="20" t="s">
        <v>122</v>
      </c>
      <c r="C4091" s="20" t="s">
        <v>145</v>
      </c>
      <c r="D4091" s="20" t="s">
        <v>23</v>
      </c>
      <c r="E4091" s="22">
        <v>0.8454956693752842</v>
      </c>
      <c r="F4091" s="22">
        <v>1.1925889297278285</v>
      </c>
      <c r="G4091" s="22">
        <v>0.66926174148023088</v>
      </c>
      <c r="H4091" s="22"/>
      <c r="I4091" s="22"/>
    </row>
    <row r="4092" spans="1:9" x14ac:dyDescent="0.25">
      <c r="A4092" s="20" t="str">
        <f t="shared" si="63"/>
        <v>CONSUMO PER CAPITA (kg ó litros por individuo)CervezaT.ESPAÑA</v>
      </c>
      <c r="B4092" s="20" t="s">
        <v>122</v>
      </c>
      <c r="C4092" s="20" t="s">
        <v>146</v>
      </c>
      <c r="D4092" s="20" t="s">
        <v>37</v>
      </c>
      <c r="E4092" s="22">
        <v>29.791888157613069</v>
      </c>
      <c r="F4092" s="22">
        <v>30.416612737360122</v>
      </c>
      <c r="G4092" s="22">
        <v>18.793798238425609</v>
      </c>
      <c r="H4092" s="22"/>
      <c r="I4092" s="22"/>
    </row>
    <row r="4093" spans="1:9" x14ac:dyDescent="0.25">
      <c r="A4093" s="20" t="str">
        <f t="shared" si="63"/>
        <v>CONSUMO PER CAPITA (kg ó litros por individuo)CervezaBCN AM</v>
      </c>
      <c r="B4093" s="20" t="s">
        <v>122</v>
      </c>
      <c r="C4093" s="20" t="s">
        <v>146</v>
      </c>
      <c r="D4093" s="20" t="s">
        <v>2</v>
      </c>
      <c r="E4093" s="22">
        <v>22.208315551994374</v>
      </c>
      <c r="F4093" s="22">
        <v>22.910528490870306</v>
      </c>
      <c r="G4093" s="22">
        <v>12.268520831225507</v>
      </c>
      <c r="H4093" s="22"/>
      <c r="I4093" s="22"/>
    </row>
    <row r="4094" spans="1:9" x14ac:dyDescent="0.25">
      <c r="A4094" s="20" t="str">
        <f t="shared" si="63"/>
        <v>CONSUMO PER CAPITA (kg ó litros por individuo)CervezaREST.CAT ARAGON</v>
      </c>
      <c r="B4094" s="20" t="s">
        <v>122</v>
      </c>
      <c r="C4094" s="20" t="s">
        <v>146</v>
      </c>
      <c r="D4094" s="20" t="s">
        <v>3</v>
      </c>
      <c r="E4094" s="22">
        <v>27.250393774147156</v>
      </c>
      <c r="F4094" s="22">
        <v>27.818692448100979</v>
      </c>
      <c r="G4094" s="22">
        <v>15.82426979513219</v>
      </c>
      <c r="H4094" s="22"/>
      <c r="I4094" s="22"/>
    </row>
    <row r="4095" spans="1:9" x14ac:dyDescent="0.25">
      <c r="A4095" s="20" t="str">
        <f t="shared" si="63"/>
        <v>CONSUMO PER CAPITA (kg ó litros por individuo)CervezaLEVANTE</v>
      </c>
      <c r="B4095" s="20" t="s">
        <v>122</v>
      </c>
      <c r="C4095" s="20" t="s">
        <v>146</v>
      </c>
      <c r="D4095" s="20" t="s">
        <v>4</v>
      </c>
      <c r="E4095" s="22">
        <v>28.540255486220996</v>
      </c>
      <c r="F4095" s="22">
        <v>29.698801130460872</v>
      </c>
      <c r="G4095" s="22">
        <v>17.528967879470915</v>
      </c>
      <c r="H4095" s="22"/>
      <c r="I4095" s="22"/>
    </row>
    <row r="4096" spans="1:9" x14ac:dyDescent="0.25">
      <c r="A4096" s="20" t="str">
        <f t="shared" si="63"/>
        <v>CONSUMO PER CAPITA (kg ó litros por individuo)CervezaANDALUCIA</v>
      </c>
      <c r="B4096" s="20" t="s">
        <v>122</v>
      </c>
      <c r="C4096" s="20" t="s">
        <v>146</v>
      </c>
      <c r="D4096" s="20" t="s">
        <v>5</v>
      </c>
      <c r="E4096" s="22">
        <v>34.875088904700384</v>
      </c>
      <c r="F4096" s="22">
        <v>36.919060770566773</v>
      </c>
      <c r="G4096" s="22">
        <v>24.102289923262589</v>
      </c>
      <c r="H4096" s="22"/>
      <c r="I4096" s="22"/>
    </row>
    <row r="4097" spans="1:9" x14ac:dyDescent="0.25">
      <c r="A4097" s="20" t="str">
        <f t="shared" si="63"/>
        <v>CONSUMO PER CAPITA (kg ó litros por individuo)CervezaMDD AM</v>
      </c>
      <c r="B4097" s="20" t="s">
        <v>122</v>
      </c>
      <c r="C4097" s="20" t="s">
        <v>146</v>
      </c>
      <c r="D4097" s="20" t="s">
        <v>6</v>
      </c>
      <c r="E4097" s="22">
        <v>31.346008320713711</v>
      </c>
      <c r="F4097" s="22">
        <v>31.512046469687714</v>
      </c>
      <c r="G4097" s="22">
        <v>20.87018870749025</v>
      </c>
      <c r="H4097" s="22"/>
      <c r="I4097" s="22"/>
    </row>
    <row r="4098" spans="1:9" x14ac:dyDescent="0.25">
      <c r="A4098" s="20" t="str">
        <f t="shared" si="63"/>
        <v>CONSUMO PER CAPITA (kg ó litros por individuo)CervezaRTO CENTRO</v>
      </c>
      <c r="B4098" s="20" t="s">
        <v>122</v>
      </c>
      <c r="C4098" s="20" t="s">
        <v>146</v>
      </c>
      <c r="D4098" s="20" t="s">
        <v>7</v>
      </c>
      <c r="E4098" s="22">
        <v>36.660736383324554</v>
      </c>
      <c r="F4098" s="22">
        <v>34.989119156376773</v>
      </c>
      <c r="G4098" s="22">
        <v>21.143366303130307</v>
      </c>
      <c r="H4098" s="22"/>
      <c r="I4098" s="22"/>
    </row>
    <row r="4099" spans="1:9" x14ac:dyDescent="0.25">
      <c r="A4099" s="20" t="str">
        <f t="shared" si="63"/>
        <v>CONSUMO PER CAPITA (kg ó litros por individuo)CervezaNORTE-CENTRO</v>
      </c>
      <c r="B4099" s="20" t="s">
        <v>122</v>
      </c>
      <c r="C4099" s="20" t="s">
        <v>146</v>
      </c>
      <c r="D4099" s="20" t="s">
        <v>8</v>
      </c>
      <c r="E4099" s="22">
        <v>28.786811217761297</v>
      </c>
      <c r="F4099" s="22">
        <v>28.004536314724302</v>
      </c>
      <c r="G4099" s="22">
        <v>16.266153782430433</v>
      </c>
      <c r="H4099" s="22"/>
      <c r="I4099" s="22"/>
    </row>
    <row r="4100" spans="1:9" x14ac:dyDescent="0.25">
      <c r="A4100" s="20" t="str">
        <f t="shared" ref="A4100:A4163" si="64">B4100&amp;C4100&amp;D4100</f>
        <v>CONSUMO PER CAPITA (kg ó litros por individuo)CervezaNOROESTE</v>
      </c>
      <c r="B4100" s="20" t="s">
        <v>122</v>
      </c>
      <c r="C4100" s="20" t="s">
        <v>146</v>
      </c>
      <c r="D4100" s="20" t="s">
        <v>9</v>
      </c>
      <c r="E4100" s="22">
        <v>23.407944404678609</v>
      </c>
      <c r="F4100" s="22">
        <v>24.605404720232187</v>
      </c>
      <c r="G4100" s="22">
        <v>17.032700933994281</v>
      </c>
      <c r="H4100" s="22"/>
      <c r="I4100" s="22"/>
    </row>
    <row r="4101" spans="1:9" x14ac:dyDescent="0.25">
      <c r="A4101" s="20" t="str">
        <f t="shared" si="64"/>
        <v>CONSUMO PER CAPITA (kg ó litros por individuo)Cerveza&lt;2MIL</v>
      </c>
      <c r="B4101" s="20" t="s">
        <v>122</v>
      </c>
      <c r="C4101" s="20" t="s">
        <v>146</v>
      </c>
      <c r="D4101" s="20" t="s">
        <v>10</v>
      </c>
      <c r="E4101" s="22">
        <v>27.640411489182977</v>
      </c>
      <c r="F4101" s="22">
        <v>27.87343471170378</v>
      </c>
      <c r="G4101" s="22">
        <v>16.126514619907951</v>
      </c>
      <c r="H4101" s="22"/>
      <c r="I4101" s="22"/>
    </row>
    <row r="4102" spans="1:9" x14ac:dyDescent="0.25">
      <c r="A4102" s="20" t="str">
        <f t="shared" si="64"/>
        <v>CONSUMO PER CAPITA (kg ó litros por individuo)Cerveza2-5MIL</v>
      </c>
      <c r="B4102" s="20" t="s">
        <v>122</v>
      </c>
      <c r="C4102" s="20" t="s">
        <v>146</v>
      </c>
      <c r="D4102" s="20" t="s">
        <v>11</v>
      </c>
      <c r="E4102" s="22">
        <v>27.08220236443881</v>
      </c>
      <c r="F4102" s="22">
        <v>19.547071197329487</v>
      </c>
      <c r="G4102" s="22">
        <v>11.78190067537526</v>
      </c>
      <c r="H4102" s="22"/>
      <c r="I4102" s="22"/>
    </row>
    <row r="4103" spans="1:9" x14ac:dyDescent="0.25">
      <c r="A4103" s="20" t="str">
        <f t="shared" si="64"/>
        <v>CONSUMO PER CAPITA (kg ó litros por individuo)Cerveza5-10MIL</v>
      </c>
      <c r="B4103" s="20" t="s">
        <v>122</v>
      </c>
      <c r="C4103" s="20" t="s">
        <v>146</v>
      </c>
      <c r="D4103" s="20" t="s">
        <v>12</v>
      </c>
      <c r="E4103" s="22">
        <v>24.518382263804735</v>
      </c>
      <c r="F4103" s="22">
        <v>23.35117734420438</v>
      </c>
      <c r="G4103" s="22">
        <v>13.912249174796306</v>
      </c>
      <c r="H4103" s="22"/>
      <c r="I4103" s="22"/>
    </row>
    <row r="4104" spans="1:9" x14ac:dyDescent="0.25">
      <c r="A4104" s="20" t="str">
        <f t="shared" si="64"/>
        <v>CONSUMO PER CAPITA (kg ó litros por individuo)Cerveza10-30MIL</v>
      </c>
      <c r="B4104" s="20" t="s">
        <v>122</v>
      </c>
      <c r="C4104" s="20" t="s">
        <v>146</v>
      </c>
      <c r="D4104" s="20" t="s">
        <v>13</v>
      </c>
      <c r="E4104" s="22">
        <v>27.780496942257361</v>
      </c>
      <c r="F4104" s="22">
        <v>27.504784389485458</v>
      </c>
      <c r="G4104" s="22">
        <v>17.857861804579262</v>
      </c>
      <c r="H4104" s="22"/>
      <c r="I4104" s="22"/>
    </row>
    <row r="4105" spans="1:9" x14ac:dyDescent="0.25">
      <c r="A4105" s="20" t="str">
        <f t="shared" si="64"/>
        <v>CONSUMO PER CAPITA (kg ó litros por individuo)Cerveza30-100MIL</v>
      </c>
      <c r="B4105" s="20" t="s">
        <v>122</v>
      </c>
      <c r="C4105" s="20" t="s">
        <v>146</v>
      </c>
      <c r="D4105" s="20" t="s">
        <v>14</v>
      </c>
      <c r="E4105" s="22">
        <v>28.966148897751474</v>
      </c>
      <c r="F4105" s="22">
        <v>32.445077043998225</v>
      </c>
      <c r="G4105" s="22">
        <v>19.577238460855952</v>
      </c>
      <c r="H4105" s="22"/>
      <c r="I4105" s="22"/>
    </row>
    <row r="4106" spans="1:9" x14ac:dyDescent="0.25">
      <c r="A4106" s="20" t="str">
        <f t="shared" si="64"/>
        <v>CONSUMO PER CAPITA (kg ó litros por individuo)Cerveza100-200MIL</v>
      </c>
      <c r="B4106" s="20" t="s">
        <v>122</v>
      </c>
      <c r="C4106" s="20" t="s">
        <v>146</v>
      </c>
      <c r="D4106" s="20" t="s">
        <v>15</v>
      </c>
      <c r="E4106" s="22">
        <v>35.260180496153332</v>
      </c>
      <c r="F4106" s="22">
        <v>36.430311236315347</v>
      </c>
      <c r="G4106" s="22">
        <v>20.764807805039215</v>
      </c>
      <c r="H4106" s="22"/>
      <c r="I4106" s="22"/>
    </row>
    <row r="4107" spans="1:9" x14ac:dyDescent="0.25">
      <c r="A4107" s="20" t="str">
        <f t="shared" si="64"/>
        <v>CONSUMO PER CAPITA (kg ó litros por individuo)Cerveza200-500MIL</v>
      </c>
      <c r="B4107" s="20" t="s">
        <v>122</v>
      </c>
      <c r="C4107" s="20" t="s">
        <v>146</v>
      </c>
      <c r="D4107" s="20" t="s">
        <v>16</v>
      </c>
      <c r="E4107" s="22">
        <v>31.022198135032301</v>
      </c>
      <c r="F4107" s="22">
        <v>33.879147779415582</v>
      </c>
      <c r="G4107" s="22">
        <v>20.484544966049906</v>
      </c>
      <c r="H4107" s="22"/>
      <c r="I4107" s="22"/>
    </row>
    <row r="4108" spans="1:9" x14ac:dyDescent="0.25">
      <c r="A4108" s="20" t="str">
        <f t="shared" si="64"/>
        <v>CONSUMO PER CAPITA (kg ó litros por individuo)Cerveza&gt;500MIL</v>
      </c>
      <c r="B4108" s="20" t="s">
        <v>122</v>
      </c>
      <c r="C4108" s="20" t="s">
        <v>146</v>
      </c>
      <c r="D4108" s="20" t="s">
        <v>17</v>
      </c>
      <c r="E4108" s="22">
        <v>33.125264623151821</v>
      </c>
      <c r="F4108" s="22">
        <v>33.480104782947727</v>
      </c>
      <c r="G4108" s="22">
        <v>22.404264207420148</v>
      </c>
      <c r="H4108" s="22"/>
      <c r="I4108" s="22"/>
    </row>
    <row r="4109" spans="1:9" x14ac:dyDescent="0.25">
      <c r="A4109" s="20" t="str">
        <f t="shared" si="64"/>
        <v>CONSUMO PER CAPITA (kg ó litros por individuo)CervezaDE 15 A 19 AÑOS</v>
      </c>
      <c r="B4109" s="20" t="s">
        <v>122</v>
      </c>
      <c r="C4109" s="20" t="s">
        <v>146</v>
      </c>
      <c r="D4109" s="20" t="s">
        <v>40</v>
      </c>
      <c r="E4109" s="22">
        <v>2.5994304496130161</v>
      </c>
      <c r="F4109" s="22">
        <v>2.0137339031490775</v>
      </c>
      <c r="G4109" s="22">
        <v>2.9212429949087504</v>
      </c>
      <c r="H4109" s="22"/>
      <c r="I4109" s="22"/>
    </row>
    <row r="4110" spans="1:9" x14ac:dyDescent="0.25">
      <c r="A4110" s="20" t="str">
        <f t="shared" si="64"/>
        <v>CONSUMO PER CAPITA (kg ó litros por individuo)CervezaDE 20 A 24 AÑOS</v>
      </c>
      <c r="B4110" s="20" t="s">
        <v>122</v>
      </c>
      <c r="C4110" s="20" t="s">
        <v>146</v>
      </c>
      <c r="D4110" s="20" t="s">
        <v>41</v>
      </c>
      <c r="E4110" s="22">
        <v>11.877346769510336</v>
      </c>
      <c r="F4110" s="22">
        <v>12.918616720724344</v>
      </c>
      <c r="G4110" s="22">
        <v>9.4496020796644675</v>
      </c>
      <c r="H4110" s="22"/>
      <c r="I4110" s="22"/>
    </row>
    <row r="4111" spans="1:9" x14ac:dyDescent="0.25">
      <c r="A4111" s="20" t="str">
        <f t="shared" si="64"/>
        <v>CONSUMO PER CAPITA (kg ó litros por individuo)CervezaDE 25 A 34 AÑOS</v>
      </c>
      <c r="B4111" s="20" t="s">
        <v>122</v>
      </c>
      <c r="C4111" s="20" t="s">
        <v>146</v>
      </c>
      <c r="D4111" s="20" t="s">
        <v>42</v>
      </c>
      <c r="E4111" s="22">
        <v>17.479872691488257</v>
      </c>
      <c r="F4111" s="22">
        <v>15.657915340638642</v>
      </c>
      <c r="G4111" s="22">
        <v>9.9895511099855181</v>
      </c>
      <c r="H4111" s="22"/>
      <c r="I4111" s="22"/>
    </row>
    <row r="4112" spans="1:9" x14ac:dyDescent="0.25">
      <c r="A4112" s="20" t="str">
        <f t="shared" si="64"/>
        <v>CONSUMO PER CAPITA (kg ó litros por individuo)CervezaDE 35 A 49 AÑOS</v>
      </c>
      <c r="B4112" s="20" t="s">
        <v>122</v>
      </c>
      <c r="C4112" s="20" t="s">
        <v>146</v>
      </c>
      <c r="D4112" s="20" t="s">
        <v>43</v>
      </c>
      <c r="E4112" s="22">
        <v>26.31797981763599</v>
      </c>
      <c r="F4112" s="22">
        <v>24.920979947644117</v>
      </c>
      <c r="G4112" s="22">
        <v>13.896606257888333</v>
      </c>
      <c r="H4112" s="22"/>
      <c r="I4112" s="22"/>
    </row>
    <row r="4113" spans="1:9" x14ac:dyDescent="0.25">
      <c r="A4113" s="20" t="str">
        <f t="shared" si="64"/>
        <v>CONSUMO PER CAPITA (kg ó litros por individuo)CervezaDE 50 A 59 AÑOS</v>
      </c>
      <c r="B4113" s="20" t="s">
        <v>122</v>
      </c>
      <c r="C4113" s="20" t="s">
        <v>146</v>
      </c>
      <c r="D4113" s="20" t="s">
        <v>44</v>
      </c>
      <c r="E4113" s="22">
        <v>41.457096824915219</v>
      </c>
      <c r="F4113" s="22">
        <v>44.232930001446704</v>
      </c>
      <c r="G4113" s="22">
        <v>25.485873986948224</v>
      </c>
      <c r="H4113" s="22"/>
      <c r="I4113" s="22"/>
    </row>
    <row r="4114" spans="1:9" x14ac:dyDescent="0.25">
      <c r="A4114" s="20" t="str">
        <f t="shared" si="64"/>
        <v>CONSUMO PER CAPITA (kg ó litros por individuo)CervezaDE 60 A 75 AÑOS</v>
      </c>
      <c r="B4114" s="20" t="s">
        <v>122</v>
      </c>
      <c r="C4114" s="20" t="s">
        <v>146</v>
      </c>
      <c r="D4114" s="20" t="s">
        <v>45</v>
      </c>
      <c r="E4114" s="22">
        <v>46.233092027563288</v>
      </c>
      <c r="F4114" s="22">
        <v>49.4471634082958</v>
      </c>
      <c r="G4114" s="22">
        <v>32.828156137909261</v>
      </c>
      <c r="H4114" s="22"/>
      <c r="I4114" s="22"/>
    </row>
    <row r="4115" spans="1:9" x14ac:dyDescent="0.25">
      <c r="A4115" s="20" t="str">
        <f t="shared" si="64"/>
        <v>CONSUMO PER CAPITA (kg ó litros por individuo)CervezaALTA Y MEDIA ALTA</v>
      </c>
      <c r="B4115" s="20" t="s">
        <v>122</v>
      </c>
      <c r="C4115" s="20" t="s">
        <v>146</v>
      </c>
      <c r="D4115" s="20" t="s">
        <v>18</v>
      </c>
      <c r="E4115" s="22">
        <v>38.931520273243706</v>
      </c>
      <c r="F4115" s="22">
        <v>40.593922434124977</v>
      </c>
      <c r="G4115" s="22">
        <v>24.659283573921201</v>
      </c>
      <c r="H4115" s="22"/>
      <c r="I4115" s="22"/>
    </row>
    <row r="4116" spans="1:9" x14ac:dyDescent="0.25">
      <c r="A4116" s="20" t="str">
        <f t="shared" si="64"/>
        <v>CONSUMO PER CAPITA (kg ó litros por individuo)CervezaMEDIA</v>
      </c>
      <c r="B4116" s="20" t="s">
        <v>122</v>
      </c>
      <c r="C4116" s="20" t="s">
        <v>146</v>
      </c>
      <c r="D4116" s="20" t="s">
        <v>19</v>
      </c>
      <c r="E4116" s="22">
        <v>28.595239129828077</v>
      </c>
      <c r="F4116" s="22">
        <v>28.796516075207236</v>
      </c>
      <c r="G4116" s="22">
        <v>17.233185678855175</v>
      </c>
      <c r="H4116" s="22"/>
      <c r="I4116" s="22"/>
    </row>
    <row r="4117" spans="1:9" x14ac:dyDescent="0.25">
      <c r="A4117" s="20" t="str">
        <f t="shared" si="64"/>
        <v>CONSUMO PER CAPITA (kg ó litros por individuo)CervezaMEDIA BAJA</v>
      </c>
      <c r="B4117" s="20" t="s">
        <v>122</v>
      </c>
      <c r="C4117" s="20" t="s">
        <v>146</v>
      </c>
      <c r="D4117" s="20" t="s">
        <v>20</v>
      </c>
      <c r="E4117" s="22">
        <v>28.398865908783286</v>
      </c>
      <c r="F4117" s="22">
        <v>28.602623696601722</v>
      </c>
      <c r="G4117" s="22">
        <v>16.869289415713379</v>
      </c>
      <c r="H4117" s="22"/>
      <c r="I4117" s="22"/>
    </row>
    <row r="4118" spans="1:9" x14ac:dyDescent="0.25">
      <c r="A4118" s="20" t="str">
        <f t="shared" si="64"/>
        <v>CONSUMO PER CAPITA (kg ó litros por individuo)CervezaBAJA</v>
      </c>
      <c r="B4118" s="20" t="s">
        <v>122</v>
      </c>
      <c r="C4118" s="20" t="s">
        <v>146</v>
      </c>
      <c r="D4118" s="20" t="s">
        <v>21</v>
      </c>
      <c r="E4118" s="22">
        <v>23.584819779832941</v>
      </c>
      <c r="F4118" s="22">
        <v>24.338350190702407</v>
      </c>
      <c r="G4118" s="22">
        <v>17.584749355366437</v>
      </c>
      <c r="H4118" s="22"/>
      <c r="I4118" s="22"/>
    </row>
    <row r="4119" spans="1:9" x14ac:dyDescent="0.25">
      <c r="A4119" s="20" t="str">
        <f t="shared" si="64"/>
        <v>CONSUMO PER CAPITA (kg ó litros por individuo)CervezaHOMBRE</v>
      </c>
      <c r="B4119" s="20" t="s">
        <v>122</v>
      </c>
      <c r="C4119" s="20" t="s">
        <v>146</v>
      </c>
      <c r="D4119" s="20" t="s">
        <v>22</v>
      </c>
      <c r="E4119" s="22">
        <v>37.232395944169227</v>
      </c>
      <c r="F4119" s="22">
        <v>37.675166440502331</v>
      </c>
      <c r="G4119" s="22">
        <v>23.614871711233796</v>
      </c>
      <c r="H4119" s="22"/>
      <c r="I4119" s="22"/>
    </row>
    <row r="4120" spans="1:9" x14ac:dyDescent="0.25">
      <c r="A4120" s="20" t="str">
        <f t="shared" si="64"/>
        <v>CONSUMO PER CAPITA (kg ó litros por individuo)CervezaMUJER</v>
      </c>
      <c r="B4120" s="20" t="s">
        <v>122</v>
      </c>
      <c r="C4120" s="20" t="s">
        <v>146</v>
      </c>
      <c r="D4120" s="20" t="s">
        <v>23</v>
      </c>
      <c r="E4120" s="22">
        <v>22.440068965736113</v>
      </c>
      <c r="F4120" s="22">
        <v>23.266862941342335</v>
      </c>
      <c r="G4120" s="22">
        <v>14.053022470674424</v>
      </c>
      <c r="H4120" s="22"/>
      <c r="I4120" s="22"/>
    </row>
    <row r="4121" spans="1:9" x14ac:dyDescent="0.25">
      <c r="A4121" s="20" t="str">
        <f t="shared" si="64"/>
        <v>CONSUMO PER CAPITA (kg ó litros por individuo)Con alcoholT.ESPAÑA</v>
      </c>
      <c r="B4121" s="20" t="s">
        <v>122</v>
      </c>
      <c r="C4121" s="20" t="s">
        <v>147</v>
      </c>
      <c r="D4121" s="20" t="s">
        <v>37</v>
      </c>
      <c r="E4121" s="22">
        <v>26.714554725154571</v>
      </c>
      <c r="F4121" s="22">
        <v>27.225400270608343</v>
      </c>
      <c r="G4121" s="22">
        <v>17.131643817423452</v>
      </c>
      <c r="H4121" s="22"/>
      <c r="I4121" s="22"/>
    </row>
    <row r="4122" spans="1:9" x14ac:dyDescent="0.25">
      <c r="A4122" s="20" t="str">
        <f t="shared" si="64"/>
        <v>CONSUMO PER CAPITA (kg ó litros por individuo)Con alcoholBCN AM</v>
      </c>
      <c r="B4122" s="20" t="s">
        <v>122</v>
      </c>
      <c r="C4122" s="20" t="s">
        <v>147</v>
      </c>
      <c r="D4122" s="20" t="s">
        <v>2</v>
      </c>
      <c r="E4122" s="22">
        <v>20.676161172129138</v>
      </c>
      <c r="F4122" s="22">
        <v>21.001621809566867</v>
      </c>
      <c r="G4122" s="22">
        <v>11.169453680662823</v>
      </c>
      <c r="H4122" s="22"/>
      <c r="I4122" s="22"/>
    </row>
    <row r="4123" spans="1:9" x14ac:dyDescent="0.25">
      <c r="A4123" s="20" t="str">
        <f t="shared" si="64"/>
        <v>CONSUMO PER CAPITA (kg ó litros por individuo)Con alcoholREST.CAT ARAGON</v>
      </c>
      <c r="B4123" s="20" t="s">
        <v>122</v>
      </c>
      <c r="C4123" s="20" t="s">
        <v>147</v>
      </c>
      <c r="D4123" s="20" t="s">
        <v>3</v>
      </c>
      <c r="E4123" s="22">
        <v>25.676168062486614</v>
      </c>
      <c r="F4123" s="22">
        <v>26.492235694652809</v>
      </c>
      <c r="G4123" s="22">
        <v>15.016479149086543</v>
      </c>
      <c r="H4123" s="22"/>
      <c r="I4123" s="22"/>
    </row>
    <row r="4124" spans="1:9" x14ac:dyDescent="0.25">
      <c r="A4124" s="20" t="str">
        <f t="shared" si="64"/>
        <v>CONSUMO PER CAPITA (kg ó litros por individuo)Con alcoholLEVANTE</v>
      </c>
      <c r="B4124" s="20" t="s">
        <v>122</v>
      </c>
      <c r="C4124" s="20" t="s">
        <v>147</v>
      </c>
      <c r="D4124" s="20" t="s">
        <v>4</v>
      </c>
      <c r="E4124" s="22">
        <v>25.679350254728558</v>
      </c>
      <c r="F4124" s="22">
        <v>27.296479296359077</v>
      </c>
      <c r="G4124" s="22">
        <v>15.840810596852608</v>
      </c>
      <c r="H4124" s="22"/>
      <c r="I4124" s="22"/>
    </row>
    <row r="4125" spans="1:9" x14ac:dyDescent="0.25">
      <c r="A4125" s="20" t="str">
        <f t="shared" si="64"/>
        <v>CONSUMO PER CAPITA (kg ó litros por individuo)Con alcoholANDALUCIA</v>
      </c>
      <c r="B4125" s="20" t="s">
        <v>122</v>
      </c>
      <c r="C4125" s="20" t="s">
        <v>147</v>
      </c>
      <c r="D4125" s="20" t="s">
        <v>5</v>
      </c>
      <c r="E4125" s="22">
        <v>30.510397799541099</v>
      </c>
      <c r="F4125" s="22">
        <v>32.346725792446534</v>
      </c>
      <c r="G4125" s="22">
        <v>22.030047405087771</v>
      </c>
      <c r="H4125" s="22"/>
      <c r="I4125" s="22"/>
    </row>
    <row r="4126" spans="1:9" x14ac:dyDescent="0.25">
      <c r="A4126" s="20" t="str">
        <f t="shared" si="64"/>
        <v>CONSUMO PER CAPITA (kg ó litros por individuo)Con alcoholMDD AM</v>
      </c>
      <c r="B4126" s="20" t="s">
        <v>122</v>
      </c>
      <c r="C4126" s="20" t="s">
        <v>147</v>
      </c>
      <c r="D4126" s="20" t="s">
        <v>6</v>
      </c>
      <c r="E4126" s="22">
        <v>26.679814211804089</v>
      </c>
      <c r="F4126" s="22">
        <v>26.784327493028183</v>
      </c>
      <c r="G4126" s="22">
        <v>18.389659923270628</v>
      </c>
      <c r="H4126" s="22"/>
      <c r="I4126" s="22"/>
    </row>
    <row r="4127" spans="1:9" x14ac:dyDescent="0.25">
      <c r="A4127" s="20" t="str">
        <f t="shared" si="64"/>
        <v>CONSUMO PER CAPITA (kg ó litros por individuo)Con alcoholRTO CENTRO</v>
      </c>
      <c r="B4127" s="20" t="s">
        <v>122</v>
      </c>
      <c r="C4127" s="20" t="s">
        <v>147</v>
      </c>
      <c r="D4127" s="20" t="s">
        <v>7</v>
      </c>
      <c r="E4127" s="22">
        <v>33.321118775410795</v>
      </c>
      <c r="F4127" s="22">
        <v>31.046432565319634</v>
      </c>
      <c r="G4127" s="22">
        <v>19.159477808672161</v>
      </c>
      <c r="H4127" s="22"/>
      <c r="I4127" s="22"/>
    </row>
    <row r="4128" spans="1:9" x14ac:dyDescent="0.25">
      <c r="A4128" s="20" t="str">
        <f t="shared" si="64"/>
        <v>CONSUMO PER CAPITA (kg ó litros por individuo)Con alcoholNORTE-CENTRO</v>
      </c>
      <c r="B4128" s="20" t="s">
        <v>122</v>
      </c>
      <c r="C4128" s="20" t="s">
        <v>147</v>
      </c>
      <c r="D4128" s="20" t="s">
        <v>8</v>
      </c>
      <c r="E4128" s="22">
        <v>26.104871290421276</v>
      </c>
      <c r="F4128" s="22">
        <v>25.18826404579378</v>
      </c>
      <c r="G4128" s="22">
        <v>15.072398998851243</v>
      </c>
      <c r="H4128" s="22"/>
      <c r="I4128" s="22"/>
    </row>
    <row r="4129" spans="1:9" x14ac:dyDescent="0.25">
      <c r="A4129" s="20" t="str">
        <f t="shared" si="64"/>
        <v>CONSUMO PER CAPITA (kg ó litros por individuo)Con alcoholNOROESTE</v>
      </c>
      <c r="B4129" s="20" t="s">
        <v>122</v>
      </c>
      <c r="C4129" s="20" t="s">
        <v>147</v>
      </c>
      <c r="D4129" s="20" t="s">
        <v>9</v>
      </c>
      <c r="E4129" s="22">
        <v>21.370771880373585</v>
      </c>
      <c r="F4129" s="22">
        <v>21.895486079006893</v>
      </c>
      <c r="G4129" s="22">
        <v>15.603201270957138</v>
      </c>
      <c r="H4129" s="22"/>
      <c r="I4129" s="22"/>
    </row>
    <row r="4130" spans="1:9" x14ac:dyDescent="0.25">
      <c r="A4130" s="20" t="str">
        <f t="shared" si="64"/>
        <v>CONSUMO PER CAPITA (kg ó litros por individuo)Con alcohol&lt;2MIL</v>
      </c>
      <c r="B4130" s="20" t="s">
        <v>122</v>
      </c>
      <c r="C4130" s="20" t="s">
        <v>147</v>
      </c>
      <c r="D4130" s="20" t="s">
        <v>10</v>
      </c>
      <c r="E4130" s="22">
        <v>25.557332694702517</v>
      </c>
      <c r="F4130" s="22">
        <v>26.06050697065066</v>
      </c>
      <c r="G4130" s="22">
        <v>14.781090083451698</v>
      </c>
      <c r="H4130" s="22"/>
      <c r="I4130" s="22"/>
    </row>
    <row r="4131" spans="1:9" x14ac:dyDescent="0.25">
      <c r="A4131" s="20" t="str">
        <f t="shared" si="64"/>
        <v>CONSUMO PER CAPITA (kg ó litros por individuo)Con alcohol2-5MIL</v>
      </c>
      <c r="B4131" s="20" t="s">
        <v>122</v>
      </c>
      <c r="C4131" s="20" t="s">
        <v>147</v>
      </c>
      <c r="D4131" s="20" t="s">
        <v>11</v>
      </c>
      <c r="E4131" s="22">
        <v>24.580175191785838</v>
      </c>
      <c r="F4131" s="22">
        <v>17.418082402680874</v>
      </c>
      <c r="G4131" s="22">
        <v>11.043343865261845</v>
      </c>
      <c r="H4131" s="22"/>
      <c r="I4131" s="22"/>
    </row>
    <row r="4132" spans="1:9" x14ac:dyDescent="0.25">
      <c r="A4132" s="20" t="str">
        <f t="shared" si="64"/>
        <v>CONSUMO PER CAPITA (kg ó litros por individuo)Con alcohol5-10MIL</v>
      </c>
      <c r="B4132" s="20" t="s">
        <v>122</v>
      </c>
      <c r="C4132" s="20" t="s">
        <v>147</v>
      </c>
      <c r="D4132" s="20" t="s">
        <v>12</v>
      </c>
      <c r="E4132" s="22">
        <v>22.266928793138028</v>
      </c>
      <c r="F4132" s="22">
        <v>21.087342333432783</v>
      </c>
      <c r="G4132" s="22">
        <v>13.106452698734573</v>
      </c>
      <c r="H4132" s="22"/>
      <c r="I4132" s="22"/>
    </row>
    <row r="4133" spans="1:9" x14ac:dyDescent="0.25">
      <c r="A4133" s="20" t="str">
        <f t="shared" si="64"/>
        <v>CONSUMO PER CAPITA (kg ó litros por individuo)Con alcohol10-30MIL</v>
      </c>
      <c r="B4133" s="20" t="s">
        <v>122</v>
      </c>
      <c r="C4133" s="20" t="s">
        <v>147</v>
      </c>
      <c r="D4133" s="20" t="s">
        <v>13</v>
      </c>
      <c r="E4133" s="22">
        <v>25.111434232296446</v>
      </c>
      <c r="F4133" s="22">
        <v>24.711182844278149</v>
      </c>
      <c r="G4133" s="22">
        <v>16.341250568255099</v>
      </c>
      <c r="H4133" s="22"/>
      <c r="I4133" s="22"/>
    </row>
    <row r="4134" spans="1:9" x14ac:dyDescent="0.25">
      <c r="A4134" s="20" t="str">
        <f t="shared" si="64"/>
        <v>CONSUMO PER CAPITA (kg ó litros por individuo)Con alcohol30-100MIL</v>
      </c>
      <c r="B4134" s="20" t="s">
        <v>122</v>
      </c>
      <c r="C4134" s="20" t="s">
        <v>147</v>
      </c>
      <c r="D4134" s="20" t="s">
        <v>14</v>
      </c>
      <c r="E4134" s="22">
        <v>25.544684637329382</v>
      </c>
      <c r="F4134" s="22">
        <v>28.471474411891297</v>
      </c>
      <c r="G4134" s="22">
        <v>17.521360713203656</v>
      </c>
    </row>
    <row r="4135" spans="1:9" x14ac:dyDescent="0.25">
      <c r="A4135" s="20" t="str">
        <f t="shared" si="64"/>
        <v>CONSUMO PER CAPITA (kg ó litros por individuo)Con alcohol100-200MIL</v>
      </c>
      <c r="B4135" s="20" t="s">
        <v>122</v>
      </c>
      <c r="C4135" s="20" t="s">
        <v>147</v>
      </c>
      <c r="D4135" s="20" t="s">
        <v>15</v>
      </c>
      <c r="E4135" s="22">
        <v>30.757359658200762</v>
      </c>
      <c r="F4135" s="22">
        <v>32.005942699686116</v>
      </c>
      <c r="G4135" s="22">
        <v>18.594153019201784</v>
      </c>
    </row>
    <row r="4136" spans="1:9" x14ac:dyDescent="0.25">
      <c r="A4136" s="20" t="str">
        <f t="shared" si="64"/>
        <v>CONSUMO PER CAPITA (kg ó litros por individuo)Con alcohol200-500MIL</v>
      </c>
      <c r="B4136" s="20" t="s">
        <v>122</v>
      </c>
      <c r="C4136" s="20" t="s">
        <v>147</v>
      </c>
      <c r="D4136" s="20" t="s">
        <v>16</v>
      </c>
      <c r="E4136" s="22">
        <v>27.468668675142101</v>
      </c>
      <c r="F4136" s="22">
        <v>30.395019222582818</v>
      </c>
      <c r="G4136" s="22">
        <v>18.505081542272183</v>
      </c>
    </row>
    <row r="4137" spans="1:9" x14ac:dyDescent="0.25">
      <c r="A4137" s="20" t="str">
        <f t="shared" si="64"/>
        <v>CONSUMO PER CAPITA (kg ó litros por individuo)Con alcohol&gt;500MIL</v>
      </c>
      <c r="B4137" s="20" t="s">
        <v>122</v>
      </c>
      <c r="C4137" s="20" t="s">
        <v>147</v>
      </c>
      <c r="D4137" s="20" t="s">
        <v>17</v>
      </c>
      <c r="E4137" s="22">
        <v>30.246030047154324</v>
      </c>
      <c r="F4137" s="22">
        <v>30.405252672840493</v>
      </c>
      <c r="G4137" s="22">
        <v>20.715182940375627</v>
      </c>
    </row>
    <row r="4138" spans="1:9" x14ac:dyDescent="0.25">
      <c r="A4138" s="20" t="str">
        <f t="shared" si="64"/>
        <v>CONSUMO PER CAPITA (kg ó litros por individuo)Con alcoholDE 15 A 19 AÑOS</v>
      </c>
      <c r="B4138" s="20" t="s">
        <v>122</v>
      </c>
      <c r="C4138" s="20" t="s">
        <v>147</v>
      </c>
      <c r="D4138" s="20" t="s">
        <v>40</v>
      </c>
      <c r="E4138" s="22">
        <v>2.4152742274557144</v>
      </c>
      <c r="F4138" s="22">
        <v>1.8901014165980077</v>
      </c>
      <c r="G4138" s="22">
        <v>2.8496113786502804</v>
      </c>
    </row>
    <row r="4139" spans="1:9" x14ac:dyDescent="0.25">
      <c r="A4139" s="20" t="str">
        <f t="shared" si="64"/>
        <v>CONSUMO PER CAPITA (kg ó litros por individuo)Con alcoholDE 20 A 24 AÑOS</v>
      </c>
      <c r="B4139" s="20" t="s">
        <v>122</v>
      </c>
      <c r="C4139" s="20" t="s">
        <v>147</v>
      </c>
      <c r="D4139" s="20" t="s">
        <v>41</v>
      </c>
      <c r="E4139" s="22">
        <v>11.488507866157308</v>
      </c>
      <c r="F4139" s="22">
        <v>12.290027540933783</v>
      </c>
      <c r="G4139" s="22">
        <v>9.1789152313028026</v>
      </c>
    </row>
    <row r="4140" spans="1:9" x14ac:dyDescent="0.25">
      <c r="A4140" s="20" t="str">
        <f t="shared" si="64"/>
        <v>CONSUMO PER CAPITA (kg ó litros por individuo)Con alcoholDE 25 A 34 AÑOS</v>
      </c>
      <c r="B4140" s="20" t="s">
        <v>122</v>
      </c>
      <c r="C4140" s="20" t="s">
        <v>147</v>
      </c>
      <c r="D4140" s="20" t="s">
        <v>42</v>
      </c>
      <c r="E4140" s="22">
        <v>16.712311337425977</v>
      </c>
      <c r="F4140" s="22">
        <v>14.79230612744308</v>
      </c>
      <c r="G4140" s="22">
        <v>9.5886772464015309</v>
      </c>
    </row>
    <row r="4141" spans="1:9" x14ac:dyDescent="0.25">
      <c r="A4141" s="20" t="str">
        <f t="shared" si="64"/>
        <v>CONSUMO PER CAPITA (kg ó litros por individuo)Con alcoholDE 35 A 49 AÑOS</v>
      </c>
      <c r="B4141" s="20" t="s">
        <v>122</v>
      </c>
      <c r="C4141" s="20" t="s">
        <v>147</v>
      </c>
      <c r="D4141" s="20" t="s">
        <v>43</v>
      </c>
      <c r="E4141" s="22">
        <v>24.163143347792357</v>
      </c>
      <c r="F4141" s="22">
        <v>22.885909551381793</v>
      </c>
      <c r="G4141" s="22">
        <v>12.830330567214761</v>
      </c>
    </row>
    <row r="4142" spans="1:9" x14ac:dyDescent="0.25">
      <c r="A4142" s="20" t="str">
        <f t="shared" si="64"/>
        <v>CONSUMO PER CAPITA (kg ó litros por individuo)Con alcoholDE 50 A 59 AÑOS</v>
      </c>
      <c r="B4142" s="20" t="s">
        <v>122</v>
      </c>
      <c r="C4142" s="20" t="s">
        <v>147</v>
      </c>
      <c r="D4142" s="20" t="s">
        <v>44</v>
      </c>
      <c r="E4142" s="22">
        <v>36.492193168093202</v>
      </c>
      <c r="F4142" s="22">
        <v>39.292796998238892</v>
      </c>
      <c r="G4142" s="22">
        <v>23.187201136657595</v>
      </c>
    </row>
    <row r="4143" spans="1:9" x14ac:dyDescent="0.25">
      <c r="A4143" s="20" t="str">
        <f t="shared" si="64"/>
        <v>CONSUMO PER CAPITA (kg ó litros por individuo)Con alcoholDE 60 A 75 AÑOS</v>
      </c>
      <c r="B4143" s="20" t="s">
        <v>122</v>
      </c>
      <c r="C4143" s="20" t="s">
        <v>147</v>
      </c>
      <c r="D4143" s="20" t="s">
        <v>45</v>
      </c>
      <c r="E4143" s="22">
        <v>40.249805444296214</v>
      </c>
      <c r="F4143" s="22">
        <v>42.940646625126675</v>
      </c>
      <c r="G4143" s="22">
        <v>29.20869915682222</v>
      </c>
    </row>
    <row r="4144" spans="1:9" x14ac:dyDescent="0.25">
      <c r="A4144" s="20" t="str">
        <f t="shared" si="64"/>
        <v>CONSUMO PER CAPITA (kg ó litros por individuo)Con alcoholALTA Y MEDIA ALTA</v>
      </c>
      <c r="B4144" s="20" t="s">
        <v>122</v>
      </c>
      <c r="C4144" s="20" t="s">
        <v>147</v>
      </c>
      <c r="D4144" s="20" t="s">
        <v>18</v>
      </c>
      <c r="E4144" s="22">
        <v>34.632780925422061</v>
      </c>
      <c r="F4144" s="22">
        <v>36.158249134665049</v>
      </c>
      <c r="G4144" s="22">
        <v>22.308618447697039</v>
      </c>
    </row>
    <row r="4145" spans="1:7" x14ac:dyDescent="0.25">
      <c r="A4145" s="20" t="str">
        <f t="shared" si="64"/>
        <v>CONSUMO PER CAPITA (kg ó litros por individuo)Con alcoholMEDIA</v>
      </c>
      <c r="B4145" s="20" t="s">
        <v>122</v>
      </c>
      <c r="C4145" s="20" t="s">
        <v>147</v>
      </c>
      <c r="D4145" s="20" t="s">
        <v>19</v>
      </c>
      <c r="E4145" s="22">
        <v>25.809398396231092</v>
      </c>
      <c r="F4145" s="22">
        <v>26.006818002456615</v>
      </c>
      <c r="G4145" s="22">
        <v>15.696247286906118</v>
      </c>
    </row>
    <row r="4146" spans="1:7" x14ac:dyDescent="0.25">
      <c r="A4146" s="20" t="str">
        <f t="shared" si="64"/>
        <v>CONSUMO PER CAPITA (kg ó litros por individuo)Con alcoholMEDIA BAJA</v>
      </c>
      <c r="B4146" s="20" t="s">
        <v>122</v>
      </c>
      <c r="C4146" s="20" t="s">
        <v>147</v>
      </c>
      <c r="D4146" s="20" t="s">
        <v>20</v>
      </c>
      <c r="E4146" s="22">
        <v>25.771532018198773</v>
      </c>
      <c r="F4146" s="22">
        <v>25.803227968618994</v>
      </c>
      <c r="G4146" s="22">
        <v>15.393714576153851</v>
      </c>
    </row>
    <row r="4147" spans="1:7" x14ac:dyDescent="0.25">
      <c r="A4147" s="20" t="str">
        <f t="shared" si="64"/>
        <v>CONSUMO PER CAPITA (kg ó litros por individuo)Con alcoholBAJA</v>
      </c>
      <c r="B4147" s="20" t="s">
        <v>122</v>
      </c>
      <c r="C4147" s="20" t="s">
        <v>147</v>
      </c>
      <c r="D4147" s="20" t="s">
        <v>21</v>
      </c>
      <c r="E4147" s="22">
        <v>20.753781137925301</v>
      </c>
      <c r="F4147" s="22">
        <v>21.305490918873126</v>
      </c>
      <c r="G4147" s="22">
        <v>16.218114811049865</v>
      </c>
    </row>
    <row r="4148" spans="1:7" x14ac:dyDescent="0.25">
      <c r="A4148" s="20" t="str">
        <f t="shared" si="64"/>
        <v>CONSUMO PER CAPITA (kg ó litros por individuo)Con alcoholHOMBRE</v>
      </c>
      <c r="B4148" s="20" t="s">
        <v>122</v>
      </c>
      <c r="C4148" s="20" t="s">
        <v>147</v>
      </c>
      <c r="D4148" s="20" t="s">
        <v>22</v>
      </c>
      <c r="E4148" s="22">
        <v>33.681638424849695</v>
      </c>
      <c r="F4148" s="22">
        <v>34.009774377013208</v>
      </c>
      <c r="G4148" s="22">
        <v>21.582923135628068</v>
      </c>
    </row>
    <row r="4149" spans="1:7" x14ac:dyDescent="0.25">
      <c r="A4149" s="20" t="str">
        <f t="shared" si="64"/>
        <v>CONSUMO PER CAPITA (kg ó litros por individuo)Con alcoholMUJER</v>
      </c>
      <c r="B4149" s="20" t="s">
        <v>122</v>
      </c>
      <c r="C4149" s="20" t="s">
        <v>147</v>
      </c>
      <c r="D4149" s="20" t="s">
        <v>23</v>
      </c>
      <c r="E4149" s="22">
        <v>19.83051420200427</v>
      </c>
      <c r="F4149" s="22">
        <v>20.54269621789814</v>
      </c>
      <c r="G4149" s="22">
        <v>12.754514310792919</v>
      </c>
    </row>
    <row r="4150" spans="1:7" x14ac:dyDescent="0.25">
      <c r="A4150" s="20" t="str">
        <f t="shared" si="64"/>
        <v>CONSUMO PER CAPITA (kg ó litros por individuo)Sin alcoholT.ESPAÑA</v>
      </c>
      <c r="B4150" s="20" t="s">
        <v>122</v>
      </c>
      <c r="C4150" s="20" t="s">
        <v>148</v>
      </c>
      <c r="D4150" s="20" t="s">
        <v>37</v>
      </c>
      <c r="E4150" s="22">
        <v>3.0363228174441361</v>
      </c>
      <c r="F4150" s="22">
        <v>3.1358611128565115</v>
      </c>
      <c r="G4150" s="22">
        <v>1.6473086722593318</v>
      </c>
    </row>
    <row r="4151" spans="1:7" x14ac:dyDescent="0.25">
      <c r="A4151" s="20" t="str">
        <f t="shared" si="64"/>
        <v>CONSUMO PER CAPITA (kg ó litros por individuo)Sin alcoholBCN AM</v>
      </c>
      <c r="B4151" s="20" t="s">
        <v>122</v>
      </c>
      <c r="C4151" s="20" t="s">
        <v>148</v>
      </c>
      <c r="D4151" s="20" t="s">
        <v>2</v>
      </c>
      <c r="E4151" s="22">
        <v>1.5122712291806713</v>
      </c>
      <c r="F4151" s="22">
        <v>1.8949443500464733</v>
      </c>
      <c r="G4151" s="22">
        <v>1.0990626756824557</v>
      </c>
    </row>
    <row r="4152" spans="1:7" x14ac:dyDescent="0.25">
      <c r="A4152" s="20" t="str">
        <f t="shared" si="64"/>
        <v>CONSUMO PER CAPITA (kg ó litros por individuo)Sin alcoholREST.CAT ARAGON</v>
      </c>
      <c r="B4152" s="20" t="s">
        <v>122</v>
      </c>
      <c r="C4152" s="20" t="s">
        <v>148</v>
      </c>
      <c r="D4152" s="20" t="s">
        <v>3</v>
      </c>
      <c r="E4152" s="22">
        <v>1.5463339781042102</v>
      </c>
      <c r="F4152" s="22">
        <v>1.2697956201782914</v>
      </c>
      <c r="G4152" s="22">
        <v>0.79845018448698557</v>
      </c>
    </row>
    <row r="4153" spans="1:7" x14ac:dyDescent="0.25">
      <c r="A4153" s="20" t="str">
        <f t="shared" si="64"/>
        <v>CONSUMO PER CAPITA (kg ó litros por individuo)Sin alcoholLEVANTE</v>
      </c>
      <c r="B4153" s="20" t="s">
        <v>122</v>
      </c>
      <c r="C4153" s="20" t="s">
        <v>148</v>
      </c>
      <c r="D4153" s="20" t="s">
        <v>4</v>
      </c>
      <c r="E4153" s="22">
        <v>2.8371372231563052</v>
      </c>
      <c r="F4153" s="22">
        <v>2.376386243120042</v>
      </c>
      <c r="G4153" s="22">
        <v>1.6815720535403709</v>
      </c>
    </row>
    <row r="4154" spans="1:7" x14ac:dyDescent="0.25">
      <c r="A4154" s="20" t="str">
        <f t="shared" si="64"/>
        <v>CONSUMO PER CAPITA (kg ó litros por individuo)Sin alcoholANDALUCIA</v>
      </c>
      <c r="B4154" s="20" t="s">
        <v>122</v>
      </c>
      <c r="C4154" s="20" t="s">
        <v>148</v>
      </c>
      <c r="D4154" s="20" t="s">
        <v>5</v>
      </c>
      <c r="E4154" s="22">
        <v>4.321339264048504</v>
      </c>
      <c r="F4154" s="22">
        <v>4.5424131165475785</v>
      </c>
      <c r="G4154" s="22">
        <v>2.0640026382916323</v>
      </c>
    </row>
    <row r="4155" spans="1:7" x14ac:dyDescent="0.25">
      <c r="A4155" s="20" t="str">
        <f t="shared" si="64"/>
        <v>CONSUMO PER CAPITA (kg ó litros por individuo)Sin alcoholMDD AM</v>
      </c>
      <c r="B4155" s="20" t="s">
        <v>122</v>
      </c>
      <c r="C4155" s="20" t="s">
        <v>148</v>
      </c>
      <c r="D4155" s="20" t="s">
        <v>6</v>
      </c>
      <c r="E4155" s="22">
        <v>4.612063793583383</v>
      </c>
      <c r="F4155" s="22">
        <v>4.7152603343635988</v>
      </c>
      <c r="G4155" s="22">
        <v>2.4562215617865886</v>
      </c>
    </row>
    <row r="4156" spans="1:7" x14ac:dyDescent="0.25">
      <c r="A4156" s="20" t="str">
        <f t="shared" si="64"/>
        <v>CONSUMO PER CAPITA (kg ó litros por individuo)Sin alcoholRTO CENTRO</v>
      </c>
      <c r="B4156" s="20" t="s">
        <v>122</v>
      </c>
      <c r="C4156" s="20" t="s">
        <v>148</v>
      </c>
      <c r="D4156" s="20" t="s">
        <v>7</v>
      </c>
      <c r="E4156" s="22">
        <v>3.296523843974656</v>
      </c>
      <c r="F4156" s="22">
        <v>3.7412523254002163</v>
      </c>
      <c r="G4156" s="22">
        <v>1.9588362216643833</v>
      </c>
    </row>
    <row r="4157" spans="1:7" x14ac:dyDescent="0.25">
      <c r="A4157" s="20" t="str">
        <f t="shared" si="64"/>
        <v>CONSUMO PER CAPITA (kg ó litros por individuo)Sin alcoholNORTE-CENTRO</v>
      </c>
      <c r="B4157" s="20" t="s">
        <v>122</v>
      </c>
      <c r="C4157" s="20" t="s">
        <v>148</v>
      </c>
      <c r="D4157" s="20" t="s">
        <v>8</v>
      </c>
      <c r="E4157" s="22">
        <v>2.6505895024355417</v>
      </c>
      <c r="F4157" s="22">
        <v>2.8097472823760961</v>
      </c>
      <c r="G4157" s="22">
        <v>1.1625079988400702</v>
      </c>
    </row>
    <row r="4158" spans="1:7" x14ac:dyDescent="0.25">
      <c r="A4158" s="20" t="str">
        <f t="shared" si="64"/>
        <v>CONSUMO PER CAPITA (kg ó litros por individuo)Sin alcoholNOROESTE</v>
      </c>
      <c r="B4158" s="20" t="s">
        <v>122</v>
      </c>
      <c r="C4158" s="20" t="s">
        <v>148</v>
      </c>
      <c r="D4158" s="20" t="s">
        <v>9</v>
      </c>
      <c r="E4158" s="22">
        <v>1.9460483104303201</v>
      </c>
      <c r="F4158" s="22">
        <v>2.5478593602382764</v>
      </c>
      <c r="G4158" s="22">
        <v>1.4043478856576859</v>
      </c>
    </row>
    <row r="4159" spans="1:7" x14ac:dyDescent="0.25">
      <c r="A4159" s="20" t="str">
        <f t="shared" si="64"/>
        <v>CONSUMO PER CAPITA (kg ó litros por individuo)Sin alcohol&lt;2MIL</v>
      </c>
      <c r="B4159" s="20" t="s">
        <v>122</v>
      </c>
      <c r="C4159" s="20" t="s">
        <v>148</v>
      </c>
      <c r="D4159" s="20" t="s">
        <v>10</v>
      </c>
      <c r="E4159" s="22">
        <v>2.0712966771913464</v>
      </c>
      <c r="F4159" s="22">
        <v>1.7772282970909177</v>
      </c>
      <c r="G4159" s="22">
        <v>1.330677612226953</v>
      </c>
    </row>
    <row r="4160" spans="1:7" x14ac:dyDescent="0.25">
      <c r="A4160" s="20" t="str">
        <f t="shared" si="64"/>
        <v>CONSUMO PER CAPITA (kg ó litros por individuo)Sin alcohol2-5MIL</v>
      </c>
      <c r="B4160" s="20" t="s">
        <v>122</v>
      </c>
      <c r="C4160" s="20" t="s">
        <v>148</v>
      </c>
      <c r="D4160" s="20" t="s">
        <v>11</v>
      </c>
      <c r="E4160" s="22">
        <v>2.4749534068257009</v>
      </c>
      <c r="F4160" s="22">
        <v>2.0826613337659916</v>
      </c>
      <c r="G4160" s="22">
        <v>0.73759419140205829</v>
      </c>
    </row>
    <row r="4161" spans="1:7" x14ac:dyDescent="0.25">
      <c r="A4161" s="20" t="str">
        <f t="shared" si="64"/>
        <v>CONSUMO PER CAPITA (kg ó litros por individuo)Sin alcohol5-10MIL</v>
      </c>
      <c r="B4161" s="20" t="s">
        <v>122</v>
      </c>
      <c r="C4161" s="20" t="s">
        <v>148</v>
      </c>
      <c r="D4161" s="20" t="s">
        <v>12</v>
      </c>
      <c r="E4161" s="22">
        <v>2.2465242840451123</v>
      </c>
      <c r="F4161" s="22">
        <v>2.2589490883532108</v>
      </c>
      <c r="G4161" s="22">
        <v>0.8058026393345864</v>
      </c>
    </row>
    <row r="4162" spans="1:7" x14ac:dyDescent="0.25">
      <c r="A4162" s="20" t="str">
        <f t="shared" si="64"/>
        <v>CONSUMO PER CAPITA (kg ó litros por individuo)Sin alcohol10-30MIL</v>
      </c>
      <c r="B4162" s="20" t="s">
        <v>122</v>
      </c>
      <c r="C4162" s="20" t="s">
        <v>148</v>
      </c>
      <c r="D4162" s="20" t="s">
        <v>13</v>
      </c>
      <c r="E4162" s="22">
        <v>2.6051895827511866</v>
      </c>
      <c r="F4162" s="22">
        <v>2.7159886462671179</v>
      </c>
      <c r="G4162" s="22">
        <v>1.4901275351855818</v>
      </c>
    </row>
    <row r="4163" spans="1:7" x14ac:dyDescent="0.25">
      <c r="A4163" s="20" t="str">
        <f t="shared" si="64"/>
        <v>CONSUMO PER CAPITA (kg ó litros por individuo)Sin alcohol30-100MIL</v>
      </c>
      <c r="B4163" s="20" t="s">
        <v>122</v>
      </c>
      <c r="C4163" s="20" t="s">
        <v>148</v>
      </c>
      <c r="D4163" s="20" t="s">
        <v>14</v>
      </c>
      <c r="E4163" s="22">
        <v>3.3919604894061561</v>
      </c>
      <c r="F4163" s="22">
        <v>3.9437173671325163</v>
      </c>
      <c r="G4163" s="22">
        <v>2.0409177443192648</v>
      </c>
    </row>
    <row r="4164" spans="1:7" x14ac:dyDescent="0.25">
      <c r="A4164" s="20" t="str">
        <f t="shared" ref="A4164:A4227" si="65">B4164&amp;C4164&amp;D4164</f>
        <v>CONSUMO PER CAPITA (kg ó litros por individuo)Sin alcohol100-200MIL</v>
      </c>
      <c r="B4164" s="20" t="s">
        <v>122</v>
      </c>
      <c r="C4164" s="20" t="s">
        <v>148</v>
      </c>
      <c r="D4164" s="20" t="s">
        <v>15</v>
      </c>
      <c r="E4164" s="22">
        <v>4.4438381922141259</v>
      </c>
      <c r="F4164" s="22">
        <v>4.3992767920157281</v>
      </c>
      <c r="G4164" s="22">
        <v>2.1537253493138468</v>
      </c>
    </row>
    <row r="4165" spans="1:7" x14ac:dyDescent="0.25">
      <c r="A4165" s="20" t="str">
        <f t="shared" si="65"/>
        <v>CONSUMO PER CAPITA (kg ó litros por individuo)Sin alcohol200-500MIL</v>
      </c>
      <c r="B4165" s="20" t="s">
        <v>122</v>
      </c>
      <c r="C4165" s="20" t="s">
        <v>148</v>
      </c>
      <c r="D4165" s="20" t="s">
        <v>16</v>
      </c>
      <c r="E4165" s="22">
        <v>3.499541990345131</v>
      </c>
      <c r="F4165" s="22">
        <v>3.3129219516867838</v>
      </c>
      <c r="G4165" s="22">
        <v>1.9705912771059297</v>
      </c>
    </row>
    <row r="4166" spans="1:7" x14ac:dyDescent="0.25">
      <c r="A4166" s="20" t="str">
        <f t="shared" si="65"/>
        <v>CONSUMO PER CAPITA (kg ó litros por individuo)Sin alcohol&gt;500MIL</v>
      </c>
      <c r="B4166" s="20" t="s">
        <v>122</v>
      </c>
      <c r="C4166" s="20" t="s">
        <v>148</v>
      </c>
      <c r="D4166" s="20" t="s">
        <v>17</v>
      </c>
      <c r="E4166" s="22">
        <v>2.8364591726700237</v>
      </c>
      <c r="F4166" s="22">
        <v>3.0473582589637269</v>
      </c>
      <c r="G4166" s="22">
        <v>1.6715161056305505</v>
      </c>
    </row>
    <row r="4167" spans="1:7" x14ac:dyDescent="0.25">
      <c r="A4167" s="20" t="str">
        <f t="shared" si="65"/>
        <v>CONSUMO PER CAPITA (kg ó litros por individuo)Sin alcoholDE 15 A 19 AÑOS</v>
      </c>
      <c r="B4167" s="20" t="s">
        <v>122</v>
      </c>
      <c r="C4167" s="20" t="s">
        <v>148</v>
      </c>
      <c r="D4167" s="20" t="s">
        <v>40</v>
      </c>
      <c r="E4167" s="22">
        <v>0.18415647374482805</v>
      </c>
      <c r="F4167" s="22">
        <v>0.12363226395712228</v>
      </c>
      <c r="G4167" s="22">
        <v>7.1631721800808179E-2</v>
      </c>
    </row>
    <row r="4168" spans="1:7" x14ac:dyDescent="0.25">
      <c r="A4168" s="20" t="str">
        <f t="shared" si="65"/>
        <v>CONSUMO PER CAPITA (kg ó litros por individuo)Sin alcoholDE 20 A 24 AÑOS</v>
      </c>
      <c r="B4168" s="20" t="s">
        <v>122</v>
      </c>
      <c r="C4168" s="20" t="s">
        <v>148</v>
      </c>
      <c r="D4168" s="20" t="s">
        <v>41</v>
      </c>
      <c r="E4168" s="22">
        <v>0.37704941479363252</v>
      </c>
      <c r="F4168" s="22">
        <v>0.57419401741154252</v>
      </c>
      <c r="G4168" s="22">
        <v>0.25428079880045246</v>
      </c>
    </row>
    <row r="4169" spans="1:7" x14ac:dyDescent="0.25">
      <c r="A4169" s="20" t="str">
        <f t="shared" si="65"/>
        <v>CONSUMO PER CAPITA (kg ó litros por individuo)Sin alcoholDE 25 A 34 AÑOS</v>
      </c>
      <c r="B4169" s="20" t="s">
        <v>122</v>
      </c>
      <c r="C4169" s="20" t="s">
        <v>148</v>
      </c>
      <c r="D4169" s="20" t="s">
        <v>42</v>
      </c>
      <c r="E4169" s="22">
        <v>0.74886008797049697</v>
      </c>
      <c r="F4169" s="22">
        <v>0.83913836112894147</v>
      </c>
      <c r="G4169" s="22">
        <v>0.38734766247920466</v>
      </c>
    </row>
    <row r="4170" spans="1:7" x14ac:dyDescent="0.25">
      <c r="A4170" s="20" t="str">
        <f t="shared" si="65"/>
        <v>CONSUMO PER CAPITA (kg ó litros por individuo)Sin alcoholDE 35 A 49 AÑOS</v>
      </c>
      <c r="B4170" s="20" t="s">
        <v>122</v>
      </c>
      <c r="C4170" s="20" t="s">
        <v>148</v>
      </c>
      <c r="D4170" s="20" t="s">
        <v>43</v>
      </c>
      <c r="E4170" s="22">
        <v>2.1234861535414797</v>
      </c>
      <c r="F4170" s="22">
        <v>2.000420649480755</v>
      </c>
      <c r="G4170" s="22">
        <v>1.0619689163473136</v>
      </c>
    </row>
    <row r="4171" spans="1:7" x14ac:dyDescent="0.25">
      <c r="A4171" s="20" t="str">
        <f t="shared" si="65"/>
        <v>CONSUMO PER CAPITA (kg ó litros por individuo)Sin alcoholDE 50 A 59 AÑOS</v>
      </c>
      <c r="B4171" s="20" t="s">
        <v>122</v>
      </c>
      <c r="C4171" s="20" t="s">
        <v>148</v>
      </c>
      <c r="D4171" s="20" t="s">
        <v>44</v>
      </c>
      <c r="E4171" s="22">
        <v>4.9392692680562211</v>
      </c>
      <c r="F4171" s="22">
        <v>4.8965888092848857</v>
      </c>
      <c r="G4171" s="22">
        <v>2.2769636080722355</v>
      </c>
    </row>
    <row r="4172" spans="1:7" x14ac:dyDescent="0.25">
      <c r="A4172" s="20" t="str">
        <f t="shared" si="65"/>
        <v>CONSUMO PER CAPITA (kg ó litros por individuo)Sin alcoholDE 60 A 75 AÑOS</v>
      </c>
      <c r="B4172" s="20" t="s">
        <v>122</v>
      </c>
      <c r="C4172" s="20" t="s">
        <v>148</v>
      </c>
      <c r="D4172" s="20" t="s">
        <v>45</v>
      </c>
      <c r="E4172" s="22">
        <v>5.8785008741690916</v>
      </c>
      <c r="F4172" s="22">
        <v>6.3752794008853204</v>
      </c>
      <c r="G4172" s="22">
        <v>3.5912451960872076</v>
      </c>
    </row>
    <row r="4173" spans="1:7" x14ac:dyDescent="0.25">
      <c r="A4173" s="20" t="str">
        <f t="shared" si="65"/>
        <v>CONSUMO PER CAPITA (kg ó litros por individuo)Sin alcoholALTA Y MEDIA ALTA</v>
      </c>
      <c r="B4173" s="20" t="s">
        <v>122</v>
      </c>
      <c r="C4173" s="20" t="s">
        <v>148</v>
      </c>
      <c r="D4173" s="20" t="s">
        <v>18</v>
      </c>
      <c r="E4173" s="22">
        <v>4.2651101801291933</v>
      </c>
      <c r="F4173" s="22">
        <v>4.3768740493924563</v>
      </c>
      <c r="G4173" s="22">
        <v>2.3382433582946214</v>
      </c>
    </row>
    <row r="4174" spans="1:7" x14ac:dyDescent="0.25">
      <c r="A4174" s="20" t="str">
        <f t="shared" si="65"/>
        <v>CONSUMO PER CAPITA (kg ó litros por individuo)Sin alcoholMEDIA</v>
      </c>
      <c r="B4174" s="20" t="s">
        <v>122</v>
      </c>
      <c r="C4174" s="20" t="s">
        <v>148</v>
      </c>
      <c r="D4174" s="20" t="s">
        <v>19</v>
      </c>
      <c r="E4174" s="22">
        <v>2.7545536348086159</v>
      </c>
      <c r="F4174" s="22">
        <v>2.7334540396318991</v>
      </c>
      <c r="G4174" s="22">
        <v>1.5132599771624256</v>
      </c>
    </row>
    <row r="4175" spans="1:7" x14ac:dyDescent="0.25">
      <c r="A4175" s="20" t="str">
        <f t="shared" si="65"/>
        <v>CONSUMO PER CAPITA (kg ó litros por individuo)Sin alcoholMEDIA BAJA</v>
      </c>
      <c r="B4175" s="20" t="s">
        <v>122</v>
      </c>
      <c r="C4175" s="20" t="s">
        <v>148</v>
      </c>
      <c r="D4175" s="20" t="s">
        <v>20</v>
      </c>
      <c r="E4175" s="22">
        <v>2.559641550842668</v>
      </c>
      <c r="F4175" s="22">
        <v>2.7507143894329831</v>
      </c>
      <c r="G4175" s="22">
        <v>1.4655163012526322</v>
      </c>
    </row>
    <row r="4176" spans="1:7" x14ac:dyDescent="0.25">
      <c r="A4176" s="20" t="str">
        <f t="shared" si="65"/>
        <v>CONSUMO PER CAPITA (kg ó litros por individuo)Sin alcoholBAJA</v>
      </c>
      <c r="B4176" s="20" t="s">
        <v>122</v>
      </c>
      <c r="C4176" s="20" t="s">
        <v>148</v>
      </c>
      <c r="D4176" s="20" t="s">
        <v>21</v>
      </c>
      <c r="E4176" s="22">
        <v>2.8016092270867392</v>
      </c>
      <c r="F4176" s="22">
        <v>2.9736836695246112</v>
      </c>
      <c r="G4176" s="22">
        <v>1.3576412441848527</v>
      </c>
    </row>
    <row r="4177" spans="1:7" x14ac:dyDescent="0.25">
      <c r="A4177" s="20" t="str">
        <f t="shared" si="65"/>
        <v>CONSUMO PER CAPITA (kg ó litros por individuo)Sin alcoholHOMBRE</v>
      </c>
      <c r="B4177" s="20" t="s">
        <v>122</v>
      </c>
      <c r="C4177" s="20" t="s">
        <v>148</v>
      </c>
      <c r="D4177" s="20" t="s">
        <v>22</v>
      </c>
      <c r="E4177" s="22">
        <v>3.5208065615933291</v>
      </c>
      <c r="F4177" s="22">
        <v>3.6301385280512073</v>
      </c>
      <c r="G4177" s="22">
        <v>2.02172628628096</v>
      </c>
    </row>
    <row r="4178" spans="1:7" x14ac:dyDescent="0.25">
      <c r="A4178" s="20" t="str">
        <f t="shared" si="65"/>
        <v>CONSUMO PER CAPITA (kg ó litros por individuo)Sin alcoholMUJER</v>
      </c>
      <c r="B4178" s="20" t="s">
        <v>122</v>
      </c>
      <c r="C4178" s="20" t="s">
        <v>148</v>
      </c>
      <c r="D4178" s="20" t="s">
        <v>23</v>
      </c>
      <c r="E4178" s="22">
        <v>2.5576150893395395</v>
      </c>
      <c r="F4178" s="22">
        <v>2.6489932590884613</v>
      </c>
      <c r="G4178" s="22">
        <v>1.279126161661541</v>
      </c>
    </row>
    <row r="4179" spans="1:7" x14ac:dyDescent="0.25">
      <c r="A4179" s="20" t="str">
        <f t="shared" si="65"/>
        <v>CONSUMO PER CAPITA (kg ó litros por individuo)Cerveza EnvasadaT.ESPAÑA</v>
      </c>
      <c r="B4179" s="20" t="s">
        <v>122</v>
      </c>
      <c r="C4179" s="20" t="s">
        <v>180</v>
      </c>
      <c r="D4179" s="20" t="s">
        <v>37</v>
      </c>
      <c r="E4179" s="22" t="s">
        <v>213</v>
      </c>
      <c r="F4179" s="22" t="s">
        <v>213</v>
      </c>
      <c r="G4179" s="22">
        <v>8.3883253210224389</v>
      </c>
    </row>
    <row r="4180" spans="1:7" x14ac:dyDescent="0.25">
      <c r="A4180" s="20" t="str">
        <f t="shared" si="65"/>
        <v>CONSUMO PER CAPITA (kg ó litros por individuo)Cerveza EnvasadaBCN AM</v>
      </c>
      <c r="B4180" s="20" t="s">
        <v>122</v>
      </c>
      <c r="C4180" s="20" t="s">
        <v>180</v>
      </c>
      <c r="D4180" s="20" t="s">
        <v>2</v>
      </c>
      <c r="E4180" s="22" t="s">
        <v>213</v>
      </c>
      <c r="F4180" s="22" t="s">
        <v>213</v>
      </c>
      <c r="G4180" s="22">
        <v>7.3205799616273435</v>
      </c>
    </row>
    <row r="4181" spans="1:7" x14ac:dyDescent="0.25">
      <c r="A4181" s="20" t="str">
        <f t="shared" si="65"/>
        <v>CONSUMO PER CAPITA (kg ó litros por individuo)Cerveza EnvasadaREST.CAT ARAGON</v>
      </c>
      <c r="B4181" s="20" t="s">
        <v>122</v>
      </c>
      <c r="C4181" s="20" t="s">
        <v>180</v>
      </c>
      <c r="D4181" s="20" t="s">
        <v>3</v>
      </c>
      <c r="E4181" s="22" t="s">
        <v>213</v>
      </c>
      <c r="F4181" s="22" t="s">
        <v>213</v>
      </c>
      <c r="G4181" s="22">
        <v>6.5203183035349639</v>
      </c>
    </row>
    <row r="4182" spans="1:7" x14ac:dyDescent="0.25">
      <c r="A4182" s="20" t="str">
        <f t="shared" si="65"/>
        <v>CONSUMO PER CAPITA (kg ó litros por individuo)Cerveza EnvasadaLEVANTE</v>
      </c>
      <c r="B4182" s="20" t="s">
        <v>122</v>
      </c>
      <c r="C4182" s="20" t="s">
        <v>180</v>
      </c>
      <c r="D4182" s="20" t="s">
        <v>4</v>
      </c>
      <c r="E4182" s="22" t="s">
        <v>213</v>
      </c>
      <c r="F4182" s="22" t="s">
        <v>213</v>
      </c>
      <c r="G4182" s="22">
        <v>9.2792444121551476</v>
      </c>
    </row>
    <row r="4183" spans="1:7" x14ac:dyDescent="0.25">
      <c r="A4183" s="20" t="str">
        <f t="shared" si="65"/>
        <v>CONSUMO PER CAPITA (kg ó litros por individuo)Cerveza EnvasadaANDALUCIA</v>
      </c>
      <c r="B4183" s="20" t="s">
        <v>122</v>
      </c>
      <c r="C4183" s="20" t="s">
        <v>180</v>
      </c>
      <c r="D4183" s="20" t="s">
        <v>5</v>
      </c>
      <c r="E4183" s="22" t="s">
        <v>213</v>
      </c>
      <c r="F4183" s="22" t="s">
        <v>213</v>
      </c>
      <c r="G4183" s="22">
        <v>9.8355829279439</v>
      </c>
    </row>
    <row r="4184" spans="1:7" x14ac:dyDescent="0.25">
      <c r="A4184" s="20" t="str">
        <f t="shared" si="65"/>
        <v>CONSUMO PER CAPITA (kg ó litros por individuo)Cerveza EnvasadaMDD AM</v>
      </c>
      <c r="B4184" s="20" t="s">
        <v>122</v>
      </c>
      <c r="C4184" s="20" t="s">
        <v>180</v>
      </c>
      <c r="D4184" s="20" t="s">
        <v>6</v>
      </c>
      <c r="E4184" s="22" t="s">
        <v>213</v>
      </c>
      <c r="F4184" s="22" t="s">
        <v>213</v>
      </c>
      <c r="G4184" s="22">
        <v>8.1474026424106079</v>
      </c>
    </row>
    <row r="4185" spans="1:7" x14ac:dyDescent="0.25">
      <c r="A4185" s="20" t="str">
        <f t="shared" si="65"/>
        <v>CONSUMO PER CAPITA (kg ó litros por individuo)Cerveza EnvasadaRTO CENTRO</v>
      </c>
      <c r="B4185" s="20" t="s">
        <v>122</v>
      </c>
      <c r="C4185" s="20" t="s">
        <v>180</v>
      </c>
      <c r="D4185" s="20" t="s">
        <v>7</v>
      </c>
      <c r="E4185" s="22" t="s">
        <v>213</v>
      </c>
      <c r="F4185" s="22" t="s">
        <v>213</v>
      </c>
      <c r="G4185" s="22">
        <v>10.9814330458632</v>
      </c>
    </row>
    <row r="4186" spans="1:7" x14ac:dyDescent="0.25">
      <c r="A4186" s="20" t="str">
        <f t="shared" si="65"/>
        <v>CONSUMO PER CAPITA (kg ó litros por individuo)Cerveza EnvasadaNORTE-CENTRO</v>
      </c>
      <c r="B4186" s="20" t="s">
        <v>122</v>
      </c>
      <c r="C4186" s="20" t="s">
        <v>180</v>
      </c>
      <c r="D4186" s="20" t="s">
        <v>8</v>
      </c>
      <c r="E4186" s="22" t="s">
        <v>213</v>
      </c>
      <c r="F4186" s="22" t="s">
        <v>213</v>
      </c>
      <c r="G4186" s="22">
        <v>4.8133390314130864</v>
      </c>
    </row>
    <row r="4187" spans="1:7" x14ac:dyDescent="0.25">
      <c r="A4187" s="20" t="str">
        <f t="shared" si="65"/>
        <v>CONSUMO PER CAPITA (kg ó litros por individuo)Cerveza EnvasadaNOROESTE</v>
      </c>
      <c r="B4187" s="20" t="s">
        <v>122</v>
      </c>
      <c r="C4187" s="20" t="s">
        <v>180</v>
      </c>
      <c r="D4187" s="20" t="s">
        <v>9</v>
      </c>
      <c r="E4187" s="22" t="s">
        <v>213</v>
      </c>
      <c r="F4187" s="22" t="s">
        <v>213</v>
      </c>
      <c r="G4187" s="22">
        <v>8.7369423273804969</v>
      </c>
    </row>
    <row r="4188" spans="1:7" x14ac:dyDescent="0.25">
      <c r="A4188" s="20" t="str">
        <f t="shared" si="65"/>
        <v>CONSUMO PER CAPITA (kg ó litros por individuo)Cerveza Envasada&lt;2MIL</v>
      </c>
      <c r="B4188" s="20" t="s">
        <v>122</v>
      </c>
      <c r="C4188" s="20" t="s">
        <v>180</v>
      </c>
      <c r="D4188" s="20" t="s">
        <v>10</v>
      </c>
      <c r="E4188" s="22" t="s">
        <v>213</v>
      </c>
      <c r="F4188" s="22" t="s">
        <v>213</v>
      </c>
      <c r="G4188" s="22">
        <v>8.626428069306904</v>
      </c>
    </row>
    <row r="4189" spans="1:7" x14ac:dyDescent="0.25">
      <c r="A4189" s="20" t="str">
        <f t="shared" si="65"/>
        <v>CONSUMO PER CAPITA (kg ó litros por individuo)Cerveza Envasada2-5MIL</v>
      </c>
      <c r="B4189" s="20" t="s">
        <v>122</v>
      </c>
      <c r="C4189" s="20" t="s">
        <v>180</v>
      </c>
      <c r="D4189" s="20" t="s">
        <v>11</v>
      </c>
      <c r="E4189" s="22" t="s">
        <v>213</v>
      </c>
      <c r="F4189" s="22" t="s">
        <v>213</v>
      </c>
      <c r="G4189" s="22">
        <v>6.3082584192384292</v>
      </c>
    </row>
    <row r="4190" spans="1:7" x14ac:dyDescent="0.25">
      <c r="A4190" s="20" t="str">
        <f t="shared" si="65"/>
        <v>CONSUMO PER CAPITA (kg ó litros por individuo)Cerveza Envasada5-10MIL</v>
      </c>
      <c r="B4190" s="20" t="s">
        <v>122</v>
      </c>
      <c r="C4190" s="20" t="s">
        <v>180</v>
      </c>
      <c r="D4190" s="20" t="s">
        <v>12</v>
      </c>
      <c r="E4190" s="22" t="s">
        <v>213</v>
      </c>
      <c r="F4190" s="22" t="s">
        <v>213</v>
      </c>
      <c r="G4190" s="22">
        <v>6.0339963695662986</v>
      </c>
    </row>
    <row r="4191" spans="1:7" x14ac:dyDescent="0.25">
      <c r="A4191" s="20" t="str">
        <f t="shared" si="65"/>
        <v>CONSUMO PER CAPITA (kg ó litros por individuo)Cerveza Envasada10-30MIL</v>
      </c>
      <c r="B4191" s="20" t="s">
        <v>122</v>
      </c>
      <c r="C4191" s="20" t="s">
        <v>180</v>
      </c>
      <c r="D4191" s="20" t="s">
        <v>13</v>
      </c>
      <c r="E4191" s="22" t="s">
        <v>213</v>
      </c>
      <c r="F4191" s="22" t="s">
        <v>213</v>
      </c>
      <c r="G4191" s="22">
        <v>8.2190409733087613</v>
      </c>
    </row>
    <row r="4192" spans="1:7" x14ac:dyDescent="0.25">
      <c r="A4192" s="20" t="str">
        <f t="shared" si="65"/>
        <v>CONSUMO PER CAPITA (kg ó litros por individuo)Cerveza Envasada30-100MIL</v>
      </c>
      <c r="B4192" s="20" t="s">
        <v>122</v>
      </c>
      <c r="C4192" s="20" t="s">
        <v>180</v>
      </c>
      <c r="D4192" s="20" t="s">
        <v>14</v>
      </c>
      <c r="E4192" s="22" t="s">
        <v>213</v>
      </c>
      <c r="F4192" s="22" t="s">
        <v>213</v>
      </c>
      <c r="G4192" s="22">
        <v>9.0543426818429307</v>
      </c>
    </row>
    <row r="4193" spans="1:7" x14ac:dyDescent="0.25">
      <c r="A4193" s="20" t="str">
        <f t="shared" si="65"/>
        <v>CONSUMO PER CAPITA (kg ó litros por individuo)Cerveza Envasada100-200MIL</v>
      </c>
      <c r="B4193" s="20" t="s">
        <v>122</v>
      </c>
      <c r="C4193" s="20" t="s">
        <v>180</v>
      </c>
      <c r="D4193" s="20" t="s">
        <v>15</v>
      </c>
      <c r="E4193" s="22" t="s">
        <v>213</v>
      </c>
      <c r="F4193" s="22" t="s">
        <v>213</v>
      </c>
      <c r="G4193" s="22">
        <v>8.3840485931816087</v>
      </c>
    </row>
    <row r="4194" spans="1:7" x14ac:dyDescent="0.25">
      <c r="A4194" s="20" t="str">
        <f t="shared" si="65"/>
        <v>CONSUMO PER CAPITA (kg ó litros por individuo)Cerveza Envasada200-500MIL</v>
      </c>
      <c r="B4194" s="20" t="s">
        <v>122</v>
      </c>
      <c r="C4194" s="20" t="s">
        <v>180</v>
      </c>
      <c r="D4194" s="20" t="s">
        <v>16</v>
      </c>
      <c r="E4194" s="22" t="s">
        <v>213</v>
      </c>
      <c r="F4194" s="22" t="s">
        <v>213</v>
      </c>
      <c r="G4194" s="22">
        <v>9.8591843154104826</v>
      </c>
    </row>
    <row r="4195" spans="1:7" x14ac:dyDescent="0.25">
      <c r="A4195" s="20" t="str">
        <f t="shared" si="65"/>
        <v>CONSUMO PER CAPITA (kg ó litros por individuo)Cerveza Envasada&gt;500MIL</v>
      </c>
      <c r="B4195" s="20" t="s">
        <v>122</v>
      </c>
      <c r="C4195" s="20" t="s">
        <v>180</v>
      </c>
      <c r="D4195" s="20" t="s">
        <v>17</v>
      </c>
      <c r="E4195" s="22" t="s">
        <v>213</v>
      </c>
      <c r="F4195" s="22" t="s">
        <v>213</v>
      </c>
      <c r="G4195" s="22">
        <v>8.5353704566121547</v>
      </c>
    </row>
    <row r="4196" spans="1:7" x14ac:dyDescent="0.25">
      <c r="A4196" s="20" t="str">
        <f t="shared" si="65"/>
        <v>CONSUMO PER CAPITA (kg ó litros por individuo)Cerveza EnvasadaDE 15 A 19 AÑOS</v>
      </c>
      <c r="B4196" s="20" t="s">
        <v>122</v>
      </c>
      <c r="C4196" s="20" t="s">
        <v>180</v>
      </c>
      <c r="D4196" s="20" t="s">
        <v>40</v>
      </c>
      <c r="E4196" s="22" t="s">
        <v>213</v>
      </c>
      <c r="F4196" s="22" t="s">
        <v>213</v>
      </c>
      <c r="G4196" s="22">
        <v>1.8597712776210025</v>
      </c>
    </row>
    <row r="4197" spans="1:7" x14ac:dyDescent="0.25">
      <c r="A4197" s="20" t="str">
        <f t="shared" si="65"/>
        <v>CONSUMO PER CAPITA (kg ó litros por individuo)Cerveza EnvasadaDE 20 A 24 AÑOS</v>
      </c>
      <c r="B4197" s="20" t="s">
        <v>122</v>
      </c>
      <c r="C4197" s="20" t="s">
        <v>180</v>
      </c>
      <c r="D4197" s="20" t="s">
        <v>41</v>
      </c>
      <c r="E4197" s="22" t="s">
        <v>213</v>
      </c>
      <c r="F4197" s="22" t="s">
        <v>213</v>
      </c>
      <c r="G4197" s="22">
        <v>4.4684674540875298</v>
      </c>
    </row>
    <row r="4198" spans="1:7" x14ac:dyDescent="0.25">
      <c r="A4198" s="20" t="str">
        <f t="shared" si="65"/>
        <v>CONSUMO PER CAPITA (kg ó litros por individuo)Cerveza EnvasadaDE 25 A 34 AÑOS</v>
      </c>
      <c r="B4198" s="20" t="s">
        <v>122</v>
      </c>
      <c r="C4198" s="20" t="s">
        <v>180</v>
      </c>
      <c r="D4198" s="20" t="s">
        <v>42</v>
      </c>
      <c r="E4198" s="22" t="s">
        <v>213</v>
      </c>
      <c r="F4198" s="22" t="s">
        <v>213</v>
      </c>
      <c r="G4198" s="22">
        <v>4.2006671924377006</v>
      </c>
    </row>
    <row r="4199" spans="1:7" x14ac:dyDescent="0.25">
      <c r="A4199" s="20" t="str">
        <f t="shared" si="65"/>
        <v>CONSUMO PER CAPITA (kg ó litros por individuo)Cerveza EnvasadaDE 35 A 49 AÑOS</v>
      </c>
      <c r="B4199" s="20" t="s">
        <v>122</v>
      </c>
      <c r="C4199" s="20" t="s">
        <v>180</v>
      </c>
      <c r="D4199" s="20" t="s">
        <v>43</v>
      </c>
      <c r="E4199" s="22" t="s">
        <v>213</v>
      </c>
      <c r="F4199" s="22" t="s">
        <v>213</v>
      </c>
      <c r="G4199" s="22">
        <v>6.2281987347967522</v>
      </c>
    </row>
    <row r="4200" spans="1:7" x14ac:dyDescent="0.25">
      <c r="A4200" s="20" t="str">
        <f t="shared" si="65"/>
        <v>CONSUMO PER CAPITA (kg ó litros por individuo)Cerveza EnvasadaDE 50 A 59 AÑOS</v>
      </c>
      <c r="B4200" s="20" t="s">
        <v>122</v>
      </c>
      <c r="C4200" s="20" t="s">
        <v>180</v>
      </c>
      <c r="D4200" s="20" t="s">
        <v>44</v>
      </c>
      <c r="E4200" s="22" t="s">
        <v>213</v>
      </c>
      <c r="F4200" s="22" t="s">
        <v>213</v>
      </c>
      <c r="G4200" s="22">
        <v>12.135567460242086</v>
      </c>
    </row>
    <row r="4201" spans="1:7" x14ac:dyDescent="0.25">
      <c r="A4201" s="20" t="str">
        <f t="shared" si="65"/>
        <v>CONSUMO PER CAPITA (kg ó litros por individuo)Cerveza EnvasadaDE 60 A 75 AÑOS</v>
      </c>
      <c r="B4201" s="20" t="s">
        <v>122</v>
      </c>
      <c r="C4201" s="20" t="s">
        <v>180</v>
      </c>
      <c r="D4201" s="20" t="s">
        <v>45</v>
      </c>
      <c r="E4201" s="22" t="s">
        <v>213</v>
      </c>
      <c r="F4201" s="22" t="s">
        <v>213</v>
      </c>
      <c r="G4201" s="22">
        <v>13.882419974743422</v>
      </c>
    </row>
    <row r="4202" spans="1:7" x14ac:dyDescent="0.25">
      <c r="A4202" s="20" t="str">
        <f t="shared" si="65"/>
        <v>CONSUMO PER CAPITA (kg ó litros por individuo)Cerveza EnvasadaALTA Y MEDIA ALTA</v>
      </c>
      <c r="B4202" s="20" t="s">
        <v>122</v>
      </c>
      <c r="C4202" s="20" t="s">
        <v>180</v>
      </c>
      <c r="D4202" s="20" t="s">
        <v>18</v>
      </c>
      <c r="E4202" s="22" t="s">
        <v>213</v>
      </c>
      <c r="F4202" s="22" t="s">
        <v>213</v>
      </c>
      <c r="G4202" s="22">
        <v>10.59563978060106</v>
      </c>
    </row>
    <row r="4203" spans="1:7" x14ac:dyDescent="0.25">
      <c r="A4203" s="20" t="str">
        <f t="shared" si="65"/>
        <v>CONSUMO PER CAPITA (kg ó litros por individuo)Cerveza EnvasadaMEDIA</v>
      </c>
      <c r="B4203" s="20" t="s">
        <v>122</v>
      </c>
      <c r="C4203" s="20" t="s">
        <v>180</v>
      </c>
      <c r="D4203" s="20" t="s">
        <v>19</v>
      </c>
      <c r="E4203" s="22" t="s">
        <v>213</v>
      </c>
      <c r="F4203" s="22" t="s">
        <v>213</v>
      </c>
      <c r="G4203" s="22">
        <v>7.1415906325120284</v>
      </c>
    </row>
    <row r="4204" spans="1:7" x14ac:dyDescent="0.25">
      <c r="A4204" s="20" t="str">
        <f t="shared" si="65"/>
        <v>CONSUMO PER CAPITA (kg ó litros por individuo)Cerveza EnvasadaMEDIA BAJA</v>
      </c>
      <c r="B4204" s="20" t="s">
        <v>122</v>
      </c>
      <c r="C4204" s="20" t="s">
        <v>180</v>
      </c>
      <c r="D4204" s="20" t="s">
        <v>20</v>
      </c>
      <c r="E4204" s="22" t="s">
        <v>213</v>
      </c>
      <c r="F4204" s="22" t="s">
        <v>213</v>
      </c>
      <c r="G4204" s="22">
        <v>7.7338446848211309</v>
      </c>
    </row>
    <row r="4205" spans="1:7" x14ac:dyDescent="0.25">
      <c r="A4205" s="20" t="str">
        <f t="shared" si="65"/>
        <v>CONSUMO PER CAPITA (kg ó litros por individuo)Cerveza EnvasadaBAJA</v>
      </c>
      <c r="B4205" s="20" t="s">
        <v>122</v>
      </c>
      <c r="C4205" s="20" t="s">
        <v>180</v>
      </c>
      <c r="D4205" s="20" t="s">
        <v>21</v>
      </c>
      <c r="E4205" s="22" t="s">
        <v>213</v>
      </c>
      <c r="F4205" s="22" t="s">
        <v>213</v>
      </c>
      <c r="G4205" s="22">
        <v>8.9684099351118043</v>
      </c>
    </row>
    <row r="4206" spans="1:7" x14ac:dyDescent="0.25">
      <c r="A4206" s="20" t="str">
        <f t="shared" si="65"/>
        <v>CONSUMO PER CAPITA (kg ó litros por individuo)Cerveza EnvasadaHOMBRE</v>
      </c>
      <c r="B4206" s="20" t="s">
        <v>122</v>
      </c>
      <c r="C4206" s="20" t="s">
        <v>180</v>
      </c>
      <c r="D4206" s="20" t="s">
        <v>22</v>
      </c>
      <c r="E4206" s="22" t="s">
        <v>213</v>
      </c>
      <c r="F4206" s="22" t="s">
        <v>213</v>
      </c>
      <c r="G4206" s="22">
        <v>10.504841784817581</v>
      </c>
    </row>
    <row r="4207" spans="1:7" x14ac:dyDescent="0.25">
      <c r="A4207" s="20" t="str">
        <f t="shared" si="65"/>
        <v>CONSUMO PER CAPITA (kg ó litros por individuo)Cerveza EnvasadaMUJER</v>
      </c>
      <c r="B4207" s="20" t="s">
        <v>122</v>
      </c>
      <c r="C4207" s="20" t="s">
        <v>180</v>
      </c>
      <c r="D4207" s="20" t="s">
        <v>23</v>
      </c>
      <c r="E4207" s="22" t="s">
        <v>213</v>
      </c>
      <c r="F4207" s="22" t="s">
        <v>213</v>
      </c>
      <c r="G4207" s="22">
        <v>6.3070628179031356</v>
      </c>
    </row>
    <row r="4208" spans="1:7" x14ac:dyDescent="0.25">
      <c r="A4208" s="20" t="str">
        <f t="shared" si="65"/>
        <v>CONSUMO PER CAPITA (kg ó litros por individuo)Cerveza SurtidorT.ESPAÑA</v>
      </c>
      <c r="B4208" s="20" t="s">
        <v>122</v>
      </c>
      <c r="C4208" s="20" t="s">
        <v>181</v>
      </c>
      <c r="D4208" s="20" t="s">
        <v>37</v>
      </c>
      <c r="E4208" s="22" t="s">
        <v>213</v>
      </c>
      <c r="F4208" s="22" t="s">
        <v>213</v>
      </c>
      <c r="G4208" s="22">
        <v>10.405470810506566</v>
      </c>
    </row>
    <row r="4209" spans="1:7" x14ac:dyDescent="0.25">
      <c r="A4209" s="20" t="str">
        <f t="shared" si="65"/>
        <v>CONSUMO PER CAPITA (kg ó litros por individuo)Cerveza SurtidorBCN AM</v>
      </c>
      <c r="B4209" s="20" t="s">
        <v>122</v>
      </c>
      <c r="C4209" s="20" t="s">
        <v>181</v>
      </c>
      <c r="D4209" s="20" t="s">
        <v>2</v>
      </c>
      <c r="E4209" s="22" t="s">
        <v>213</v>
      </c>
      <c r="F4209" s="22" t="s">
        <v>213</v>
      </c>
      <c r="G4209" s="22">
        <v>4.9479363074401643</v>
      </c>
    </row>
    <row r="4210" spans="1:7" x14ac:dyDescent="0.25">
      <c r="A4210" s="20" t="str">
        <f t="shared" si="65"/>
        <v>CONSUMO PER CAPITA (kg ó litros por individuo)Cerveza SurtidorREST.CAT ARAGON</v>
      </c>
      <c r="B4210" s="20" t="s">
        <v>122</v>
      </c>
      <c r="C4210" s="20" t="s">
        <v>181</v>
      </c>
      <c r="D4210" s="20" t="s">
        <v>3</v>
      </c>
      <c r="E4210" s="22" t="s">
        <v>213</v>
      </c>
      <c r="F4210" s="22" t="s">
        <v>213</v>
      </c>
      <c r="G4210" s="22">
        <v>9.3039531592295699</v>
      </c>
    </row>
    <row r="4211" spans="1:7" x14ac:dyDescent="0.25">
      <c r="A4211" s="20" t="str">
        <f t="shared" si="65"/>
        <v>CONSUMO PER CAPITA (kg ó litros por individuo)Cerveza SurtidorLEVANTE</v>
      </c>
      <c r="B4211" s="20" t="s">
        <v>122</v>
      </c>
      <c r="C4211" s="20" t="s">
        <v>181</v>
      </c>
      <c r="D4211" s="20" t="s">
        <v>4</v>
      </c>
      <c r="E4211" s="22" t="s">
        <v>213</v>
      </c>
      <c r="F4211" s="22" t="s">
        <v>213</v>
      </c>
      <c r="G4211" s="22">
        <v>8.2497226835207869</v>
      </c>
    </row>
    <row r="4212" spans="1:7" x14ac:dyDescent="0.25">
      <c r="A4212" s="20" t="str">
        <f t="shared" si="65"/>
        <v>CONSUMO PER CAPITA (kg ó litros por individuo)Cerveza SurtidorANDALUCIA</v>
      </c>
      <c r="B4212" s="20" t="s">
        <v>122</v>
      </c>
      <c r="C4212" s="20" t="s">
        <v>181</v>
      </c>
      <c r="D4212" s="20" t="s">
        <v>5</v>
      </c>
      <c r="E4212" s="22" t="s">
        <v>213</v>
      </c>
      <c r="F4212" s="22" t="s">
        <v>213</v>
      </c>
      <c r="G4212" s="22">
        <v>14.266708367885714</v>
      </c>
    </row>
    <row r="4213" spans="1:7" x14ac:dyDescent="0.25">
      <c r="A4213" s="20" t="str">
        <f t="shared" si="65"/>
        <v>CONSUMO PER CAPITA (kg ó litros por individuo)Cerveza SurtidorMDD AM</v>
      </c>
      <c r="B4213" s="20" t="s">
        <v>122</v>
      </c>
      <c r="C4213" s="20" t="s">
        <v>181</v>
      </c>
      <c r="D4213" s="20" t="s">
        <v>6</v>
      </c>
      <c r="E4213" s="22" t="s">
        <v>213</v>
      </c>
      <c r="F4213" s="22" t="s">
        <v>213</v>
      </c>
      <c r="G4213" s="22">
        <v>12.722785313559404</v>
      </c>
    </row>
    <row r="4214" spans="1:7" x14ac:dyDescent="0.25">
      <c r="A4214" s="20" t="str">
        <f t="shared" si="65"/>
        <v>CONSUMO PER CAPITA (kg ó litros por individuo)Cerveza SurtidorRTO CENTRO</v>
      </c>
      <c r="B4214" s="20" t="s">
        <v>122</v>
      </c>
      <c r="C4214" s="20" t="s">
        <v>181</v>
      </c>
      <c r="D4214" s="20" t="s">
        <v>7</v>
      </c>
      <c r="E4214" s="22" t="s">
        <v>213</v>
      </c>
      <c r="F4214" s="22" t="s">
        <v>213</v>
      </c>
      <c r="G4214" s="22">
        <v>10.161938652656286</v>
      </c>
    </row>
    <row r="4215" spans="1:7" x14ac:dyDescent="0.25">
      <c r="A4215" s="20" t="str">
        <f t="shared" si="65"/>
        <v>CONSUMO PER CAPITA (kg ó litros por individuo)Cerveza SurtidorNORTE-CENTRO</v>
      </c>
      <c r="B4215" s="20" t="s">
        <v>122</v>
      </c>
      <c r="C4215" s="20" t="s">
        <v>181</v>
      </c>
      <c r="D4215" s="20" t="s">
        <v>8</v>
      </c>
      <c r="E4215" s="22" t="s">
        <v>213</v>
      </c>
      <c r="F4215" s="22" t="s">
        <v>213</v>
      </c>
      <c r="G4215" s="22">
        <v>11.452817779945683</v>
      </c>
    </row>
    <row r="4216" spans="1:7" x14ac:dyDescent="0.25">
      <c r="A4216" s="20" t="str">
        <f t="shared" si="65"/>
        <v>CONSUMO PER CAPITA (kg ó litros por individuo)Cerveza SurtidorNOROESTE</v>
      </c>
      <c r="B4216" s="20" t="s">
        <v>122</v>
      </c>
      <c r="C4216" s="20" t="s">
        <v>181</v>
      </c>
      <c r="D4216" s="20" t="s">
        <v>9</v>
      </c>
      <c r="E4216" s="22" t="s">
        <v>213</v>
      </c>
      <c r="F4216" s="22" t="s">
        <v>213</v>
      </c>
      <c r="G4216" s="22">
        <v>8.2957609499524096</v>
      </c>
    </row>
    <row r="4217" spans="1:7" x14ac:dyDescent="0.25">
      <c r="A4217" s="20" t="str">
        <f t="shared" si="65"/>
        <v>CONSUMO PER CAPITA (kg ó litros por individuo)Cerveza Surtidor&lt;2MIL</v>
      </c>
      <c r="B4217" s="20" t="s">
        <v>122</v>
      </c>
      <c r="C4217" s="20" t="s">
        <v>181</v>
      </c>
      <c r="D4217" s="20" t="s">
        <v>10</v>
      </c>
      <c r="E4217" s="22" t="s">
        <v>213</v>
      </c>
      <c r="F4217" s="22" t="s">
        <v>213</v>
      </c>
      <c r="G4217" s="22">
        <v>7.5000856729923102</v>
      </c>
    </row>
    <row r="4218" spans="1:7" x14ac:dyDescent="0.25">
      <c r="A4218" s="20" t="str">
        <f t="shared" si="65"/>
        <v>CONSUMO PER CAPITA (kg ó litros por individuo)Cerveza Surtidor2-5MIL</v>
      </c>
      <c r="B4218" s="20" t="s">
        <v>122</v>
      </c>
      <c r="C4218" s="20" t="s">
        <v>181</v>
      </c>
      <c r="D4218" s="20" t="s">
        <v>11</v>
      </c>
      <c r="E4218" s="22" t="s">
        <v>213</v>
      </c>
      <c r="F4218" s="22" t="s">
        <v>213</v>
      </c>
      <c r="G4218" s="22">
        <v>5.4736381868673298</v>
      </c>
    </row>
    <row r="4219" spans="1:7" x14ac:dyDescent="0.25">
      <c r="A4219" s="20" t="str">
        <f t="shared" si="65"/>
        <v>CONSUMO PER CAPITA (kg ó litros por individuo)Cerveza Surtidor5-10MIL</v>
      </c>
      <c r="B4219" s="20" t="s">
        <v>122</v>
      </c>
      <c r="C4219" s="20" t="s">
        <v>181</v>
      </c>
      <c r="D4219" s="20" t="s">
        <v>12</v>
      </c>
      <c r="E4219" s="22" t="s">
        <v>213</v>
      </c>
      <c r="F4219" s="22" t="s">
        <v>213</v>
      </c>
      <c r="G4219" s="22">
        <v>7.8782569655610324</v>
      </c>
    </row>
    <row r="4220" spans="1:7" x14ac:dyDescent="0.25">
      <c r="A4220" s="20" t="str">
        <f t="shared" si="65"/>
        <v>CONSUMO PER CAPITA (kg ó litros por individuo)Cerveza Surtidor10-30MIL</v>
      </c>
      <c r="B4220" s="20" t="s">
        <v>122</v>
      </c>
      <c r="C4220" s="20" t="s">
        <v>181</v>
      </c>
      <c r="D4220" s="20" t="s">
        <v>13</v>
      </c>
      <c r="E4220" s="22" t="s">
        <v>213</v>
      </c>
      <c r="F4220" s="22" t="s">
        <v>213</v>
      </c>
      <c r="G4220" s="22">
        <v>9.6388211948247164</v>
      </c>
    </row>
    <row r="4221" spans="1:7" x14ac:dyDescent="0.25">
      <c r="A4221" s="20" t="str">
        <f t="shared" si="65"/>
        <v>CONSUMO PER CAPITA (kg ó litros por individuo)Cerveza Surtidor30-100MIL</v>
      </c>
      <c r="B4221" s="20" t="s">
        <v>122</v>
      </c>
      <c r="C4221" s="20" t="s">
        <v>181</v>
      </c>
      <c r="D4221" s="20" t="s">
        <v>14</v>
      </c>
      <c r="E4221" s="22" t="s">
        <v>213</v>
      </c>
      <c r="F4221" s="22" t="s">
        <v>213</v>
      </c>
      <c r="G4221" s="22">
        <v>10.522892592448104</v>
      </c>
    </row>
    <row r="4222" spans="1:7" x14ac:dyDescent="0.25">
      <c r="A4222" s="20" t="str">
        <f t="shared" si="65"/>
        <v>CONSUMO PER CAPITA (kg ó litros por individuo)Cerveza Surtidor100-200MIL</v>
      </c>
      <c r="B4222" s="20" t="s">
        <v>122</v>
      </c>
      <c r="C4222" s="20" t="s">
        <v>181</v>
      </c>
      <c r="D4222" s="20" t="s">
        <v>15</v>
      </c>
      <c r="E4222" s="22" t="s">
        <v>213</v>
      </c>
      <c r="F4222" s="22" t="s">
        <v>213</v>
      </c>
      <c r="G4222" s="22">
        <v>12.380759347170059</v>
      </c>
    </row>
    <row r="4223" spans="1:7" x14ac:dyDescent="0.25">
      <c r="A4223" s="20" t="str">
        <f t="shared" si="65"/>
        <v>CONSUMO PER CAPITA (kg ó litros por individuo)Cerveza Surtidor200-500MIL</v>
      </c>
      <c r="B4223" s="20" t="s">
        <v>122</v>
      </c>
      <c r="C4223" s="20" t="s">
        <v>181</v>
      </c>
      <c r="D4223" s="20" t="s">
        <v>16</v>
      </c>
      <c r="E4223" s="22" t="s">
        <v>213</v>
      </c>
      <c r="F4223" s="22" t="s">
        <v>213</v>
      </c>
      <c r="G4223" s="22">
        <v>10.6253580356172</v>
      </c>
    </row>
    <row r="4224" spans="1:7" x14ac:dyDescent="0.25">
      <c r="A4224" s="20" t="str">
        <f t="shared" si="65"/>
        <v>CONSUMO PER CAPITA (kg ó litros por individuo)Cerveza Surtidor&gt;500MIL</v>
      </c>
      <c r="B4224" s="20" t="s">
        <v>122</v>
      </c>
      <c r="C4224" s="20" t="s">
        <v>181</v>
      </c>
      <c r="D4224" s="20" t="s">
        <v>17</v>
      </c>
      <c r="E4224" s="22" t="s">
        <v>213</v>
      </c>
      <c r="F4224" s="22" t="s">
        <v>213</v>
      </c>
      <c r="G4224" s="22">
        <v>13.868896725017038</v>
      </c>
    </row>
    <row r="4225" spans="1:7" x14ac:dyDescent="0.25">
      <c r="A4225" s="20" t="str">
        <f t="shared" si="65"/>
        <v>CONSUMO PER CAPITA (kg ó litros por individuo)Cerveza SurtidorDE 15 A 19 AÑOS</v>
      </c>
      <c r="B4225" s="20" t="s">
        <v>122</v>
      </c>
      <c r="C4225" s="20" t="s">
        <v>181</v>
      </c>
      <c r="D4225" s="20" t="s">
        <v>40</v>
      </c>
      <c r="E4225" s="22" t="s">
        <v>213</v>
      </c>
      <c r="F4225" s="22" t="s">
        <v>213</v>
      </c>
      <c r="G4225" s="22">
        <v>1.061471937203851</v>
      </c>
    </row>
    <row r="4226" spans="1:7" x14ac:dyDescent="0.25">
      <c r="A4226" s="20" t="str">
        <f t="shared" si="65"/>
        <v>CONSUMO PER CAPITA (kg ó litros por individuo)Cerveza SurtidorDE 20 A 24 AÑOS</v>
      </c>
      <c r="B4226" s="20" t="s">
        <v>122</v>
      </c>
      <c r="C4226" s="20" t="s">
        <v>181</v>
      </c>
      <c r="D4226" s="20" t="s">
        <v>41</v>
      </c>
      <c r="E4226" s="22" t="s">
        <v>213</v>
      </c>
      <c r="F4226" s="22" t="s">
        <v>213</v>
      </c>
      <c r="G4226" s="22">
        <v>4.9811365306711091</v>
      </c>
    </row>
    <row r="4227" spans="1:7" x14ac:dyDescent="0.25">
      <c r="A4227" s="20" t="str">
        <f t="shared" si="65"/>
        <v>CONSUMO PER CAPITA (kg ó litros por individuo)Cerveza SurtidorDE 25 A 34 AÑOS</v>
      </c>
      <c r="B4227" s="20" t="s">
        <v>122</v>
      </c>
      <c r="C4227" s="20" t="s">
        <v>181</v>
      </c>
      <c r="D4227" s="20" t="s">
        <v>42</v>
      </c>
      <c r="E4227" s="22" t="s">
        <v>213</v>
      </c>
      <c r="F4227" s="22" t="s">
        <v>213</v>
      </c>
      <c r="G4227" s="22">
        <v>5.7888822762339904</v>
      </c>
    </row>
    <row r="4228" spans="1:7" x14ac:dyDescent="0.25">
      <c r="A4228" s="20" t="str">
        <f t="shared" ref="A4228:A4291" si="66">B4228&amp;C4228&amp;D4228</f>
        <v>CONSUMO PER CAPITA (kg ó litros por individuo)Cerveza SurtidorDE 35 A 49 AÑOS</v>
      </c>
      <c r="B4228" s="20" t="s">
        <v>122</v>
      </c>
      <c r="C4228" s="20" t="s">
        <v>181</v>
      </c>
      <c r="D4228" s="20" t="s">
        <v>43</v>
      </c>
      <c r="E4228" s="22" t="s">
        <v>213</v>
      </c>
      <c r="F4228" s="22" t="s">
        <v>213</v>
      </c>
      <c r="G4228" s="22">
        <v>7.6684078491311283</v>
      </c>
    </row>
    <row r="4229" spans="1:7" x14ac:dyDescent="0.25">
      <c r="A4229" s="20" t="str">
        <f t="shared" si="66"/>
        <v>CONSUMO PER CAPITA (kg ó litros por individuo)Cerveza SurtidorDE 50 A 59 AÑOS</v>
      </c>
      <c r="B4229" s="20" t="s">
        <v>122</v>
      </c>
      <c r="C4229" s="20" t="s">
        <v>181</v>
      </c>
      <c r="D4229" s="20" t="s">
        <v>44</v>
      </c>
      <c r="E4229" s="22" t="s">
        <v>213</v>
      </c>
      <c r="F4229" s="22" t="s">
        <v>213</v>
      </c>
      <c r="G4229" s="22">
        <v>13.350309486964937</v>
      </c>
    </row>
    <row r="4230" spans="1:7" x14ac:dyDescent="0.25">
      <c r="A4230" s="20" t="str">
        <f t="shared" si="66"/>
        <v>CONSUMO PER CAPITA (kg ó litros por individuo)Cerveza SurtidorDE 60 A 75 AÑOS</v>
      </c>
      <c r="B4230" s="20" t="s">
        <v>122</v>
      </c>
      <c r="C4230" s="20" t="s">
        <v>181</v>
      </c>
      <c r="D4230" s="20" t="s">
        <v>45</v>
      </c>
      <c r="E4230" s="22" t="s">
        <v>213</v>
      </c>
      <c r="F4230" s="22" t="s">
        <v>213</v>
      </c>
      <c r="G4230" s="22">
        <v>18.945736281988207</v>
      </c>
    </row>
    <row r="4231" spans="1:7" x14ac:dyDescent="0.25">
      <c r="A4231" s="20" t="str">
        <f t="shared" si="66"/>
        <v>CONSUMO PER CAPITA (kg ó litros por individuo)Cerveza SurtidorALTA Y MEDIA ALTA</v>
      </c>
      <c r="B4231" s="20" t="s">
        <v>122</v>
      </c>
      <c r="C4231" s="20" t="s">
        <v>181</v>
      </c>
      <c r="D4231" s="20" t="s">
        <v>18</v>
      </c>
      <c r="E4231" s="22" t="s">
        <v>213</v>
      </c>
      <c r="F4231" s="22" t="s">
        <v>213</v>
      </c>
      <c r="G4231" s="22">
        <v>14.063644912991448</v>
      </c>
    </row>
    <row r="4232" spans="1:7" x14ac:dyDescent="0.25">
      <c r="A4232" s="20" t="str">
        <f t="shared" si="66"/>
        <v>CONSUMO PER CAPITA (kg ó litros por individuo)Cerveza SurtidorMEDIA</v>
      </c>
      <c r="B4232" s="20" t="s">
        <v>122</v>
      </c>
      <c r="C4232" s="20" t="s">
        <v>181</v>
      </c>
      <c r="D4232" s="20" t="s">
        <v>19</v>
      </c>
      <c r="E4232" s="22" t="s">
        <v>213</v>
      </c>
      <c r="F4232" s="22" t="s">
        <v>213</v>
      </c>
      <c r="G4232" s="22">
        <v>10.091593493590837</v>
      </c>
    </row>
    <row r="4233" spans="1:7" x14ac:dyDescent="0.25">
      <c r="A4233" s="20" t="str">
        <f t="shared" si="66"/>
        <v>CONSUMO PER CAPITA (kg ó litros por individuo)Cerveza SurtidorMEDIA BAJA</v>
      </c>
      <c r="B4233" s="20" t="s">
        <v>122</v>
      </c>
      <c r="C4233" s="20" t="s">
        <v>181</v>
      </c>
      <c r="D4233" s="20" t="s">
        <v>20</v>
      </c>
      <c r="E4233" s="22" t="s">
        <v>213</v>
      </c>
      <c r="F4233" s="22" t="s">
        <v>213</v>
      </c>
      <c r="G4233" s="22">
        <v>9.1354408769890938</v>
      </c>
    </row>
    <row r="4234" spans="1:7" x14ac:dyDescent="0.25">
      <c r="A4234" s="20" t="str">
        <f t="shared" si="66"/>
        <v>CONSUMO PER CAPITA (kg ó litros por individuo)Cerveza SurtidorBAJA</v>
      </c>
      <c r="B4234" s="20" t="s">
        <v>122</v>
      </c>
      <c r="C4234" s="20" t="s">
        <v>181</v>
      </c>
      <c r="D4234" s="20" t="s">
        <v>21</v>
      </c>
      <c r="E4234" s="22" t="s">
        <v>213</v>
      </c>
      <c r="F4234" s="22" t="s">
        <v>213</v>
      </c>
      <c r="G4234" s="22">
        <v>8.6163414609964164</v>
      </c>
    </row>
    <row r="4235" spans="1:7" x14ac:dyDescent="0.25">
      <c r="A4235" s="20" t="str">
        <f t="shared" si="66"/>
        <v>CONSUMO PER CAPITA (kg ó litros por individuo)Cerveza SurtidorHOMBRE</v>
      </c>
      <c r="B4235" s="20" t="s">
        <v>122</v>
      </c>
      <c r="C4235" s="20" t="s">
        <v>181</v>
      </c>
      <c r="D4235" s="20" t="s">
        <v>22</v>
      </c>
      <c r="E4235" s="22" t="s">
        <v>213</v>
      </c>
      <c r="F4235" s="22" t="s">
        <v>213</v>
      </c>
      <c r="G4235" s="22">
        <v>13.110025717367364</v>
      </c>
    </row>
    <row r="4236" spans="1:7" x14ac:dyDescent="0.25">
      <c r="A4236" s="20" t="str">
        <f t="shared" si="66"/>
        <v>CONSUMO PER CAPITA (kg ó litros por individuo)Cerveza SurtidorMUJER</v>
      </c>
      <c r="B4236" s="20" t="s">
        <v>122</v>
      </c>
      <c r="C4236" s="20" t="s">
        <v>181</v>
      </c>
      <c r="D4236" s="20" t="s">
        <v>23</v>
      </c>
      <c r="E4236" s="22" t="s">
        <v>213</v>
      </c>
      <c r="F4236" s="22" t="s">
        <v>213</v>
      </c>
      <c r="G4236" s="22">
        <v>7.745969572538943</v>
      </c>
    </row>
    <row r="4237" spans="1:7" x14ac:dyDescent="0.25">
      <c r="A4237" s="20" t="str">
        <f t="shared" si="66"/>
        <v>CONSUMO PER CAPITA (kg ó litros por individuo)Otras CervezasT.ESPAÑA</v>
      </c>
      <c r="B4237" s="20" t="s">
        <v>122</v>
      </c>
      <c r="C4237" s="20" t="s">
        <v>149</v>
      </c>
      <c r="D4237" s="20" t="s">
        <v>37</v>
      </c>
      <c r="E4237" s="22">
        <v>4.10060190755464E-2</v>
      </c>
      <c r="F4237" s="22">
        <v>5.5354861946808748E-2</v>
      </c>
      <c r="G4237" s="22">
        <v>1.4847481673165011E-2</v>
      </c>
    </row>
    <row r="4238" spans="1:7" x14ac:dyDescent="0.25">
      <c r="A4238" s="20" t="str">
        <f t="shared" si="66"/>
        <v>CONSUMO PER CAPITA (kg ó litros por individuo)Otras CervezasBCN AM</v>
      </c>
      <c r="B4238" s="20" t="s">
        <v>122</v>
      </c>
      <c r="C4238" s="20" t="s">
        <v>149</v>
      </c>
      <c r="D4238" s="20" t="s">
        <v>2</v>
      </c>
      <c r="E4238" s="22">
        <v>1.9879992082330197E-2</v>
      </c>
      <c r="F4238" s="22">
        <v>1.3965996824734742E-2</v>
      </c>
      <c r="G4238" s="22" t="s">
        <v>213</v>
      </c>
    </row>
    <row r="4239" spans="1:7" x14ac:dyDescent="0.25">
      <c r="A4239" s="20" t="str">
        <f t="shared" si="66"/>
        <v>CONSUMO PER CAPITA (kg ó litros por individuo)Otras CervezasREST.CAT ARAGON</v>
      </c>
      <c r="B4239" s="20" t="s">
        <v>122</v>
      </c>
      <c r="C4239" s="20" t="s">
        <v>149</v>
      </c>
      <c r="D4239" s="20" t="s">
        <v>3</v>
      </c>
      <c r="E4239" s="22">
        <v>2.7890694499161314E-2</v>
      </c>
      <c r="F4239" s="22">
        <v>5.6656554235765814E-2</v>
      </c>
      <c r="G4239" s="22">
        <v>9.3389389221823441E-3</v>
      </c>
    </row>
    <row r="4240" spans="1:7" x14ac:dyDescent="0.25">
      <c r="A4240" s="20" t="str">
        <f t="shared" si="66"/>
        <v>CONSUMO PER CAPITA (kg ó litros por individuo)Otras CervezasLEVANTE</v>
      </c>
      <c r="B4240" s="20" t="s">
        <v>122</v>
      </c>
      <c r="C4240" s="20" t="s">
        <v>149</v>
      </c>
      <c r="D4240" s="20" t="s">
        <v>4</v>
      </c>
      <c r="E4240" s="22">
        <v>2.3768631742016544E-2</v>
      </c>
      <c r="F4240" s="22">
        <v>2.5936460185808283E-2</v>
      </c>
      <c r="G4240" s="22">
        <v>6.5837772277100399E-3</v>
      </c>
    </row>
    <row r="4241" spans="1:7" x14ac:dyDescent="0.25">
      <c r="A4241" s="20" t="str">
        <f t="shared" si="66"/>
        <v>CONSUMO PER CAPITA (kg ó litros por individuo)Otras CervezasANDALUCIA</v>
      </c>
      <c r="B4241" s="20" t="s">
        <v>122</v>
      </c>
      <c r="C4241" s="20" t="s">
        <v>149</v>
      </c>
      <c r="D4241" s="20" t="s">
        <v>5</v>
      </c>
      <c r="E4241" s="22">
        <v>4.3351361612108459E-2</v>
      </c>
      <c r="F4241" s="22">
        <v>2.991443684064762E-2</v>
      </c>
      <c r="G4241" s="22">
        <v>8.2407740231567311E-3</v>
      </c>
    </row>
    <row r="4242" spans="1:7" x14ac:dyDescent="0.25">
      <c r="A4242" s="20" t="str">
        <f t="shared" si="66"/>
        <v>CONSUMO PER CAPITA (kg ó litros por individuo)Otras CervezasMDD AM</v>
      </c>
      <c r="B4242" s="20" t="s">
        <v>122</v>
      </c>
      <c r="C4242" s="20" t="s">
        <v>149</v>
      </c>
      <c r="D4242" s="20" t="s">
        <v>6</v>
      </c>
      <c r="E4242" s="22">
        <v>5.4129105454835715E-2</v>
      </c>
      <c r="F4242" s="22">
        <v>1.2457920078223645E-2</v>
      </c>
      <c r="G4242" s="22">
        <v>2.4310835684805104E-2</v>
      </c>
    </row>
    <row r="4243" spans="1:7" x14ac:dyDescent="0.25">
      <c r="A4243" s="20" t="str">
        <f t="shared" si="66"/>
        <v>CONSUMO PER CAPITA (kg ó litros por individuo)Otras CervezasRTO CENTRO</v>
      </c>
      <c r="B4243" s="20" t="s">
        <v>122</v>
      </c>
      <c r="C4243" s="20" t="s">
        <v>149</v>
      </c>
      <c r="D4243" s="20" t="s">
        <v>7</v>
      </c>
      <c r="E4243" s="22">
        <v>4.3087844103747101E-2</v>
      </c>
      <c r="F4243" s="22">
        <v>0.20143281790217338</v>
      </c>
      <c r="G4243" s="22">
        <v>2.5056951110956627E-2</v>
      </c>
    </row>
    <row r="4244" spans="1:7" x14ac:dyDescent="0.25">
      <c r="A4244" s="20" t="str">
        <f t="shared" si="66"/>
        <v>CONSUMO PER CAPITA (kg ó litros por individuo)Otras CervezasNORTE-CENTRO</v>
      </c>
      <c r="B4244" s="20" t="s">
        <v>122</v>
      </c>
      <c r="C4244" s="20" t="s">
        <v>149</v>
      </c>
      <c r="D4244" s="20" t="s">
        <v>8</v>
      </c>
      <c r="E4244" s="22">
        <v>3.1357451088084798E-2</v>
      </c>
      <c r="F4244" s="22">
        <v>6.5262909802359286E-3</v>
      </c>
      <c r="G4244" s="22">
        <v>3.1248253182162278E-2</v>
      </c>
    </row>
    <row r="4245" spans="1:7" x14ac:dyDescent="0.25">
      <c r="A4245" s="20" t="str">
        <f t="shared" si="66"/>
        <v>CONSUMO PER CAPITA (kg ó litros por individuo)Otras CervezasNOROESTE</v>
      </c>
      <c r="B4245" s="20" t="s">
        <v>122</v>
      </c>
      <c r="C4245" s="20" t="s">
        <v>149</v>
      </c>
      <c r="D4245" s="20" t="s">
        <v>9</v>
      </c>
      <c r="E4245" s="22">
        <v>9.1121653650391668E-2</v>
      </c>
      <c r="F4245" s="22">
        <v>0.16205508972575053</v>
      </c>
      <c r="G4245" s="22">
        <v>2.5149040290592607E-2</v>
      </c>
    </row>
    <row r="4246" spans="1:7" x14ac:dyDescent="0.25">
      <c r="A4246" s="20" t="str">
        <f t="shared" si="66"/>
        <v>CONSUMO PER CAPITA (kg ó litros por individuo)Otras Cervezas&lt;2MIL</v>
      </c>
      <c r="B4246" s="20" t="s">
        <v>122</v>
      </c>
      <c r="C4246" s="20" t="s">
        <v>149</v>
      </c>
      <c r="D4246" s="20" t="s">
        <v>10</v>
      </c>
      <c r="E4246" s="22">
        <v>1.177445607732676E-2</v>
      </c>
      <c r="F4246" s="22">
        <v>3.5699741750588883E-2</v>
      </c>
      <c r="G4246" s="22">
        <v>1.4742585951663393E-2</v>
      </c>
    </row>
    <row r="4247" spans="1:7" x14ac:dyDescent="0.25">
      <c r="A4247" s="20" t="str">
        <f t="shared" si="66"/>
        <v>CONSUMO PER CAPITA (kg ó litros por individuo)Otras Cervezas2-5MIL</v>
      </c>
      <c r="B4247" s="20" t="s">
        <v>122</v>
      </c>
      <c r="C4247" s="20" t="s">
        <v>149</v>
      </c>
      <c r="D4247" s="20" t="s">
        <v>11</v>
      </c>
      <c r="E4247" s="22">
        <v>2.7071941468637159E-2</v>
      </c>
      <c r="F4247" s="22">
        <v>4.6325235243144885E-2</v>
      </c>
      <c r="G4247" s="22">
        <v>9.6235982052175349E-4</v>
      </c>
    </row>
    <row r="4248" spans="1:7" x14ac:dyDescent="0.25">
      <c r="A4248" s="20" t="str">
        <f t="shared" si="66"/>
        <v>CONSUMO PER CAPITA (kg ó litros por individuo)Otras Cervezas5-10MIL</v>
      </c>
      <c r="B4248" s="20" t="s">
        <v>122</v>
      </c>
      <c r="C4248" s="20" t="s">
        <v>149</v>
      </c>
      <c r="D4248" s="20" t="s">
        <v>12</v>
      </c>
      <c r="E4248" s="22">
        <v>4.9263455797239706E-3</v>
      </c>
      <c r="F4248" s="22">
        <v>4.890618683773355E-3</v>
      </c>
      <c r="G4248" s="22" t="s">
        <v>213</v>
      </c>
    </row>
    <row r="4249" spans="1:7" x14ac:dyDescent="0.25">
      <c r="A4249" s="20" t="str">
        <f t="shared" si="66"/>
        <v>CONSUMO PER CAPITA (kg ó litros por individuo)Otras Cervezas10-30MIL</v>
      </c>
      <c r="B4249" s="20" t="s">
        <v>122</v>
      </c>
      <c r="C4249" s="20" t="s">
        <v>149</v>
      </c>
      <c r="D4249" s="20" t="s">
        <v>13</v>
      </c>
      <c r="E4249" s="22">
        <v>6.3872307236206655E-2</v>
      </c>
      <c r="F4249" s="22">
        <v>7.7610862751571461E-2</v>
      </c>
      <c r="G4249" s="22">
        <v>2.6481820295178902E-2</v>
      </c>
    </row>
    <row r="4250" spans="1:7" x14ac:dyDescent="0.25">
      <c r="A4250" s="20" t="str">
        <f t="shared" si="66"/>
        <v>CONSUMO PER CAPITA (kg ó litros por individuo)Otras Cervezas30-100MIL</v>
      </c>
      <c r="B4250" s="20" t="s">
        <v>122</v>
      </c>
      <c r="C4250" s="20" t="s">
        <v>149</v>
      </c>
      <c r="D4250" s="20" t="s">
        <v>14</v>
      </c>
      <c r="E4250" s="22">
        <v>2.9502092668254928E-2</v>
      </c>
      <c r="F4250" s="22">
        <v>2.9887150413567373E-2</v>
      </c>
      <c r="G4250" s="22">
        <v>1.4958743997021611E-2</v>
      </c>
    </row>
    <row r="4251" spans="1:7" x14ac:dyDescent="0.25">
      <c r="A4251" s="20" t="str">
        <f t="shared" si="66"/>
        <v>CONSUMO PER CAPITA (kg ó litros por individuo)Otras Cervezas100-200MIL</v>
      </c>
      <c r="B4251" s="20" t="s">
        <v>122</v>
      </c>
      <c r="C4251" s="20" t="s">
        <v>149</v>
      </c>
      <c r="D4251" s="20" t="s">
        <v>15</v>
      </c>
      <c r="E4251" s="22">
        <v>5.8990701933743749E-2</v>
      </c>
      <c r="F4251" s="22">
        <v>2.5093934306672682E-2</v>
      </c>
      <c r="G4251" s="22">
        <v>1.6930261815375377E-2</v>
      </c>
    </row>
    <row r="4252" spans="1:7" x14ac:dyDescent="0.25">
      <c r="A4252" s="20" t="str">
        <f t="shared" si="66"/>
        <v>CONSUMO PER CAPITA (kg ó litros por individuo)Otras Cervezas200-500MIL</v>
      </c>
      <c r="B4252" s="20" t="s">
        <v>122</v>
      </c>
      <c r="C4252" s="20" t="s">
        <v>149</v>
      </c>
      <c r="D4252" s="20" t="s">
        <v>16</v>
      </c>
      <c r="E4252" s="22">
        <v>5.3988398629128763E-2</v>
      </c>
      <c r="F4252" s="22">
        <v>0.17120341650466223</v>
      </c>
      <c r="G4252" s="22">
        <v>8.8718254548708787E-3</v>
      </c>
    </row>
    <row r="4253" spans="1:7" x14ac:dyDescent="0.25">
      <c r="A4253" s="20" t="str">
        <f t="shared" si="66"/>
        <v>CONSUMO PER CAPITA (kg ó litros por individuo)Otras Cervezas&gt;500MIL</v>
      </c>
      <c r="B4253" s="20" t="s">
        <v>122</v>
      </c>
      <c r="C4253" s="20" t="s">
        <v>149</v>
      </c>
      <c r="D4253" s="20" t="s">
        <v>17</v>
      </c>
      <c r="E4253" s="22">
        <v>4.2774043890184979E-2</v>
      </c>
      <c r="F4253" s="22">
        <v>2.7495199826580032E-2</v>
      </c>
      <c r="G4253" s="22">
        <v>1.7564847546705113E-2</v>
      </c>
    </row>
    <row r="4254" spans="1:7" x14ac:dyDescent="0.25">
      <c r="A4254" s="20" t="str">
        <f t="shared" si="66"/>
        <v>CONSUMO PER CAPITA (kg ó litros por individuo)Otras CervezasDE 15 A 19 AÑOS</v>
      </c>
      <c r="B4254" s="20" t="s">
        <v>122</v>
      </c>
      <c r="C4254" s="20" t="s">
        <v>149</v>
      </c>
      <c r="D4254" s="20" t="s">
        <v>40</v>
      </c>
      <c r="E4254" s="22" t="s">
        <v>213</v>
      </c>
      <c r="F4254" s="22" t="s">
        <v>213</v>
      </c>
      <c r="G4254" s="22" t="s">
        <v>213</v>
      </c>
    </row>
    <row r="4255" spans="1:7" x14ac:dyDescent="0.25">
      <c r="A4255" s="20" t="str">
        <f t="shared" si="66"/>
        <v>CONSUMO PER CAPITA (kg ó litros por individuo)Otras CervezasDE 20 A 24 AÑOS</v>
      </c>
      <c r="B4255" s="20" t="s">
        <v>122</v>
      </c>
      <c r="C4255" s="20" t="s">
        <v>149</v>
      </c>
      <c r="D4255" s="20" t="s">
        <v>41</v>
      </c>
      <c r="E4255" s="22">
        <v>1.1784536174605093E-2</v>
      </c>
      <c r="F4255" s="22">
        <v>5.4390788151502549E-2</v>
      </c>
      <c r="G4255" s="22">
        <v>1.6409049925974813E-2</v>
      </c>
    </row>
    <row r="4256" spans="1:7" x14ac:dyDescent="0.25">
      <c r="A4256" s="20" t="str">
        <f t="shared" si="66"/>
        <v>CONSUMO PER CAPITA (kg ó litros por individuo)Otras CervezasDE 25 A 34 AÑOS</v>
      </c>
      <c r="B4256" s="20" t="s">
        <v>122</v>
      </c>
      <c r="C4256" s="20" t="s">
        <v>149</v>
      </c>
      <c r="D4256" s="20" t="s">
        <v>42</v>
      </c>
      <c r="E4256" s="22">
        <v>1.8700578580837398E-2</v>
      </c>
      <c r="F4256" s="22">
        <v>2.6469131310098266E-2</v>
      </c>
      <c r="G4256" s="22">
        <v>1.3527381522808711E-2</v>
      </c>
    </row>
    <row r="4257" spans="1:7" x14ac:dyDescent="0.25">
      <c r="A4257" s="20" t="str">
        <f t="shared" si="66"/>
        <v>CONSUMO PER CAPITA (kg ó litros por individuo)Otras CervezasDE 35 A 49 AÑOS</v>
      </c>
      <c r="B4257" s="20" t="s">
        <v>122</v>
      </c>
      <c r="C4257" s="20" t="s">
        <v>149</v>
      </c>
      <c r="D4257" s="20" t="s">
        <v>43</v>
      </c>
      <c r="E4257" s="22">
        <v>3.1351826962687616E-2</v>
      </c>
      <c r="F4257" s="22">
        <v>3.4651895144914839E-2</v>
      </c>
      <c r="G4257" s="22">
        <v>4.3090852380743205E-3</v>
      </c>
    </row>
    <row r="4258" spans="1:7" x14ac:dyDescent="0.25">
      <c r="A4258" s="20" t="str">
        <f t="shared" si="66"/>
        <v>CONSUMO PER CAPITA (kg ó litros por individuo)Otras CervezasDE 50 A 59 AÑOS</v>
      </c>
      <c r="B4258" s="20" t="s">
        <v>122</v>
      </c>
      <c r="C4258" s="20" t="s">
        <v>149</v>
      </c>
      <c r="D4258" s="20" t="s">
        <v>44</v>
      </c>
      <c r="E4258" s="22">
        <v>2.5632643630661985E-2</v>
      </c>
      <c r="F4258" s="22">
        <v>4.3543055365004156E-2</v>
      </c>
      <c r="G4258" s="22">
        <v>2.1709401017849534E-2</v>
      </c>
    </row>
    <row r="4259" spans="1:7" x14ac:dyDescent="0.25">
      <c r="A4259" s="20" t="str">
        <f t="shared" si="66"/>
        <v>CONSUMO PER CAPITA (kg ó litros por individuo)Otras CervezasDE 60 A 75 AÑOS</v>
      </c>
      <c r="B4259" s="20" t="s">
        <v>122</v>
      </c>
      <c r="C4259" s="20" t="s">
        <v>149</v>
      </c>
      <c r="D4259" s="20" t="s">
        <v>45</v>
      </c>
      <c r="E4259" s="22">
        <v>0.10478498639659461</v>
      </c>
      <c r="F4259" s="22">
        <v>0.13123629384185292</v>
      </c>
      <c r="G4259" s="22">
        <v>2.8214202009684348E-2</v>
      </c>
    </row>
    <row r="4260" spans="1:7" x14ac:dyDescent="0.25">
      <c r="A4260" s="20" t="str">
        <f t="shared" si="66"/>
        <v>CONSUMO PER CAPITA (kg ó litros por individuo)Otras CervezasALTA Y MEDIA ALTA</v>
      </c>
      <c r="B4260" s="20" t="s">
        <v>122</v>
      </c>
      <c r="C4260" s="20" t="s">
        <v>149</v>
      </c>
      <c r="D4260" s="20" t="s">
        <v>18</v>
      </c>
      <c r="E4260" s="22">
        <v>3.3626989976369835E-2</v>
      </c>
      <c r="F4260" s="22">
        <v>5.8794432880460969E-2</v>
      </c>
      <c r="G4260" s="22">
        <v>1.2420541236223957E-2</v>
      </c>
    </row>
    <row r="4261" spans="1:7" x14ac:dyDescent="0.25">
      <c r="A4261" s="20" t="str">
        <f t="shared" si="66"/>
        <v>CONSUMO PER CAPITA (kg ó litros por individuo)Otras CervezasMEDIA</v>
      </c>
      <c r="B4261" s="20" t="s">
        <v>122</v>
      </c>
      <c r="C4261" s="20" t="s">
        <v>149</v>
      </c>
      <c r="D4261" s="20" t="s">
        <v>19</v>
      </c>
      <c r="E4261" s="22">
        <v>3.1288080431577298E-2</v>
      </c>
      <c r="F4261" s="22">
        <v>5.6243505129548815E-2</v>
      </c>
      <c r="G4261" s="22">
        <v>2.3677785057166195E-2</v>
      </c>
    </row>
    <row r="4262" spans="1:7" x14ac:dyDescent="0.25">
      <c r="A4262" s="20" t="str">
        <f t="shared" si="66"/>
        <v>CONSUMO PER CAPITA (kg ó litros por individuo)Otras CervezasMEDIA BAJA</v>
      </c>
      <c r="B4262" s="20" t="s">
        <v>122</v>
      </c>
      <c r="C4262" s="20" t="s">
        <v>149</v>
      </c>
      <c r="D4262" s="20" t="s">
        <v>20</v>
      </c>
      <c r="E4262" s="22">
        <v>6.7690743417470764E-2</v>
      </c>
      <c r="F4262" s="22">
        <v>4.8681000701737816E-2</v>
      </c>
      <c r="G4262" s="22">
        <v>1.0059928004239721E-2</v>
      </c>
    </row>
    <row r="4263" spans="1:7" x14ac:dyDescent="0.25">
      <c r="A4263" s="20" t="str">
        <f t="shared" si="66"/>
        <v>CONSUMO PER CAPITA (kg ó litros por individuo)Otras CervezasBAJA</v>
      </c>
      <c r="B4263" s="20" t="s">
        <v>122</v>
      </c>
      <c r="C4263" s="20" t="s">
        <v>149</v>
      </c>
      <c r="D4263" s="20" t="s">
        <v>21</v>
      </c>
      <c r="E4263" s="22">
        <v>2.9431448674779755E-2</v>
      </c>
      <c r="F4263" s="22">
        <v>5.9180491657675929E-2</v>
      </c>
      <c r="G4263" s="22">
        <v>8.9983480238267789E-3</v>
      </c>
    </row>
    <row r="4264" spans="1:7" x14ac:dyDescent="0.25">
      <c r="A4264" s="20" t="str">
        <f t="shared" si="66"/>
        <v>CONSUMO PER CAPITA (kg ó litros por individuo)Otras CervezasHOMBRE</v>
      </c>
      <c r="B4264" s="20" t="s">
        <v>122</v>
      </c>
      <c r="C4264" s="20" t="s">
        <v>149</v>
      </c>
      <c r="D4264" s="20" t="s">
        <v>22</v>
      </c>
      <c r="E4264" s="22">
        <v>2.9941315853602914E-2</v>
      </c>
      <c r="F4264" s="22">
        <v>3.5233111268707797E-2</v>
      </c>
      <c r="G4264" s="22">
        <v>1.0229353166191066E-2</v>
      </c>
    </row>
    <row r="4265" spans="1:7" x14ac:dyDescent="0.25">
      <c r="A4265" s="20" t="str">
        <f t="shared" si="66"/>
        <v>CONSUMO PER CAPITA (kg ó litros por individuo)Otras CervezasMUJER</v>
      </c>
      <c r="B4265" s="20" t="s">
        <v>122</v>
      </c>
      <c r="C4265" s="20" t="s">
        <v>149</v>
      </c>
      <c r="D4265" s="20" t="s">
        <v>23</v>
      </c>
      <c r="E4265" s="22">
        <v>5.1938823766569261E-2</v>
      </c>
      <c r="F4265" s="22">
        <v>7.5175047755428465E-2</v>
      </c>
      <c r="G4265" s="22">
        <v>1.9388705956923786E-2</v>
      </c>
    </row>
    <row r="4266" spans="1:7" x14ac:dyDescent="0.25">
      <c r="A4266" s="20" t="str">
        <f t="shared" si="66"/>
        <v>CONSUMO PER CAPITA (kg ó litros por individuo)EspirituosasT.ESPAÑA</v>
      </c>
      <c r="B4266" s="20" t="s">
        <v>122</v>
      </c>
      <c r="C4266" s="20" t="s">
        <v>150</v>
      </c>
      <c r="D4266" s="20" t="s">
        <v>37</v>
      </c>
      <c r="E4266" s="22">
        <v>1.9173725301899207</v>
      </c>
      <c r="F4266" s="22">
        <v>1.6726568916234015</v>
      </c>
      <c r="G4266" s="22">
        <v>0.92281194519955567</v>
      </c>
    </row>
    <row r="4267" spans="1:7" x14ac:dyDescent="0.25">
      <c r="A4267" s="20" t="str">
        <f t="shared" si="66"/>
        <v>CONSUMO PER CAPITA (kg ó litros por individuo)EspirituosasBCN AM</v>
      </c>
      <c r="B4267" s="20" t="s">
        <v>122</v>
      </c>
      <c r="C4267" s="20" t="s">
        <v>150</v>
      </c>
      <c r="D4267" s="20" t="s">
        <v>2</v>
      </c>
      <c r="E4267" s="22">
        <v>2.5566011750470432</v>
      </c>
      <c r="F4267" s="22">
        <v>1.3459880771795516</v>
      </c>
      <c r="G4267" s="22">
        <v>0.8570427248223651</v>
      </c>
    </row>
    <row r="4268" spans="1:7" x14ac:dyDescent="0.25">
      <c r="A4268" s="20" t="str">
        <f t="shared" si="66"/>
        <v>CONSUMO PER CAPITA (kg ó litros por individuo)EspirituosasREST.CAT ARAGON</v>
      </c>
      <c r="B4268" s="20" t="s">
        <v>122</v>
      </c>
      <c r="C4268" s="20" t="s">
        <v>150</v>
      </c>
      <c r="D4268" s="20" t="s">
        <v>3</v>
      </c>
      <c r="E4268" s="22">
        <v>3.1654664452525183</v>
      </c>
      <c r="F4268" s="22">
        <v>2.5904039661262037</v>
      </c>
      <c r="G4268" s="22">
        <v>1.204069449518929</v>
      </c>
    </row>
    <row r="4269" spans="1:7" x14ac:dyDescent="0.25">
      <c r="A4269" s="20" t="str">
        <f t="shared" si="66"/>
        <v>CONSUMO PER CAPITA (kg ó litros por individuo)EspirituosasLEVANTE</v>
      </c>
      <c r="B4269" s="20" t="s">
        <v>122</v>
      </c>
      <c r="C4269" s="20" t="s">
        <v>150</v>
      </c>
      <c r="D4269" s="20" t="s">
        <v>4</v>
      </c>
      <c r="E4269" s="22">
        <v>1.3801869805414606</v>
      </c>
      <c r="F4269" s="22">
        <v>1.4530125501279634</v>
      </c>
      <c r="G4269" s="22">
        <v>0.68094606881851616</v>
      </c>
    </row>
    <row r="4270" spans="1:7" x14ac:dyDescent="0.25">
      <c r="A4270" s="20" t="str">
        <f t="shared" si="66"/>
        <v>CONSUMO PER CAPITA (kg ó litros por individuo)EspirituosasANDALUCIA</v>
      </c>
      <c r="B4270" s="20" t="s">
        <v>122</v>
      </c>
      <c r="C4270" s="20" t="s">
        <v>150</v>
      </c>
      <c r="D4270" s="20" t="s">
        <v>5</v>
      </c>
      <c r="E4270" s="22">
        <v>1.8166730072889234</v>
      </c>
      <c r="F4270" s="22">
        <v>1.5425360706053235</v>
      </c>
      <c r="G4270" s="22">
        <v>0.96899593603713507</v>
      </c>
    </row>
    <row r="4271" spans="1:7" x14ac:dyDescent="0.25">
      <c r="A4271" s="20" t="str">
        <f t="shared" si="66"/>
        <v>CONSUMO PER CAPITA (kg ó litros por individuo)EspirituosasMDD AM</v>
      </c>
      <c r="B4271" s="20" t="s">
        <v>122</v>
      </c>
      <c r="C4271" s="20" t="s">
        <v>150</v>
      </c>
      <c r="D4271" s="20" t="s">
        <v>6</v>
      </c>
      <c r="E4271" s="22">
        <v>1.5230074686167783</v>
      </c>
      <c r="F4271" s="22">
        <v>1.5594688870956317</v>
      </c>
      <c r="G4271" s="22">
        <v>1.006187632611435</v>
      </c>
    </row>
    <row r="4272" spans="1:7" x14ac:dyDescent="0.25">
      <c r="A4272" s="20" t="str">
        <f t="shared" si="66"/>
        <v>CONSUMO PER CAPITA (kg ó litros por individuo)EspirituosasRTO CENTRO</v>
      </c>
      <c r="B4272" s="20" t="s">
        <v>122</v>
      </c>
      <c r="C4272" s="20" t="s">
        <v>150</v>
      </c>
      <c r="D4272" s="20" t="s">
        <v>7</v>
      </c>
      <c r="E4272" s="22">
        <v>1.7884187106144871</v>
      </c>
      <c r="F4272" s="22">
        <v>1.8668523302085502</v>
      </c>
      <c r="G4272" s="22">
        <v>1.0256531272374192</v>
      </c>
    </row>
    <row r="4273" spans="1:7" x14ac:dyDescent="0.25">
      <c r="A4273" s="20" t="str">
        <f t="shared" si="66"/>
        <v>CONSUMO PER CAPITA (kg ó litros por individuo)EspirituosasNORTE-CENTRO</v>
      </c>
      <c r="B4273" s="20" t="s">
        <v>122</v>
      </c>
      <c r="C4273" s="20" t="s">
        <v>150</v>
      </c>
      <c r="D4273" s="20" t="s">
        <v>8</v>
      </c>
      <c r="E4273" s="22">
        <v>1.901213371086848</v>
      </c>
      <c r="F4273" s="22">
        <v>1.6474764360127538</v>
      </c>
      <c r="G4273" s="22">
        <v>0.790464284515357</v>
      </c>
    </row>
    <row r="4274" spans="1:7" x14ac:dyDescent="0.25">
      <c r="A4274" s="20" t="str">
        <f t="shared" si="66"/>
        <v>CONSUMO PER CAPITA (kg ó litros por individuo)EspirituosasNOROESTE</v>
      </c>
      <c r="B4274" s="20" t="s">
        <v>122</v>
      </c>
      <c r="C4274" s="20" t="s">
        <v>150</v>
      </c>
      <c r="D4274" s="20" t="s">
        <v>9</v>
      </c>
      <c r="E4274" s="22">
        <v>1.4082462004313065</v>
      </c>
      <c r="F4274" s="22">
        <v>1.3750440969415276</v>
      </c>
      <c r="G4274" s="22">
        <v>0.80545713967111132</v>
      </c>
    </row>
    <row r="4275" spans="1:7" x14ac:dyDescent="0.25">
      <c r="A4275" s="20" t="str">
        <f t="shared" si="66"/>
        <v>CONSUMO PER CAPITA (kg ó litros por individuo)Espirituosas&lt;2MIL</v>
      </c>
      <c r="B4275" s="20" t="s">
        <v>122</v>
      </c>
      <c r="C4275" s="20" t="s">
        <v>150</v>
      </c>
      <c r="D4275" s="20" t="s">
        <v>10</v>
      </c>
      <c r="E4275" s="22">
        <v>3.1549754175792732</v>
      </c>
      <c r="F4275" s="22">
        <v>2.9825149595029772</v>
      </c>
      <c r="G4275" s="22">
        <v>1.6044385594933319</v>
      </c>
    </row>
    <row r="4276" spans="1:7" x14ac:dyDescent="0.25">
      <c r="A4276" s="20" t="str">
        <f t="shared" si="66"/>
        <v>CONSUMO PER CAPITA (kg ó litros por individuo)Espirituosas2-5MIL</v>
      </c>
      <c r="B4276" s="20" t="s">
        <v>122</v>
      </c>
      <c r="C4276" s="20" t="s">
        <v>150</v>
      </c>
      <c r="D4276" s="20" t="s">
        <v>11</v>
      </c>
      <c r="E4276" s="22">
        <v>1.4516091202955212</v>
      </c>
      <c r="F4276" s="22">
        <v>1.2055481695155932</v>
      </c>
      <c r="G4276" s="22">
        <v>0.54824487912485109</v>
      </c>
    </row>
    <row r="4277" spans="1:7" x14ac:dyDescent="0.25">
      <c r="A4277" s="20" t="str">
        <f t="shared" si="66"/>
        <v>CONSUMO PER CAPITA (kg ó litros por individuo)Espirituosas5-10MIL</v>
      </c>
      <c r="B4277" s="20" t="s">
        <v>122</v>
      </c>
      <c r="C4277" s="20" t="s">
        <v>150</v>
      </c>
      <c r="D4277" s="20" t="s">
        <v>12</v>
      </c>
      <c r="E4277" s="22">
        <v>1.6608137285101288</v>
      </c>
      <c r="F4277" s="22">
        <v>1.5184493631565916</v>
      </c>
      <c r="G4277" s="22">
        <v>0.66699098836633852</v>
      </c>
    </row>
    <row r="4278" spans="1:7" x14ac:dyDescent="0.25">
      <c r="A4278" s="20" t="str">
        <f t="shared" si="66"/>
        <v>CONSUMO PER CAPITA (kg ó litros por individuo)Espirituosas10-30MIL</v>
      </c>
      <c r="B4278" s="20" t="s">
        <v>122</v>
      </c>
      <c r="C4278" s="20" t="s">
        <v>150</v>
      </c>
      <c r="D4278" s="20" t="s">
        <v>13</v>
      </c>
      <c r="E4278" s="22">
        <v>2.508805690454925</v>
      </c>
      <c r="F4278" s="22">
        <v>2.0604521137217469</v>
      </c>
      <c r="G4278" s="22">
        <v>0.96161397063516074</v>
      </c>
    </row>
    <row r="4279" spans="1:7" x14ac:dyDescent="0.25">
      <c r="A4279" s="20" t="str">
        <f t="shared" si="66"/>
        <v>CONSUMO PER CAPITA (kg ó litros por individuo)Espirituosas30-100MIL</v>
      </c>
      <c r="B4279" s="20" t="s">
        <v>122</v>
      </c>
      <c r="C4279" s="20" t="s">
        <v>150</v>
      </c>
      <c r="D4279" s="20" t="s">
        <v>14</v>
      </c>
      <c r="E4279" s="22">
        <v>1.3147481993675028</v>
      </c>
      <c r="F4279" s="22">
        <v>1.2548742535767747</v>
      </c>
      <c r="G4279" s="22">
        <v>0.73675548608164732</v>
      </c>
    </row>
    <row r="4280" spans="1:7" x14ac:dyDescent="0.25">
      <c r="A4280" s="20" t="str">
        <f t="shared" si="66"/>
        <v>CONSUMO PER CAPITA (kg ó litros por individuo)Espirituosas100-200MIL</v>
      </c>
      <c r="B4280" s="20" t="s">
        <v>122</v>
      </c>
      <c r="C4280" s="20" t="s">
        <v>150</v>
      </c>
      <c r="D4280" s="20" t="s">
        <v>15</v>
      </c>
      <c r="E4280" s="22">
        <v>1.6818539553418348</v>
      </c>
      <c r="F4280" s="22">
        <v>1.8109829700619495</v>
      </c>
      <c r="G4280" s="22">
        <v>0.94206297344335577</v>
      </c>
    </row>
    <row r="4281" spans="1:7" x14ac:dyDescent="0.25">
      <c r="A4281" s="20" t="str">
        <f t="shared" si="66"/>
        <v>CONSUMO PER CAPITA (kg ó litros por individuo)Espirituosas200-500MIL</v>
      </c>
      <c r="B4281" s="20" t="s">
        <v>122</v>
      </c>
      <c r="C4281" s="20" t="s">
        <v>150</v>
      </c>
      <c r="D4281" s="20" t="s">
        <v>16</v>
      </c>
      <c r="E4281" s="22">
        <v>1.8101870595022793</v>
      </c>
      <c r="F4281" s="22">
        <v>1.5327737576134906</v>
      </c>
      <c r="G4281" s="22">
        <v>0.95178496459459205</v>
      </c>
    </row>
    <row r="4282" spans="1:7" x14ac:dyDescent="0.25">
      <c r="A4282" s="20" t="str">
        <f t="shared" si="66"/>
        <v>CONSUMO PER CAPITA (kg ó litros por individuo)Espirituosas&gt;500MIL</v>
      </c>
      <c r="B4282" s="20" t="s">
        <v>122</v>
      </c>
      <c r="C4282" s="20" t="s">
        <v>150</v>
      </c>
      <c r="D4282" s="20" t="s">
        <v>17</v>
      </c>
      <c r="E4282" s="22">
        <v>2.0857791391638552</v>
      </c>
      <c r="F4282" s="22">
        <v>1.5635730633242058</v>
      </c>
      <c r="G4282" s="22">
        <v>1.0959412212725184</v>
      </c>
    </row>
    <row r="4283" spans="1:7" x14ac:dyDescent="0.25">
      <c r="A4283" s="20" t="str">
        <f t="shared" si="66"/>
        <v>CONSUMO PER CAPITA (kg ó litros por individuo)EspirituosasDE 15 A 19 AÑOS</v>
      </c>
      <c r="B4283" s="20" t="s">
        <v>122</v>
      </c>
      <c r="C4283" s="20" t="s">
        <v>150</v>
      </c>
      <c r="D4283" s="20" t="s">
        <v>40</v>
      </c>
      <c r="E4283" s="22">
        <v>0.75408174948571893</v>
      </c>
      <c r="F4283" s="22">
        <v>1.3414818432269888</v>
      </c>
      <c r="G4283" s="22">
        <v>0.50914188759221324</v>
      </c>
    </row>
    <row r="4284" spans="1:7" x14ac:dyDescent="0.25">
      <c r="A4284" s="20" t="str">
        <f t="shared" si="66"/>
        <v>CONSUMO PER CAPITA (kg ó litros por individuo)EspirituosasDE 20 A 24 AÑOS</v>
      </c>
      <c r="B4284" s="20" t="s">
        <v>122</v>
      </c>
      <c r="C4284" s="20" t="s">
        <v>150</v>
      </c>
      <c r="D4284" s="20" t="s">
        <v>41</v>
      </c>
      <c r="E4284" s="22">
        <v>2.2508383498813811</v>
      </c>
      <c r="F4284" s="22">
        <v>2.3730799582441091</v>
      </c>
      <c r="G4284" s="22">
        <v>1.1554362583819178</v>
      </c>
    </row>
    <row r="4285" spans="1:7" x14ac:dyDescent="0.25">
      <c r="A4285" s="20" t="str">
        <f t="shared" si="66"/>
        <v>CONSUMO PER CAPITA (kg ó litros por individuo)EspirituosasDE 25 A 34 AÑOS</v>
      </c>
      <c r="B4285" s="20" t="s">
        <v>122</v>
      </c>
      <c r="C4285" s="20" t="s">
        <v>150</v>
      </c>
      <c r="D4285" s="20" t="s">
        <v>42</v>
      </c>
      <c r="E4285" s="22">
        <v>1.7472182576774236</v>
      </c>
      <c r="F4285" s="22">
        <v>1.6050836419525758</v>
      </c>
      <c r="G4285" s="22">
        <v>1.0288215873444864</v>
      </c>
    </row>
    <row r="4286" spans="1:7" x14ac:dyDescent="0.25">
      <c r="A4286" s="20" t="str">
        <f t="shared" si="66"/>
        <v>CONSUMO PER CAPITA (kg ó litros por individuo)EspirituosasDE 35 A 49 AÑOS</v>
      </c>
      <c r="B4286" s="20" t="s">
        <v>122</v>
      </c>
      <c r="C4286" s="20" t="s">
        <v>150</v>
      </c>
      <c r="D4286" s="20" t="s">
        <v>43</v>
      </c>
      <c r="E4286" s="22">
        <v>1.3498327709269669</v>
      </c>
      <c r="F4286" s="22">
        <v>1.2676033251224532</v>
      </c>
      <c r="G4286" s="22">
        <v>0.61810588762375651</v>
      </c>
    </row>
    <row r="4287" spans="1:7" x14ac:dyDescent="0.25">
      <c r="A4287" s="20" t="str">
        <f t="shared" si="66"/>
        <v>CONSUMO PER CAPITA (kg ó litros por individuo)EspirituosasDE 50 A 59 AÑOS</v>
      </c>
      <c r="B4287" s="20" t="s">
        <v>122</v>
      </c>
      <c r="C4287" s="20" t="s">
        <v>150</v>
      </c>
      <c r="D4287" s="20" t="s">
        <v>44</v>
      </c>
      <c r="E4287" s="22">
        <v>3.5038519266649906</v>
      </c>
      <c r="F4287" s="22">
        <v>2.5449844879052184</v>
      </c>
      <c r="G4287" s="22">
        <v>1.1633279744054299</v>
      </c>
    </row>
    <row r="4288" spans="1:7" x14ac:dyDescent="0.25">
      <c r="A4288" s="20" t="str">
        <f t="shared" si="66"/>
        <v>CONSUMO PER CAPITA (kg ó litros por individuo)EspirituosasDE 60 A 75 AÑOS</v>
      </c>
      <c r="B4288" s="20" t="s">
        <v>122</v>
      </c>
      <c r="C4288" s="20" t="s">
        <v>150</v>
      </c>
      <c r="D4288" s="20" t="s">
        <v>45</v>
      </c>
      <c r="E4288" s="22">
        <v>1.7059711757883795</v>
      </c>
      <c r="F4288" s="22">
        <v>1.4240956044218458</v>
      </c>
      <c r="G4288" s="22">
        <v>1.1205766557029637</v>
      </c>
    </row>
    <row r="4289" spans="1:7" x14ac:dyDescent="0.25">
      <c r="A4289" s="20" t="str">
        <f t="shared" si="66"/>
        <v>CONSUMO PER CAPITA (kg ó litros por individuo)EspirituosasALTA Y MEDIA ALTA</v>
      </c>
      <c r="B4289" s="20" t="s">
        <v>122</v>
      </c>
      <c r="C4289" s="20" t="s">
        <v>150</v>
      </c>
      <c r="D4289" s="20" t="s">
        <v>18</v>
      </c>
      <c r="E4289" s="22">
        <v>2.1697234847283915</v>
      </c>
      <c r="F4289" s="22">
        <v>1.6537541668853948</v>
      </c>
      <c r="G4289" s="22">
        <v>0.91388121035862491</v>
      </c>
    </row>
    <row r="4290" spans="1:7" x14ac:dyDescent="0.25">
      <c r="A4290" s="20" t="str">
        <f t="shared" si="66"/>
        <v>CONSUMO PER CAPITA (kg ó litros por individuo)EspirituosasMEDIA</v>
      </c>
      <c r="B4290" s="20" t="s">
        <v>122</v>
      </c>
      <c r="C4290" s="20" t="s">
        <v>150</v>
      </c>
      <c r="D4290" s="20" t="s">
        <v>19</v>
      </c>
      <c r="E4290" s="22">
        <v>2.2815683423803956</v>
      </c>
      <c r="F4290" s="22">
        <v>1.7716565600241929</v>
      </c>
      <c r="G4290" s="22">
        <v>0.97032533180338643</v>
      </c>
    </row>
    <row r="4291" spans="1:7" x14ac:dyDescent="0.25">
      <c r="A4291" s="20" t="str">
        <f t="shared" si="66"/>
        <v>CONSUMO PER CAPITA (kg ó litros por individuo)EspirituosasMEDIA BAJA</v>
      </c>
      <c r="B4291" s="20" t="s">
        <v>122</v>
      </c>
      <c r="C4291" s="20" t="s">
        <v>150</v>
      </c>
      <c r="D4291" s="20" t="s">
        <v>20</v>
      </c>
      <c r="E4291" s="22">
        <v>1.3278196355233476</v>
      </c>
      <c r="F4291" s="22">
        <v>1.4474876506005065</v>
      </c>
      <c r="G4291" s="22">
        <v>0.76626190307523956</v>
      </c>
    </row>
    <row r="4292" spans="1:7" x14ac:dyDescent="0.25">
      <c r="A4292" s="20" t="str">
        <f t="shared" ref="A4292:A4355" si="67">B4292&amp;C4292&amp;D4292</f>
        <v>CONSUMO PER CAPITA (kg ó litros por individuo)EspirituosasBAJA</v>
      </c>
      <c r="B4292" s="20" t="s">
        <v>122</v>
      </c>
      <c r="C4292" s="20" t="s">
        <v>150</v>
      </c>
      <c r="D4292" s="20" t="s">
        <v>21</v>
      </c>
      <c r="E4292" s="22">
        <v>1.8193002156123272</v>
      </c>
      <c r="F4292" s="22">
        <v>1.8335682640401039</v>
      </c>
      <c r="G4292" s="22">
        <v>1.0668516747744492</v>
      </c>
    </row>
    <row r="4293" spans="1:7" x14ac:dyDescent="0.25">
      <c r="A4293" s="20" t="str">
        <f t="shared" si="67"/>
        <v>CONSUMO PER CAPITA (kg ó litros por individuo)EspirituosasHOMBRE</v>
      </c>
      <c r="B4293" s="20" t="s">
        <v>122</v>
      </c>
      <c r="C4293" s="20" t="s">
        <v>150</v>
      </c>
      <c r="D4293" s="20" t="s">
        <v>22</v>
      </c>
      <c r="E4293" s="22">
        <v>1.7771356343260816</v>
      </c>
      <c r="F4293" s="22">
        <v>1.6513999150832024</v>
      </c>
      <c r="G4293" s="22">
        <v>1.01334189910174</v>
      </c>
    </row>
    <row r="4294" spans="1:7" x14ac:dyDescent="0.25">
      <c r="A4294" s="20" t="str">
        <f t="shared" si="67"/>
        <v>CONSUMO PER CAPITA (kg ó litros por individuo)EspirituosasMUJER</v>
      </c>
      <c r="B4294" s="20" t="s">
        <v>122</v>
      </c>
      <c r="C4294" s="20" t="s">
        <v>150</v>
      </c>
      <c r="D4294" s="20" t="s">
        <v>23</v>
      </c>
      <c r="E4294" s="22">
        <v>2.0559375626383485</v>
      </c>
      <c r="F4294" s="22">
        <v>1.693595980582266</v>
      </c>
      <c r="G4294" s="22">
        <v>0.83379001487682569</v>
      </c>
    </row>
    <row r="4295" spans="1:7" x14ac:dyDescent="0.25">
      <c r="A4295" s="20" t="str">
        <f t="shared" si="67"/>
        <v>CONSUMO PER CAPITA (kg ó litros por individuo)WhiskyT.ESPAÑA</v>
      </c>
      <c r="B4295" s="20" t="s">
        <v>122</v>
      </c>
      <c r="C4295" s="20" t="s">
        <v>151</v>
      </c>
      <c r="D4295" s="20" t="s">
        <v>37</v>
      </c>
      <c r="E4295" s="22">
        <v>0.12700119691510281</v>
      </c>
      <c r="F4295" s="22">
        <v>0.13573911232369082</v>
      </c>
      <c r="G4295" s="22">
        <v>8.2996568150387959E-2</v>
      </c>
    </row>
    <row r="4296" spans="1:7" x14ac:dyDescent="0.25">
      <c r="A4296" s="20" t="str">
        <f t="shared" si="67"/>
        <v>CONSUMO PER CAPITA (kg ó litros por individuo)WhiskyBCN AM</v>
      </c>
      <c r="B4296" s="20" t="s">
        <v>122</v>
      </c>
      <c r="C4296" s="20" t="s">
        <v>151</v>
      </c>
      <c r="D4296" s="20" t="s">
        <v>2</v>
      </c>
      <c r="E4296" s="22">
        <v>7.7211475794909681E-2</v>
      </c>
      <c r="F4296" s="22">
        <v>0.16260215565555516</v>
      </c>
      <c r="G4296" s="22">
        <v>5.0979188510852744E-2</v>
      </c>
    </row>
    <row r="4297" spans="1:7" x14ac:dyDescent="0.25">
      <c r="A4297" s="20" t="str">
        <f t="shared" si="67"/>
        <v>CONSUMO PER CAPITA (kg ó litros por individuo)WhiskyREST.CAT ARAGON</v>
      </c>
      <c r="B4297" s="20" t="s">
        <v>122</v>
      </c>
      <c r="C4297" s="20" t="s">
        <v>151</v>
      </c>
      <c r="D4297" s="20" t="s">
        <v>3</v>
      </c>
      <c r="E4297" s="22">
        <v>8.4157109767126134E-2</v>
      </c>
      <c r="F4297" s="22">
        <v>0.11623049916027357</v>
      </c>
      <c r="G4297" s="22">
        <v>7.1583331992188415E-2</v>
      </c>
    </row>
    <row r="4298" spans="1:7" x14ac:dyDescent="0.25">
      <c r="A4298" s="20" t="str">
        <f t="shared" si="67"/>
        <v>CONSUMO PER CAPITA (kg ó litros por individuo)WhiskyLEVANTE</v>
      </c>
      <c r="B4298" s="20" t="s">
        <v>122</v>
      </c>
      <c r="C4298" s="20" t="s">
        <v>151</v>
      </c>
      <c r="D4298" s="20" t="s">
        <v>4</v>
      </c>
      <c r="E4298" s="22">
        <v>7.1463067702073904E-2</v>
      </c>
      <c r="F4298" s="22">
        <v>0.11186111152894085</v>
      </c>
      <c r="G4298" s="22">
        <v>4.332291621782302E-2</v>
      </c>
    </row>
    <row r="4299" spans="1:7" x14ac:dyDescent="0.25">
      <c r="A4299" s="20" t="str">
        <f t="shared" si="67"/>
        <v>CONSUMO PER CAPITA (kg ó litros por individuo)WhiskyANDALUCIA</v>
      </c>
      <c r="B4299" s="20" t="s">
        <v>122</v>
      </c>
      <c r="C4299" s="20" t="s">
        <v>151</v>
      </c>
      <c r="D4299" s="20" t="s">
        <v>5</v>
      </c>
      <c r="E4299" s="22">
        <v>0.20458045429741903</v>
      </c>
      <c r="F4299" s="22">
        <v>0.14231950326299661</v>
      </c>
      <c r="G4299" s="22">
        <v>0.11728975461367731</v>
      </c>
    </row>
    <row r="4300" spans="1:7" x14ac:dyDescent="0.25">
      <c r="A4300" s="20" t="str">
        <f t="shared" si="67"/>
        <v>CONSUMO PER CAPITA (kg ó litros por individuo)WhiskyMDD AM</v>
      </c>
      <c r="B4300" s="20" t="s">
        <v>122</v>
      </c>
      <c r="C4300" s="20" t="s">
        <v>151</v>
      </c>
      <c r="D4300" s="20" t="s">
        <v>6</v>
      </c>
      <c r="E4300" s="22">
        <v>0.13044380425325727</v>
      </c>
      <c r="F4300" s="22">
        <v>9.6943433402157858E-2</v>
      </c>
      <c r="G4300" s="22">
        <v>5.9850740778802945E-2</v>
      </c>
    </row>
    <row r="4301" spans="1:7" x14ac:dyDescent="0.25">
      <c r="A4301" s="20" t="str">
        <f t="shared" si="67"/>
        <v>CONSUMO PER CAPITA (kg ó litros por individuo)WhiskyRTO CENTRO</v>
      </c>
      <c r="B4301" s="20" t="s">
        <v>122</v>
      </c>
      <c r="C4301" s="20" t="s">
        <v>151</v>
      </c>
      <c r="D4301" s="20" t="s">
        <v>7</v>
      </c>
      <c r="E4301" s="22">
        <v>0.24832754106854124</v>
      </c>
      <c r="F4301" s="22">
        <v>0.33052947776130304</v>
      </c>
      <c r="G4301" s="22">
        <v>0.19979265574409352</v>
      </c>
    </row>
    <row r="4302" spans="1:7" x14ac:dyDescent="0.25">
      <c r="A4302" s="20" t="str">
        <f t="shared" si="67"/>
        <v>CONSUMO PER CAPITA (kg ó litros por individuo)WhiskyNORTE-CENTRO</v>
      </c>
      <c r="B4302" s="20" t="s">
        <v>122</v>
      </c>
      <c r="C4302" s="20" t="s">
        <v>151</v>
      </c>
      <c r="D4302" s="20" t="s">
        <v>8</v>
      </c>
      <c r="E4302" s="22">
        <v>8.9843525006940497E-2</v>
      </c>
      <c r="F4302" s="22">
        <v>6.2231169928945479E-2</v>
      </c>
      <c r="G4302" s="22">
        <v>5.1847235763331466E-2</v>
      </c>
    </row>
    <row r="4303" spans="1:7" x14ac:dyDescent="0.25">
      <c r="A4303" s="20" t="str">
        <f t="shared" si="67"/>
        <v>CONSUMO PER CAPITA (kg ó litros por individuo)WhiskyNOROESTE</v>
      </c>
      <c r="B4303" s="20" t="s">
        <v>122</v>
      </c>
      <c r="C4303" s="20" t="s">
        <v>151</v>
      </c>
      <c r="D4303" s="20" t="s">
        <v>9</v>
      </c>
      <c r="E4303" s="22">
        <v>6.3485840493958182E-2</v>
      </c>
      <c r="F4303" s="22">
        <v>9.3750160387600728E-2</v>
      </c>
      <c r="G4303" s="22">
        <v>6.8321334151555002E-2</v>
      </c>
    </row>
    <row r="4304" spans="1:7" x14ac:dyDescent="0.25">
      <c r="A4304" s="20" t="str">
        <f t="shared" si="67"/>
        <v>CONSUMO PER CAPITA (kg ó litros por individuo)Whisky&lt;2MIL</v>
      </c>
      <c r="B4304" s="20" t="s">
        <v>122</v>
      </c>
      <c r="C4304" s="20" t="s">
        <v>151</v>
      </c>
      <c r="D4304" s="20" t="s">
        <v>10</v>
      </c>
      <c r="E4304" s="22">
        <v>0.22764895620820302</v>
      </c>
      <c r="F4304" s="22">
        <v>0.20533731076917341</v>
      </c>
      <c r="G4304" s="22">
        <v>0.18699814168119319</v>
      </c>
    </row>
    <row r="4305" spans="1:7" x14ac:dyDescent="0.25">
      <c r="A4305" s="20" t="str">
        <f t="shared" si="67"/>
        <v>CONSUMO PER CAPITA (kg ó litros por individuo)Whisky2-5MIL</v>
      </c>
      <c r="B4305" s="20" t="s">
        <v>122</v>
      </c>
      <c r="C4305" s="20" t="s">
        <v>151</v>
      </c>
      <c r="D4305" s="20" t="s">
        <v>11</v>
      </c>
      <c r="E4305" s="22">
        <v>7.8109601577053406E-2</v>
      </c>
      <c r="F4305" s="22">
        <v>7.6245056212744022E-2</v>
      </c>
      <c r="G4305" s="22">
        <v>4.2220213856668756E-2</v>
      </c>
    </row>
    <row r="4306" spans="1:7" x14ac:dyDescent="0.25">
      <c r="A4306" s="20" t="str">
        <f t="shared" si="67"/>
        <v>CONSUMO PER CAPITA (kg ó litros por individuo)Whisky5-10MIL</v>
      </c>
      <c r="B4306" s="20" t="s">
        <v>122</v>
      </c>
      <c r="C4306" s="20" t="s">
        <v>151</v>
      </c>
      <c r="D4306" s="20" t="s">
        <v>12</v>
      </c>
      <c r="E4306" s="22">
        <v>9.5938590714658767E-2</v>
      </c>
      <c r="F4306" s="22">
        <v>0.10193638557413746</v>
      </c>
      <c r="G4306" s="22">
        <v>1.9355749127601598E-2</v>
      </c>
    </row>
    <row r="4307" spans="1:7" x14ac:dyDescent="0.25">
      <c r="A4307" s="20" t="str">
        <f t="shared" si="67"/>
        <v>CONSUMO PER CAPITA (kg ó litros por individuo)Whisky10-30MIL</v>
      </c>
      <c r="B4307" s="20" t="s">
        <v>122</v>
      </c>
      <c r="C4307" s="20" t="s">
        <v>151</v>
      </c>
      <c r="D4307" s="20" t="s">
        <v>13</v>
      </c>
      <c r="E4307" s="22">
        <v>0.1273077878223236</v>
      </c>
      <c r="F4307" s="22">
        <v>0.16493118406070914</v>
      </c>
      <c r="G4307" s="22">
        <v>8.3945929519597562E-2</v>
      </c>
    </row>
    <row r="4308" spans="1:7" x14ac:dyDescent="0.25">
      <c r="A4308" s="20" t="str">
        <f t="shared" si="67"/>
        <v>CONSUMO PER CAPITA (kg ó litros por individuo)Whisky30-100MIL</v>
      </c>
      <c r="B4308" s="20" t="s">
        <v>122</v>
      </c>
      <c r="C4308" s="20" t="s">
        <v>151</v>
      </c>
      <c r="D4308" s="20" t="s">
        <v>14</v>
      </c>
      <c r="E4308" s="22">
        <v>0.1138720152607713</v>
      </c>
      <c r="F4308" s="22">
        <v>0.14713293825663215</v>
      </c>
      <c r="G4308" s="22">
        <v>9.3534574807962761E-2</v>
      </c>
    </row>
    <row r="4309" spans="1:7" x14ac:dyDescent="0.25">
      <c r="A4309" s="20" t="str">
        <f t="shared" si="67"/>
        <v>CONSUMO PER CAPITA (kg ó litros por individuo)Whisky100-200MIL</v>
      </c>
      <c r="B4309" s="20" t="s">
        <v>122</v>
      </c>
      <c r="C4309" s="20" t="s">
        <v>151</v>
      </c>
      <c r="D4309" s="20" t="s">
        <v>15</v>
      </c>
      <c r="E4309" s="22">
        <v>0.11025154737732783</v>
      </c>
      <c r="F4309" s="22">
        <v>0.11080539705711262</v>
      </c>
      <c r="G4309" s="22">
        <v>8.5784960408710975E-2</v>
      </c>
    </row>
    <row r="4310" spans="1:7" x14ac:dyDescent="0.25">
      <c r="A4310" s="20" t="str">
        <f t="shared" si="67"/>
        <v>CONSUMO PER CAPITA (kg ó litros por individuo)Whisky200-500MIL</v>
      </c>
      <c r="B4310" s="20" t="s">
        <v>122</v>
      </c>
      <c r="C4310" s="20" t="s">
        <v>151</v>
      </c>
      <c r="D4310" s="20" t="s">
        <v>16</v>
      </c>
      <c r="E4310" s="22">
        <v>5.8479912468932964E-2</v>
      </c>
      <c r="F4310" s="22">
        <v>0.13291974527294689</v>
      </c>
      <c r="G4310" s="22">
        <v>7.0803053957323184E-2</v>
      </c>
    </row>
    <row r="4311" spans="1:7" x14ac:dyDescent="0.25">
      <c r="A4311" s="20" t="str">
        <f t="shared" si="67"/>
        <v>CONSUMO PER CAPITA (kg ó litros por individuo)Whisky&gt;500MIL</v>
      </c>
      <c r="B4311" s="20" t="s">
        <v>122</v>
      </c>
      <c r="C4311" s="20" t="s">
        <v>151</v>
      </c>
      <c r="D4311" s="20" t="s">
        <v>17</v>
      </c>
      <c r="E4311" s="22">
        <v>0.20233869533316448</v>
      </c>
      <c r="F4311" s="22">
        <v>0.12273404744058447</v>
      </c>
      <c r="G4311" s="22">
        <v>8.6412337555304655E-2</v>
      </c>
    </row>
    <row r="4312" spans="1:7" x14ac:dyDescent="0.25">
      <c r="A4312" s="20" t="str">
        <f t="shared" si="67"/>
        <v>CONSUMO PER CAPITA (kg ó litros por individuo)WhiskyDE 15 A 19 AÑOS</v>
      </c>
      <c r="B4312" s="20" t="s">
        <v>122</v>
      </c>
      <c r="C4312" s="20" t="s">
        <v>151</v>
      </c>
      <c r="D4312" s="20" t="s">
        <v>40</v>
      </c>
      <c r="E4312" s="22">
        <v>5.6902721824727338E-2</v>
      </c>
      <c r="F4312" s="22">
        <v>4.105828718429691E-2</v>
      </c>
      <c r="G4312" s="22" t="s">
        <v>213</v>
      </c>
    </row>
    <row r="4313" spans="1:7" x14ac:dyDescent="0.25">
      <c r="A4313" s="20" t="str">
        <f t="shared" si="67"/>
        <v>CONSUMO PER CAPITA (kg ó litros por individuo)WhiskyDE 20 A 24 AÑOS</v>
      </c>
      <c r="B4313" s="20" t="s">
        <v>122</v>
      </c>
      <c r="C4313" s="20" t="s">
        <v>151</v>
      </c>
      <c r="D4313" s="20" t="s">
        <v>41</v>
      </c>
      <c r="E4313" s="22">
        <v>0.11692639998560241</v>
      </c>
      <c r="F4313" s="22">
        <v>5.5493572383389249E-2</v>
      </c>
      <c r="G4313" s="22">
        <v>3.3420590035381302E-2</v>
      </c>
    </row>
    <row r="4314" spans="1:7" x14ac:dyDescent="0.25">
      <c r="A4314" s="20" t="str">
        <f t="shared" si="67"/>
        <v>CONSUMO PER CAPITA (kg ó litros por individuo)WhiskyDE 25 A 34 AÑOS</v>
      </c>
      <c r="B4314" s="20" t="s">
        <v>122</v>
      </c>
      <c r="C4314" s="20" t="s">
        <v>151</v>
      </c>
      <c r="D4314" s="20" t="s">
        <v>42</v>
      </c>
      <c r="E4314" s="22">
        <v>7.8267392068773547E-2</v>
      </c>
      <c r="F4314" s="22">
        <v>8.3221822910437213E-2</v>
      </c>
      <c r="G4314" s="22">
        <v>2.9327856297959209E-2</v>
      </c>
    </row>
    <row r="4315" spans="1:7" x14ac:dyDescent="0.25">
      <c r="A4315" s="20" t="str">
        <f t="shared" si="67"/>
        <v>CONSUMO PER CAPITA (kg ó litros por individuo)WhiskyDE 35 A 49 AÑOS</v>
      </c>
      <c r="B4315" s="20" t="s">
        <v>122</v>
      </c>
      <c r="C4315" s="20" t="s">
        <v>151</v>
      </c>
      <c r="D4315" s="20" t="s">
        <v>43</v>
      </c>
      <c r="E4315" s="22">
        <v>0.10816955724806929</v>
      </c>
      <c r="F4315" s="22">
        <v>0.11796935370677245</v>
      </c>
      <c r="G4315" s="22">
        <v>4.3821865387890832E-2</v>
      </c>
    </row>
    <row r="4316" spans="1:7" x14ac:dyDescent="0.25">
      <c r="A4316" s="20" t="str">
        <f t="shared" si="67"/>
        <v>CONSUMO PER CAPITA (kg ó litros por individuo)WhiskyDE 50 A 59 AÑOS</v>
      </c>
      <c r="B4316" s="20" t="s">
        <v>122</v>
      </c>
      <c r="C4316" s="20" t="s">
        <v>151</v>
      </c>
      <c r="D4316" s="20" t="s">
        <v>44</v>
      </c>
      <c r="E4316" s="22">
        <v>0.28497340855166775</v>
      </c>
      <c r="F4316" s="22">
        <v>0.22401321689036097</v>
      </c>
      <c r="G4316" s="22">
        <v>0.10695615290115246</v>
      </c>
    </row>
    <row r="4317" spans="1:7" x14ac:dyDescent="0.25">
      <c r="A4317" s="20" t="str">
        <f t="shared" si="67"/>
        <v>CONSUMO PER CAPITA (kg ó litros por individuo)WhiskyDE 60 A 75 AÑOS</v>
      </c>
      <c r="B4317" s="20" t="s">
        <v>122</v>
      </c>
      <c r="C4317" s="20" t="s">
        <v>151</v>
      </c>
      <c r="D4317" s="20" t="s">
        <v>45</v>
      </c>
      <c r="E4317" s="22">
        <v>7.157436287836394E-2</v>
      </c>
      <c r="F4317" s="22">
        <v>0.16984245219943239</v>
      </c>
      <c r="G4317" s="22">
        <v>0.18984621683216066</v>
      </c>
    </row>
    <row r="4318" spans="1:7" x14ac:dyDescent="0.25">
      <c r="A4318" s="20" t="str">
        <f t="shared" si="67"/>
        <v>CONSUMO PER CAPITA (kg ó litros por individuo)WhiskyALTA Y MEDIA ALTA</v>
      </c>
      <c r="B4318" s="20" t="s">
        <v>122</v>
      </c>
      <c r="C4318" s="20" t="s">
        <v>151</v>
      </c>
      <c r="D4318" s="20" t="s">
        <v>18</v>
      </c>
      <c r="E4318" s="22">
        <v>0.12826245050290841</v>
      </c>
      <c r="F4318" s="22">
        <v>0.15481227502990672</v>
      </c>
      <c r="G4318" s="22">
        <v>8.2713029820257494E-2</v>
      </c>
    </row>
    <row r="4319" spans="1:7" x14ac:dyDescent="0.25">
      <c r="A4319" s="20" t="str">
        <f t="shared" si="67"/>
        <v>CONSUMO PER CAPITA (kg ó litros por individuo)WhiskyMEDIA</v>
      </c>
      <c r="B4319" s="20" t="s">
        <v>122</v>
      </c>
      <c r="C4319" s="20" t="s">
        <v>151</v>
      </c>
      <c r="D4319" s="20" t="s">
        <v>19</v>
      </c>
      <c r="E4319" s="22">
        <v>0.14624168667821213</v>
      </c>
      <c r="F4319" s="22">
        <v>0.16510436954067981</v>
      </c>
      <c r="G4319" s="22">
        <v>9.6940691299756215E-2</v>
      </c>
    </row>
    <row r="4320" spans="1:7" x14ac:dyDescent="0.25">
      <c r="A4320" s="20" t="str">
        <f t="shared" si="67"/>
        <v>CONSUMO PER CAPITA (kg ó litros por individuo)WhiskyMEDIA BAJA</v>
      </c>
      <c r="B4320" s="20" t="s">
        <v>122</v>
      </c>
      <c r="C4320" s="20" t="s">
        <v>151</v>
      </c>
      <c r="D4320" s="20" t="s">
        <v>20</v>
      </c>
      <c r="E4320" s="22">
        <v>0.11533208289748596</v>
      </c>
      <c r="F4320" s="22">
        <v>0.12722057727047345</v>
      </c>
      <c r="G4320" s="22">
        <v>6.9061400805941572E-2</v>
      </c>
    </row>
    <row r="4321" spans="1:7" x14ac:dyDescent="0.25">
      <c r="A4321" s="20" t="str">
        <f t="shared" si="67"/>
        <v>CONSUMO PER CAPITA (kg ó litros por individuo)WhiskyBAJA</v>
      </c>
      <c r="B4321" s="20" t="s">
        <v>122</v>
      </c>
      <c r="C4321" s="20" t="s">
        <v>151</v>
      </c>
      <c r="D4321" s="20" t="s">
        <v>21</v>
      </c>
      <c r="E4321" s="22">
        <v>0.10870537811323493</v>
      </c>
      <c r="F4321" s="22">
        <v>7.5570625311774234E-2</v>
      </c>
      <c r="G4321" s="22">
        <v>7.8584453194947557E-2</v>
      </c>
    </row>
    <row r="4322" spans="1:7" x14ac:dyDescent="0.25">
      <c r="A4322" s="20" t="str">
        <f t="shared" si="67"/>
        <v>CONSUMO PER CAPITA (kg ó litros por individuo)WhiskyHOMBRE</v>
      </c>
      <c r="B4322" s="20" t="s">
        <v>122</v>
      </c>
      <c r="C4322" s="20" t="s">
        <v>151</v>
      </c>
      <c r="D4322" s="20" t="s">
        <v>22</v>
      </c>
      <c r="E4322" s="22">
        <v>0.16003363914875965</v>
      </c>
      <c r="F4322" s="22">
        <v>0.20277975594921169</v>
      </c>
      <c r="G4322" s="22">
        <v>0.11585672784905045</v>
      </c>
    </row>
    <row r="4323" spans="1:7" x14ac:dyDescent="0.25">
      <c r="A4323" s="20" t="str">
        <f t="shared" si="67"/>
        <v>CONSUMO PER CAPITA (kg ó litros por individuo)WhiskyMUJER</v>
      </c>
      <c r="B4323" s="20" t="s">
        <v>122</v>
      </c>
      <c r="C4323" s="20" t="s">
        <v>151</v>
      </c>
      <c r="D4323" s="20" t="s">
        <v>23</v>
      </c>
      <c r="E4323" s="22">
        <v>9.4362326752839273E-2</v>
      </c>
      <c r="F4323" s="22">
        <v>6.9703191404819731E-2</v>
      </c>
      <c r="G4323" s="22">
        <v>5.0683783058458207E-2</v>
      </c>
    </row>
    <row r="4324" spans="1:7" x14ac:dyDescent="0.25">
      <c r="A4324" s="20" t="str">
        <f t="shared" si="67"/>
        <v>CONSUMO PER CAPITA (kg ó litros por individuo)BrandyT.ESPAÑA</v>
      </c>
      <c r="B4324" s="20" t="s">
        <v>122</v>
      </c>
      <c r="C4324" s="20" t="s">
        <v>152</v>
      </c>
      <c r="D4324" s="20" t="s">
        <v>37</v>
      </c>
      <c r="E4324" s="22">
        <v>1.9103380502782968E-2</v>
      </c>
      <c r="F4324" s="22">
        <v>1.3718598293267183E-2</v>
      </c>
      <c r="G4324" s="22">
        <v>1.5617195124209567E-2</v>
      </c>
    </row>
    <row r="4325" spans="1:7" x14ac:dyDescent="0.25">
      <c r="A4325" s="20" t="str">
        <f t="shared" si="67"/>
        <v>CONSUMO PER CAPITA (kg ó litros por individuo)BrandyBCN AM</v>
      </c>
      <c r="B4325" s="20" t="s">
        <v>122</v>
      </c>
      <c r="C4325" s="20" t="s">
        <v>152</v>
      </c>
      <c r="D4325" s="20" t="s">
        <v>2</v>
      </c>
      <c r="E4325" s="22">
        <v>1.2011632805915036E-2</v>
      </c>
      <c r="F4325" s="22">
        <v>1.2008521437270929E-2</v>
      </c>
      <c r="G4325" s="22">
        <v>3.7692257462041048E-3</v>
      </c>
    </row>
    <row r="4326" spans="1:7" x14ac:dyDescent="0.25">
      <c r="A4326" s="20" t="str">
        <f t="shared" si="67"/>
        <v>CONSUMO PER CAPITA (kg ó litros por individuo)BrandyREST.CAT ARAGON</v>
      </c>
      <c r="B4326" s="20" t="s">
        <v>122</v>
      </c>
      <c r="C4326" s="20" t="s">
        <v>152</v>
      </c>
      <c r="D4326" s="20" t="s">
        <v>3</v>
      </c>
      <c r="E4326" s="22">
        <v>2.2013372324658716E-2</v>
      </c>
      <c r="F4326" s="22">
        <v>1.0891397074327108E-2</v>
      </c>
      <c r="G4326" s="22">
        <v>5.7651624132246324E-3</v>
      </c>
    </row>
    <row r="4327" spans="1:7" x14ac:dyDescent="0.25">
      <c r="A4327" s="20" t="str">
        <f t="shared" si="67"/>
        <v>CONSUMO PER CAPITA (kg ó litros por individuo)BrandyLEVANTE</v>
      </c>
      <c r="B4327" s="20" t="s">
        <v>122</v>
      </c>
      <c r="C4327" s="20" t="s">
        <v>152</v>
      </c>
      <c r="D4327" s="20" t="s">
        <v>4</v>
      </c>
      <c r="E4327" s="22">
        <v>4.3370076974275279E-2</v>
      </c>
      <c r="F4327" s="22">
        <v>2.7188446444805198E-2</v>
      </c>
      <c r="G4327" s="22">
        <v>6.2686014434823453E-2</v>
      </c>
    </row>
    <row r="4328" spans="1:7" x14ac:dyDescent="0.25">
      <c r="A4328" s="20" t="str">
        <f t="shared" si="67"/>
        <v>CONSUMO PER CAPITA (kg ó litros por individuo)BrandyANDALUCIA</v>
      </c>
      <c r="B4328" s="20" t="s">
        <v>122</v>
      </c>
      <c r="C4328" s="20" t="s">
        <v>152</v>
      </c>
      <c r="D4328" s="20" t="s">
        <v>5</v>
      </c>
      <c r="E4328" s="22">
        <v>1.5222972907630498E-2</v>
      </c>
      <c r="F4328" s="22">
        <v>2.4344462624864286E-2</v>
      </c>
      <c r="G4328" s="22">
        <v>8.911700194047939E-3</v>
      </c>
    </row>
    <row r="4329" spans="1:7" x14ac:dyDescent="0.25">
      <c r="A4329" s="20" t="str">
        <f t="shared" si="67"/>
        <v>CONSUMO PER CAPITA (kg ó litros por individuo)BrandyMDD AM</v>
      </c>
      <c r="B4329" s="20" t="s">
        <v>122</v>
      </c>
      <c r="C4329" s="20" t="s">
        <v>152</v>
      </c>
      <c r="D4329" s="20" t="s">
        <v>6</v>
      </c>
      <c r="E4329" s="22">
        <v>2.0260841567324118E-3</v>
      </c>
      <c r="F4329" s="22">
        <v>6.7992353052575517E-3</v>
      </c>
      <c r="G4329" s="22">
        <v>2.7798127381505548E-5</v>
      </c>
    </row>
    <row r="4330" spans="1:7" x14ac:dyDescent="0.25">
      <c r="A4330" s="20" t="str">
        <f t="shared" si="67"/>
        <v>CONSUMO PER CAPITA (kg ó litros por individuo)BrandyRTO CENTRO</v>
      </c>
      <c r="B4330" s="20" t="s">
        <v>122</v>
      </c>
      <c r="C4330" s="20" t="s">
        <v>152</v>
      </c>
      <c r="D4330" s="20" t="s">
        <v>7</v>
      </c>
      <c r="E4330" s="22">
        <v>4.479729409800055E-3</v>
      </c>
      <c r="F4330" s="22">
        <v>3.8830798580185562E-3</v>
      </c>
      <c r="G4330" s="22">
        <v>3.0031704491317152E-3</v>
      </c>
    </row>
    <row r="4331" spans="1:7" x14ac:dyDescent="0.25">
      <c r="A4331" s="20" t="str">
        <f t="shared" si="67"/>
        <v>CONSUMO PER CAPITA (kg ó litros por individuo)BrandyNORTE-CENTRO</v>
      </c>
      <c r="B4331" s="20" t="s">
        <v>122</v>
      </c>
      <c r="C4331" s="20" t="s">
        <v>152</v>
      </c>
      <c r="D4331" s="20" t="s">
        <v>8</v>
      </c>
      <c r="E4331" s="22">
        <v>2.9425773803477318E-2</v>
      </c>
      <c r="F4331" s="22">
        <v>4.499141616586236E-3</v>
      </c>
      <c r="G4331" s="22">
        <v>2.4246002553133049E-2</v>
      </c>
    </row>
    <row r="4332" spans="1:7" x14ac:dyDescent="0.25">
      <c r="A4332" s="20" t="str">
        <f t="shared" si="67"/>
        <v>CONSUMO PER CAPITA (kg ó litros por individuo)BrandyNOROESTE</v>
      </c>
      <c r="B4332" s="20" t="s">
        <v>122</v>
      </c>
      <c r="C4332" s="20" t="s">
        <v>152</v>
      </c>
      <c r="D4332" s="20" t="s">
        <v>9</v>
      </c>
      <c r="E4332" s="22">
        <v>1.9566374181276283E-2</v>
      </c>
      <c r="F4332" s="22">
        <v>2.9705296646183716E-3</v>
      </c>
      <c r="G4332" s="22">
        <v>4.6626558054109844E-3</v>
      </c>
    </row>
    <row r="4333" spans="1:7" x14ac:dyDescent="0.25">
      <c r="A4333" s="20" t="str">
        <f t="shared" si="67"/>
        <v>CONSUMO PER CAPITA (kg ó litros por individuo)Brandy&lt;2MIL</v>
      </c>
      <c r="B4333" s="20" t="s">
        <v>122</v>
      </c>
      <c r="C4333" s="20" t="s">
        <v>152</v>
      </c>
      <c r="D4333" s="20" t="s">
        <v>10</v>
      </c>
      <c r="E4333" s="22">
        <v>3.5486425793349409E-2</v>
      </c>
      <c r="F4333" s="22">
        <v>3.3541081833956213E-3</v>
      </c>
      <c r="G4333" s="22">
        <v>0.13327854857157154</v>
      </c>
    </row>
    <row r="4334" spans="1:7" x14ac:dyDescent="0.25">
      <c r="A4334" s="20" t="str">
        <f t="shared" si="67"/>
        <v>CONSUMO PER CAPITA (kg ó litros por individuo)Brandy2-5MIL</v>
      </c>
      <c r="B4334" s="20" t="s">
        <v>122</v>
      </c>
      <c r="C4334" s="20" t="s">
        <v>152</v>
      </c>
      <c r="D4334" s="20" t="s">
        <v>11</v>
      </c>
      <c r="E4334" s="22">
        <v>6.5038454052335579E-3</v>
      </c>
      <c r="F4334" s="22">
        <v>1.4644875711504905E-2</v>
      </c>
      <c r="G4334" s="22">
        <v>6.5522710706718808E-3</v>
      </c>
    </row>
    <row r="4335" spans="1:7" x14ac:dyDescent="0.25">
      <c r="A4335" s="20" t="str">
        <f t="shared" si="67"/>
        <v>CONSUMO PER CAPITA (kg ó litros por individuo)Brandy5-10MIL</v>
      </c>
      <c r="B4335" s="20" t="s">
        <v>122</v>
      </c>
      <c r="C4335" s="20" t="s">
        <v>152</v>
      </c>
      <c r="D4335" s="20" t="s">
        <v>12</v>
      </c>
      <c r="E4335" s="22">
        <v>4.1373094590760676E-2</v>
      </c>
      <c r="F4335" s="22">
        <v>1.7898862990825649E-2</v>
      </c>
      <c r="G4335" s="22">
        <v>3.3394593553106155E-3</v>
      </c>
    </row>
    <row r="4336" spans="1:7" x14ac:dyDescent="0.25">
      <c r="A4336" s="20" t="str">
        <f t="shared" si="67"/>
        <v>CONSUMO PER CAPITA (kg ó litros por individuo)Brandy10-30MIL</v>
      </c>
      <c r="B4336" s="20" t="s">
        <v>122</v>
      </c>
      <c r="C4336" s="20" t="s">
        <v>152</v>
      </c>
      <c r="D4336" s="20" t="s">
        <v>13</v>
      </c>
      <c r="E4336" s="22">
        <v>1.9957449858143562E-2</v>
      </c>
      <c r="F4336" s="22">
        <v>8.9135830252716521E-3</v>
      </c>
      <c r="G4336" s="22">
        <v>7.2965768861999484E-3</v>
      </c>
    </row>
    <row r="4337" spans="1:7" x14ac:dyDescent="0.25">
      <c r="A4337" s="20" t="str">
        <f t="shared" si="67"/>
        <v>CONSUMO PER CAPITA (kg ó litros por individuo)Brandy30-100MIL</v>
      </c>
      <c r="B4337" s="20" t="s">
        <v>122</v>
      </c>
      <c r="C4337" s="20" t="s">
        <v>152</v>
      </c>
      <c r="D4337" s="20" t="s">
        <v>14</v>
      </c>
      <c r="E4337" s="22">
        <v>2.4158338744374196E-2</v>
      </c>
      <c r="F4337" s="22">
        <v>1.5425247834980298E-2</v>
      </c>
      <c r="G4337" s="22">
        <v>9.1734268351584547E-3</v>
      </c>
    </row>
    <row r="4338" spans="1:7" x14ac:dyDescent="0.25">
      <c r="A4338" s="20" t="str">
        <f t="shared" si="67"/>
        <v>CONSUMO PER CAPITA (kg ó litros por individuo)Brandy100-200MIL</v>
      </c>
      <c r="B4338" s="20" t="s">
        <v>122</v>
      </c>
      <c r="C4338" s="20" t="s">
        <v>152</v>
      </c>
      <c r="D4338" s="20" t="s">
        <v>15</v>
      </c>
      <c r="E4338" s="22">
        <v>1.3534553968949082E-2</v>
      </c>
      <c r="F4338" s="22">
        <v>1.8238299471310174E-2</v>
      </c>
      <c r="G4338" s="22">
        <v>4.9856874499747312E-4</v>
      </c>
    </row>
    <row r="4339" spans="1:7" x14ac:dyDescent="0.25">
      <c r="A4339" s="20" t="str">
        <f t="shared" si="67"/>
        <v>CONSUMO PER CAPITA (kg ó litros por individuo)Brandy200-500MIL</v>
      </c>
      <c r="B4339" s="20" t="s">
        <v>122</v>
      </c>
      <c r="C4339" s="20" t="s">
        <v>152</v>
      </c>
      <c r="D4339" s="20" t="s">
        <v>16</v>
      </c>
      <c r="E4339" s="22">
        <v>1.5153913136348686E-2</v>
      </c>
      <c r="F4339" s="22">
        <v>1.834254316847813E-2</v>
      </c>
      <c r="G4339" s="22">
        <v>1.9348770136458263E-2</v>
      </c>
    </row>
    <row r="4340" spans="1:7" x14ac:dyDescent="0.25">
      <c r="A4340" s="20" t="str">
        <f t="shared" si="67"/>
        <v>CONSUMO PER CAPITA (kg ó litros por individuo)Brandy&gt;500MIL</v>
      </c>
      <c r="B4340" s="20" t="s">
        <v>122</v>
      </c>
      <c r="C4340" s="20" t="s">
        <v>152</v>
      </c>
      <c r="D4340" s="20" t="s">
        <v>17</v>
      </c>
      <c r="E4340" s="22">
        <v>6.9552179565664195E-3</v>
      </c>
      <c r="F4340" s="22">
        <v>1.2082929915980183E-2</v>
      </c>
      <c r="G4340" s="22">
        <v>7.1131075411034212E-3</v>
      </c>
    </row>
    <row r="4341" spans="1:7" x14ac:dyDescent="0.25">
      <c r="A4341" s="20" t="str">
        <f t="shared" si="67"/>
        <v>CONSUMO PER CAPITA (kg ó litros por individuo)BrandyDE 15 A 19 AÑOS</v>
      </c>
      <c r="B4341" s="20" t="s">
        <v>122</v>
      </c>
      <c r="C4341" s="20" t="s">
        <v>152</v>
      </c>
      <c r="D4341" s="20" t="s">
        <v>40</v>
      </c>
      <c r="E4341" s="22" t="s">
        <v>213</v>
      </c>
      <c r="F4341" s="22" t="s">
        <v>213</v>
      </c>
      <c r="G4341" s="22" t="s">
        <v>213</v>
      </c>
    </row>
    <row r="4342" spans="1:7" x14ac:dyDescent="0.25">
      <c r="A4342" s="20" t="str">
        <f t="shared" si="67"/>
        <v>CONSUMO PER CAPITA (kg ó litros por individuo)BrandyDE 20 A 24 AÑOS</v>
      </c>
      <c r="B4342" s="20" t="s">
        <v>122</v>
      </c>
      <c r="C4342" s="20" t="s">
        <v>152</v>
      </c>
      <c r="D4342" s="20" t="s">
        <v>41</v>
      </c>
      <c r="E4342" s="22">
        <v>6.7398910604347445E-3</v>
      </c>
      <c r="F4342" s="22" t="s">
        <v>213</v>
      </c>
      <c r="G4342" s="22">
        <v>4.8154346209548359E-4</v>
      </c>
    </row>
    <row r="4343" spans="1:7" x14ac:dyDescent="0.25">
      <c r="A4343" s="20" t="str">
        <f t="shared" si="67"/>
        <v>CONSUMO PER CAPITA (kg ó litros por individuo)BrandyDE 25 A 34 AÑOS</v>
      </c>
      <c r="B4343" s="20" t="s">
        <v>122</v>
      </c>
      <c r="C4343" s="20" t="s">
        <v>152</v>
      </c>
      <c r="D4343" s="20" t="s">
        <v>42</v>
      </c>
      <c r="E4343" s="22">
        <v>9.1154297918521132E-4</v>
      </c>
      <c r="F4343" s="22">
        <v>7.7835366230899448E-3</v>
      </c>
      <c r="G4343" s="22">
        <v>2.3507379127743768E-3</v>
      </c>
    </row>
    <row r="4344" spans="1:7" x14ac:dyDescent="0.25">
      <c r="A4344" s="20" t="str">
        <f t="shared" si="67"/>
        <v>CONSUMO PER CAPITA (kg ó litros por individuo)BrandyDE 35 A 49 AÑOS</v>
      </c>
      <c r="B4344" s="20" t="s">
        <v>122</v>
      </c>
      <c r="C4344" s="20" t="s">
        <v>152</v>
      </c>
      <c r="D4344" s="20" t="s">
        <v>43</v>
      </c>
      <c r="E4344" s="22">
        <v>7.4213698871753477E-3</v>
      </c>
      <c r="F4344" s="22">
        <v>5.848045015038647E-3</v>
      </c>
      <c r="G4344" s="22">
        <v>9.9754350513601097E-4</v>
      </c>
    </row>
    <row r="4345" spans="1:7" x14ac:dyDescent="0.25">
      <c r="A4345" s="20" t="str">
        <f t="shared" si="67"/>
        <v>CONSUMO PER CAPITA (kg ó litros por individuo)BrandyDE 50 A 59 AÑOS</v>
      </c>
      <c r="B4345" s="20" t="s">
        <v>122</v>
      </c>
      <c r="C4345" s="20" t="s">
        <v>152</v>
      </c>
      <c r="D4345" s="20" t="s">
        <v>44</v>
      </c>
      <c r="E4345" s="22">
        <v>2.6238601294076267E-2</v>
      </c>
      <c r="F4345" s="22">
        <v>1.8521453054947973E-2</v>
      </c>
      <c r="G4345" s="22">
        <v>1.0480304841261931E-2</v>
      </c>
    </row>
    <row r="4346" spans="1:7" x14ac:dyDescent="0.25">
      <c r="A4346" s="20" t="str">
        <f t="shared" si="67"/>
        <v>CONSUMO PER CAPITA (kg ó litros por individuo)BrandyDE 60 A 75 AÑOS</v>
      </c>
      <c r="B4346" s="20" t="s">
        <v>122</v>
      </c>
      <c r="C4346" s="20" t="s">
        <v>152</v>
      </c>
      <c r="D4346" s="20" t="s">
        <v>45</v>
      </c>
      <c r="E4346" s="22">
        <v>5.1709724954010335E-2</v>
      </c>
      <c r="F4346" s="22">
        <v>3.2710083140393836E-2</v>
      </c>
      <c r="G4346" s="22">
        <v>5.7846704245312894E-2</v>
      </c>
    </row>
    <row r="4347" spans="1:7" x14ac:dyDescent="0.25">
      <c r="A4347" s="20" t="str">
        <f t="shared" si="67"/>
        <v>CONSUMO PER CAPITA (kg ó litros por individuo)BrandyALTA Y MEDIA ALTA</v>
      </c>
      <c r="B4347" s="20" t="s">
        <v>122</v>
      </c>
      <c r="C4347" s="20" t="s">
        <v>152</v>
      </c>
      <c r="D4347" s="20" t="s">
        <v>18</v>
      </c>
      <c r="E4347" s="22">
        <v>4.7941430408651273E-2</v>
      </c>
      <c r="F4347" s="22">
        <v>3.1164601399837066E-2</v>
      </c>
      <c r="G4347" s="22">
        <v>1.1657548473530744E-2</v>
      </c>
    </row>
    <row r="4348" spans="1:7" x14ac:dyDescent="0.25">
      <c r="A4348" s="20" t="str">
        <f t="shared" si="67"/>
        <v>CONSUMO PER CAPITA (kg ó litros por individuo)BrandyMEDIA</v>
      </c>
      <c r="B4348" s="20" t="s">
        <v>122</v>
      </c>
      <c r="C4348" s="20" t="s">
        <v>152</v>
      </c>
      <c r="D4348" s="20" t="s">
        <v>19</v>
      </c>
      <c r="E4348" s="22">
        <v>2.1680411416221047E-2</v>
      </c>
      <c r="F4348" s="22">
        <v>1.080494277813758E-2</v>
      </c>
      <c r="G4348" s="22">
        <v>4.6426285696984163E-3</v>
      </c>
    </row>
    <row r="4349" spans="1:7" x14ac:dyDescent="0.25">
      <c r="A4349" s="20" t="str">
        <f t="shared" si="67"/>
        <v>CONSUMO PER CAPITA (kg ó litros por individuo)BrandyMEDIA BAJA</v>
      </c>
      <c r="B4349" s="20" t="s">
        <v>122</v>
      </c>
      <c r="C4349" s="20" t="s">
        <v>152</v>
      </c>
      <c r="D4349" s="20" t="s">
        <v>20</v>
      </c>
      <c r="E4349" s="22">
        <v>5.6504386873676479E-3</v>
      </c>
      <c r="F4349" s="22">
        <v>7.0816008467358979E-3</v>
      </c>
      <c r="G4349" s="22">
        <v>3.8827616961492777E-2</v>
      </c>
    </row>
    <row r="4350" spans="1:7" x14ac:dyDescent="0.25">
      <c r="A4350" s="20" t="str">
        <f t="shared" si="67"/>
        <v>CONSUMO PER CAPITA (kg ó litros por individuo)BrandyBAJA</v>
      </c>
      <c r="B4350" s="20" t="s">
        <v>122</v>
      </c>
      <c r="C4350" s="20" t="s">
        <v>152</v>
      </c>
      <c r="D4350" s="20" t="s">
        <v>21</v>
      </c>
      <c r="E4350" s="22">
        <v>1.023287300542358E-3</v>
      </c>
      <c r="F4350" s="22">
        <v>8.3968208035375708E-3</v>
      </c>
      <c r="G4350" s="22">
        <v>6.8909320768288746E-3</v>
      </c>
    </row>
    <row r="4351" spans="1:7" x14ac:dyDescent="0.25">
      <c r="A4351" s="20" t="str">
        <f t="shared" si="67"/>
        <v>CONSUMO PER CAPITA (kg ó litros por individuo)BrandyHOMBRE</v>
      </c>
      <c r="B4351" s="20" t="s">
        <v>122</v>
      </c>
      <c r="C4351" s="20" t="s">
        <v>152</v>
      </c>
      <c r="D4351" s="20" t="s">
        <v>22</v>
      </c>
      <c r="E4351" s="22">
        <v>3.1921340936156381E-2</v>
      </c>
      <c r="F4351" s="22">
        <v>1.8665686375250335E-2</v>
      </c>
      <c r="G4351" s="22">
        <v>2.6271154869021218E-2</v>
      </c>
    </row>
    <row r="4352" spans="1:7" x14ac:dyDescent="0.25">
      <c r="A4352" s="20" t="str">
        <f t="shared" si="67"/>
        <v>CONSUMO PER CAPITA (kg ó litros por individuo)BrandyMUJER</v>
      </c>
      <c r="B4352" s="20" t="s">
        <v>122</v>
      </c>
      <c r="C4352" s="20" t="s">
        <v>152</v>
      </c>
      <c r="D4352" s="20" t="s">
        <v>23</v>
      </c>
      <c r="E4352" s="22">
        <v>6.4382013528366247E-3</v>
      </c>
      <c r="F4352" s="22">
        <v>8.8456588536462953E-3</v>
      </c>
      <c r="G4352" s="22">
        <v>5.1406875292384947E-3</v>
      </c>
    </row>
    <row r="4353" spans="1:7" x14ac:dyDescent="0.25">
      <c r="A4353" s="20" t="str">
        <f t="shared" si="67"/>
        <v>CONSUMO PER CAPITA (kg ó litros por individuo)GinebraT.ESPAÑA</v>
      </c>
      <c r="B4353" s="20" t="s">
        <v>122</v>
      </c>
      <c r="C4353" s="20" t="s">
        <v>153</v>
      </c>
      <c r="D4353" s="20" t="s">
        <v>37</v>
      </c>
      <c r="E4353" s="22">
        <v>0.28025618296709348</v>
      </c>
      <c r="F4353" s="22">
        <v>0.28842295031504778</v>
      </c>
      <c r="G4353" s="22">
        <v>0.15223847712880764</v>
      </c>
    </row>
    <row r="4354" spans="1:7" x14ac:dyDescent="0.25">
      <c r="A4354" s="20" t="str">
        <f t="shared" si="67"/>
        <v>CONSUMO PER CAPITA (kg ó litros por individuo)GinebraBCN AM</v>
      </c>
      <c r="B4354" s="20" t="s">
        <v>122</v>
      </c>
      <c r="C4354" s="20" t="s">
        <v>153</v>
      </c>
      <c r="D4354" s="20" t="s">
        <v>2</v>
      </c>
      <c r="E4354" s="22">
        <v>0.12657675013421324</v>
      </c>
      <c r="F4354" s="22">
        <v>0.14562822600351266</v>
      </c>
      <c r="G4354" s="22">
        <v>6.5671518916509769E-2</v>
      </c>
    </row>
    <row r="4355" spans="1:7" x14ac:dyDescent="0.25">
      <c r="A4355" s="20" t="str">
        <f t="shared" si="67"/>
        <v>CONSUMO PER CAPITA (kg ó litros por individuo)GinebraREST.CAT ARAGON</v>
      </c>
      <c r="B4355" s="20" t="s">
        <v>122</v>
      </c>
      <c r="C4355" s="20" t="s">
        <v>153</v>
      </c>
      <c r="D4355" s="20" t="s">
        <v>3</v>
      </c>
      <c r="E4355" s="22">
        <v>0.17720423438177091</v>
      </c>
      <c r="F4355" s="22">
        <v>0.21295120354308092</v>
      </c>
      <c r="G4355" s="22">
        <v>9.8049575122898108E-2</v>
      </c>
    </row>
    <row r="4356" spans="1:7" x14ac:dyDescent="0.25">
      <c r="A4356" s="20" t="str">
        <f t="shared" ref="A4356:A4419" si="68">B4356&amp;C4356&amp;D4356</f>
        <v>CONSUMO PER CAPITA (kg ó litros por individuo)GinebraLEVANTE</v>
      </c>
      <c r="B4356" s="20" t="s">
        <v>122</v>
      </c>
      <c r="C4356" s="20" t="s">
        <v>153</v>
      </c>
      <c r="D4356" s="20" t="s">
        <v>4</v>
      </c>
      <c r="E4356" s="22">
        <v>0.25835223518262274</v>
      </c>
      <c r="F4356" s="22">
        <v>0.23110925314245651</v>
      </c>
      <c r="G4356" s="22">
        <v>0.12851932412283285</v>
      </c>
    </row>
    <row r="4357" spans="1:7" x14ac:dyDescent="0.25">
      <c r="A4357" s="20" t="str">
        <f t="shared" si="68"/>
        <v>CONSUMO PER CAPITA (kg ó litros por individuo)GinebraANDALUCIA</v>
      </c>
      <c r="B4357" s="20" t="s">
        <v>122</v>
      </c>
      <c r="C4357" s="20" t="s">
        <v>153</v>
      </c>
      <c r="D4357" s="20" t="s">
        <v>5</v>
      </c>
      <c r="E4357" s="22">
        <v>0.46095096907081279</v>
      </c>
      <c r="F4357" s="22">
        <v>0.40758827354878308</v>
      </c>
      <c r="G4357" s="22">
        <v>0.24004440951343065</v>
      </c>
    </row>
    <row r="4358" spans="1:7" x14ac:dyDescent="0.25">
      <c r="A4358" s="20" t="str">
        <f t="shared" si="68"/>
        <v>CONSUMO PER CAPITA (kg ó litros por individuo)GinebraMDD AM</v>
      </c>
      <c r="B4358" s="20" t="s">
        <v>122</v>
      </c>
      <c r="C4358" s="20" t="s">
        <v>153</v>
      </c>
      <c r="D4358" s="20" t="s">
        <v>6</v>
      </c>
      <c r="E4358" s="22">
        <v>0.1401284682801559</v>
      </c>
      <c r="F4358" s="22">
        <v>0.24957454926379638</v>
      </c>
      <c r="G4358" s="22">
        <v>0.15667572563004575</v>
      </c>
    </row>
    <row r="4359" spans="1:7" x14ac:dyDescent="0.25">
      <c r="A4359" s="20" t="str">
        <f t="shared" si="68"/>
        <v>CONSUMO PER CAPITA (kg ó litros por individuo)GinebraRTO CENTRO</v>
      </c>
      <c r="B4359" s="20" t="s">
        <v>122</v>
      </c>
      <c r="C4359" s="20" t="s">
        <v>153</v>
      </c>
      <c r="D4359" s="20" t="s">
        <v>7</v>
      </c>
      <c r="E4359" s="22">
        <v>0.40317393028845</v>
      </c>
      <c r="F4359" s="22">
        <v>0.40772295112747065</v>
      </c>
      <c r="G4359" s="22">
        <v>0.21786470567103933</v>
      </c>
    </row>
    <row r="4360" spans="1:7" x14ac:dyDescent="0.25">
      <c r="A4360" s="20" t="str">
        <f t="shared" si="68"/>
        <v>CONSUMO PER CAPITA (kg ó litros por individuo)GinebraNORTE-CENTRO</v>
      </c>
      <c r="B4360" s="20" t="s">
        <v>122</v>
      </c>
      <c r="C4360" s="20" t="s">
        <v>153</v>
      </c>
      <c r="D4360" s="20" t="s">
        <v>8</v>
      </c>
      <c r="E4360" s="22">
        <v>0.28783243387055008</v>
      </c>
      <c r="F4360" s="22">
        <v>0.29551931242856383</v>
      </c>
      <c r="G4360" s="22">
        <v>0.10825295246523353</v>
      </c>
    </row>
    <row r="4361" spans="1:7" x14ac:dyDescent="0.25">
      <c r="A4361" s="20" t="str">
        <f t="shared" si="68"/>
        <v>CONSUMO PER CAPITA (kg ó litros por individuo)GinebraNOROESTE</v>
      </c>
      <c r="B4361" s="20" t="s">
        <v>122</v>
      </c>
      <c r="C4361" s="20" t="s">
        <v>153</v>
      </c>
      <c r="D4361" s="20" t="s">
        <v>9</v>
      </c>
      <c r="E4361" s="22">
        <v>0.27321762830991658</v>
      </c>
      <c r="F4361" s="22">
        <v>0.29470437132385974</v>
      </c>
      <c r="G4361" s="22">
        <v>0.13190666198942222</v>
      </c>
    </row>
    <row r="4362" spans="1:7" x14ac:dyDescent="0.25">
      <c r="A4362" s="20" t="str">
        <f t="shared" si="68"/>
        <v>CONSUMO PER CAPITA (kg ó litros por individuo)Ginebra&lt;2MIL</v>
      </c>
      <c r="B4362" s="20" t="s">
        <v>122</v>
      </c>
      <c r="C4362" s="20" t="s">
        <v>153</v>
      </c>
      <c r="D4362" s="20" t="s">
        <v>10</v>
      </c>
      <c r="E4362" s="22">
        <v>0.5257213603412344</v>
      </c>
      <c r="F4362" s="22">
        <v>0.65669955571580185</v>
      </c>
      <c r="G4362" s="22">
        <v>0.24156866892961332</v>
      </c>
    </row>
    <row r="4363" spans="1:7" x14ac:dyDescent="0.25">
      <c r="A4363" s="20" t="str">
        <f t="shared" si="68"/>
        <v>CONSUMO PER CAPITA (kg ó litros por individuo)Ginebra2-5MIL</v>
      </c>
      <c r="B4363" s="20" t="s">
        <v>122</v>
      </c>
      <c r="C4363" s="20" t="s">
        <v>153</v>
      </c>
      <c r="D4363" s="20" t="s">
        <v>11</v>
      </c>
      <c r="E4363" s="22">
        <v>0.49947064103096905</v>
      </c>
      <c r="F4363" s="22">
        <v>0.44108707815475229</v>
      </c>
      <c r="G4363" s="22">
        <v>0.11391471720954235</v>
      </c>
    </row>
    <row r="4364" spans="1:7" x14ac:dyDescent="0.25">
      <c r="A4364" s="20" t="str">
        <f t="shared" si="68"/>
        <v>CONSUMO PER CAPITA (kg ó litros por individuo)Ginebra5-10MIL</v>
      </c>
      <c r="B4364" s="20" t="s">
        <v>122</v>
      </c>
      <c r="C4364" s="20" t="s">
        <v>153</v>
      </c>
      <c r="D4364" s="20" t="s">
        <v>12</v>
      </c>
      <c r="E4364" s="22">
        <v>0.30798915204116784</v>
      </c>
      <c r="F4364" s="22">
        <v>0.32130623593413571</v>
      </c>
      <c r="G4364" s="22">
        <v>0.15802474959774529</v>
      </c>
    </row>
    <row r="4365" spans="1:7" x14ac:dyDescent="0.25">
      <c r="A4365" s="20" t="str">
        <f t="shared" si="68"/>
        <v>CONSUMO PER CAPITA (kg ó litros por individuo)Ginebra10-30MIL</v>
      </c>
      <c r="B4365" s="20" t="s">
        <v>122</v>
      </c>
      <c r="C4365" s="20" t="s">
        <v>153</v>
      </c>
      <c r="D4365" s="20" t="s">
        <v>13</v>
      </c>
      <c r="E4365" s="22">
        <v>0.29628475404441917</v>
      </c>
      <c r="F4365" s="22">
        <v>0.253662292262606</v>
      </c>
      <c r="G4365" s="22">
        <v>0.18820547981791924</v>
      </c>
    </row>
    <row r="4366" spans="1:7" x14ac:dyDescent="0.25">
      <c r="A4366" s="20" t="str">
        <f t="shared" si="68"/>
        <v>CONSUMO PER CAPITA (kg ó litros por individuo)Ginebra30-100MIL</v>
      </c>
      <c r="B4366" s="20" t="s">
        <v>122</v>
      </c>
      <c r="C4366" s="20" t="s">
        <v>153</v>
      </c>
      <c r="D4366" s="20" t="s">
        <v>14</v>
      </c>
      <c r="E4366" s="22">
        <v>0.22726534765546599</v>
      </c>
      <c r="F4366" s="22">
        <v>0.2262532872839812</v>
      </c>
      <c r="G4366" s="22">
        <v>0.11155079794560599</v>
      </c>
    </row>
    <row r="4367" spans="1:7" x14ac:dyDescent="0.25">
      <c r="A4367" s="20" t="str">
        <f t="shared" si="68"/>
        <v>CONSUMO PER CAPITA (kg ó litros por individuo)Ginebra100-200MIL</v>
      </c>
      <c r="B4367" s="20" t="s">
        <v>122</v>
      </c>
      <c r="C4367" s="20" t="s">
        <v>153</v>
      </c>
      <c r="D4367" s="20" t="s">
        <v>15</v>
      </c>
      <c r="E4367" s="22">
        <v>0.28996806346094006</v>
      </c>
      <c r="F4367" s="22">
        <v>0.31559635062051927</v>
      </c>
      <c r="G4367" s="22">
        <v>0.21127410974745256</v>
      </c>
    </row>
    <row r="4368" spans="1:7" x14ac:dyDescent="0.25">
      <c r="A4368" s="20" t="str">
        <f t="shared" si="68"/>
        <v>CONSUMO PER CAPITA (kg ó litros por individuo)Ginebra200-500MIL</v>
      </c>
      <c r="B4368" s="20" t="s">
        <v>122</v>
      </c>
      <c r="C4368" s="20" t="s">
        <v>153</v>
      </c>
      <c r="D4368" s="20" t="s">
        <v>16</v>
      </c>
      <c r="E4368" s="22">
        <v>0.20959585085237012</v>
      </c>
      <c r="F4368" s="22">
        <v>0.18441814852013763</v>
      </c>
      <c r="G4368" s="22">
        <v>0.11379835112858382</v>
      </c>
    </row>
    <row r="4369" spans="1:7" x14ac:dyDescent="0.25">
      <c r="A4369" s="20" t="str">
        <f t="shared" si="68"/>
        <v>CONSUMO PER CAPITA (kg ó litros por individuo)Ginebra&gt;500MIL</v>
      </c>
      <c r="B4369" s="20" t="s">
        <v>122</v>
      </c>
      <c r="C4369" s="20" t="s">
        <v>153</v>
      </c>
      <c r="D4369" s="20" t="s">
        <v>17</v>
      </c>
      <c r="E4369" s="22">
        <v>0.18454364352036215</v>
      </c>
      <c r="F4369" s="22">
        <v>0.25675104893228073</v>
      </c>
      <c r="G4369" s="22">
        <v>0.1352634682997288</v>
      </c>
    </row>
    <row r="4370" spans="1:7" x14ac:dyDescent="0.25">
      <c r="A4370" s="20" t="str">
        <f t="shared" si="68"/>
        <v>CONSUMO PER CAPITA (kg ó litros por individuo)GinebraDE 15 A 19 AÑOS</v>
      </c>
      <c r="B4370" s="20" t="s">
        <v>122</v>
      </c>
      <c r="C4370" s="20" t="s">
        <v>153</v>
      </c>
      <c r="D4370" s="20" t="s">
        <v>40</v>
      </c>
      <c r="E4370" s="22">
        <v>8.5342273910587879E-2</v>
      </c>
      <c r="F4370" s="22">
        <v>0.1806743127474022</v>
      </c>
      <c r="G4370" s="22">
        <v>8.8513978908684524E-2</v>
      </c>
    </row>
    <row r="4371" spans="1:7" x14ac:dyDescent="0.25">
      <c r="A4371" s="20" t="str">
        <f t="shared" si="68"/>
        <v>CONSUMO PER CAPITA (kg ó litros por individuo)GinebraDE 20 A 24 AÑOS</v>
      </c>
      <c r="B4371" s="20" t="s">
        <v>122</v>
      </c>
      <c r="C4371" s="20" t="s">
        <v>153</v>
      </c>
      <c r="D4371" s="20" t="s">
        <v>41</v>
      </c>
      <c r="E4371" s="22">
        <v>0.39204962919612257</v>
      </c>
      <c r="F4371" s="22">
        <v>0.51049642134096984</v>
      </c>
      <c r="G4371" s="22">
        <v>0.1715212960565268</v>
      </c>
    </row>
    <row r="4372" spans="1:7" x14ac:dyDescent="0.25">
      <c r="A4372" s="20" t="str">
        <f t="shared" si="68"/>
        <v>CONSUMO PER CAPITA (kg ó litros por individuo)GinebraDE 25 A 34 AÑOS</v>
      </c>
      <c r="B4372" s="20" t="s">
        <v>122</v>
      </c>
      <c r="C4372" s="20" t="s">
        <v>153</v>
      </c>
      <c r="D4372" s="20" t="s">
        <v>42</v>
      </c>
      <c r="E4372" s="22">
        <v>0.32953762635259726</v>
      </c>
      <c r="F4372" s="22">
        <v>0.30729232331278694</v>
      </c>
      <c r="G4372" s="22">
        <v>0.18119248864983234</v>
      </c>
    </row>
    <row r="4373" spans="1:7" x14ac:dyDescent="0.25">
      <c r="A4373" s="20" t="str">
        <f t="shared" si="68"/>
        <v>CONSUMO PER CAPITA (kg ó litros por individuo)GinebraDE 35 A 49 AÑOS</v>
      </c>
      <c r="B4373" s="20" t="s">
        <v>122</v>
      </c>
      <c r="C4373" s="20" t="s">
        <v>153</v>
      </c>
      <c r="D4373" s="20" t="s">
        <v>43</v>
      </c>
      <c r="E4373" s="22">
        <v>0.23071396780742462</v>
      </c>
      <c r="F4373" s="22">
        <v>0.20683873182491416</v>
      </c>
      <c r="G4373" s="22">
        <v>9.6202572175652645E-2</v>
      </c>
    </row>
    <row r="4374" spans="1:7" x14ac:dyDescent="0.25">
      <c r="A4374" s="20" t="str">
        <f t="shared" si="68"/>
        <v>CONSUMO PER CAPITA (kg ó litros por individuo)GinebraDE 50 A 59 AÑOS</v>
      </c>
      <c r="B4374" s="20" t="s">
        <v>122</v>
      </c>
      <c r="C4374" s="20" t="s">
        <v>153</v>
      </c>
      <c r="D4374" s="20" t="s">
        <v>44</v>
      </c>
      <c r="E4374" s="22">
        <v>0.34812978940136968</v>
      </c>
      <c r="F4374" s="22">
        <v>0.34224884829558516</v>
      </c>
      <c r="G4374" s="22">
        <v>0.17377225657895187</v>
      </c>
    </row>
    <row r="4375" spans="1:7" x14ac:dyDescent="0.25">
      <c r="A4375" s="20" t="str">
        <f t="shared" si="68"/>
        <v>CONSUMO PER CAPITA (kg ó litros por individuo)GinebraDE 60 A 75 AÑOS</v>
      </c>
      <c r="B4375" s="20" t="s">
        <v>122</v>
      </c>
      <c r="C4375" s="20" t="s">
        <v>153</v>
      </c>
      <c r="D4375" s="20" t="s">
        <v>45</v>
      </c>
      <c r="E4375" s="22">
        <v>0.28364563429974765</v>
      </c>
      <c r="F4375" s="22">
        <v>0.31249414832954953</v>
      </c>
      <c r="G4375" s="22">
        <v>0.20536649695016559</v>
      </c>
    </row>
    <row r="4376" spans="1:7" x14ac:dyDescent="0.25">
      <c r="A4376" s="20" t="str">
        <f t="shared" si="68"/>
        <v>CONSUMO PER CAPITA (kg ó litros por individuo)GinebraALTA Y MEDIA ALTA</v>
      </c>
      <c r="B4376" s="20" t="s">
        <v>122</v>
      </c>
      <c r="C4376" s="20" t="s">
        <v>153</v>
      </c>
      <c r="D4376" s="20" t="s">
        <v>18</v>
      </c>
      <c r="E4376" s="22">
        <v>0.349735965880627</v>
      </c>
      <c r="F4376" s="22">
        <v>0.33061025385577408</v>
      </c>
      <c r="G4376" s="22">
        <v>0.19491088108604981</v>
      </c>
    </row>
    <row r="4377" spans="1:7" x14ac:dyDescent="0.25">
      <c r="A4377" s="20" t="str">
        <f t="shared" si="68"/>
        <v>CONSUMO PER CAPITA (kg ó litros por individuo)GinebraMEDIA</v>
      </c>
      <c r="B4377" s="20" t="s">
        <v>122</v>
      </c>
      <c r="C4377" s="20" t="s">
        <v>153</v>
      </c>
      <c r="D4377" s="20" t="s">
        <v>19</v>
      </c>
      <c r="E4377" s="22">
        <v>0.28733631566403206</v>
      </c>
      <c r="F4377" s="22">
        <v>0.28723096483115662</v>
      </c>
      <c r="G4377" s="22">
        <v>0.12006213832652177</v>
      </c>
    </row>
    <row r="4378" spans="1:7" x14ac:dyDescent="0.25">
      <c r="A4378" s="20" t="str">
        <f t="shared" si="68"/>
        <v>CONSUMO PER CAPITA (kg ó litros por individuo)GinebraMEDIA BAJA</v>
      </c>
      <c r="B4378" s="20" t="s">
        <v>122</v>
      </c>
      <c r="C4378" s="20" t="s">
        <v>153</v>
      </c>
      <c r="D4378" s="20" t="s">
        <v>20</v>
      </c>
      <c r="E4378" s="22">
        <v>0.2194569340919032</v>
      </c>
      <c r="F4378" s="22">
        <v>0.22201167175612474</v>
      </c>
      <c r="G4378" s="22">
        <v>0.11212328758243731</v>
      </c>
    </row>
    <row r="4379" spans="1:7" x14ac:dyDescent="0.25">
      <c r="A4379" s="20" t="str">
        <f t="shared" si="68"/>
        <v>CONSUMO PER CAPITA (kg ó litros por individuo)GinebraBAJA</v>
      </c>
      <c r="B4379" s="20" t="s">
        <v>122</v>
      </c>
      <c r="C4379" s="20" t="s">
        <v>153</v>
      </c>
      <c r="D4379" s="20" t="s">
        <v>21</v>
      </c>
      <c r="E4379" s="22">
        <v>0.27384537767910905</v>
      </c>
      <c r="F4379" s="22">
        <v>0.33488898218916402</v>
      </c>
      <c r="G4379" s="22">
        <v>0.21512219012299127</v>
      </c>
    </row>
    <row r="4380" spans="1:7" x14ac:dyDescent="0.25">
      <c r="A4380" s="20" t="str">
        <f t="shared" si="68"/>
        <v>CONSUMO PER CAPITA (kg ó litros por individuo)GinebraHOMBRE</v>
      </c>
      <c r="B4380" s="20" t="s">
        <v>122</v>
      </c>
      <c r="C4380" s="20" t="s">
        <v>153</v>
      </c>
      <c r="D4380" s="20" t="s">
        <v>22</v>
      </c>
      <c r="E4380" s="22">
        <v>0.34532188304356881</v>
      </c>
      <c r="F4380" s="22">
        <v>0.37532521417170461</v>
      </c>
      <c r="G4380" s="22">
        <v>0.18533089287446369</v>
      </c>
    </row>
    <row r="4381" spans="1:7" x14ac:dyDescent="0.25">
      <c r="A4381" s="20" t="str">
        <f t="shared" si="68"/>
        <v>CONSUMO PER CAPITA (kg ó litros por individuo)GinebraMUJER</v>
      </c>
      <c r="B4381" s="20" t="s">
        <v>122</v>
      </c>
      <c r="C4381" s="20" t="s">
        <v>153</v>
      </c>
      <c r="D4381" s="20" t="s">
        <v>23</v>
      </c>
      <c r="E4381" s="22">
        <v>0.21596580559622483</v>
      </c>
      <c r="F4381" s="22">
        <v>0.2028232750660133</v>
      </c>
      <c r="G4381" s="22">
        <v>0.1196974523581278</v>
      </c>
    </row>
    <row r="4382" spans="1:7" x14ac:dyDescent="0.25">
      <c r="A4382" s="20" t="str">
        <f t="shared" si="68"/>
        <v>CONSUMO PER CAPITA (kg ó litros por individuo)RonT.ESPAÑA</v>
      </c>
      <c r="B4382" s="20" t="s">
        <v>122</v>
      </c>
      <c r="C4382" s="20" t="s">
        <v>154</v>
      </c>
      <c r="D4382" s="20" t="s">
        <v>37</v>
      </c>
      <c r="E4382" s="22">
        <v>0.20161127387673014</v>
      </c>
      <c r="F4382" s="22">
        <v>0.16947889821390777</v>
      </c>
      <c r="G4382" s="22">
        <v>7.8422317828016688E-2</v>
      </c>
    </row>
    <row r="4383" spans="1:7" x14ac:dyDescent="0.25">
      <c r="A4383" s="20" t="str">
        <f t="shared" si="68"/>
        <v>CONSUMO PER CAPITA (kg ó litros por individuo)RonBCN AM</v>
      </c>
      <c r="B4383" s="20" t="s">
        <v>122</v>
      </c>
      <c r="C4383" s="20" t="s">
        <v>154</v>
      </c>
      <c r="D4383" s="20" t="s">
        <v>2</v>
      </c>
      <c r="E4383" s="22">
        <v>0.12461657473783452</v>
      </c>
      <c r="F4383" s="22">
        <v>9.9318721003659988E-2</v>
      </c>
      <c r="G4383" s="22">
        <v>2.623025431437457E-2</v>
      </c>
    </row>
    <row r="4384" spans="1:7" x14ac:dyDescent="0.25">
      <c r="A4384" s="20" t="str">
        <f t="shared" si="68"/>
        <v>CONSUMO PER CAPITA (kg ó litros por individuo)RonREST.CAT ARAGON</v>
      </c>
      <c r="B4384" s="20" t="s">
        <v>122</v>
      </c>
      <c r="C4384" s="20" t="s">
        <v>154</v>
      </c>
      <c r="D4384" s="20" t="s">
        <v>3</v>
      </c>
      <c r="E4384" s="22">
        <v>0.26308557049095682</v>
      </c>
      <c r="F4384" s="22">
        <v>0.22248924393126851</v>
      </c>
      <c r="G4384" s="22">
        <v>7.4207908055100635E-2</v>
      </c>
    </row>
    <row r="4385" spans="1:7" x14ac:dyDescent="0.25">
      <c r="A4385" s="20" t="str">
        <f t="shared" si="68"/>
        <v>CONSUMO PER CAPITA (kg ó litros por individuo)RonLEVANTE</v>
      </c>
      <c r="B4385" s="20" t="s">
        <v>122</v>
      </c>
      <c r="C4385" s="20" t="s">
        <v>154</v>
      </c>
      <c r="D4385" s="20" t="s">
        <v>4</v>
      </c>
      <c r="E4385" s="22">
        <v>8.7782050070448994E-2</v>
      </c>
      <c r="F4385" s="22">
        <v>0.14656086892124723</v>
      </c>
      <c r="G4385" s="22">
        <v>4.9311817610406775E-2</v>
      </c>
    </row>
    <row r="4386" spans="1:7" x14ac:dyDescent="0.25">
      <c r="A4386" s="20" t="str">
        <f t="shared" si="68"/>
        <v>CONSUMO PER CAPITA (kg ó litros por individuo)RonANDALUCIA</v>
      </c>
      <c r="B4386" s="20" t="s">
        <v>122</v>
      </c>
      <c r="C4386" s="20" t="s">
        <v>154</v>
      </c>
      <c r="D4386" s="20" t="s">
        <v>5</v>
      </c>
      <c r="E4386" s="22">
        <v>0.28404441402534314</v>
      </c>
      <c r="F4386" s="22">
        <v>0.19734489491083648</v>
      </c>
      <c r="G4386" s="22">
        <v>0.10689881655556073</v>
      </c>
    </row>
    <row r="4387" spans="1:7" x14ac:dyDescent="0.25">
      <c r="A4387" s="20" t="str">
        <f t="shared" si="68"/>
        <v>CONSUMO PER CAPITA (kg ó litros por individuo)RonMDD AM</v>
      </c>
      <c r="B4387" s="20" t="s">
        <v>122</v>
      </c>
      <c r="C4387" s="20" t="s">
        <v>154</v>
      </c>
      <c r="D4387" s="20" t="s">
        <v>6</v>
      </c>
      <c r="E4387" s="22">
        <v>0.15381620396875043</v>
      </c>
      <c r="F4387" s="22">
        <v>0.19552110349749527</v>
      </c>
      <c r="G4387" s="22">
        <v>8.1775187704496211E-2</v>
      </c>
    </row>
    <row r="4388" spans="1:7" x14ac:dyDescent="0.25">
      <c r="A4388" s="20" t="str">
        <f t="shared" si="68"/>
        <v>CONSUMO PER CAPITA (kg ó litros por individuo)RonRTO CENTRO</v>
      </c>
      <c r="B4388" s="20" t="s">
        <v>122</v>
      </c>
      <c r="C4388" s="20" t="s">
        <v>154</v>
      </c>
      <c r="D4388" s="20" t="s">
        <v>7</v>
      </c>
      <c r="E4388" s="22">
        <v>0.29276847080739093</v>
      </c>
      <c r="F4388" s="22">
        <v>0.21925419352828743</v>
      </c>
      <c r="G4388" s="22">
        <v>0.14751102555922418</v>
      </c>
    </row>
    <row r="4389" spans="1:7" x14ac:dyDescent="0.25">
      <c r="A4389" s="20" t="str">
        <f t="shared" si="68"/>
        <v>CONSUMO PER CAPITA (kg ó litros por individuo)RonNORTE-CENTRO</v>
      </c>
      <c r="B4389" s="20" t="s">
        <v>122</v>
      </c>
      <c r="C4389" s="20" t="s">
        <v>154</v>
      </c>
      <c r="D4389" s="20" t="s">
        <v>8</v>
      </c>
      <c r="E4389" s="22">
        <v>0.21718692617808016</v>
      </c>
      <c r="F4389" s="22">
        <v>9.7213033589549733E-2</v>
      </c>
      <c r="G4389" s="22">
        <v>5.673177731856878E-2</v>
      </c>
    </row>
    <row r="4390" spans="1:7" x14ac:dyDescent="0.25">
      <c r="A4390" s="20" t="str">
        <f t="shared" si="68"/>
        <v>CONSUMO PER CAPITA (kg ó litros por individuo)RonNOROESTE</v>
      </c>
      <c r="B4390" s="20" t="s">
        <v>122</v>
      </c>
      <c r="C4390" s="20" t="s">
        <v>154</v>
      </c>
      <c r="D4390" s="20" t="s">
        <v>9</v>
      </c>
      <c r="E4390" s="22">
        <v>0.15782432295227039</v>
      </c>
      <c r="F4390" s="22">
        <v>0.12812106027690592</v>
      </c>
      <c r="G4390" s="22">
        <v>6.9513567911168569E-2</v>
      </c>
    </row>
    <row r="4391" spans="1:7" x14ac:dyDescent="0.25">
      <c r="A4391" s="20" t="str">
        <f t="shared" si="68"/>
        <v>CONSUMO PER CAPITA (kg ó litros por individuo)Ron&lt;2MIL</v>
      </c>
      <c r="B4391" s="20" t="s">
        <v>122</v>
      </c>
      <c r="C4391" s="20" t="s">
        <v>154</v>
      </c>
      <c r="D4391" s="20" t="s">
        <v>10</v>
      </c>
      <c r="E4391" s="22">
        <v>0.46258470640086585</v>
      </c>
      <c r="F4391" s="22">
        <v>0.20902861232081194</v>
      </c>
      <c r="G4391" s="22">
        <v>0.12051823055004043</v>
      </c>
    </row>
    <row r="4392" spans="1:7" x14ac:dyDescent="0.25">
      <c r="A4392" s="20" t="str">
        <f t="shared" si="68"/>
        <v>CONSUMO PER CAPITA (kg ó litros por individuo)Ron2-5MIL</v>
      </c>
      <c r="B4392" s="20" t="s">
        <v>122</v>
      </c>
      <c r="C4392" s="20" t="s">
        <v>154</v>
      </c>
      <c r="D4392" s="20" t="s">
        <v>11</v>
      </c>
      <c r="E4392" s="22">
        <v>0.23409039003018031</v>
      </c>
      <c r="F4392" s="22">
        <v>7.6148146203702971E-2</v>
      </c>
      <c r="G4392" s="22">
        <v>5.090572699214907E-2</v>
      </c>
    </row>
    <row r="4393" spans="1:7" x14ac:dyDescent="0.25">
      <c r="A4393" s="20" t="str">
        <f t="shared" si="68"/>
        <v>CONSUMO PER CAPITA (kg ó litros por individuo)Ron5-10MIL</v>
      </c>
      <c r="B4393" s="20" t="s">
        <v>122</v>
      </c>
      <c r="C4393" s="20" t="s">
        <v>154</v>
      </c>
      <c r="D4393" s="20" t="s">
        <v>12</v>
      </c>
      <c r="E4393" s="22">
        <v>0.18990632219806111</v>
      </c>
      <c r="F4393" s="22">
        <v>0.18840697284146798</v>
      </c>
      <c r="G4393" s="22">
        <v>8.6544139891895272E-2</v>
      </c>
    </row>
    <row r="4394" spans="1:7" x14ac:dyDescent="0.25">
      <c r="A4394" s="20" t="str">
        <f t="shared" si="68"/>
        <v>CONSUMO PER CAPITA (kg ó litros por individuo)Ron10-30MIL</v>
      </c>
      <c r="B4394" s="20" t="s">
        <v>122</v>
      </c>
      <c r="C4394" s="20" t="s">
        <v>154</v>
      </c>
      <c r="D4394" s="20" t="s">
        <v>13</v>
      </c>
      <c r="E4394" s="22">
        <v>0.28070414287603063</v>
      </c>
      <c r="F4394" s="22">
        <v>0.23700591496041146</v>
      </c>
      <c r="G4394" s="22">
        <v>8.1448339418097301E-2</v>
      </c>
    </row>
    <row r="4395" spans="1:7" x14ac:dyDescent="0.25">
      <c r="A4395" s="20" t="str">
        <f t="shared" si="68"/>
        <v>CONSUMO PER CAPITA (kg ó litros por individuo)Ron30-100MIL</v>
      </c>
      <c r="B4395" s="20" t="s">
        <v>122</v>
      </c>
      <c r="C4395" s="20" t="s">
        <v>154</v>
      </c>
      <c r="D4395" s="20" t="s">
        <v>14</v>
      </c>
      <c r="E4395" s="22">
        <v>0.11165284650370971</v>
      </c>
      <c r="F4395" s="22">
        <v>8.0321391400574191E-2</v>
      </c>
      <c r="G4395" s="22">
        <v>5.8699608421795696E-2</v>
      </c>
    </row>
    <row r="4396" spans="1:7" x14ac:dyDescent="0.25">
      <c r="A4396" s="20" t="str">
        <f t="shared" si="68"/>
        <v>CONSUMO PER CAPITA (kg ó litros por individuo)Ron100-200MIL</v>
      </c>
      <c r="B4396" s="20" t="s">
        <v>122</v>
      </c>
      <c r="C4396" s="20" t="s">
        <v>154</v>
      </c>
      <c r="D4396" s="20" t="s">
        <v>15</v>
      </c>
      <c r="E4396" s="22">
        <v>0.24570205996666755</v>
      </c>
      <c r="F4396" s="22">
        <v>0.25020888766635829</v>
      </c>
      <c r="G4396" s="22">
        <v>9.2088816954564237E-2</v>
      </c>
    </row>
    <row r="4397" spans="1:7" x14ac:dyDescent="0.25">
      <c r="A4397" s="20" t="str">
        <f t="shared" si="68"/>
        <v>CONSUMO PER CAPITA (kg ó litros por individuo)Ron200-500MIL</v>
      </c>
      <c r="B4397" s="20" t="s">
        <v>122</v>
      </c>
      <c r="C4397" s="20" t="s">
        <v>154</v>
      </c>
      <c r="D4397" s="20" t="s">
        <v>16</v>
      </c>
      <c r="E4397" s="22">
        <v>0.12538644950647407</v>
      </c>
      <c r="F4397" s="22">
        <v>0.13610845632235208</v>
      </c>
      <c r="G4397" s="22">
        <v>8.8536777968821187E-2</v>
      </c>
    </row>
    <row r="4398" spans="1:7" x14ac:dyDescent="0.25">
      <c r="A4398" s="20" t="str">
        <f t="shared" si="68"/>
        <v>CONSUMO PER CAPITA (kg ó litros por individuo)Ron&gt;500MIL</v>
      </c>
      <c r="B4398" s="20" t="s">
        <v>122</v>
      </c>
      <c r="C4398" s="20" t="s">
        <v>154</v>
      </c>
      <c r="D4398" s="20" t="s">
        <v>17</v>
      </c>
      <c r="E4398" s="22">
        <v>0.15307984699693172</v>
      </c>
      <c r="F4398" s="22">
        <v>0.1910838867385338</v>
      </c>
      <c r="G4398" s="22">
        <v>7.5147547409345164E-2</v>
      </c>
    </row>
    <row r="4399" spans="1:7" x14ac:dyDescent="0.25">
      <c r="A4399" s="20" t="str">
        <f t="shared" si="68"/>
        <v>CONSUMO PER CAPITA (kg ó litros por individuo)RonDE 15 A 19 AÑOS</v>
      </c>
      <c r="B4399" s="20" t="s">
        <v>122</v>
      </c>
      <c r="C4399" s="20" t="s">
        <v>154</v>
      </c>
      <c r="D4399" s="20" t="s">
        <v>40</v>
      </c>
      <c r="E4399" s="22">
        <v>0.11151942820435566</v>
      </c>
      <c r="F4399" s="22">
        <v>0.22790842818387502</v>
      </c>
      <c r="G4399" s="22">
        <v>2.0088891102915202E-2</v>
      </c>
    </row>
    <row r="4400" spans="1:7" x14ac:dyDescent="0.25">
      <c r="A4400" s="20" t="str">
        <f t="shared" si="68"/>
        <v>CONSUMO PER CAPITA (kg ó litros por individuo)RonDE 20 A 24 AÑOS</v>
      </c>
      <c r="B4400" s="20" t="s">
        <v>122</v>
      </c>
      <c r="C4400" s="20" t="s">
        <v>154</v>
      </c>
      <c r="D4400" s="20" t="s">
        <v>41</v>
      </c>
      <c r="E4400" s="22">
        <v>0.38192743130179824</v>
      </c>
      <c r="F4400" s="22">
        <v>0.36632746632665569</v>
      </c>
      <c r="G4400" s="22">
        <v>0.14824183563025101</v>
      </c>
    </row>
    <row r="4401" spans="1:7" x14ac:dyDescent="0.25">
      <c r="A4401" s="20" t="str">
        <f t="shared" si="68"/>
        <v>CONSUMO PER CAPITA (kg ó litros por individuo)RonDE 25 A 34 AÑOS</v>
      </c>
      <c r="B4401" s="20" t="s">
        <v>122</v>
      </c>
      <c r="C4401" s="20" t="s">
        <v>154</v>
      </c>
      <c r="D4401" s="20" t="s">
        <v>42</v>
      </c>
      <c r="E4401" s="22">
        <v>0.28104964849041214</v>
      </c>
      <c r="F4401" s="22">
        <v>0.16767781250157479</v>
      </c>
      <c r="G4401" s="22">
        <v>9.3137710671566315E-2</v>
      </c>
    </row>
    <row r="4402" spans="1:7" x14ac:dyDescent="0.25">
      <c r="A4402" s="20" t="str">
        <f t="shared" si="68"/>
        <v>CONSUMO PER CAPITA (kg ó litros por individuo)RonDE 35 A 49 AÑOS</v>
      </c>
      <c r="B4402" s="20" t="s">
        <v>122</v>
      </c>
      <c r="C4402" s="20" t="s">
        <v>154</v>
      </c>
      <c r="D4402" s="20" t="s">
        <v>43</v>
      </c>
      <c r="E4402" s="22">
        <v>0.15380493047458782</v>
      </c>
      <c r="F4402" s="22">
        <v>0.12205621623246234</v>
      </c>
      <c r="G4402" s="22">
        <v>6.2797075449303491E-2</v>
      </c>
    </row>
    <row r="4403" spans="1:7" x14ac:dyDescent="0.25">
      <c r="A4403" s="20" t="str">
        <f t="shared" si="68"/>
        <v>CONSUMO PER CAPITA (kg ó litros por individuo)RonDE 50 A 59 AÑOS</v>
      </c>
      <c r="B4403" s="20" t="s">
        <v>122</v>
      </c>
      <c r="C4403" s="20" t="s">
        <v>154</v>
      </c>
      <c r="D4403" s="20" t="s">
        <v>44</v>
      </c>
      <c r="E4403" s="22">
        <v>0.28314111712129897</v>
      </c>
      <c r="F4403" s="22">
        <v>0.2103895658987596</v>
      </c>
      <c r="G4403" s="22">
        <v>7.7312952260315149E-2</v>
      </c>
    </row>
    <row r="4404" spans="1:7" x14ac:dyDescent="0.25">
      <c r="A4404" s="20" t="str">
        <f t="shared" si="68"/>
        <v>CONSUMO PER CAPITA (kg ó litros por individuo)RonDE 60 A 75 AÑOS</v>
      </c>
      <c r="B4404" s="20" t="s">
        <v>122</v>
      </c>
      <c r="C4404" s="20" t="s">
        <v>154</v>
      </c>
      <c r="D4404" s="20" t="s">
        <v>45</v>
      </c>
      <c r="E4404" s="22">
        <v>0.11881250009826144</v>
      </c>
      <c r="F4404" s="22">
        <v>0.12812469327276649</v>
      </c>
      <c r="G4404" s="22">
        <v>8.8706460775401036E-2</v>
      </c>
    </row>
    <row r="4405" spans="1:7" x14ac:dyDescent="0.25">
      <c r="A4405" s="20" t="str">
        <f t="shared" si="68"/>
        <v>CONSUMO PER CAPITA (kg ó litros por individuo)RonALTA Y MEDIA ALTA</v>
      </c>
      <c r="B4405" s="20" t="s">
        <v>122</v>
      </c>
      <c r="C4405" s="20" t="s">
        <v>154</v>
      </c>
      <c r="D4405" s="20" t="s">
        <v>18</v>
      </c>
      <c r="E4405" s="22">
        <v>0.16444655866399607</v>
      </c>
      <c r="F4405" s="22">
        <v>0.11082811821011559</v>
      </c>
      <c r="G4405" s="22">
        <v>6.5951342114933767E-2</v>
      </c>
    </row>
    <row r="4406" spans="1:7" x14ac:dyDescent="0.25">
      <c r="A4406" s="20" t="str">
        <f t="shared" si="68"/>
        <v>CONSUMO PER CAPITA (kg ó litros por individuo)RonMEDIA</v>
      </c>
      <c r="B4406" s="20" t="s">
        <v>122</v>
      </c>
      <c r="C4406" s="20" t="s">
        <v>154</v>
      </c>
      <c r="D4406" s="20" t="s">
        <v>19</v>
      </c>
      <c r="E4406" s="22">
        <v>0.23843845286867985</v>
      </c>
      <c r="F4406" s="22">
        <v>0.2076144135497297</v>
      </c>
      <c r="G4406" s="22">
        <v>7.5291229903105827E-2</v>
      </c>
    </row>
    <row r="4407" spans="1:7" x14ac:dyDescent="0.25">
      <c r="A4407" s="20" t="str">
        <f t="shared" si="68"/>
        <v>CONSUMO PER CAPITA (kg ó litros por individuo)RonMEDIA BAJA</v>
      </c>
      <c r="B4407" s="20" t="s">
        <v>122</v>
      </c>
      <c r="C4407" s="20" t="s">
        <v>154</v>
      </c>
      <c r="D4407" s="20" t="s">
        <v>20</v>
      </c>
      <c r="E4407" s="22">
        <v>0.15799998961172954</v>
      </c>
      <c r="F4407" s="22">
        <v>0.14151448356922564</v>
      </c>
      <c r="G4407" s="22">
        <v>7.7851067854512276E-2</v>
      </c>
    </row>
    <row r="4408" spans="1:7" x14ac:dyDescent="0.25">
      <c r="A4408" s="20" t="str">
        <f t="shared" si="68"/>
        <v>CONSUMO PER CAPITA (kg ó litros por individuo)RonBAJA</v>
      </c>
      <c r="B4408" s="20" t="s">
        <v>122</v>
      </c>
      <c r="C4408" s="20" t="s">
        <v>154</v>
      </c>
      <c r="D4408" s="20" t="s">
        <v>21</v>
      </c>
      <c r="E4408" s="22">
        <v>0.23946683942641431</v>
      </c>
      <c r="F4408" s="22">
        <v>0.20783970665461635</v>
      </c>
      <c r="G4408" s="22">
        <v>9.8476688445814253E-2</v>
      </c>
    </row>
    <row r="4409" spans="1:7" x14ac:dyDescent="0.25">
      <c r="A4409" s="20" t="str">
        <f t="shared" si="68"/>
        <v>CONSUMO PER CAPITA (kg ó litros por individuo)RonHOMBRE</v>
      </c>
      <c r="B4409" s="20" t="s">
        <v>122</v>
      </c>
      <c r="C4409" s="20" t="s">
        <v>154</v>
      </c>
      <c r="D4409" s="20" t="s">
        <v>22</v>
      </c>
      <c r="E4409" s="22">
        <v>0.21656200987916169</v>
      </c>
      <c r="F4409" s="22">
        <v>0.19979258984625595</v>
      </c>
      <c r="G4409" s="22">
        <v>9.9207070645344328E-2</v>
      </c>
    </row>
    <row r="4410" spans="1:7" x14ac:dyDescent="0.25">
      <c r="A4410" s="20" t="str">
        <f t="shared" si="68"/>
        <v>CONSUMO PER CAPITA (kg ó litros por individuo)RonMUJER</v>
      </c>
      <c r="B4410" s="20" t="s">
        <v>122</v>
      </c>
      <c r="C4410" s="20" t="s">
        <v>154</v>
      </c>
      <c r="D4410" s="20" t="s">
        <v>23</v>
      </c>
      <c r="E4410" s="22">
        <v>0.18683873850070912</v>
      </c>
      <c r="F4410" s="22">
        <v>0.13961958042058753</v>
      </c>
      <c r="G4410" s="22">
        <v>5.7983723758813069E-2</v>
      </c>
    </row>
    <row r="4411" spans="1:7" x14ac:dyDescent="0.25">
      <c r="A4411" s="20" t="str">
        <f t="shared" si="68"/>
        <v>CONSUMO PER CAPITA (kg ó litros por individuo)AnisT.ESPAÑA</v>
      </c>
      <c r="B4411" s="20" t="s">
        <v>122</v>
      </c>
      <c r="C4411" s="20" t="s">
        <v>155</v>
      </c>
      <c r="D4411" s="20" t="s">
        <v>37</v>
      </c>
      <c r="E4411" s="22">
        <v>2.9304584300406986E-2</v>
      </c>
      <c r="F4411" s="22">
        <v>1.4148353565151343E-2</v>
      </c>
      <c r="G4411" s="22">
        <v>1.0563589352797267E-2</v>
      </c>
    </row>
    <row r="4412" spans="1:7" x14ac:dyDescent="0.25">
      <c r="A4412" s="20" t="str">
        <f t="shared" si="68"/>
        <v>CONSUMO PER CAPITA (kg ó litros por individuo)AnisBCN AM</v>
      </c>
      <c r="B4412" s="20" t="s">
        <v>122</v>
      </c>
      <c r="C4412" s="20" t="s">
        <v>155</v>
      </c>
      <c r="D4412" s="20" t="s">
        <v>2</v>
      </c>
      <c r="E4412" s="22">
        <v>3.5941004020083191E-2</v>
      </c>
      <c r="F4412" s="22">
        <v>9.6969418875149146E-3</v>
      </c>
      <c r="G4412" s="22">
        <v>8.936572240494222E-4</v>
      </c>
    </row>
    <row r="4413" spans="1:7" x14ac:dyDescent="0.25">
      <c r="A4413" s="20" t="str">
        <f t="shared" si="68"/>
        <v>CONSUMO PER CAPITA (kg ó litros por individuo)AnisREST.CAT ARAGON</v>
      </c>
      <c r="B4413" s="20" t="s">
        <v>122</v>
      </c>
      <c r="C4413" s="20" t="s">
        <v>155</v>
      </c>
      <c r="D4413" s="20" t="s">
        <v>3</v>
      </c>
      <c r="E4413" s="22">
        <v>5.5024125923301987E-3</v>
      </c>
      <c r="F4413" s="22">
        <v>4.0661468935208342E-3</v>
      </c>
      <c r="G4413" s="22">
        <v>2.2734847603499645E-3</v>
      </c>
    </row>
    <row r="4414" spans="1:7" x14ac:dyDescent="0.25">
      <c r="A4414" s="20" t="str">
        <f t="shared" si="68"/>
        <v>CONSUMO PER CAPITA (kg ó litros por individuo)AnisLEVANTE</v>
      </c>
      <c r="B4414" s="20" t="s">
        <v>122</v>
      </c>
      <c r="C4414" s="20" t="s">
        <v>155</v>
      </c>
      <c r="D4414" s="20" t="s">
        <v>4</v>
      </c>
      <c r="E4414" s="22">
        <v>1.7364741173832018E-2</v>
      </c>
      <c r="F4414" s="22">
        <v>7.6575003133913314E-3</v>
      </c>
      <c r="G4414" s="22">
        <v>1.182346716164598E-2</v>
      </c>
    </row>
    <row r="4415" spans="1:7" x14ac:dyDescent="0.25">
      <c r="A4415" s="20" t="str">
        <f t="shared" si="68"/>
        <v>CONSUMO PER CAPITA (kg ó litros por individuo)AnisANDALUCIA</v>
      </c>
      <c r="B4415" s="20" t="s">
        <v>122</v>
      </c>
      <c r="C4415" s="20" t="s">
        <v>155</v>
      </c>
      <c r="D4415" s="20" t="s">
        <v>5</v>
      </c>
      <c r="E4415" s="22">
        <v>2.7853117775024864E-2</v>
      </c>
      <c r="F4415" s="22">
        <v>2.2375738918276288E-2</v>
      </c>
      <c r="G4415" s="22">
        <v>2.9747740194584309E-2</v>
      </c>
    </row>
    <row r="4416" spans="1:7" x14ac:dyDescent="0.25">
      <c r="A4416" s="20" t="str">
        <f t="shared" si="68"/>
        <v>CONSUMO PER CAPITA (kg ó litros por individuo)AnisMDD AM</v>
      </c>
      <c r="B4416" s="20" t="s">
        <v>122</v>
      </c>
      <c r="C4416" s="20" t="s">
        <v>155</v>
      </c>
      <c r="D4416" s="20" t="s">
        <v>6</v>
      </c>
      <c r="E4416" s="22">
        <v>1.2924852103530293E-2</v>
      </c>
      <c r="F4416" s="22">
        <v>4.6055262131483934E-3</v>
      </c>
      <c r="G4416" s="22">
        <v>6.401129515456635E-3</v>
      </c>
    </row>
    <row r="4417" spans="1:7" x14ac:dyDescent="0.25">
      <c r="A4417" s="20" t="str">
        <f t="shared" si="68"/>
        <v>CONSUMO PER CAPITA (kg ó litros por individuo)AnisRTO CENTRO</v>
      </c>
      <c r="B4417" s="20" t="s">
        <v>122</v>
      </c>
      <c r="C4417" s="20" t="s">
        <v>155</v>
      </c>
      <c r="D4417" s="20" t="s">
        <v>7</v>
      </c>
      <c r="E4417" s="22">
        <v>0.15220916208638399</v>
      </c>
      <c r="F4417" s="22">
        <v>5.2592088888628125E-2</v>
      </c>
      <c r="G4417" s="22">
        <v>1.3450568612168253E-2</v>
      </c>
    </row>
    <row r="4418" spans="1:7" x14ac:dyDescent="0.25">
      <c r="A4418" s="20" t="str">
        <f t="shared" si="68"/>
        <v>CONSUMO PER CAPITA (kg ó litros por individuo)AnisNORTE-CENTRO</v>
      </c>
      <c r="B4418" s="20" t="s">
        <v>122</v>
      </c>
      <c r="C4418" s="20" t="s">
        <v>155</v>
      </c>
      <c r="D4418" s="20" t="s">
        <v>8</v>
      </c>
      <c r="E4418" s="22">
        <v>2.1267071545112443E-3</v>
      </c>
      <c r="F4418" s="22">
        <v>7.2428268478597372E-3</v>
      </c>
      <c r="G4418" s="22">
        <v>9.3982182779802357E-5</v>
      </c>
    </row>
    <row r="4419" spans="1:7" x14ac:dyDescent="0.25">
      <c r="A4419" s="20" t="str">
        <f t="shared" si="68"/>
        <v>CONSUMO PER CAPITA (kg ó litros por individuo)AnisNOROESTE</v>
      </c>
      <c r="B4419" s="20" t="s">
        <v>122</v>
      </c>
      <c r="C4419" s="20" t="s">
        <v>155</v>
      </c>
      <c r="D4419" s="20" t="s">
        <v>9</v>
      </c>
      <c r="E4419" s="22">
        <v>3.9236694156813638E-3</v>
      </c>
      <c r="F4419" s="22">
        <v>6.8799274085285999E-3</v>
      </c>
      <c r="G4419" s="22">
        <v>1.0626331141845098E-3</v>
      </c>
    </row>
    <row r="4420" spans="1:7" x14ac:dyDescent="0.25">
      <c r="A4420" s="20" t="str">
        <f t="shared" ref="A4420:A4483" si="69">B4420&amp;C4420&amp;D4420</f>
        <v>CONSUMO PER CAPITA (kg ó litros por individuo)Anis&lt;2MIL</v>
      </c>
      <c r="B4420" s="20" t="s">
        <v>122</v>
      </c>
      <c r="C4420" s="20" t="s">
        <v>155</v>
      </c>
      <c r="D4420" s="20" t="s">
        <v>10</v>
      </c>
      <c r="E4420" s="22">
        <v>4.7624271565694758E-3</v>
      </c>
      <c r="F4420" s="22">
        <v>5.8147060048898804E-3</v>
      </c>
      <c r="G4420" s="22">
        <v>3.089205083610953E-3</v>
      </c>
    </row>
    <row r="4421" spans="1:7" x14ac:dyDescent="0.25">
      <c r="A4421" s="20" t="str">
        <f t="shared" si="69"/>
        <v>CONSUMO PER CAPITA (kg ó litros por individuo)Anis2-5MIL</v>
      </c>
      <c r="B4421" s="20" t="s">
        <v>122</v>
      </c>
      <c r="C4421" s="20" t="s">
        <v>155</v>
      </c>
      <c r="D4421" s="20" t="s">
        <v>11</v>
      </c>
      <c r="E4421" s="22">
        <v>3.2852896740246502E-3</v>
      </c>
      <c r="F4421" s="22">
        <v>5.1542252029364889E-3</v>
      </c>
      <c r="G4421" s="22">
        <v>2.2370692022338516E-3</v>
      </c>
    </row>
    <row r="4422" spans="1:7" x14ac:dyDescent="0.25">
      <c r="A4422" s="20" t="str">
        <f t="shared" si="69"/>
        <v>CONSUMO PER CAPITA (kg ó litros por individuo)Anis5-10MIL</v>
      </c>
      <c r="B4422" s="20" t="s">
        <v>122</v>
      </c>
      <c r="C4422" s="20" t="s">
        <v>155</v>
      </c>
      <c r="D4422" s="20" t="s">
        <v>12</v>
      </c>
      <c r="E4422" s="22">
        <v>0.18940459653076089</v>
      </c>
      <c r="F4422" s="22">
        <v>3.5877011834650273E-2</v>
      </c>
      <c r="G4422" s="22">
        <v>7.2358484420482613E-3</v>
      </c>
    </row>
    <row r="4423" spans="1:7" x14ac:dyDescent="0.25">
      <c r="A4423" s="20" t="str">
        <f t="shared" si="69"/>
        <v>CONSUMO PER CAPITA (kg ó litros por individuo)Anis10-30MIL</v>
      </c>
      <c r="B4423" s="20" t="s">
        <v>122</v>
      </c>
      <c r="C4423" s="20" t="s">
        <v>155</v>
      </c>
      <c r="D4423" s="20" t="s">
        <v>13</v>
      </c>
      <c r="E4423" s="22">
        <v>1.579907534342857E-2</v>
      </c>
      <c r="F4423" s="22">
        <v>1.626413058217787E-2</v>
      </c>
      <c r="G4423" s="22">
        <v>1.3823567140385377E-2</v>
      </c>
    </row>
    <row r="4424" spans="1:7" x14ac:dyDescent="0.25">
      <c r="A4424" s="20" t="str">
        <f t="shared" si="69"/>
        <v>CONSUMO PER CAPITA (kg ó litros por individuo)Anis30-100MIL</v>
      </c>
      <c r="B4424" s="20" t="s">
        <v>122</v>
      </c>
      <c r="C4424" s="20" t="s">
        <v>155</v>
      </c>
      <c r="D4424" s="20" t="s">
        <v>14</v>
      </c>
      <c r="E4424" s="22">
        <v>1.136556643269384E-2</v>
      </c>
      <c r="F4424" s="22">
        <v>1.2681855159932519E-2</v>
      </c>
      <c r="G4424" s="22">
        <v>6.1117524419745922E-3</v>
      </c>
    </row>
    <row r="4425" spans="1:7" x14ac:dyDescent="0.25">
      <c r="A4425" s="20" t="str">
        <f t="shared" si="69"/>
        <v>CONSUMO PER CAPITA (kg ó litros por individuo)Anis100-200MIL</v>
      </c>
      <c r="B4425" s="20" t="s">
        <v>122</v>
      </c>
      <c r="C4425" s="20" t="s">
        <v>155</v>
      </c>
      <c r="D4425" s="20" t="s">
        <v>15</v>
      </c>
      <c r="E4425" s="22">
        <v>4.25043554991487E-3</v>
      </c>
      <c r="F4425" s="22">
        <v>2.8978539219542405E-3</v>
      </c>
      <c r="G4425" s="22">
        <v>6.0460000504971032E-3</v>
      </c>
    </row>
    <row r="4426" spans="1:7" x14ac:dyDescent="0.25">
      <c r="A4426" s="20" t="str">
        <f t="shared" si="69"/>
        <v>CONSUMO PER CAPITA (kg ó litros por individuo)Anis200-500MIL</v>
      </c>
      <c r="B4426" s="20" t="s">
        <v>122</v>
      </c>
      <c r="C4426" s="20" t="s">
        <v>155</v>
      </c>
      <c r="D4426" s="20" t="s">
        <v>16</v>
      </c>
      <c r="E4426" s="22">
        <v>2.6828642649466911E-2</v>
      </c>
      <c r="F4426" s="22">
        <v>2.3175575202076543E-2</v>
      </c>
      <c r="G4426" s="22">
        <v>4.372422452889338E-3</v>
      </c>
    </row>
    <row r="4427" spans="1:7" x14ac:dyDescent="0.25">
      <c r="A4427" s="20" t="str">
        <f t="shared" si="69"/>
        <v>CONSUMO PER CAPITA (kg ó litros por individuo)Anis&gt;500MIL</v>
      </c>
      <c r="B4427" s="20" t="s">
        <v>122</v>
      </c>
      <c r="C4427" s="20" t="s">
        <v>155</v>
      </c>
      <c r="D4427" s="20" t="s">
        <v>17</v>
      </c>
      <c r="E4427" s="22">
        <v>2.3323395718256926E-2</v>
      </c>
      <c r="F4427" s="22">
        <v>9.9583592569085153E-3</v>
      </c>
      <c r="G4427" s="22">
        <v>2.6897375126081462E-2</v>
      </c>
    </row>
    <row r="4428" spans="1:7" x14ac:dyDescent="0.25">
      <c r="A4428" s="20" t="str">
        <f t="shared" si="69"/>
        <v>CONSUMO PER CAPITA (kg ó litros por individuo)AnisDE 15 A 19 AÑOS</v>
      </c>
      <c r="B4428" s="20" t="s">
        <v>122</v>
      </c>
      <c r="C4428" s="20" t="s">
        <v>155</v>
      </c>
      <c r="D4428" s="20" t="s">
        <v>40</v>
      </c>
      <c r="E4428" s="22" t="s">
        <v>213</v>
      </c>
      <c r="F4428" s="22">
        <v>2.6033278808357197E-2</v>
      </c>
      <c r="G4428" s="22">
        <v>4.7207366465723448E-3</v>
      </c>
    </row>
    <row r="4429" spans="1:7" x14ac:dyDescent="0.25">
      <c r="A4429" s="20" t="str">
        <f t="shared" si="69"/>
        <v>CONSUMO PER CAPITA (kg ó litros por individuo)AnisDE 20 A 24 AÑOS</v>
      </c>
      <c r="B4429" s="20" t="s">
        <v>122</v>
      </c>
      <c r="C4429" s="20" t="s">
        <v>155</v>
      </c>
      <c r="D4429" s="20" t="s">
        <v>41</v>
      </c>
      <c r="E4429" s="22">
        <v>0.26181871682909263</v>
      </c>
      <c r="F4429" s="22">
        <v>6.2328906528015551E-2</v>
      </c>
      <c r="G4429" s="22">
        <v>1.848322915392258E-2</v>
      </c>
    </row>
    <row r="4430" spans="1:7" x14ac:dyDescent="0.25">
      <c r="A4430" s="20" t="str">
        <f t="shared" si="69"/>
        <v>CONSUMO PER CAPITA (kg ó litros por individuo)AnisDE 25 A 34 AÑOS</v>
      </c>
      <c r="B4430" s="20" t="s">
        <v>122</v>
      </c>
      <c r="C4430" s="20" t="s">
        <v>155</v>
      </c>
      <c r="D4430" s="20" t="s">
        <v>42</v>
      </c>
      <c r="E4430" s="22">
        <v>2.0474001131115051E-2</v>
      </c>
      <c r="F4430" s="22">
        <v>1.2777255563702464E-2</v>
      </c>
      <c r="G4430" s="22">
        <v>7.7720462094541245E-3</v>
      </c>
    </row>
    <row r="4431" spans="1:7" x14ac:dyDescent="0.25">
      <c r="A4431" s="20" t="str">
        <f t="shared" si="69"/>
        <v>CONSUMO PER CAPITA (kg ó litros por individuo)AnisDE 35 A 49 AÑOS</v>
      </c>
      <c r="B4431" s="20" t="s">
        <v>122</v>
      </c>
      <c r="C4431" s="20" t="s">
        <v>155</v>
      </c>
      <c r="D4431" s="20" t="s">
        <v>43</v>
      </c>
      <c r="E4431" s="22">
        <v>9.9913833108816776E-3</v>
      </c>
      <c r="F4431" s="22">
        <v>7.7708295851018176E-3</v>
      </c>
      <c r="G4431" s="22">
        <v>3.3684415752067935E-3</v>
      </c>
    </row>
    <row r="4432" spans="1:7" x14ac:dyDescent="0.25">
      <c r="A4432" s="20" t="str">
        <f t="shared" si="69"/>
        <v>CONSUMO PER CAPITA (kg ó litros por individuo)AnisDE 50 A 59 AÑOS</v>
      </c>
      <c r="B4432" s="20" t="s">
        <v>122</v>
      </c>
      <c r="C4432" s="20" t="s">
        <v>155</v>
      </c>
      <c r="D4432" s="20" t="s">
        <v>44</v>
      </c>
      <c r="E4432" s="22">
        <v>1.8688674580585311E-2</v>
      </c>
      <c r="F4432" s="22">
        <v>1.7630592010132787E-2</v>
      </c>
      <c r="G4432" s="22">
        <v>1.7276305221891219E-2</v>
      </c>
    </row>
    <row r="4433" spans="1:7" x14ac:dyDescent="0.25">
      <c r="A4433" s="20" t="str">
        <f t="shared" si="69"/>
        <v>CONSUMO PER CAPITA (kg ó litros por individuo)AnisDE 60 A 75 AÑOS</v>
      </c>
      <c r="B4433" s="20" t="s">
        <v>122</v>
      </c>
      <c r="C4433" s="20" t="s">
        <v>155</v>
      </c>
      <c r="D4433" s="20" t="s">
        <v>45</v>
      </c>
      <c r="E4433" s="22">
        <v>1.4203704304025608E-2</v>
      </c>
      <c r="F4433" s="22">
        <v>3.652646530268392E-3</v>
      </c>
      <c r="G4433" s="22">
        <v>1.5889629880398298E-2</v>
      </c>
    </row>
    <row r="4434" spans="1:7" x14ac:dyDescent="0.25">
      <c r="A4434" s="20" t="str">
        <f t="shared" si="69"/>
        <v>CONSUMO PER CAPITA (kg ó litros por individuo)AnisALTA Y MEDIA ALTA</v>
      </c>
      <c r="B4434" s="20" t="s">
        <v>122</v>
      </c>
      <c r="C4434" s="20" t="s">
        <v>155</v>
      </c>
      <c r="D4434" s="20" t="s">
        <v>18</v>
      </c>
      <c r="E4434" s="22">
        <v>9.0608199625143854E-3</v>
      </c>
      <c r="F4434" s="22">
        <v>6.0297788857475226E-3</v>
      </c>
      <c r="G4434" s="22">
        <v>6.6516975889748696E-3</v>
      </c>
    </row>
    <row r="4435" spans="1:7" x14ac:dyDescent="0.25">
      <c r="A4435" s="20" t="str">
        <f t="shared" si="69"/>
        <v>CONSUMO PER CAPITA (kg ó litros por individuo)AnisMEDIA</v>
      </c>
      <c r="B4435" s="20" t="s">
        <v>122</v>
      </c>
      <c r="C4435" s="20" t="s">
        <v>155</v>
      </c>
      <c r="D4435" s="20" t="s">
        <v>19</v>
      </c>
      <c r="E4435" s="22">
        <v>6.0973264818692675E-2</v>
      </c>
      <c r="F4435" s="22">
        <v>1.2819266930007928E-2</v>
      </c>
      <c r="G4435" s="22">
        <v>5.7908388747439383E-3</v>
      </c>
    </row>
    <row r="4436" spans="1:7" x14ac:dyDescent="0.25">
      <c r="A4436" s="20" t="str">
        <f t="shared" si="69"/>
        <v>CONSUMO PER CAPITA (kg ó litros por individuo)AnisMEDIA BAJA</v>
      </c>
      <c r="B4436" s="20" t="s">
        <v>122</v>
      </c>
      <c r="C4436" s="20" t="s">
        <v>155</v>
      </c>
      <c r="D4436" s="20" t="s">
        <v>20</v>
      </c>
      <c r="E4436" s="22">
        <v>1.4360160646815025E-2</v>
      </c>
      <c r="F4436" s="22">
        <v>2.2823296607819926E-2</v>
      </c>
      <c r="G4436" s="22">
        <v>1.1138370315480777E-2</v>
      </c>
    </row>
    <row r="4437" spans="1:7" x14ac:dyDescent="0.25">
      <c r="A4437" s="20" t="str">
        <f t="shared" si="69"/>
        <v>CONSUMO PER CAPITA (kg ó litros por individuo)AnisBAJA</v>
      </c>
      <c r="B4437" s="20" t="s">
        <v>122</v>
      </c>
      <c r="C4437" s="20" t="s">
        <v>155</v>
      </c>
      <c r="D4437" s="20" t="s">
        <v>21</v>
      </c>
      <c r="E4437" s="22">
        <v>1.8156967861264368E-2</v>
      </c>
      <c r="F4437" s="22">
        <v>1.3550930643064882E-2</v>
      </c>
      <c r="G4437" s="22">
        <v>2.2317954053219218E-2</v>
      </c>
    </row>
    <row r="4438" spans="1:7" x14ac:dyDescent="0.25">
      <c r="A4438" s="20" t="str">
        <f t="shared" si="69"/>
        <v>CONSUMO PER CAPITA (kg ó litros por individuo)AnisHOMBRE</v>
      </c>
      <c r="B4438" s="20" t="s">
        <v>122</v>
      </c>
      <c r="C4438" s="20" t="s">
        <v>155</v>
      </c>
      <c r="D4438" s="20" t="s">
        <v>22</v>
      </c>
      <c r="E4438" s="22">
        <v>5.1999537608516284E-2</v>
      </c>
      <c r="F4438" s="22">
        <v>1.8945129667413203E-2</v>
      </c>
      <c r="G4438" s="22">
        <v>1.48525431875948E-2</v>
      </c>
    </row>
    <row r="4439" spans="1:7" x14ac:dyDescent="0.25">
      <c r="A4439" s="20" t="str">
        <f t="shared" si="69"/>
        <v>CONSUMO PER CAPITA (kg ó litros por individuo)AnisMUJER</v>
      </c>
      <c r="B4439" s="20" t="s">
        <v>122</v>
      </c>
      <c r="C4439" s="20" t="s">
        <v>155</v>
      </c>
      <c r="D4439" s="20" t="s">
        <v>23</v>
      </c>
      <c r="E4439" s="22">
        <v>6.880136510974846E-3</v>
      </c>
      <c r="F4439" s="22">
        <v>9.4234705152073071E-3</v>
      </c>
      <c r="G4439" s="22">
        <v>6.3460703242424633E-3</v>
      </c>
    </row>
    <row r="4440" spans="1:7" x14ac:dyDescent="0.25">
      <c r="A4440" s="20" t="str">
        <f t="shared" si="69"/>
        <v>CONSUMO PER CAPITA (kg ó litros por individuo)Otras EspirituosasT.ESPAÑA</v>
      </c>
      <c r="B4440" s="20" t="s">
        <v>122</v>
      </c>
      <c r="C4440" s="20" t="s">
        <v>156</v>
      </c>
      <c r="D4440" s="20" t="s">
        <v>37</v>
      </c>
      <c r="E4440" s="20">
        <v>1.2600960875647096</v>
      </c>
      <c r="F4440" s="20">
        <v>1.0511491150831924</v>
      </c>
      <c r="G4440" s="20">
        <v>0.58297380885888983</v>
      </c>
    </row>
    <row r="4441" spans="1:7" x14ac:dyDescent="0.25">
      <c r="A4441" s="20" t="str">
        <f t="shared" si="69"/>
        <v>CONSUMO PER CAPITA (kg ó litros por individuo)Otras EspirituosasBCN AM</v>
      </c>
      <c r="B4441" s="20" t="s">
        <v>122</v>
      </c>
      <c r="C4441" s="20" t="s">
        <v>156</v>
      </c>
      <c r="D4441" s="20" t="s">
        <v>2</v>
      </c>
      <c r="E4441" s="20">
        <v>2.1802446672092253</v>
      </c>
      <c r="F4441" s="20">
        <v>0.91673364934155799</v>
      </c>
      <c r="G4441" s="20">
        <v>0.7094991451352568</v>
      </c>
    </row>
    <row r="4442" spans="1:7" x14ac:dyDescent="0.25">
      <c r="A4442" s="20" t="str">
        <f t="shared" si="69"/>
        <v>CONSUMO PER CAPITA (kg ó litros por individuo)Otras EspirituosasREST.CAT ARAGON</v>
      </c>
      <c r="B4442" s="20" t="s">
        <v>122</v>
      </c>
      <c r="C4442" s="20" t="s">
        <v>156</v>
      </c>
      <c r="D4442" s="20" t="s">
        <v>3</v>
      </c>
      <c r="E4442" s="20">
        <v>2.6135036235099718</v>
      </c>
      <c r="F4442" s="20">
        <v>2.0237757609120877</v>
      </c>
      <c r="G4442" s="20">
        <v>0.9521898382022993</v>
      </c>
    </row>
    <row r="4443" spans="1:7" x14ac:dyDescent="0.25">
      <c r="A4443" s="20" t="str">
        <f t="shared" si="69"/>
        <v>CONSUMO PER CAPITA (kg ó litros por individuo)Otras EspirituosasLEVANTE</v>
      </c>
      <c r="B4443" s="20" t="s">
        <v>122</v>
      </c>
      <c r="C4443" s="20" t="s">
        <v>156</v>
      </c>
      <c r="D4443" s="20" t="s">
        <v>4</v>
      </c>
      <c r="E4443" s="20">
        <v>0.90185476028146427</v>
      </c>
      <c r="F4443" s="20">
        <v>0.92863552799474292</v>
      </c>
      <c r="G4443" s="20">
        <v>0.3852824364151699</v>
      </c>
    </row>
    <row r="4444" spans="1:7" x14ac:dyDescent="0.25">
      <c r="A4444" s="20" t="str">
        <f t="shared" si="69"/>
        <v>CONSUMO PER CAPITA (kg ó litros por individuo)Otras EspirituosasANDALUCIA</v>
      </c>
      <c r="B4444" s="20" t="s">
        <v>122</v>
      </c>
      <c r="C4444" s="20" t="s">
        <v>156</v>
      </c>
      <c r="D4444" s="20" t="s">
        <v>5</v>
      </c>
      <c r="E4444" s="20">
        <v>0.82402072477916943</v>
      </c>
      <c r="F4444" s="20">
        <v>0.74856293177138478</v>
      </c>
      <c r="G4444" s="20">
        <v>0.46610356707057449</v>
      </c>
    </row>
    <row r="4445" spans="1:7" x14ac:dyDescent="0.25">
      <c r="A4445" s="20" t="str">
        <f t="shared" si="69"/>
        <v>CONSUMO PER CAPITA (kg ó litros por individuo)Otras EspirituosasMDD AM</v>
      </c>
      <c r="B4445" s="20" t="s">
        <v>122</v>
      </c>
      <c r="C4445" s="20" t="s">
        <v>156</v>
      </c>
      <c r="D4445" s="20" t="s">
        <v>6</v>
      </c>
      <c r="E4445" s="20">
        <v>1.0836683981971484</v>
      </c>
      <c r="F4445" s="20">
        <v>1.0060250632591465</v>
      </c>
      <c r="G4445" s="20">
        <v>0.70145748910914774</v>
      </c>
    </row>
    <row r="4446" spans="1:7" x14ac:dyDescent="0.25">
      <c r="A4446" s="20" t="str">
        <f t="shared" si="69"/>
        <v>CONSUMO PER CAPITA (kg ó litros por individuo)Otras EspirituosasRTO CENTRO</v>
      </c>
      <c r="B4446" s="20" t="s">
        <v>122</v>
      </c>
      <c r="C4446" s="20" t="s">
        <v>156</v>
      </c>
      <c r="D4446" s="20" t="s">
        <v>7</v>
      </c>
      <c r="E4446" s="20">
        <v>0.68746011321311251</v>
      </c>
      <c r="F4446" s="20">
        <v>0.8528704357908854</v>
      </c>
      <c r="G4446" s="20">
        <v>0.44403056961479864</v>
      </c>
    </row>
    <row r="4447" spans="1:7" x14ac:dyDescent="0.25">
      <c r="A4447" s="20" t="str">
        <f t="shared" si="69"/>
        <v>CONSUMO PER CAPITA (kg ó litros por individuo)Otras EspirituosasNORTE-CENTRO</v>
      </c>
      <c r="B4447" s="20" t="s">
        <v>122</v>
      </c>
      <c r="C4447" s="20" t="s">
        <v>156</v>
      </c>
      <c r="D4447" s="20" t="s">
        <v>8</v>
      </c>
      <c r="E4447" s="20">
        <v>1.2747978566858307</v>
      </c>
      <c r="F4447" s="20">
        <v>1.1807706632176975</v>
      </c>
      <c r="G4447" s="20">
        <v>0.54929242580629201</v>
      </c>
    </row>
    <row r="4448" spans="1:7" x14ac:dyDescent="0.25">
      <c r="A4448" s="20" t="str">
        <f t="shared" si="69"/>
        <v>CONSUMO PER CAPITA (kg ó litros por individuo)Otras EspirituosasNOROESTE</v>
      </c>
      <c r="B4448" s="20" t="s">
        <v>122</v>
      </c>
      <c r="C4448" s="20" t="s">
        <v>156</v>
      </c>
      <c r="D4448" s="20" t="s">
        <v>9</v>
      </c>
      <c r="E4448" s="20">
        <v>0.89022827119965697</v>
      </c>
      <c r="F4448" s="20">
        <v>0.84861793892126658</v>
      </c>
      <c r="G4448" s="20">
        <v>0.52999010817276249</v>
      </c>
    </row>
    <row r="4449" spans="1:7" x14ac:dyDescent="0.25">
      <c r="A4449" s="20" t="str">
        <f t="shared" si="69"/>
        <v>CONSUMO PER CAPITA (kg ó litros por individuo)Otras Espirituosas&lt;2MIL</v>
      </c>
      <c r="B4449" s="20" t="s">
        <v>122</v>
      </c>
      <c r="C4449" s="20" t="s">
        <v>156</v>
      </c>
      <c r="D4449" s="20" t="s">
        <v>10</v>
      </c>
      <c r="E4449" s="20">
        <v>1.8987714258778203</v>
      </c>
      <c r="F4449" s="20">
        <v>1.9022811797258123</v>
      </c>
      <c r="G4449" s="20">
        <v>0.91898581087038456</v>
      </c>
    </row>
    <row r="4450" spans="1:7" x14ac:dyDescent="0.25">
      <c r="A4450" s="20" t="str">
        <f t="shared" si="69"/>
        <v>CONSUMO PER CAPITA (kg ó litros por individuo)Otras Espirituosas2-5MIL</v>
      </c>
      <c r="B4450" s="20" t="s">
        <v>122</v>
      </c>
      <c r="C4450" s="20" t="s">
        <v>156</v>
      </c>
      <c r="D4450" s="20" t="s">
        <v>11</v>
      </c>
      <c r="E4450" s="20">
        <v>0.63014929867809188</v>
      </c>
      <c r="F4450" s="20">
        <v>0.59226837177702873</v>
      </c>
      <c r="G4450" s="20">
        <v>0.332414862007957</v>
      </c>
    </row>
    <row r="4451" spans="1:7" x14ac:dyDescent="0.25">
      <c r="A4451" s="20" t="str">
        <f t="shared" si="69"/>
        <v>CONSUMO PER CAPITA (kg ó litros por individuo)Otras Espirituosas5-10MIL</v>
      </c>
      <c r="B4451" s="20" t="s">
        <v>122</v>
      </c>
      <c r="C4451" s="20" t="s">
        <v>156</v>
      </c>
      <c r="D4451" s="20" t="s">
        <v>12</v>
      </c>
      <c r="E4451" s="20">
        <v>0.83620197972823196</v>
      </c>
      <c r="F4451" s="20">
        <v>0.85302429051695472</v>
      </c>
      <c r="G4451" s="20">
        <v>0.39249089857098191</v>
      </c>
    </row>
    <row r="4452" spans="1:7" x14ac:dyDescent="0.25">
      <c r="A4452" s="20" t="str">
        <f t="shared" si="69"/>
        <v>CONSUMO PER CAPITA (kg ó litros por individuo)Otras Espirituosas10-30MIL</v>
      </c>
      <c r="B4452" s="20" t="s">
        <v>122</v>
      </c>
      <c r="C4452" s="20" t="s">
        <v>156</v>
      </c>
      <c r="D4452" s="20" t="s">
        <v>13</v>
      </c>
      <c r="E4452" s="20">
        <v>1.7687527934039551</v>
      </c>
      <c r="F4452" s="20">
        <v>1.3796749585175607</v>
      </c>
      <c r="G4452" s="20">
        <v>0.5868945305349158</v>
      </c>
    </row>
    <row r="4453" spans="1:7" x14ac:dyDescent="0.25">
      <c r="A4453" s="20" t="str">
        <f t="shared" si="69"/>
        <v>CONSUMO PER CAPITA (kg ó litros por individuo)Otras Espirituosas30-100MIL</v>
      </c>
      <c r="B4453" s="20" t="s">
        <v>122</v>
      </c>
      <c r="C4453" s="20" t="s">
        <v>156</v>
      </c>
      <c r="D4453" s="20" t="s">
        <v>14</v>
      </c>
      <c r="E4453" s="20">
        <v>0.82643395044394696</v>
      </c>
      <c r="F4453" s="20">
        <v>0.77305918820289932</v>
      </c>
      <c r="G4453" s="20">
        <v>0.4576851030181851</v>
      </c>
    </row>
    <row r="4454" spans="1:7" x14ac:dyDescent="0.25">
      <c r="A4454" s="20" t="str">
        <f t="shared" si="69"/>
        <v>CONSUMO PER CAPITA (kg ó litros por individuo)Otras Espirituosas100-200MIL</v>
      </c>
      <c r="B4454" s="20" t="s">
        <v>122</v>
      </c>
      <c r="C4454" s="20" t="s">
        <v>156</v>
      </c>
      <c r="D4454" s="20" t="s">
        <v>15</v>
      </c>
      <c r="E4454" s="20">
        <v>1.018146803083342</v>
      </c>
      <c r="F4454" s="20">
        <v>1.113236161812482</v>
      </c>
      <c r="G4454" s="20">
        <v>0.54637063721285883</v>
      </c>
    </row>
    <row r="4455" spans="1:7" x14ac:dyDescent="0.25">
      <c r="A4455" s="20" t="str">
        <f t="shared" si="69"/>
        <v>CONSUMO PER CAPITA (kg ó litros por individuo)Otras Espirituosas200-500MIL</v>
      </c>
      <c r="B4455" s="20" t="s">
        <v>122</v>
      </c>
      <c r="C4455" s="20" t="s">
        <v>156</v>
      </c>
      <c r="D4455" s="20" t="s">
        <v>16</v>
      </c>
      <c r="E4455" s="20">
        <v>1.3747420341852803</v>
      </c>
      <c r="F4455" s="20">
        <v>1.0378093683149638</v>
      </c>
      <c r="G4455" s="20">
        <v>0.65492549999554239</v>
      </c>
    </row>
    <row r="4456" spans="1:7" x14ac:dyDescent="0.25">
      <c r="A4456" s="20" t="str">
        <f t="shared" si="69"/>
        <v>CONSUMO PER CAPITA (kg ó litros por individuo)Otras Espirituosas&gt;500MIL</v>
      </c>
      <c r="B4456" s="20" t="s">
        <v>122</v>
      </c>
      <c r="C4456" s="20" t="s">
        <v>156</v>
      </c>
      <c r="D4456" s="20" t="s">
        <v>17</v>
      </c>
      <c r="E4456" s="20">
        <v>1.5155384095055184</v>
      </c>
      <c r="F4456" s="20">
        <v>0.9709629542899143</v>
      </c>
      <c r="G4456" s="20">
        <v>0.76510707831163616</v>
      </c>
    </row>
    <row r="4457" spans="1:7" x14ac:dyDescent="0.25">
      <c r="A4457" s="20" t="str">
        <f t="shared" si="69"/>
        <v>CONSUMO PER CAPITA (kg ó litros por individuo)Otras EspirituosasDE 15 A 19 AÑOS</v>
      </c>
      <c r="B4457" s="20" t="s">
        <v>122</v>
      </c>
      <c r="C4457" s="20" t="s">
        <v>156</v>
      </c>
      <c r="D4457" s="20" t="s">
        <v>40</v>
      </c>
      <c r="E4457" s="20">
        <v>0.50031744687919744</v>
      </c>
      <c r="F4457" s="20">
        <v>0.86580767210950293</v>
      </c>
      <c r="G4457" s="20">
        <v>0.3958184312417225</v>
      </c>
    </row>
    <row r="4458" spans="1:7" x14ac:dyDescent="0.25">
      <c r="A4458" s="20" t="str">
        <f t="shared" si="69"/>
        <v>CONSUMO PER CAPITA (kg ó litros por individuo)Otras EspirituosasDE 20 A 24 AÑOS</v>
      </c>
      <c r="B4458" s="20" t="s">
        <v>122</v>
      </c>
      <c r="C4458" s="20" t="s">
        <v>156</v>
      </c>
      <c r="D4458" s="20" t="s">
        <v>41</v>
      </c>
      <c r="E4458" s="20">
        <v>1.0913760123893135</v>
      </c>
      <c r="F4458" s="20">
        <v>1.3784324800946905</v>
      </c>
      <c r="G4458" s="20">
        <v>0.78328775562369868</v>
      </c>
    </row>
    <row r="4459" spans="1:7" x14ac:dyDescent="0.25">
      <c r="A4459" s="20" t="str">
        <f t="shared" si="69"/>
        <v>CONSUMO PER CAPITA (kg ó litros por individuo)Otras EspirituosasDE 25 A 34 AÑOS</v>
      </c>
      <c r="B4459" s="20" t="s">
        <v>122</v>
      </c>
      <c r="C4459" s="20" t="s">
        <v>156</v>
      </c>
      <c r="D4459" s="20" t="s">
        <v>42</v>
      </c>
      <c r="E4459" s="20">
        <v>1.03697796792307</v>
      </c>
      <c r="F4459" s="20">
        <v>1.0263309749586735</v>
      </c>
      <c r="G4459" s="20">
        <v>0.71504054964234398</v>
      </c>
    </row>
    <row r="4460" spans="1:7" x14ac:dyDescent="0.25">
      <c r="A4460" s="20" t="str">
        <f t="shared" si="69"/>
        <v>CONSUMO PER CAPITA (kg ó litros por individuo)Otras EspirituosasDE 35 A 49 AÑOS</v>
      </c>
      <c r="B4460" s="20" t="s">
        <v>122</v>
      </c>
      <c r="C4460" s="20" t="s">
        <v>156</v>
      </c>
      <c r="D4460" s="20" t="s">
        <v>43</v>
      </c>
      <c r="E4460" s="20">
        <v>0.83973169041093476</v>
      </c>
      <c r="F4460" s="20">
        <v>0.80712027850098278</v>
      </c>
      <c r="G4460" s="20">
        <v>0.41091826307939727</v>
      </c>
    </row>
    <row r="4461" spans="1:7" x14ac:dyDescent="0.25">
      <c r="A4461" s="20" t="str">
        <f t="shared" si="69"/>
        <v>CONSUMO PER CAPITA (kg ó litros por individuo)Otras EspirituosasDE 50 A 59 AÑOS</v>
      </c>
      <c r="B4461" s="20" t="s">
        <v>122</v>
      </c>
      <c r="C4461" s="20" t="s">
        <v>156</v>
      </c>
      <c r="D4461" s="20" t="s">
        <v>44</v>
      </c>
      <c r="E4461" s="20">
        <v>2.5426809252624603</v>
      </c>
      <c r="F4461" s="20">
        <v>1.732181215794482</v>
      </c>
      <c r="G4461" s="20">
        <v>0.77753011301031361</v>
      </c>
    </row>
    <row r="4462" spans="1:7" x14ac:dyDescent="0.25">
      <c r="A4462" s="20" t="str">
        <f t="shared" si="69"/>
        <v>CONSUMO PER CAPITA (kg ó litros por individuo)Otras EspirituosasDE 60 A 75 AÑOS</v>
      </c>
      <c r="B4462" s="20" t="s">
        <v>122</v>
      </c>
      <c r="C4462" s="20" t="s">
        <v>156</v>
      </c>
      <c r="D4462" s="20" t="s">
        <v>45</v>
      </c>
      <c r="E4462" s="20">
        <v>1.1660255289026333</v>
      </c>
      <c r="F4462" s="20">
        <v>0.77727165723722647</v>
      </c>
      <c r="G4462" s="20">
        <v>0.56292105398606296</v>
      </c>
    </row>
    <row r="4463" spans="1:7" x14ac:dyDescent="0.25">
      <c r="A4463" s="20" t="str">
        <f t="shared" si="69"/>
        <v>CONSUMO PER CAPITA (kg ó litros por individuo)Otras EspirituosasALTA Y MEDIA ALTA</v>
      </c>
      <c r="B4463" s="20" t="s">
        <v>122</v>
      </c>
      <c r="C4463" s="20" t="s">
        <v>156</v>
      </c>
      <c r="D4463" s="20" t="s">
        <v>18</v>
      </c>
      <c r="E4463" s="20">
        <v>1.4702763293952128</v>
      </c>
      <c r="F4463" s="20">
        <v>1.0203093544579735</v>
      </c>
      <c r="G4463" s="20">
        <v>0.55199684961469808</v>
      </c>
    </row>
    <row r="4464" spans="1:7" x14ac:dyDescent="0.25">
      <c r="A4464" s="20" t="str">
        <f t="shared" si="69"/>
        <v>CONSUMO PER CAPITA (kg ó litros por individuo)Otras EspirituosasMEDIA</v>
      </c>
      <c r="B4464" s="20" t="s">
        <v>122</v>
      </c>
      <c r="C4464" s="20" t="s">
        <v>156</v>
      </c>
      <c r="D4464" s="20" t="s">
        <v>19</v>
      </c>
      <c r="E4464" s="20">
        <v>1.5268980023363368</v>
      </c>
      <c r="F4464" s="20">
        <v>1.0880827905487438</v>
      </c>
      <c r="G4464" s="20">
        <v>0.6675976188617001</v>
      </c>
    </row>
    <row r="4465" spans="1:7" x14ac:dyDescent="0.25">
      <c r="A4465" s="20" t="str">
        <f t="shared" si="69"/>
        <v>CONSUMO PER CAPITA (kg ó litros por individuo)Otras EspirituosasMEDIA BAJA</v>
      </c>
      <c r="B4465" s="20" t="s">
        <v>122</v>
      </c>
      <c r="C4465" s="20" t="s">
        <v>156</v>
      </c>
      <c r="D4465" s="20" t="s">
        <v>20</v>
      </c>
      <c r="E4465" s="20">
        <v>0.81502013428375697</v>
      </c>
      <c r="F4465" s="20">
        <v>0.92683640110868426</v>
      </c>
      <c r="G4465" s="20">
        <v>0.45726012142674383</v>
      </c>
    </row>
    <row r="4466" spans="1:7" x14ac:dyDescent="0.25">
      <c r="A4466" s="20" t="str">
        <f t="shared" si="69"/>
        <v>CONSUMO PER CAPITA (kg ó litros por individuo)Otras EspirituosasBAJA</v>
      </c>
      <c r="B4466" s="20" t="s">
        <v>122</v>
      </c>
      <c r="C4466" s="20" t="s">
        <v>156</v>
      </c>
      <c r="D4466" s="20" t="s">
        <v>21</v>
      </c>
      <c r="E4466" s="20">
        <v>1.1781022145726878</v>
      </c>
      <c r="F4466" s="20">
        <v>1.1933213813217949</v>
      </c>
      <c r="G4466" s="20">
        <v>0.64545972257213824</v>
      </c>
    </row>
    <row r="4467" spans="1:7" x14ac:dyDescent="0.25">
      <c r="A4467" s="20" t="str">
        <f t="shared" si="69"/>
        <v>CONSUMO PER CAPITA (kg ó litros por individuo)Otras EspirituosasHOMBRE</v>
      </c>
      <c r="B4467" s="20" t="s">
        <v>122</v>
      </c>
      <c r="C4467" s="20" t="s">
        <v>156</v>
      </c>
      <c r="D4467" s="20" t="s">
        <v>22</v>
      </c>
      <c r="E4467" s="20">
        <v>0.97129711531007823</v>
      </c>
      <c r="F4467" s="20">
        <v>0.83589134071223969</v>
      </c>
      <c r="G4467" s="20">
        <v>0.57182360522333597</v>
      </c>
    </row>
    <row r="4468" spans="1:7" x14ac:dyDescent="0.25">
      <c r="A4468" s="20" t="str">
        <f t="shared" si="69"/>
        <v>CONSUMO PER CAPITA (kg ó litros por individuo)Otras EspirituosasMUJER</v>
      </c>
      <c r="B4468" s="20" t="s">
        <v>122</v>
      </c>
      <c r="C4468" s="20" t="s">
        <v>156</v>
      </c>
      <c r="D4468" s="20" t="s">
        <v>23</v>
      </c>
      <c r="E4468" s="20">
        <v>1.5454522492140597</v>
      </c>
      <c r="F4468" s="20">
        <v>1.2631806085182062</v>
      </c>
      <c r="G4468" s="20">
        <v>0.59393847137205857</v>
      </c>
    </row>
    <row r="4469" spans="1:7" x14ac:dyDescent="0.25">
      <c r="A4469" s="20" t="str">
        <f t="shared" si="69"/>
        <v>CONSUMO PER CAPITA (kg ó litros por individuo)T.Zumo+Horchata+MostoT.ESPAÑA</v>
      </c>
      <c r="B4469" s="20" t="s">
        <v>122</v>
      </c>
      <c r="C4469" s="20" t="s">
        <v>157</v>
      </c>
      <c r="D4469" s="20" t="s">
        <v>37</v>
      </c>
      <c r="E4469" s="20">
        <v>1.9838544560166091</v>
      </c>
      <c r="F4469" s="20">
        <v>1.9720405525625149</v>
      </c>
      <c r="G4469" s="20">
        <v>1.1961386892199681</v>
      </c>
    </row>
    <row r="4470" spans="1:7" x14ac:dyDescent="0.25">
      <c r="A4470" s="20" t="str">
        <f t="shared" si="69"/>
        <v>CONSUMO PER CAPITA (kg ó litros por individuo)T.Zumo+Horchata+MostoBCN AM</v>
      </c>
      <c r="B4470" s="20" t="s">
        <v>122</v>
      </c>
      <c r="C4470" s="20" t="s">
        <v>157</v>
      </c>
      <c r="D4470" s="20" t="s">
        <v>2</v>
      </c>
      <c r="E4470" s="20">
        <v>1.8294772195255624</v>
      </c>
      <c r="F4470" s="20">
        <v>1.539743969529475</v>
      </c>
      <c r="G4470" s="20">
        <v>1.4463573126827747</v>
      </c>
    </row>
    <row r="4471" spans="1:7" x14ac:dyDescent="0.25">
      <c r="A4471" s="20" t="str">
        <f t="shared" si="69"/>
        <v>CONSUMO PER CAPITA (kg ó litros por individuo)T.Zumo+Horchata+MostoREST.CAT ARAGON</v>
      </c>
      <c r="B4471" s="20" t="s">
        <v>122</v>
      </c>
      <c r="C4471" s="20" t="s">
        <v>157</v>
      </c>
      <c r="D4471" s="20" t="s">
        <v>3</v>
      </c>
      <c r="E4471" s="20">
        <v>2.3199890588701719</v>
      </c>
      <c r="F4471" s="20">
        <v>1.2789124848475875</v>
      </c>
      <c r="G4471" s="20">
        <v>0.7530437915656667</v>
      </c>
    </row>
    <row r="4472" spans="1:7" x14ac:dyDescent="0.25">
      <c r="A4472" s="20" t="str">
        <f t="shared" si="69"/>
        <v>CONSUMO PER CAPITA (kg ó litros por individuo)T.Zumo+Horchata+MostoLEVANTE</v>
      </c>
      <c r="B4472" s="20" t="s">
        <v>122</v>
      </c>
      <c r="C4472" s="20" t="s">
        <v>157</v>
      </c>
      <c r="D4472" s="20" t="s">
        <v>4</v>
      </c>
      <c r="E4472" s="20">
        <v>1.6797254751217821</v>
      </c>
      <c r="F4472" s="20">
        <v>1.7215873773944541</v>
      </c>
      <c r="G4472" s="20">
        <v>1.0786846639308572</v>
      </c>
    </row>
    <row r="4473" spans="1:7" x14ac:dyDescent="0.25">
      <c r="A4473" s="20" t="str">
        <f t="shared" si="69"/>
        <v>CONSUMO PER CAPITA (kg ó litros por individuo)T.Zumo+Horchata+MostoANDALUCIA</v>
      </c>
      <c r="B4473" s="20" t="s">
        <v>122</v>
      </c>
      <c r="C4473" s="20" t="s">
        <v>157</v>
      </c>
      <c r="D4473" s="20" t="s">
        <v>5</v>
      </c>
      <c r="E4473" s="20">
        <v>1.7784231464317042</v>
      </c>
      <c r="F4473" s="20">
        <v>2.087631769530033</v>
      </c>
      <c r="G4473" s="20">
        <v>1.1439488875543311</v>
      </c>
    </row>
    <row r="4474" spans="1:7" x14ac:dyDescent="0.25">
      <c r="A4474" s="20" t="str">
        <f t="shared" si="69"/>
        <v>CONSUMO PER CAPITA (kg ó litros por individuo)T.Zumo+Horchata+MostoMDD AM</v>
      </c>
      <c r="B4474" s="20" t="s">
        <v>122</v>
      </c>
      <c r="C4474" s="20" t="s">
        <v>157</v>
      </c>
      <c r="D4474" s="20" t="s">
        <v>6</v>
      </c>
      <c r="E4474" s="20">
        <v>1.8173072173729017</v>
      </c>
      <c r="F4474" s="20">
        <v>1.5165768373635868</v>
      </c>
      <c r="G4474" s="20">
        <v>0.97272343130026506</v>
      </c>
    </row>
    <row r="4475" spans="1:7" x14ac:dyDescent="0.25">
      <c r="A4475" s="20" t="str">
        <f t="shared" si="69"/>
        <v>CONSUMO PER CAPITA (kg ó litros por individuo)T.Zumo+Horchata+MostoRTO CENTRO</v>
      </c>
      <c r="B4475" s="20" t="s">
        <v>122</v>
      </c>
      <c r="C4475" s="20" t="s">
        <v>157</v>
      </c>
      <c r="D4475" s="20" t="s">
        <v>7</v>
      </c>
      <c r="E4475" s="20">
        <v>1.6347801408418736</v>
      </c>
      <c r="F4475" s="20">
        <v>1.863621208337422</v>
      </c>
      <c r="G4475" s="20">
        <v>1.1085145334480198</v>
      </c>
    </row>
    <row r="4476" spans="1:7" x14ac:dyDescent="0.25">
      <c r="A4476" s="20" t="str">
        <f t="shared" si="69"/>
        <v>CONSUMO PER CAPITA (kg ó litros por individuo)T.Zumo+Horchata+MostoNORTE-CENTRO</v>
      </c>
      <c r="B4476" s="20" t="s">
        <v>122</v>
      </c>
      <c r="C4476" s="20" t="s">
        <v>157</v>
      </c>
      <c r="D4476" s="20" t="s">
        <v>8</v>
      </c>
      <c r="E4476" s="20">
        <v>3.0019614186007111</v>
      </c>
      <c r="F4476" s="20">
        <v>3.8152612985756535</v>
      </c>
      <c r="G4476" s="20">
        <v>2.0326435532004159</v>
      </c>
    </row>
    <row r="4477" spans="1:7" x14ac:dyDescent="0.25">
      <c r="A4477" s="20" t="str">
        <f t="shared" si="69"/>
        <v>CONSUMO PER CAPITA (kg ó litros por individuo)T.Zumo+Horchata+MostoNOROESTE</v>
      </c>
      <c r="B4477" s="20" t="s">
        <v>122</v>
      </c>
      <c r="C4477" s="20" t="s">
        <v>157</v>
      </c>
      <c r="D4477" s="20" t="s">
        <v>9</v>
      </c>
      <c r="E4477" s="20">
        <v>2.1952107338631235</v>
      </c>
      <c r="F4477" s="20">
        <v>2.4186320567852544</v>
      </c>
      <c r="G4477" s="20">
        <v>1.4377987431304868</v>
      </c>
    </row>
    <row r="4478" spans="1:7" x14ac:dyDescent="0.25">
      <c r="A4478" s="20" t="str">
        <f t="shared" si="69"/>
        <v>CONSUMO PER CAPITA (kg ó litros por individuo)T.Zumo+Horchata+Mosto&lt;2MIL</v>
      </c>
      <c r="B4478" s="20" t="s">
        <v>122</v>
      </c>
      <c r="C4478" s="20" t="s">
        <v>157</v>
      </c>
      <c r="D4478" s="20" t="s">
        <v>10</v>
      </c>
      <c r="E4478" s="20">
        <v>2.0625872894212391</v>
      </c>
      <c r="F4478" s="20">
        <v>2.4761770757961958</v>
      </c>
      <c r="G4478" s="20">
        <v>1.0608962856226878</v>
      </c>
    </row>
    <row r="4479" spans="1:7" x14ac:dyDescent="0.25">
      <c r="A4479" s="20" t="str">
        <f t="shared" si="69"/>
        <v>CONSUMO PER CAPITA (kg ó litros por individuo)T.Zumo+Horchata+Mosto2-5MIL</v>
      </c>
      <c r="B4479" s="20" t="s">
        <v>122</v>
      </c>
      <c r="C4479" s="20" t="s">
        <v>157</v>
      </c>
      <c r="D4479" s="20" t="s">
        <v>11</v>
      </c>
      <c r="E4479" s="20">
        <v>1.4085966652265729</v>
      </c>
      <c r="F4479" s="20">
        <v>1.8213108679535885</v>
      </c>
      <c r="G4479" s="20">
        <v>0.89386027445891536</v>
      </c>
    </row>
    <row r="4480" spans="1:7" x14ac:dyDescent="0.25">
      <c r="A4480" s="20" t="str">
        <f t="shared" si="69"/>
        <v>CONSUMO PER CAPITA (kg ó litros por individuo)T.Zumo+Horchata+Mosto5-10MIL</v>
      </c>
      <c r="B4480" s="20" t="s">
        <v>122</v>
      </c>
      <c r="C4480" s="20" t="s">
        <v>157</v>
      </c>
      <c r="D4480" s="20" t="s">
        <v>12</v>
      </c>
      <c r="E4480" s="20">
        <v>1.9311496496802794</v>
      </c>
      <c r="F4480" s="20">
        <v>2.3761181452592974</v>
      </c>
      <c r="G4480" s="20">
        <v>1.1384693306532057</v>
      </c>
    </row>
    <row r="4481" spans="1:7" x14ac:dyDescent="0.25">
      <c r="A4481" s="20" t="str">
        <f t="shared" si="69"/>
        <v>CONSUMO PER CAPITA (kg ó litros por individuo)T.Zumo+Horchata+Mosto10-30MIL</v>
      </c>
      <c r="B4481" s="20" t="s">
        <v>122</v>
      </c>
      <c r="C4481" s="20" t="s">
        <v>157</v>
      </c>
      <c r="D4481" s="20" t="s">
        <v>13</v>
      </c>
      <c r="E4481" s="20">
        <v>2.1429975343620522</v>
      </c>
      <c r="F4481" s="20">
        <v>1.9290069651887629</v>
      </c>
      <c r="G4481" s="20">
        <v>1.1134317083063785</v>
      </c>
    </row>
    <row r="4482" spans="1:7" x14ac:dyDescent="0.25">
      <c r="A4482" s="20" t="str">
        <f t="shared" si="69"/>
        <v>CONSUMO PER CAPITA (kg ó litros por individuo)T.Zumo+Horchata+Mosto30-100MIL</v>
      </c>
      <c r="B4482" s="20" t="s">
        <v>122</v>
      </c>
      <c r="C4482" s="20" t="s">
        <v>157</v>
      </c>
      <c r="D4482" s="20" t="s">
        <v>14</v>
      </c>
      <c r="E4482" s="20">
        <v>1.8536378474697459</v>
      </c>
      <c r="F4482" s="20">
        <v>1.7503499147607835</v>
      </c>
      <c r="G4482" s="20">
        <v>1.1836707597583818</v>
      </c>
    </row>
    <row r="4483" spans="1:7" x14ac:dyDescent="0.25">
      <c r="A4483" s="20" t="str">
        <f t="shared" si="69"/>
        <v>CONSUMO PER CAPITA (kg ó litros por individuo)T.Zumo+Horchata+Mosto100-200MIL</v>
      </c>
      <c r="B4483" s="20" t="s">
        <v>122</v>
      </c>
      <c r="C4483" s="20" t="s">
        <v>157</v>
      </c>
      <c r="D4483" s="20" t="s">
        <v>15</v>
      </c>
      <c r="E4483" s="20">
        <v>2.0431925159249462</v>
      </c>
      <c r="F4483" s="20">
        <v>1.8318627696605561</v>
      </c>
      <c r="G4483" s="20">
        <v>1.2447825928518632</v>
      </c>
    </row>
    <row r="4484" spans="1:7" x14ac:dyDescent="0.25">
      <c r="A4484" s="20" t="str">
        <f t="shared" ref="A4484:A4547" si="70">B4484&amp;C4484&amp;D4484</f>
        <v>CONSUMO PER CAPITA (kg ó litros por individuo)T.Zumo+Horchata+Mosto200-500MIL</v>
      </c>
      <c r="B4484" s="20" t="s">
        <v>122</v>
      </c>
      <c r="C4484" s="20" t="s">
        <v>157</v>
      </c>
      <c r="D4484" s="20" t="s">
        <v>16</v>
      </c>
      <c r="E4484" s="20">
        <v>2.4917211714902834</v>
      </c>
      <c r="F4484" s="20">
        <v>2.5129582498186074</v>
      </c>
      <c r="G4484" s="20">
        <v>1.5615310699787648</v>
      </c>
    </row>
    <row r="4485" spans="1:7" x14ac:dyDescent="0.25">
      <c r="A4485" s="20" t="str">
        <f t="shared" si="70"/>
        <v>CONSUMO PER CAPITA (kg ó litros por individuo)T.Zumo+Horchata+Mosto&gt;500MIL</v>
      </c>
      <c r="B4485" s="20" t="s">
        <v>122</v>
      </c>
      <c r="C4485" s="20" t="s">
        <v>157</v>
      </c>
      <c r="D4485" s="20" t="s">
        <v>17</v>
      </c>
      <c r="E4485" s="20">
        <v>1.7798568593118709</v>
      </c>
      <c r="F4485" s="20">
        <v>1.6598201240459249</v>
      </c>
      <c r="G4485" s="20">
        <v>1.1949832090604995</v>
      </c>
    </row>
    <row r="4486" spans="1:7" x14ac:dyDescent="0.25">
      <c r="A4486" s="20" t="str">
        <f t="shared" si="70"/>
        <v>CONSUMO PER CAPITA (kg ó litros por individuo)T.Zumo+Horchata+MostoDE 15 A 19 AÑOS</v>
      </c>
      <c r="B4486" s="20" t="s">
        <v>122</v>
      </c>
      <c r="C4486" s="20" t="s">
        <v>157</v>
      </c>
      <c r="D4486" s="20" t="s">
        <v>40</v>
      </c>
      <c r="E4486" s="20">
        <v>0.84605756099564899</v>
      </c>
      <c r="F4486" s="20">
        <v>1.2761086542832554</v>
      </c>
      <c r="G4486" s="20">
        <v>0.53346817518855394</v>
      </c>
    </row>
    <row r="4487" spans="1:7" x14ac:dyDescent="0.25">
      <c r="A4487" s="20" t="str">
        <f t="shared" si="70"/>
        <v>CONSUMO PER CAPITA (kg ó litros por individuo)T.Zumo+Horchata+MostoDE 20 A 24 AÑOS</v>
      </c>
      <c r="B4487" s="20" t="s">
        <v>122</v>
      </c>
      <c r="C4487" s="20" t="s">
        <v>157</v>
      </c>
      <c r="D4487" s="20" t="s">
        <v>41</v>
      </c>
      <c r="E4487" s="20">
        <v>1.3091822665905726</v>
      </c>
      <c r="F4487" s="20">
        <v>1.0980120391067971</v>
      </c>
      <c r="G4487" s="20">
        <v>0.82289567136327513</v>
      </c>
    </row>
    <row r="4488" spans="1:7" x14ac:dyDescent="0.25">
      <c r="A4488" s="20" t="str">
        <f t="shared" si="70"/>
        <v>CONSUMO PER CAPITA (kg ó litros por individuo)T.Zumo+Horchata+MostoDE 25 A 34 AÑOS</v>
      </c>
      <c r="B4488" s="20" t="s">
        <v>122</v>
      </c>
      <c r="C4488" s="20" t="s">
        <v>157</v>
      </c>
      <c r="D4488" s="20" t="s">
        <v>42</v>
      </c>
      <c r="E4488" s="20">
        <v>1.5442796942534733</v>
      </c>
      <c r="F4488" s="20">
        <v>1.6048777899455224</v>
      </c>
      <c r="G4488" s="20">
        <v>0.85583019226005064</v>
      </c>
    </row>
    <row r="4489" spans="1:7" x14ac:dyDescent="0.25">
      <c r="A4489" s="20" t="str">
        <f t="shared" si="70"/>
        <v>CONSUMO PER CAPITA (kg ó litros por individuo)T.Zumo+Horchata+MostoDE 35 A 49 AÑOS</v>
      </c>
      <c r="B4489" s="20" t="s">
        <v>122</v>
      </c>
      <c r="C4489" s="20" t="s">
        <v>157</v>
      </c>
      <c r="D4489" s="20" t="s">
        <v>43</v>
      </c>
      <c r="E4489" s="20">
        <v>1.7227610018598547</v>
      </c>
      <c r="F4489" s="20">
        <v>1.7865259813278818</v>
      </c>
      <c r="G4489" s="20">
        <v>1.0525007026909392</v>
      </c>
    </row>
    <row r="4490" spans="1:7" x14ac:dyDescent="0.25">
      <c r="A4490" s="20" t="str">
        <f t="shared" si="70"/>
        <v>CONSUMO PER CAPITA (kg ó litros por individuo)T.Zumo+Horchata+MostoDE 50 A 59 AÑOS</v>
      </c>
      <c r="B4490" s="20" t="s">
        <v>122</v>
      </c>
      <c r="C4490" s="20" t="s">
        <v>157</v>
      </c>
      <c r="D4490" s="20" t="s">
        <v>44</v>
      </c>
      <c r="E4490" s="20">
        <v>2.3152292070907037</v>
      </c>
      <c r="F4490" s="20">
        <v>2.1371272375333263</v>
      </c>
      <c r="G4490" s="20">
        <v>1.4154140742630728</v>
      </c>
    </row>
    <row r="4491" spans="1:7" x14ac:dyDescent="0.25">
      <c r="A4491" s="20" t="str">
        <f t="shared" si="70"/>
        <v>CONSUMO PER CAPITA (kg ó litros por individuo)T.Zumo+Horchata+MostoDE 60 A 75 AÑOS</v>
      </c>
      <c r="B4491" s="20" t="s">
        <v>122</v>
      </c>
      <c r="C4491" s="20" t="s">
        <v>157</v>
      </c>
      <c r="D4491" s="20" t="s">
        <v>45</v>
      </c>
      <c r="E4491" s="20">
        <v>2.9073633374802514</v>
      </c>
      <c r="F4491" s="20">
        <v>2.7955940578856402</v>
      </c>
      <c r="G4491" s="20">
        <v>1.728238445666866</v>
      </c>
    </row>
    <row r="4492" spans="1:7" x14ac:dyDescent="0.25">
      <c r="A4492" s="20" t="str">
        <f t="shared" si="70"/>
        <v>CONSUMO PER CAPITA (kg ó litros por individuo)T.Zumo+Horchata+MostoALTA Y MEDIA ALTA</v>
      </c>
      <c r="B4492" s="20" t="s">
        <v>122</v>
      </c>
      <c r="C4492" s="20" t="s">
        <v>157</v>
      </c>
      <c r="D4492" s="20" t="s">
        <v>18</v>
      </c>
      <c r="E4492" s="20">
        <v>2.469375832418307</v>
      </c>
      <c r="F4492" s="20">
        <v>2.3131400467246888</v>
      </c>
      <c r="G4492" s="20">
        <v>1.3187117753351938</v>
      </c>
    </row>
    <row r="4493" spans="1:7" x14ac:dyDescent="0.25">
      <c r="A4493" s="20" t="str">
        <f t="shared" si="70"/>
        <v>CONSUMO PER CAPITA (kg ó litros por individuo)T.Zumo+Horchata+MostoMEDIA</v>
      </c>
      <c r="B4493" s="20" t="s">
        <v>122</v>
      </c>
      <c r="C4493" s="20" t="s">
        <v>157</v>
      </c>
      <c r="D4493" s="20" t="s">
        <v>19</v>
      </c>
      <c r="E4493" s="20">
        <v>2.271780006990086</v>
      </c>
      <c r="F4493" s="20">
        <v>1.9466884006493561</v>
      </c>
      <c r="G4493" s="20">
        <v>1.20114729476882</v>
      </c>
    </row>
    <row r="4494" spans="1:7" x14ac:dyDescent="0.25">
      <c r="A4494" s="20" t="str">
        <f t="shared" si="70"/>
        <v>CONSUMO PER CAPITA (kg ó litros por individuo)T.Zumo+Horchata+MostoMEDIA BAJA</v>
      </c>
      <c r="B4494" s="20" t="s">
        <v>122</v>
      </c>
      <c r="C4494" s="20" t="s">
        <v>157</v>
      </c>
      <c r="D4494" s="20" t="s">
        <v>20</v>
      </c>
      <c r="E4494" s="20">
        <v>1.3864810975424593</v>
      </c>
      <c r="F4494" s="20">
        <v>1.7973120062772507</v>
      </c>
      <c r="G4494" s="20">
        <v>1.0515322852583688</v>
      </c>
    </row>
    <row r="4495" spans="1:7" x14ac:dyDescent="0.25">
      <c r="A4495" s="20" t="str">
        <f t="shared" si="70"/>
        <v>CONSUMO PER CAPITA (kg ó litros por individuo)T.Zumo+Horchata+MostoBAJA</v>
      </c>
      <c r="B4495" s="20" t="s">
        <v>122</v>
      </c>
      <c r="C4495" s="20" t="s">
        <v>157</v>
      </c>
      <c r="D4495" s="20" t="s">
        <v>21</v>
      </c>
      <c r="E4495" s="20">
        <v>1.7676281314062918</v>
      </c>
      <c r="F4495" s="20">
        <v>1.8754920261737706</v>
      </c>
      <c r="G4495" s="20">
        <v>1.2500964931119387</v>
      </c>
    </row>
    <row r="4496" spans="1:7" x14ac:dyDescent="0.25">
      <c r="A4496" s="20" t="str">
        <f t="shared" si="70"/>
        <v>CONSUMO PER CAPITA (kg ó litros por individuo)T.Zumo+Horchata+MostoHOMBRE</v>
      </c>
      <c r="B4496" s="20" t="s">
        <v>122</v>
      </c>
      <c r="C4496" s="20" t="s">
        <v>157</v>
      </c>
      <c r="D4496" s="20" t="s">
        <v>22</v>
      </c>
      <c r="E4496" s="20">
        <v>1.9066594637216827</v>
      </c>
      <c r="F4496" s="20">
        <v>1.8049223516387085</v>
      </c>
      <c r="G4496" s="20">
        <v>1.1847159231659941</v>
      </c>
    </row>
    <row r="4497" spans="1:7" x14ac:dyDescent="0.25">
      <c r="A4497" s="20" t="str">
        <f t="shared" si="70"/>
        <v>CONSUMO PER CAPITA (kg ó litros por individuo)T.Zumo+Horchata+MostoMUJER</v>
      </c>
      <c r="B4497" s="20" t="s">
        <v>122</v>
      </c>
      <c r="C4497" s="20" t="s">
        <v>157</v>
      </c>
      <c r="D4497" s="20" t="s">
        <v>23</v>
      </c>
      <c r="E4497" s="20">
        <v>2.0601296959567397</v>
      </c>
      <c r="F4497" s="20">
        <v>2.1366540411477257</v>
      </c>
      <c r="G4497" s="20">
        <v>1.207371010448919</v>
      </c>
    </row>
    <row r="4498" spans="1:7" x14ac:dyDescent="0.25">
      <c r="A4498" s="20" t="str">
        <f t="shared" si="70"/>
        <v>CONSUMO PER CAPITA (kg ó litros por individuo)Agua EnvasadaT.ESPAÑA</v>
      </c>
      <c r="B4498" s="20" t="s">
        <v>122</v>
      </c>
      <c r="C4498" s="20" t="s">
        <v>158</v>
      </c>
      <c r="D4498" s="20" t="s">
        <v>37</v>
      </c>
      <c r="E4498" s="20">
        <v>27.676024791618836</v>
      </c>
      <c r="F4498" s="20">
        <v>27.698409762954864</v>
      </c>
      <c r="G4498" s="20">
        <v>16.300307299039492</v>
      </c>
    </row>
    <row r="4499" spans="1:7" x14ac:dyDescent="0.25">
      <c r="A4499" s="20" t="str">
        <f t="shared" si="70"/>
        <v>CONSUMO PER CAPITA (kg ó litros por individuo)Agua EnvasadaBCN AM</v>
      </c>
      <c r="B4499" s="20" t="s">
        <v>122</v>
      </c>
      <c r="C4499" s="20" t="s">
        <v>158</v>
      </c>
      <c r="D4499" s="20" t="s">
        <v>2</v>
      </c>
      <c r="E4499" s="20">
        <v>25.239333582798668</v>
      </c>
      <c r="F4499" s="20">
        <v>27.095322161602034</v>
      </c>
      <c r="G4499" s="20">
        <v>17.075438735782093</v>
      </c>
    </row>
    <row r="4500" spans="1:7" x14ac:dyDescent="0.25">
      <c r="A4500" s="20" t="str">
        <f t="shared" si="70"/>
        <v>CONSUMO PER CAPITA (kg ó litros por individuo)Agua EnvasadaREST.CAT ARAGON</v>
      </c>
      <c r="B4500" s="20" t="s">
        <v>122</v>
      </c>
      <c r="C4500" s="20" t="s">
        <v>158</v>
      </c>
      <c r="D4500" s="20" t="s">
        <v>3</v>
      </c>
      <c r="E4500" s="20">
        <v>39.695041458848578</v>
      </c>
      <c r="F4500" s="20">
        <v>38.867144652120842</v>
      </c>
      <c r="G4500" s="20">
        <v>17.457387993425296</v>
      </c>
    </row>
    <row r="4501" spans="1:7" x14ac:dyDescent="0.25">
      <c r="A4501" s="20" t="str">
        <f t="shared" si="70"/>
        <v>CONSUMO PER CAPITA (kg ó litros por individuo)Agua EnvasadaLEVANTE</v>
      </c>
      <c r="B4501" s="20" t="s">
        <v>122</v>
      </c>
      <c r="C4501" s="20" t="s">
        <v>158</v>
      </c>
      <c r="D4501" s="20" t="s">
        <v>4</v>
      </c>
      <c r="E4501" s="20">
        <v>39.412243874839184</v>
      </c>
      <c r="F4501" s="20">
        <v>36.941944448397777</v>
      </c>
      <c r="G4501" s="20">
        <v>19.681764508767621</v>
      </c>
    </row>
    <row r="4502" spans="1:7" x14ac:dyDescent="0.25">
      <c r="A4502" s="20" t="str">
        <f t="shared" si="70"/>
        <v>CONSUMO PER CAPITA (kg ó litros por individuo)Agua EnvasadaANDALUCIA</v>
      </c>
      <c r="B4502" s="20" t="s">
        <v>122</v>
      </c>
      <c r="C4502" s="20" t="s">
        <v>158</v>
      </c>
      <c r="D4502" s="20" t="s">
        <v>5</v>
      </c>
      <c r="E4502" s="20">
        <v>18.583650678317415</v>
      </c>
      <c r="F4502" s="20">
        <v>20.195518975423262</v>
      </c>
      <c r="G4502" s="20">
        <v>15.433298394284328</v>
      </c>
    </row>
    <row r="4503" spans="1:7" x14ac:dyDescent="0.25">
      <c r="A4503" s="20" t="str">
        <f t="shared" si="70"/>
        <v>CONSUMO PER CAPITA (kg ó litros por individuo)Agua EnvasadaMDD AM</v>
      </c>
      <c r="B4503" s="20" t="s">
        <v>122</v>
      </c>
      <c r="C4503" s="20" t="s">
        <v>158</v>
      </c>
      <c r="D4503" s="20" t="s">
        <v>6</v>
      </c>
      <c r="E4503" s="20">
        <v>21.615111237005674</v>
      </c>
      <c r="F4503" s="20">
        <v>18.739669012863295</v>
      </c>
      <c r="G4503" s="20">
        <v>10.763305149985154</v>
      </c>
    </row>
    <row r="4504" spans="1:7" x14ac:dyDescent="0.25">
      <c r="A4504" s="20" t="str">
        <f t="shared" si="70"/>
        <v>CONSUMO PER CAPITA (kg ó litros por individuo)Agua EnvasadaRTO CENTRO</v>
      </c>
      <c r="B4504" s="20" t="s">
        <v>122</v>
      </c>
      <c r="C4504" s="20" t="s">
        <v>158</v>
      </c>
      <c r="D4504" s="20" t="s">
        <v>7</v>
      </c>
      <c r="E4504" s="20">
        <v>21.98018107235605</v>
      </c>
      <c r="F4504" s="20">
        <v>21.892031867526686</v>
      </c>
      <c r="G4504" s="20">
        <v>13.821220814883503</v>
      </c>
    </row>
    <row r="4505" spans="1:7" x14ac:dyDescent="0.25">
      <c r="A4505" s="20" t="str">
        <f t="shared" si="70"/>
        <v>CONSUMO PER CAPITA (kg ó litros por individuo)Agua EnvasadaNORTE-CENTRO</v>
      </c>
      <c r="B4505" s="20" t="s">
        <v>122</v>
      </c>
      <c r="C4505" s="20" t="s">
        <v>158</v>
      </c>
      <c r="D4505" s="20" t="s">
        <v>8</v>
      </c>
      <c r="E4505" s="20">
        <v>26.128825107204527</v>
      </c>
      <c r="F4505" s="20">
        <v>24.939255460343748</v>
      </c>
      <c r="G4505" s="20">
        <v>14.730195144928649</v>
      </c>
    </row>
    <row r="4506" spans="1:7" x14ac:dyDescent="0.25">
      <c r="A4506" s="20" t="str">
        <f t="shared" si="70"/>
        <v>CONSUMO PER CAPITA (kg ó litros por individuo)Agua EnvasadaNOROESTE</v>
      </c>
      <c r="B4506" s="20" t="s">
        <v>122</v>
      </c>
      <c r="C4506" s="20" t="s">
        <v>158</v>
      </c>
      <c r="D4506" s="20" t="s">
        <v>9</v>
      </c>
      <c r="E4506" s="20">
        <v>30.53154469280755</v>
      </c>
      <c r="F4506" s="20">
        <v>35.712869525931019</v>
      </c>
      <c r="G4506" s="20">
        <v>22.35659163402072</v>
      </c>
    </row>
    <row r="4507" spans="1:7" x14ac:dyDescent="0.25">
      <c r="A4507" s="20" t="str">
        <f t="shared" si="70"/>
        <v>CONSUMO PER CAPITA (kg ó litros por individuo)Agua Envasada&lt;2MIL</v>
      </c>
      <c r="B4507" s="20" t="s">
        <v>122</v>
      </c>
      <c r="C4507" s="20" t="s">
        <v>158</v>
      </c>
      <c r="D4507" s="20" t="s">
        <v>10</v>
      </c>
      <c r="E4507" s="20">
        <v>22.873242640252368</v>
      </c>
      <c r="F4507" s="20">
        <v>22.685043616522371</v>
      </c>
      <c r="G4507" s="20">
        <v>17.397187741121986</v>
      </c>
    </row>
    <row r="4508" spans="1:7" x14ac:dyDescent="0.25">
      <c r="A4508" s="20" t="str">
        <f t="shared" si="70"/>
        <v>CONSUMO PER CAPITA (kg ó litros por individuo)Agua Envasada2-5MIL</v>
      </c>
      <c r="B4508" s="20" t="s">
        <v>122</v>
      </c>
      <c r="C4508" s="20" t="s">
        <v>158</v>
      </c>
      <c r="D4508" s="20" t="s">
        <v>11</v>
      </c>
      <c r="E4508" s="20">
        <v>23.091208404856992</v>
      </c>
      <c r="F4508" s="20">
        <v>24.324019750195813</v>
      </c>
      <c r="G4508" s="20">
        <v>10.91168692554988</v>
      </c>
    </row>
    <row r="4509" spans="1:7" x14ac:dyDescent="0.25">
      <c r="A4509" s="20" t="str">
        <f t="shared" si="70"/>
        <v>CONSUMO PER CAPITA (kg ó litros por individuo)Agua Envasada5-10MIL</v>
      </c>
      <c r="B4509" s="20" t="s">
        <v>122</v>
      </c>
      <c r="C4509" s="20" t="s">
        <v>158</v>
      </c>
      <c r="D4509" s="20" t="s">
        <v>12</v>
      </c>
      <c r="E4509" s="20">
        <v>28.674153128961464</v>
      </c>
      <c r="F4509" s="20">
        <v>30.878596920655443</v>
      </c>
      <c r="G4509" s="20">
        <v>16.422698800242546</v>
      </c>
    </row>
    <row r="4510" spans="1:7" x14ac:dyDescent="0.25">
      <c r="A4510" s="20" t="str">
        <f t="shared" si="70"/>
        <v>CONSUMO PER CAPITA (kg ó litros por individuo)Agua Envasada10-30MIL</v>
      </c>
      <c r="B4510" s="20" t="s">
        <v>122</v>
      </c>
      <c r="C4510" s="20" t="s">
        <v>158</v>
      </c>
      <c r="D4510" s="20" t="s">
        <v>13</v>
      </c>
      <c r="E4510" s="20">
        <v>43.240484728457389</v>
      </c>
      <c r="F4510" s="20">
        <v>40.567027526684456</v>
      </c>
      <c r="G4510" s="20">
        <v>19.594801361982881</v>
      </c>
    </row>
    <row r="4511" spans="1:7" x14ac:dyDescent="0.25">
      <c r="A4511" s="20" t="str">
        <f t="shared" si="70"/>
        <v>CONSUMO PER CAPITA (kg ó litros por individuo)Agua Envasada30-100MIL</v>
      </c>
      <c r="B4511" s="20" t="s">
        <v>122</v>
      </c>
      <c r="C4511" s="20" t="s">
        <v>158</v>
      </c>
      <c r="D4511" s="20" t="s">
        <v>14</v>
      </c>
      <c r="E4511" s="20">
        <v>25.396745176664094</v>
      </c>
      <c r="F4511" s="20">
        <v>25.347107013578309</v>
      </c>
      <c r="G4511" s="20">
        <v>15.856160980997256</v>
      </c>
    </row>
    <row r="4512" spans="1:7" x14ac:dyDescent="0.25">
      <c r="A4512" s="20" t="str">
        <f t="shared" si="70"/>
        <v>CONSUMO PER CAPITA (kg ó litros por individuo)Agua Envasada100-200MIL</v>
      </c>
      <c r="B4512" s="20" t="s">
        <v>122</v>
      </c>
      <c r="C4512" s="20" t="s">
        <v>158</v>
      </c>
      <c r="D4512" s="20" t="s">
        <v>15</v>
      </c>
      <c r="E4512" s="20">
        <v>22.821146008758184</v>
      </c>
      <c r="F4512" s="20">
        <v>21.368697585065025</v>
      </c>
      <c r="G4512" s="20">
        <v>14.039372358435823</v>
      </c>
    </row>
    <row r="4513" spans="1:7" x14ac:dyDescent="0.25">
      <c r="A4513" s="20" t="str">
        <f t="shared" si="70"/>
        <v>CONSUMO PER CAPITA (kg ó litros por individuo)Agua Envasada200-500MIL</v>
      </c>
      <c r="B4513" s="20" t="s">
        <v>122</v>
      </c>
      <c r="C4513" s="20" t="s">
        <v>158</v>
      </c>
      <c r="D4513" s="20" t="s">
        <v>16</v>
      </c>
      <c r="E4513" s="20">
        <v>22.370435131614464</v>
      </c>
      <c r="F4513" s="20">
        <v>25.438488946393409</v>
      </c>
      <c r="G4513" s="20">
        <v>15.900161945595199</v>
      </c>
    </row>
    <row r="4514" spans="1:7" x14ac:dyDescent="0.25">
      <c r="A4514" s="20" t="str">
        <f t="shared" si="70"/>
        <v>CONSUMO PER CAPITA (kg ó litros por individuo)Agua Envasada&gt;500MIL</v>
      </c>
      <c r="B4514" s="20" t="s">
        <v>122</v>
      </c>
      <c r="C4514" s="20" t="s">
        <v>158</v>
      </c>
      <c r="D4514" s="20" t="s">
        <v>17</v>
      </c>
      <c r="E4514" s="20">
        <v>23.472164940347895</v>
      </c>
      <c r="F4514" s="20">
        <v>23.520906701849533</v>
      </c>
      <c r="G4514" s="20">
        <v>16.567444883033918</v>
      </c>
    </row>
    <row r="4515" spans="1:7" x14ac:dyDescent="0.25">
      <c r="A4515" s="20" t="str">
        <f t="shared" si="70"/>
        <v>CONSUMO PER CAPITA (kg ó litros por individuo)Agua EnvasadaDE 15 A 19 AÑOS</v>
      </c>
      <c r="B4515" s="20" t="s">
        <v>122</v>
      </c>
      <c r="C4515" s="20" t="s">
        <v>158</v>
      </c>
      <c r="D4515" s="20" t="s">
        <v>40</v>
      </c>
      <c r="E4515" s="20">
        <v>13.798688637312148</v>
      </c>
      <c r="F4515" s="20">
        <v>9.2292492241453363</v>
      </c>
      <c r="G4515" s="20">
        <v>8.4719790242570099</v>
      </c>
    </row>
    <row r="4516" spans="1:7" x14ac:dyDescent="0.25">
      <c r="A4516" s="20" t="str">
        <f t="shared" si="70"/>
        <v>CONSUMO PER CAPITA (kg ó litros por individuo)Agua EnvasadaDE 20 A 24 AÑOS</v>
      </c>
      <c r="B4516" s="20" t="s">
        <v>122</v>
      </c>
      <c r="C4516" s="20" t="s">
        <v>158</v>
      </c>
      <c r="D4516" s="20" t="s">
        <v>41</v>
      </c>
      <c r="E4516" s="20">
        <v>16.408723653536402</v>
      </c>
      <c r="F4516" s="20">
        <v>13.375685309646896</v>
      </c>
      <c r="G4516" s="20">
        <v>10.015909216533501</v>
      </c>
    </row>
    <row r="4517" spans="1:7" x14ac:dyDescent="0.25">
      <c r="A4517" s="20" t="str">
        <f t="shared" si="70"/>
        <v>CONSUMO PER CAPITA (kg ó litros por individuo)Agua EnvasadaDE 25 A 34 AÑOS</v>
      </c>
      <c r="B4517" s="20" t="s">
        <v>122</v>
      </c>
      <c r="C4517" s="20" t="s">
        <v>158</v>
      </c>
      <c r="D4517" s="20" t="s">
        <v>42</v>
      </c>
      <c r="E4517" s="20">
        <v>15.559232478807454</v>
      </c>
      <c r="F4517" s="20">
        <v>16.571091764113824</v>
      </c>
      <c r="G4517" s="20">
        <v>8.7588189621430281</v>
      </c>
    </row>
    <row r="4518" spans="1:7" x14ac:dyDescent="0.25">
      <c r="A4518" s="20" t="str">
        <f t="shared" si="70"/>
        <v>CONSUMO PER CAPITA (kg ó litros por individuo)Agua EnvasadaDE 35 A 49 AÑOS</v>
      </c>
      <c r="B4518" s="20" t="s">
        <v>122</v>
      </c>
      <c r="C4518" s="20" t="s">
        <v>158</v>
      </c>
      <c r="D4518" s="20" t="s">
        <v>43</v>
      </c>
      <c r="E4518" s="20">
        <v>31.421635875582592</v>
      </c>
      <c r="F4518" s="20">
        <v>29.126348271039021</v>
      </c>
      <c r="G4518" s="20">
        <v>17.241975483003053</v>
      </c>
    </row>
    <row r="4519" spans="1:7" x14ac:dyDescent="0.25">
      <c r="A4519" s="20" t="str">
        <f t="shared" si="70"/>
        <v>CONSUMO PER CAPITA (kg ó litros por individuo)Agua EnvasadaDE 50 A 59 AÑOS</v>
      </c>
      <c r="B4519" s="20" t="s">
        <v>122</v>
      </c>
      <c r="C4519" s="20" t="s">
        <v>158</v>
      </c>
      <c r="D4519" s="20" t="s">
        <v>44</v>
      </c>
      <c r="E4519" s="20">
        <v>26.108734807218958</v>
      </c>
      <c r="F4519" s="20">
        <v>29.576141271995649</v>
      </c>
      <c r="G4519" s="20">
        <v>19.462487544634772</v>
      </c>
    </row>
    <row r="4520" spans="1:7" x14ac:dyDescent="0.25">
      <c r="A4520" s="20" t="str">
        <f t="shared" si="70"/>
        <v>CONSUMO PER CAPITA (kg ó litros por individuo)Agua EnvasadaDE 60 A 75 AÑOS</v>
      </c>
      <c r="B4520" s="20" t="s">
        <v>122</v>
      </c>
      <c r="C4520" s="20" t="s">
        <v>158</v>
      </c>
      <c r="D4520" s="20" t="s">
        <v>45</v>
      </c>
      <c r="E4520" s="20">
        <v>39.26221526411652</v>
      </c>
      <c r="F4520" s="20">
        <v>41.066711414221928</v>
      </c>
      <c r="G4520" s="20">
        <v>21.272124806094574</v>
      </c>
    </row>
    <row r="4521" spans="1:7" x14ac:dyDescent="0.25">
      <c r="A4521" s="20" t="str">
        <f t="shared" si="70"/>
        <v>CONSUMO PER CAPITA (kg ó litros por individuo)Agua EnvasadaALTA Y MEDIA ALTA</v>
      </c>
      <c r="B4521" s="20" t="s">
        <v>122</v>
      </c>
      <c r="C4521" s="20" t="s">
        <v>158</v>
      </c>
      <c r="D4521" s="20" t="s">
        <v>18</v>
      </c>
      <c r="E4521" s="20">
        <v>26.510984261571842</v>
      </c>
      <c r="F4521" s="20">
        <v>29.528964294700124</v>
      </c>
      <c r="G4521" s="20">
        <v>17.167613228364431</v>
      </c>
    </row>
    <row r="4522" spans="1:7" x14ac:dyDescent="0.25">
      <c r="A4522" s="20" t="str">
        <f t="shared" si="70"/>
        <v>CONSUMO PER CAPITA (kg ó litros por individuo)Agua EnvasadaMEDIA</v>
      </c>
      <c r="B4522" s="20" t="s">
        <v>122</v>
      </c>
      <c r="C4522" s="20" t="s">
        <v>158</v>
      </c>
      <c r="D4522" s="20" t="s">
        <v>19</v>
      </c>
      <c r="E4522" s="20">
        <v>28.244861106343023</v>
      </c>
      <c r="F4522" s="20">
        <v>26.004807556857298</v>
      </c>
      <c r="G4522" s="20">
        <v>15.4744013983561</v>
      </c>
    </row>
    <row r="4523" spans="1:7" x14ac:dyDescent="0.25">
      <c r="A4523" s="20" t="str">
        <f t="shared" si="70"/>
        <v>CONSUMO PER CAPITA (kg ó litros por individuo)Agua EnvasadaMEDIA BAJA</v>
      </c>
      <c r="B4523" s="20" t="s">
        <v>122</v>
      </c>
      <c r="C4523" s="20" t="s">
        <v>158</v>
      </c>
      <c r="D4523" s="20" t="s">
        <v>20</v>
      </c>
      <c r="E4523" s="20">
        <v>33.981686886176114</v>
      </c>
      <c r="F4523" s="20">
        <v>35.207151597381497</v>
      </c>
      <c r="G4523" s="20">
        <v>18.042876994648022</v>
      </c>
    </row>
    <row r="4524" spans="1:7" x14ac:dyDescent="0.25">
      <c r="A4524" s="20" t="str">
        <f t="shared" si="70"/>
        <v>CONSUMO PER CAPITA (kg ó litros por individuo)Agua EnvasadaBAJA</v>
      </c>
      <c r="B4524" s="20" t="s">
        <v>122</v>
      </c>
      <c r="C4524" s="20" t="s">
        <v>158</v>
      </c>
      <c r="D4524" s="20" t="s">
        <v>21</v>
      </c>
      <c r="E4524" s="20">
        <v>19.417803414634463</v>
      </c>
      <c r="F4524" s="20">
        <v>18.221108339155624</v>
      </c>
      <c r="G4524" s="20">
        <v>14.350796486085075</v>
      </c>
    </row>
    <row r="4525" spans="1:7" x14ac:dyDescent="0.25">
      <c r="A4525" s="20" t="str">
        <f t="shared" si="70"/>
        <v>CONSUMO PER CAPITA (kg ó litros por individuo)Agua EnvasadaHOMBRE</v>
      </c>
      <c r="B4525" s="20" t="s">
        <v>122</v>
      </c>
      <c r="C4525" s="20" t="s">
        <v>158</v>
      </c>
      <c r="D4525" s="20" t="s">
        <v>22</v>
      </c>
      <c r="E4525" s="20">
        <v>29.65289973055334</v>
      </c>
      <c r="F4525" s="20">
        <v>29.622964498410848</v>
      </c>
      <c r="G4525" s="20">
        <v>18.652014832789664</v>
      </c>
    </row>
    <row r="4526" spans="1:7" x14ac:dyDescent="0.25">
      <c r="A4526" s="20" t="str">
        <f t="shared" si="70"/>
        <v>CONSUMO PER CAPITA (kg ó litros por individuo)Agua EnvasadaMUJER</v>
      </c>
      <c r="B4526" s="20" t="s">
        <v>122</v>
      </c>
      <c r="C4526" s="20" t="s">
        <v>158</v>
      </c>
      <c r="D4526" s="20" t="s">
        <v>23</v>
      </c>
      <c r="E4526" s="20">
        <v>25.722721856585054</v>
      </c>
      <c r="F4526" s="20">
        <v>25.802703196178403</v>
      </c>
      <c r="G4526" s="20">
        <v>13.987777158485422</v>
      </c>
    </row>
    <row r="4527" spans="1:7" x14ac:dyDescent="0.25">
      <c r="A4527" s="20" t="str">
        <f t="shared" si="70"/>
        <v>CONSUMO PER CAPITA (kg ó litros por individuo)Bebidas RefrescantesT.ESPAÑA</v>
      </c>
      <c r="B4527" s="20" t="s">
        <v>122</v>
      </c>
      <c r="C4527" s="20" t="s">
        <v>159</v>
      </c>
      <c r="D4527" s="20" t="s">
        <v>37</v>
      </c>
      <c r="E4527" s="20">
        <v>16.504514094790448</v>
      </c>
      <c r="F4527" s="20">
        <v>16.379286965367815</v>
      </c>
      <c r="G4527" s="20">
        <v>10.663200361509489</v>
      </c>
    </row>
    <row r="4528" spans="1:7" x14ac:dyDescent="0.25">
      <c r="A4528" s="20" t="str">
        <f t="shared" si="70"/>
        <v>CONSUMO PER CAPITA (kg ó litros por individuo)Bebidas RefrescantesBCN AM</v>
      </c>
      <c r="B4528" s="20" t="s">
        <v>122</v>
      </c>
      <c r="C4528" s="20" t="s">
        <v>159</v>
      </c>
      <c r="D4528" s="20" t="s">
        <v>2</v>
      </c>
      <c r="E4528" s="20">
        <v>14.312052203325337</v>
      </c>
      <c r="F4528" s="20">
        <v>13.874185112404033</v>
      </c>
      <c r="G4528" s="20">
        <v>9.384141405611313</v>
      </c>
    </row>
    <row r="4529" spans="1:7" x14ac:dyDescent="0.25">
      <c r="A4529" s="20" t="str">
        <f t="shared" si="70"/>
        <v>CONSUMO PER CAPITA (kg ó litros por individuo)Bebidas RefrescantesREST.CAT ARAGON</v>
      </c>
      <c r="B4529" s="20" t="s">
        <v>122</v>
      </c>
      <c r="C4529" s="20" t="s">
        <v>159</v>
      </c>
      <c r="D4529" s="20" t="s">
        <v>3</v>
      </c>
      <c r="E4529" s="20">
        <v>13.341858644203622</v>
      </c>
      <c r="F4529" s="20">
        <v>14.095329070449829</v>
      </c>
      <c r="G4529" s="20">
        <v>8.2133489039949481</v>
      </c>
    </row>
    <row r="4530" spans="1:7" x14ac:dyDescent="0.25">
      <c r="A4530" s="20" t="str">
        <f t="shared" si="70"/>
        <v>CONSUMO PER CAPITA (kg ó litros por individuo)Bebidas RefrescantesLEVANTE</v>
      </c>
      <c r="B4530" s="20" t="s">
        <v>122</v>
      </c>
      <c r="C4530" s="20" t="s">
        <v>159</v>
      </c>
      <c r="D4530" s="20" t="s">
        <v>4</v>
      </c>
      <c r="E4530" s="20">
        <v>14.504999043716394</v>
      </c>
      <c r="F4530" s="20">
        <v>15.112807200563955</v>
      </c>
      <c r="G4530" s="20">
        <v>9.4829269438447596</v>
      </c>
    </row>
    <row r="4531" spans="1:7" x14ac:dyDescent="0.25">
      <c r="A4531" s="20" t="str">
        <f t="shared" si="70"/>
        <v>CONSUMO PER CAPITA (kg ó litros por individuo)Bebidas RefrescantesANDALUCIA</v>
      </c>
      <c r="B4531" s="20" t="s">
        <v>122</v>
      </c>
      <c r="C4531" s="20" t="s">
        <v>159</v>
      </c>
      <c r="D4531" s="20" t="s">
        <v>5</v>
      </c>
      <c r="E4531" s="20">
        <v>18.864372536321198</v>
      </c>
      <c r="F4531" s="20">
        <v>18.649678559652781</v>
      </c>
      <c r="G4531" s="20">
        <v>11.153011710417195</v>
      </c>
    </row>
    <row r="4532" spans="1:7" x14ac:dyDescent="0.25">
      <c r="A4532" s="20" t="str">
        <f t="shared" si="70"/>
        <v>CONSUMO PER CAPITA (kg ó litros por individuo)Bebidas RefrescantesMDD AM</v>
      </c>
      <c r="B4532" s="20" t="s">
        <v>122</v>
      </c>
      <c r="C4532" s="20" t="s">
        <v>159</v>
      </c>
      <c r="D4532" s="20" t="s">
        <v>6</v>
      </c>
      <c r="E4532" s="20">
        <v>20.756275729508232</v>
      </c>
      <c r="F4532" s="20">
        <v>19.635857998957785</v>
      </c>
      <c r="G4532" s="20">
        <v>11.412542522985296</v>
      </c>
    </row>
    <row r="4533" spans="1:7" x14ac:dyDescent="0.25">
      <c r="A4533" s="20" t="str">
        <f t="shared" si="70"/>
        <v>CONSUMO PER CAPITA (kg ó litros por individuo)Bebidas RefrescantesRTO CENTRO</v>
      </c>
      <c r="B4533" s="20" t="s">
        <v>122</v>
      </c>
      <c r="C4533" s="20" t="s">
        <v>159</v>
      </c>
      <c r="D4533" s="20" t="s">
        <v>7</v>
      </c>
      <c r="E4533" s="20">
        <v>17.432716483661483</v>
      </c>
      <c r="F4533" s="20">
        <v>18.967117828070361</v>
      </c>
      <c r="G4533" s="20">
        <v>16.304319097363017</v>
      </c>
    </row>
    <row r="4534" spans="1:7" x14ac:dyDescent="0.25">
      <c r="A4534" s="20" t="str">
        <f t="shared" si="70"/>
        <v>CONSUMO PER CAPITA (kg ó litros por individuo)Bebidas RefrescantesNORTE-CENTRO</v>
      </c>
      <c r="B4534" s="20" t="s">
        <v>122</v>
      </c>
      <c r="C4534" s="20" t="s">
        <v>159</v>
      </c>
      <c r="D4534" s="20" t="s">
        <v>8</v>
      </c>
      <c r="E4534" s="20">
        <v>13.990424069425496</v>
      </c>
      <c r="F4534" s="20">
        <v>12.920215585837228</v>
      </c>
      <c r="G4534" s="20">
        <v>11.241332770802472</v>
      </c>
    </row>
    <row r="4535" spans="1:7" x14ac:dyDescent="0.25">
      <c r="A4535" s="20" t="str">
        <f t="shared" si="70"/>
        <v>CONSUMO PER CAPITA (kg ó litros por individuo)Bebidas RefrescantesNOROESTE</v>
      </c>
      <c r="B4535" s="20" t="s">
        <v>122</v>
      </c>
      <c r="C4535" s="20" t="s">
        <v>159</v>
      </c>
      <c r="D4535" s="20" t="s">
        <v>9</v>
      </c>
      <c r="E4535" s="20">
        <v>16.578162310899049</v>
      </c>
      <c r="F4535" s="20">
        <v>15.309453146938758</v>
      </c>
      <c r="G4535" s="20">
        <v>8.8659885922775565</v>
      </c>
    </row>
    <row r="4536" spans="1:7" x14ac:dyDescent="0.25">
      <c r="A4536" s="20" t="str">
        <f t="shared" si="70"/>
        <v>CONSUMO PER CAPITA (kg ó litros por individuo)Bebidas Refrescantes&lt;2MIL</v>
      </c>
      <c r="B4536" s="20" t="s">
        <v>122</v>
      </c>
      <c r="C4536" s="20" t="s">
        <v>159</v>
      </c>
      <c r="D4536" s="20" t="s">
        <v>10</v>
      </c>
      <c r="E4536" s="20">
        <v>16.231270740822538</v>
      </c>
      <c r="F4536" s="20">
        <v>18.283847501356778</v>
      </c>
      <c r="G4536" s="20">
        <v>15.180763120588237</v>
      </c>
    </row>
    <row r="4537" spans="1:7" x14ac:dyDescent="0.25">
      <c r="A4537" s="20" t="str">
        <f t="shared" si="70"/>
        <v>CONSUMO PER CAPITA (kg ó litros por individuo)Bebidas Refrescantes2-5MIL</v>
      </c>
      <c r="B4537" s="20" t="s">
        <v>122</v>
      </c>
      <c r="C4537" s="20" t="s">
        <v>159</v>
      </c>
      <c r="D4537" s="20" t="s">
        <v>11</v>
      </c>
      <c r="E4537" s="20">
        <v>17.259026321190227</v>
      </c>
      <c r="F4537" s="20">
        <v>14.038949517808895</v>
      </c>
      <c r="G4537" s="20">
        <v>9.9453377686510152</v>
      </c>
    </row>
    <row r="4538" spans="1:7" x14ac:dyDescent="0.25">
      <c r="A4538" s="20" t="str">
        <f t="shared" si="70"/>
        <v>CONSUMO PER CAPITA (kg ó litros por individuo)Bebidas Refrescantes5-10MIL</v>
      </c>
      <c r="B4538" s="20" t="s">
        <v>122</v>
      </c>
      <c r="C4538" s="20" t="s">
        <v>159</v>
      </c>
      <c r="D4538" s="20" t="s">
        <v>12</v>
      </c>
      <c r="E4538" s="20">
        <v>16.508036030493386</v>
      </c>
      <c r="F4538" s="20">
        <v>17.87132643174369</v>
      </c>
      <c r="G4538" s="20">
        <v>9.5607930940465433</v>
      </c>
    </row>
    <row r="4539" spans="1:7" x14ac:dyDescent="0.25">
      <c r="A4539" s="20" t="str">
        <f t="shared" si="70"/>
        <v>CONSUMO PER CAPITA (kg ó litros por individuo)Bebidas Refrescantes10-30MIL</v>
      </c>
      <c r="B4539" s="20" t="s">
        <v>122</v>
      </c>
      <c r="C4539" s="20" t="s">
        <v>159</v>
      </c>
      <c r="D4539" s="20" t="s">
        <v>13</v>
      </c>
      <c r="E4539" s="20">
        <v>16.866995319248002</v>
      </c>
      <c r="F4539" s="20">
        <v>16.817636974142268</v>
      </c>
      <c r="G4539" s="20">
        <v>10.833809062601668</v>
      </c>
    </row>
    <row r="4540" spans="1:7" x14ac:dyDescent="0.25">
      <c r="A4540" s="20" t="str">
        <f t="shared" si="70"/>
        <v>CONSUMO PER CAPITA (kg ó litros por individuo)Bebidas Refrescantes30-100MIL</v>
      </c>
      <c r="B4540" s="20" t="s">
        <v>122</v>
      </c>
      <c r="C4540" s="20" t="s">
        <v>159</v>
      </c>
      <c r="D4540" s="20" t="s">
        <v>14</v>
      </c>
      <c r="E4540" s="20">
        <v>15.617583868441708</v>
      </c>
      <c r="F4540" s="20">
        <v>15.3814625168191</v>
      </c>
      <c r="G4540" s="20">
        <v>10.342837954654634</v>
      </c>
    </row>
    <row r="4541" spans="1:7" x14ac:dyDescent="0.25">
      <c r="A4541" s="20" t="str">
        <f t="shared" si="70"/>
        <v>CONSUMO PER CAPITA (kg ó litros por individuo)Bebidas Refrescantes100-200MIL</v>
      </c>
      <c r="B4541" s="20" t="s">
        <v>122</v>
      </c>
      <c r="C4541" s="20" t="s">
        <v>159</v>
      </c>
      <c r="D4541" s="20" t="s">
        <v>15</v>
      </c>
      <c r="E4541" s="20">
        <v>15.857770152454751</v>
      </c>
      <c r="F4541" s="20">
        <v>14.93235511415042</v>
      </c>
      <c r="G4541" s="20">
        <v>9.3820569592388576</v>
      </c>
    </row>
    <row r="4542" spans="1:7" x14ac:dyDescent="0.25">
      <c r="A4542" s="20" t="str">
        <f t="shared" si="70"/>
        <v>CONSUMO PER CAPITA (kg ó litros por individuo)Bebidas Refrescantes200-500MIL</v>
      </c>
      <c r="B4542" s="20" t="s">
        <v>122</v>
      </c>
      <c r="C4542" s="20" t="s">
        <v>159</v>
      </c>
      <c r="D4542" s="20" t="s">
        <v>16</v>
      </c>
      <c r="E4542" s="20">
        <v>16.407019937296685</v>
      </c>
      <c r="F4542" s="20">
        <v>15.925375602670165</v>
      </c>
      <c r="G4542" s="20">
        <v>9.5497259812883453</v>
      </c>
    </row>
    <row r="4543" spans="1:7" x14ac:dyDescent="0.25">
      <c r="A4543" s="20" t="str">
        <f t="shared" si="70"/>
        <v>CONSUMO PER CAPITA (kg ó litros por individuo)Bebidas Refrescantes&gt;500MIL</v>
      </c>
      <c r="B4543" s="20" t="s">
        <v>122</v>
      </c>
      <c r="C4543" s="20" t="s">
        <v>159</v>
      </c>
      <c r="D4543" s="20" t="s">
        <v>17</v>
      </c>
      <c r="E4543" s="20">
        <v>17.415704601294816</v>
      </c>
      <c r="F4543" s="20">
        <v>17.845936292462675</v>
      </c>
      <c r="G4543" s="20">
        <v>11.670748523526104</v>
      </c>
    </row>
    <row r="4544" spans="1:7" x14ac:dyDescent="0.25">
      <c r="A4544" s="20" t="str">
        <f t="shared" si="70"/>
        <v>CONSUMO PER CAPITA (kg ó litros por individuo)Bebidas RefrescantesDE 15 A 19 AÑOS</v>
      </c>
      <c r="B4544" s="20" t="s">
        <v>122</v>
      </c>
      <c r="C4544" s="20" t="s">
        <v>159</v>
      </c>
      <c r="D4544" s="20" t="s">
        <v>40</v>
      </c>
      <c r="E4544" s="20">
        <v>11.457765179671528</v>
      </c>
      <c r="F4544" s="20">
        <v>14.490186670515383</v>
      </c>
      <c r="G4544" s="20">
        <v>9.5603941780807737</v>
      </c>
    </row>
    <row r="4545" spans="1:7" x14ac:dyDescent="0.25">
      <c r="A4545" s="20" t="str">
        <f t="shared" si="70"/>
        <v>CONSUMO PER CAPITA (kg ó litros por individuo)Bebidas RefrescantesDE 20 A 24 AÑOS</v>
      </c>
      <c r="B4545" s="20" t="s">
        <v>122</v>
      </c>
      <c r="C4545" s="20" t="s">
        <v>159</v>
      </c>
      <c r="D4545" s="20" t="s">
        <v>41</v>
      </c>
      <c r="E4545" s="20">
        <v>14.424609425280183</v>
      </c>
      <c r="F4545" s="20">
        <v>13.844768804706902</v>
      </c>
      <c r="G4545" s="20">
        <v>10.780289955757821</v>
      </c>
    </row>
    <row r="4546" spans="1:7" x14ac:dyDescent="0.25">
      <c r="A4546" s="20" t="str">
        <f t="shared" si="70"/>
        <v>CONSUMO PER CAPITA (kg ó litros por individuo)Bebidas RefrescantesDE 25 A 34 AÑOS</v>
      </c>
      <c r="B4546" s="20" t="s">
        <v>122</v>
      </c>
      <c r="C4546" s="20" t="s">
        <v>159</v>
      </c>
      <c r="D4546" s="20" t="s">
        <v>42</v>
      </c>
      <c r="E4546" s="20">
        <v>15.198014604376205</v>
      </c>
      <c r="F4546" s="20">
        <v>14.274762489253225</v>
      </c>
      <c r="G4546" s="20">
        <v>8.8739048299558849</v>
      </c>
    </row>
    <row r="4547" spans="1:7" x14ac:dyDescent="0.25">
      <c r="A4547" s="20" t="str">
        <f t="shared" si="70"/>
        <v>CONSUMO PER CAPITA (kg ó litros por individuo)Bebidas RefrescantesDE 35 A 49 AÑOS</v>
      </c>
      <c r="B4547" s="20" t="s">
        <v>122</v>
      </c>
      <c r="C4547" s="20" t="s">
        <v>159</v>
      </c>
      <c r="D4547" s="20" t="s">
        <v>43</v>
      </c>
      <c r="E4547" s="20">
        <v>19.484017408629697</v>
      </c>
      <c r="F4547" s="20">
        <v>17.921056716840688</v>
      </c>
      <c r="G4547" s="20">
        <v>11.126819059787769</v>
      </c>
    </row>
    <row r="4548" spans="1:7" x14ac:dyDescent="0.25">
      <c r="A4548" s="20" t="str">
        <f t="shared" ref="A4548:A4611" si="71">B4548&amp;C4548&amp;D4548</f>
        <v>CONSUMO PER CAPITA (kg ó litros por individuo)Bebidas RefrescantesDE 50 A 59 AÑOS</v>
      </c>
      <c r="B4548" s="20" t="s">
        <v>122</v>
      </c>
      <c r="C4548" s="20" t="s">
        <v>159</v>
      </c>
      <c r="D4548" s="20" t="s">
        <v>44</v>
      </c>
      <c r="E4548" s="20">
        <v>19.645944679113029</v>
      </c>
      <c r="F4548" s="20">
        <v>19.827109390283457</v>
      </c>
      <c r="G4548" s="20">
        <v>12.597193469829795</v>
      </c>
    </row>
    <row r="4549" spans="1:7" x14ac:dyDescent="0.25">
      <c r="A4549" s="20" t="str">
        <f t="shared" si="71"/>
        <v>CONSUMO PER CAPITA (kg ó litros por individuo)Bebidas RefrescantesDE 60 A 75 AÑOS</v>
      </c>
      <c r="B4549" s="20" t="s">
        <v>122</v>
      </c>
      <c r="C4549" s="20" t="s">
        <v>159</v>
      </c>
      <c r="D4549" s="20" t="s">
        <v>45</v>
      </c>
      <c r="E4549" s="20">
        <v>12.318386083310445</v>
      </c>
      <c r="F4549" s="20">
        <v>13.852080371483495</v>
      </c>
      <c r="G4549" s="20">
        <v>9.7908647652351188</v>
      </c>
    </row>
    <row r="4550" spans="1:7" x14ac:dyDescent="0.25">
      <c r="A4550" s="20" t="str">
        <f t="shared" si="71"/>
        <v>CONSUMO PER CAPITA (kg ó litros por individuo)Bebidas RefrescantesALTA Y MEDIA ALTA</v>
      </c>
      <c r="B4550" s="20" t="s">
        <v>122</v>
      </c>
      <c r="C4550" s="20" t="s">
        <v>159</v>
      </c>
      <c r="D4550" s="20" t="s">
        <v>18</v>
      </c>
      <c r="E4550" s="20">
        <v>16.344108937124133</v>
      </c>
      <c r="F4550" s="20">
        <v>16.447097602692104</v>
      </c>
      <c r="G4550" s="20">
        <v>11.136576188047865</v>
      </c>
    </row>
    <row r="4551" spans="1:7" x14ac:dyDescent="0.25">
      <c r="A4551" s="20" t="str">
        <f t="shared" si="71"/>
        <v>CONSUMO PER CAPITA (kg ó litros por individuo)Bebidas RefrescantesMEDIA</v>
      </c>
      <c r="B4551" s="20" t="s">
        <v>122</v>
      </c>
      <c r="C4551" s="20" t="s">
        <v>159</v>
      </c>
      <c r="D4551" s="20" t="s">
        <v>19</v>
      </c>
      <c r="E4551" s="20">
        <v>16.748189620387549</v>
      </c>
      <c r="F4551" s="20">
        <v>16.244610542668447</v>
      </c>
      <c r="G4551" s="20">
        <v>10.020121364456642</v>
      </c>
    </row>
    <row r="4552" spans="1:7" x14ac:dyDescent="0.25">
      <c r="A4552" s="20" t="str">
        <f t="shared" si="71"/>
        <v>CONSUMO PER CAPITA (kg ó litros por individuo)Bebidas RefrescantesMEDIA BAJA</v>
      </c>
      <c r="B4552" s="20" t="s">
        <v>122</v>
      </c>
      <c r="C4552" s="20" t="s">
        <v>159</v>
      </c>
      <c r="D4552" s="20" t="s">
        <v>20</v>
      </c>
      <c r="E4552" s="20">
        <v>15.34234948373623</v>
      </c>
      <c r="F4552" s="20">
        <v>15.349101113647759</v>
      </c>
      <c r="G4552" s="20">
        <v>9.8105365533561244</v>
      </c>
    </row>
    <row r="4553" spans="1:7" x14ac:dyDescent="0.25">
      <c r="A4553" s="20" t="str">
        <f t="shared" si="71"/>
        <v>CONSUMO PER CAPITA (kg ó litros por individuo)Bebidas RefrescantesBAJA</v>
      </c>
      <c r="B4553" s="20" t="s">
        <v>122</v>
      </c>
      <c r="C4553" s="20" t="s">
        <v>159</v>
      </c>
      <c r="D4553" s="20" t="s">
        <v>21</v>
      </c>
      <c r="E4553" s="20">
        <v>17.849089389516784</v>
      </c>
      <c r="F4553" s="20">
        <v>17.955672947122952</v>
      </c>
      <c r="G4553" s="20">
        <v>12.412980348634967</v>
      </c>
    </row>
    <row r="4554" spans="1:7" x14ac:dyDescent="0.25">
      <c r="A4554" s="20" t="str">
        <f t="shared" si="71"/>
        <v>CONSUMO PER CAPITA (kg ó litros por individuo)Bebidas RefrescantesHOMBRE</v>
      </c>
      <c r="B4554" s="20" t="s">
        <v>122</v>
      </c>
      <c r="C4554" s="20" t="s">
        <v>159</v>
      </c>
      <c r="D4554" s="20" t="s">
        <v>22</v>
      </c>
      <c r="E4554" s="20">
        <v>15.451474007741389</v>
      </c>
      <c r="F4554" s="20">
        <v>16.083842830221656</v>
      </c>
      <c r="G4554" s="20">
        <v>10.273652314623707</v>
      </c>
    </row>
    <row r="4555" spans="1:7" x14ac:dyDescent="0.25">
      <c r="A4555" s="20" t="str">
        <f t="shared" si="71"/>
        <v>CONSUMO PER CAPITA (kg ó litros por individuo)Bebidas RefrescantesMUJER</v>
      </c>
      <c r="B4555" s="20" t="s">
        <v>122</v>
      </c>
      <c r="C4555" s="20" t="s">
        <v>159</v>
      </c>
      <c r="D4555" s="20" t="s">
        <v>23</v>
      </c>
      <c r="E4555" s="20">
        <v>17.545006537489126</v>
      </c>
      <c r="F4555" s="20">
        <v>16.670306826064152</v>
      </c>
      <c r="G4555" s="20">
        <v>11.046258517480711</v>
      </c>
    </row>
    <row r="4556" spans="1:7" x14ac:dyDescent="0.25">
      <c r="A4556" s="20" t="str">
        <f t="shared" si="71"/>
        <v>CONSUMO PER CAPITA (kg ó litros por individuo)ColasT.ESPAÑA</v>
      </c>
      <c r="B4556" s="20" t="s">
        <v>122</v>
      </c>
      <c r="C4556" s="20" t="s">
        <v>160</v>
      </c>
      <c r="D4556" s="20" t="s">
        <v>37</v>
      </c>
      <c r="E4556" s="20">
        <v>9.6838665990361275</v>
      </c>
      <c r="F4556" s="20">
        <v>9.64644100697687</v>
      </c>
      <c r="G4556" s="20">
        <v>6.1970886220056727</v>
      </c>
    </row>
    <row r="4557" spans="1:7" x14ac:dyDescent="0.25">
      <c r="A4557" s="20" t="str">
        <f t="shared" si="71"/>
        <v>CONSUMO PER CAPITA (kg ó litros por individuo)ColasBCN AM</v>
      </c>
      <c r="B4557" s="20" t="s">
        <v>122</v>
      </c>
      <c r="C4557" s="20" t="s">
        <v>160</v>
      </c>
      <c r="D4557" s="20" t="s">
        <v>2</v>
      </c>
      <c r="E4557" s="20">
        <v>9.7009802190047996</v>
      </c>
      <c r="F4557" s="20">
        <v>9.1269999959969343</v>
      </c>
      <c r="G4557" s="20">
        <v>6.3136018317576381</v>
      </c>
    </row>
    <row r="4558" spans="1:7" x14ac:dyDescent="0.25">
      <c r="A4558" s="20" t="str">
        <f t="shared" si="71"/>
        <v>CONSUMO PER CAPITA (kg ó litros por individuo)ColasREST.CAT ARAGON</v>
      </c>
      <c r="B4558" s="20" t="s">
        <v>122</v>
      </c>
      <c r="C4558" s="20" t="s">
        <v>160</v>
      </c>
      <c r="D4558" s="20" t="s">
        <v>3</v>
      </c>
      <c r="E4558" s="20">
        <v>7.5923900397448278</v>
      </c>
      <c r="F4558" s="20">
        <v>7.9503986434662943</v>
      </c>
      <c r="G4558" s="20">
        <v>5.1602097452216222</v>
      </c>
    </row>
    <row r="4559" spans="1:7" x14ac:dyDescent="0.25">
      <c r="A4559" s="20" t="str">
        <f t="shared" si="71"/>
        <v>CONSUMO PER CAPITA (kg ó litros por individuo)ColasLEVANTE</v>
      </c>
      <c r="B4559" s="20" t="s">
        <v>122</v>
      </c>
      <c r="C4559" s="20" t="s">
        <v>160</v>
      </c>
      <c r="D4559" s="20" t="s">
        <v>4</v>
      </c>
      <c r="E4559" s="20">
        <v>8.5695238607667825</v>
      </c>
      <c r="F4559" s="20">
        <v>9.3693866497732934</v>
      </c>
      <c r="G4559" s="20">
        <v>5.9549189380708185</v>
      </c>
    </row>
    <row r="4560" spans="1:7" x14ac:dyDescent="0.25">
      <c r="A4560" s="20" t="str">
        <f t="shared" si="71"/>
        <v>CONSUMO PER CAPITA (kg ó litros por individuo)ColasANDALUCIA</v>
      </c>
      <c r="B4560" s="20" t="s">
        <v>122</v>
      </c>
      <c r="C4560" s="20" t="s">
        <v>160</v>
      </c>
      <c r="D4560" s="20" t="s">
        <v>5</v>
      </c>
      <c r="E4560" s="20">
        <v>11.01608417688661</v>
      </c>
      <c r="F4560" s="20">
        <v>10.681305396374851</v>
      </c>
      <c r="G4560" s="20">
        <v>6.3237743178313846</v>
      </c>
    </row>
    <row r="4561" spans="1:7" x14ac:dyDescent="0.25">
      <c r="A4561" s="20" t="str">
        <f t="shared" si="71"/>
        <v>CONSUMO PER CAPITA (kg ó litros por individuo)ColasMDD AM</v>
      </c>
      <c r="B4561" s="20" t="s">
        <v>122</v>
      </c>
      <c r="C4561" s="20" t="s">
        <v>160</v>
      </c>
      <c r="D4561" s="20" t="s">
        <v>6</v>
      </c>
      <c r="E4561" s="20">
        <v>13.032562673422433</v>
      </c>
      <c r="F4561" s="20">
        <v>12.195240230883002</v>
      </c>
      <c r="G4561" s="20">
        <v>7.3649747918383506</v>
      </c>
    </row>
    <row r="4562" spans="1:7" x14ac:dyDescent="0.25">
      <c r="A4562" s="20" t="str">
        <f t="shared" si="71"/>
        <v>CONSUMO PER CAPITA (kg ó litros por individuo)ColasRTO CENTRO</v>
      </c>
      <c r="B4562" s="20" t="s">
        <v>122</v>
      </c>
      <c r="C4562" s="20" t="s">
        <v>160</v>
      </c>
      <c r="D4562" s="20" t="s">
        <v>7</v>
      </c>
      <c r="E4562" s="20">
        <v>9.9184093942388198</v>
      </c>
      <c r="F4562" s="20">
        <v>11.008029526716372</v>
      </c>
      <c r="G4562" s="20">
        <v>9.226023018034935</v>
      </c>
    </row>
    <row r="4563" spans="1:7" x14ac:dyDescent="0.25">
      <c r="A4563" s="20" t="str">
        <f t="shared" si="71"/>
        <v>CONSUMO PER CAPITA (kg ó litros por individuo)ColasNORTE-CENTRO</v>
      </c>
      <c r="B4563" s="20" t="s">
        <v>122</v>
      </c>
      <c r="C4563" s="20" t="s">
        <v>160</v>
      </c>
      <c r="D4563" s="20" t="s">
        <v>8</v>
      </c>
      <c r="E4563" s="20">
        <v>8.3412462335181665</v>
      </c>
      <c r="F4563" s="20">
        <v>7.7750695866203507</v>
      </c>
      <c r="G4563" s="20">
        <v>4.9908824545621151</v>
      </c>
    </row>
    <row r="4564" spans="1:7" x14ac:dyDescent="0.25">
      <c r="A4564" s="20" t="str">
        <f t="shared" si="71"/>
        <v>CONSUMO PER CAPITA (kg ó litros por individuo)ColasNOROESTE</v>
      </c>
      <c r="B4564" s="20" t="s">
        <v>122</v>
      </c>
      <c r="C4564" s="20" t="s">
        <v>160</v>
      </c>
      <c r="D4564" s="20" t="s">
        <v>9</v>
      </c>
      <c r="E4564" s="20">
        <v>7.7791270669982886</v>
      </c>
      <c r="F4564" s="20">
        <v>7.5379419681987363</v>
      </c>
      <c r="G4564" s="20">
        <v>4.1085698601011158</v>
      </c>
    </row>
    <row r="4565" spans="1:7" x14ac:dyDescent="0.25">
      <c r="A4565" s="20" t="str">
        <f t="shared" si="71"/>
        <v>CONSUMO PER CAPITA (kg ó litros por individuo)Colas&lt;2MIL</v>
      </c>
      <c r="B4565" s="20" t="s">
        <v>122</v>
      </c>
      <c r="C4565" s="20" t="s">
        <v>160</v>
      </c>
      <c r="D4565" s="20" t="s">
        <v>10</v>
      </c>
      <c r="E4565" s="20">
        <v>8.8439301187049715</v>
      </c>
      <c r="F4565" s="20">
        <v>10.212896375139991</v>
      </c>
      <c r="G4565" s="20">
        <v>6.5220175113147016</v>
      </c>
    </row>
    <row r="4566" spans="1:7" x14ac:dyDescent="0.25">
      <c r="A4566" s="20" t="str">
        <f t="shared" si="71"/>
        <v>CONSUMO PER CAPITA (kg ó litros por individuo)Colas2-5MIL</v>
      </c>
      <c r="B4566" s="20" t="s">
        <v>122</v>
      </c>
      <c r="C4566" s="20" t="s">
        <v>160</v>
      </c>
      <c r="D4566" s="20" t="s">
        <v>11</v>
      </c>
      <c r="E4566" s="20">
        <v>8.68081669469227</v>
      </c>
      <c r="F4566" s="20">
        <v>8.2246071069565705</v>
      </c>
      <c r="G4566" s="20">
        <v>5.6456258175634764</v>
      </c>
    </row>
    <row r="4567" spans="1:7" x14ac:dyDescent="0.25">
      <c r="A4567" s="20" t="str">
        <f t="shared" si="71"/>
        <v>CONSUMO PER CAPITA (kg ó litros por individuo)Colas5-10MIL</v>
      </c>
      <c r="B4567" s="20" t="s">
        <v>122</v>
      </c>
      <c r="C4567" s="20" t="s">
        <v>160</v>
      </c>
      <c r="D4567" s="20" t="s">
        <v>12</v>
      </c>
      <c r="E4567" s="20">
        <v>10.38419409750276</v>
      </c>
      <c r="F4567" s="20">
        <v>10.014499026349934</v>
      </c>
      <c r="G4567" s="20">
        <v>5.6646490704413424</v>
      </c>
    </row>
    <row r="4568" spans="1:7" x14ac:dyDescent="0.25">
      <c r="A4568" s="20" t="str">
        <f t="shared" si="71"/>
        <v>CONSUMO PER CAPITA (kg ó litros por individuo)Colas10-30MIL</v>
      </c>
      <c r="B4568" s="20" t="s">
        <v>122</v>
      </c>
      <c r="C4568" s="20" t="s">
        <v>160</v>
      </c>
      <c r="D4568" s="20" t="s">
        <v>13</v>
      </c>
      <c r="E4568" s="20">
        <v>9.6860494736643314</v>
      </c>
      <c r="F4568" s="20">
        <v>9.7442978196718588</v>
      </c>
      <c r="G4568" s="20">
        <v>6.3803070931630161</v>
      </c>
    </row>
    <row r="4569" spans="1:7" x14ac:dyDescent="0.25">
      <c r="A4569" s="20" t="str">
        <f t="shared" si="71"/>
        <v>CONSUMO PER CAPITA (kg ó litros por individuo)Colas30-100MIL</v>
      </c>
      <c r="B4569" s="20" t="s">
        <v>122</v>
      </c>
      <c r="C4569" s="20" t="s">
        <v>160</v>
      </c>
      <c r="D4569" s="20" t="s">
        <v>14</v>
      </c>
      <c r="E4569" s="20">
        <v>8.7538557009387912</v>
      </c>
      <c r="F4569" s="20">
        <v>9.1951806844037787</v>
      </c>
      <c r="G4569" s="20">
        <v>5.9143062826440245</v>
      </c>
    </row>
    <row r="4570" spans="1:7" x14ac:dyDescent="0.25">
      <c r="A4570" s="20" t="str">
        <f t="shared" si="71"/>
        <v>CONSUMO PER CAPITA (kg ó litros por individuo)Colas100-200MIL</v>
      </c>
      <c r="B4570" s="20" t="s">
        <v>122</v>
      </c>
      <c r="C4570" s="20" t="s">
        <v>160</v>
      </c>
      <c r="D4570" s="20" t="s">
        <v>15</v>
      </c>
      <c r="E4570" s="20">
        <v>9.6569616199941812</v>
      </c>
      <c r="F4570" s="20">
        <v>9.2397285475650754</v>
      </c>
      <c r="G4570" s="20">
        <v>5.8452918697922156</v>
      </c>
    </row>
    <row r="4571" spans="1:7" x14ac:dyDescent="0.25">
      <c r="A4571" s="20" t="str">
        <f t="shared" si="71"/>
        <v>CONSUMO PER CAPITA (kg ó litros por individuo)Colas200-500MIL</v>
      </c>
      <c r="B4571" s="20" t="s">
        <v>122</v>
      </c>
      <c r="C4571" s="20" t="s">
        <v>160</v>
      </c>
      <c r="D4571" s="20" t="s">
        <v>16</v>
      </c>
      <c r="E4571" s="20">
        <v>10.079628907945482</v>
      </c>
      <c r="F4571" s="20">
        <v>9.1628066497085516</v>
      </c>
      <c r="G4571" s="20">
        <v>5.2040946206437599</v>
      </c>
    </row>
    <row r="4572" spans="1:7" x14ac:dyDescent="0.25">
      <c r="A4572" s="20" t="str">
        <f t="shared" si="71"/>
        <v>CONSUMO PER CAPITA (kg ó litros por individuo)Colas&gt;500MIL</v>
      </c>
      <c r="B4572" s="20" t="s">
        <v>122</v>
      </c>
      <c r="C4572" s="20" t="s">
        <v>160</v>
      </c>
      <c r="D4572" s="20" t="s">
        <v>17</v>
      </c>
      <c r="E4572" s="20">
        <v>10.857709888248502</v>
      </c>
      <c r="F4572" s="20">
        <v>10.864115513405512</v>
      </c>
      <c r="G4572" s="20">
        <v>7.6217117922445583</v>
      </c>
    </row>
    <row r="4573" spans="1:7" x14ac:dyDescent="0.25">
      <c r="A4573" s="20" t="str">
        <f t="shared" si="71"/>
        <v>CONSUMO PER CAPITA (kg ó litros por individuo)ColasDE 15 A 19 AÑOS</v>
      </c>
      <c r="B4573" s="20" t="s">
        <v>122</v>
      </c>
      <c r="C4573" s="20" t="s">
        <v>160</v>
      </c>
      <c r="D4573" s="20" t="s">
        <v>40</v>
      </c>
      <c r="E4573" s="20">
        <v>5.8991301727659389</v>
      </c>
      <c r="F4573" s="20">
        <v>5.7643648606424511</v>
      </c>
      <c r="G4573" s="20">
        <v>2.8022815356315882</v>
      </c>
    </row>
    <row r="4574" spans="1:7" x14ac:dyDescent="0.25">
      <c r="A4574" s="20" t="str">
        <f t="shared" si="71"/>
        <v>CONSUMO PER CAPITA (kg ó litros por individuo)ColasDE 20 A 24 AÑOS</v>
      </c>
      <c r="B4574" s="20" t="s">
        <v>122</v>
      </c>
      <c r="C4574" s="20" t="s">
        <v>160</v>
      </c>
      <c r="D4574" s="20" t="s">
        <v>41</v>
      </c>
      <c r="E4574" s="20">
        <v>7.6462481028819376</v>
      </c>
      <c r="F4574" s="20">
        <v>7.4974478540693141</v>
      </c>
      <c r="G4574" s="20">
        <v>5.9164592273800789</v>
      </c>
    </row>
    <row r="4575" spans="1:7" x14ac:dyDescent="0.25">
      <c r="A4575" s="20" t="str">
        <f t="shared" si="71"/>
        <v>CONSUMO PER CAPITA (kg ó litros por individuo)ColasDE 25 A 34 AÑOS</v>
      </c>
      <c r="B4575" s="20" t="s">
        <v>122</v>
      </c>
      <c r="C4575" s="20" t="s">
        <v>160</v>
      </c>
      <c r="D4575" s="20" t="s">
        <v>42</v>
      </c>
      <c r="E4575" s="20">
        <v>9.637797718020483</v>
      </c>
      <c r="F4575" s="20">
        <v>9.1231359683419804</v>
      </c>
      <c r="G4575" s="20">
        <v>5.7188568200565699</v>
      </c>
    </row>
    <row r="4576" spans="1:7" x14ac:dyDescent="0.25">
      <c r="A4576" s="20" t="str">
        <f t="shared" si="71"/>
        <v>CONSUMO PER CAPITA (kg ó litros por individuo)ColasDE 35 A 49 AÑOS</v>
      </c>
      <c r="B4576" s="20" t="s">
        <v>122</v>
      </c>
      <c r="C4576" s="20" t="s">
        <v>160</v>
      </c>
      <c r="D4576" s="20" t="s">
        <v>43</v>
      </c>
      <c r="E4576" s="20">
        <v>11.992436066003913</v>
      </c>
      <c r="F4576" s="20">
        <v>11.407334690843143</v>
      </c>
      <c r="G4576" s="20">
        <v>7.0403884494190976</v>
      </c>
    </row>
    <row r="4577" spans="1:7" x14ac:dyDescent="0.25">
      <c r="A4577" s="20" t="str">
        <f t="shared" si="71"/>
        <v>CONSUMO PER CAPITA (kg ó litros por individuo)ColasDE 50 A 59 AÑOS</v>
      </c>
      <c r="B4577" s="20" t="s">
        <v>122</v>
      </c>
      <c r="C4577" s="20" t="s">
        <v>160</v>
      </c>
      <c r="D4577" s="20" t="s">
        <v>44</v>
      </c>
      <c r="E4577" s="20">
        <v>12.090030699607899</v>
      </c>
      <c r="F4577" s="20">
        <v>12.366555623726299</v>
      </c>
      <c r="G4577" s="20">
        <v>7.8773056157142802</v>
      </c>
    </row>
    <row r="4578" spans="1:7" x14ac:dyDescent="0.25">
      <c r="A4578" s="20" t="str">
        <f t="shared" si="71"/>
        <v>CONSUMO PER CAPITA (kg ó litros por individuo)ColasDE 60 A 75 AÑOS</v>
      </c>
      <c r="B4578" s="20" t="s">
        <v>122</v>
      </c>
      <c r="C4578" s="20" t="s">
        <v>160</v>
      </c>
      <c r="D4578" s="20" t="s">
        <v>45</v>
      </c>
      <c r="E4578" s="20">
        <v>5.8860426676276436</v>
      </c>
      <c r="F4578" s="20">
        <v>6.8674477154293383</v>
      </c>
      <c r="G4578" s="20">
        <v>4.9730356556298627</v>
      </c>
    </row>
    <row r="4579" spans="1:7" x14ac:dyDescent="0.25">
      <c r="A4579" s="20" t="str">
        <f t="shared" si="71"/>
        <v>CONSUMO PER CAPITA (kg ó litros por individuo)ColasALTA Y MEDIA ALTA</v>
      </c>
      <c r="B4579" s="20" t="s">
        <v>122</v>
      </c>
      <c r="C4579" s="20" t="s">
        <v>160</v>
      </c>
      <c r="D4579" s="20" t="s">
        <v>18</v>
      </c>
      <c r="E4579" s="20">
        <v>9.5545488599013293</v>
      </c>
      <c r="F4579" s="20">
        <v>9.870612845529239</v>
      </c>
      <c r="G4579" s="20">
        <v>6.1354331050487039</v>
      </c>
    </row>
    <row r="4580" spans="1:7" x14ac:dyDescent="0.25">
      <c r="A4580" s="20" t="str">
        <f t="shared" si="71"/>
        <v>CONSUMO PER CAPITA (kg ó litros por individuo)ColasMEDIA</v>
      </c>
      <c r="B4580" s="20" t="s">
        <v>122</v>
      </c>
      <c r="C4580" s="20" t="s">
        <v>160</v>
      </c>
      <c r="D4580" s="20" t="s">
        <v>19</v>
      </c>
      <c r="E4580" s="20">
        <v>10.095908366747727</v>
      </c>
      <c r="F4580" s="20">
        <v>9.8636101507514056</v>
      </c>
      <c r="G4580" s="20">
        <v>6.0495888629081058</v>
      </c>
    </row>
    <row r="4581" spans="1:7" x14ac:dyDescent="0.25">
      <c r="A4581" s="20" t="str">
        <f t="shared" si="71"/>
        <v>CONSUMO PER CAPITA (kg ó litros por individuo)ColasMEDIA BAJA</v>
      </c>
      <c r="B4581" s="20" t="s">
        <v>122</v>
      </c>
      <c r="C4581" s="20" t="s">
        <v>160</v>
      </c>
      <c r="D4581" s="20" t="s">
        <v>20</v>
      </c>
      <c r="E4581" s="20">
        <v>8.9851758957482168</v>
      </c>
      <c r="F4581" s="20">
        <v>8.9449705186036539</v>
      </c>
      <c r="G4581" s="20">
        <v>5.796992878007047</v>
      </c>
    </row>
    <row r="4582" spans="1:7" x14ac:dyDescent="0.25">
      <c r="A4582" s="20" t="str">
        <f t="shared" si="71"/>
        <v>CONSUMO PER CAPITA (kg ó litros por individuo)ColasBAJA</v>
      </c>
      <c r="B4582" s="20" t="s">
        <v>122</v>
      </c>
      <c r="C4582" s="20" t="s">
        <v>160</v>
      </c>
      <c r="D4582" s="20" t="s">
        <v>21</v>
      </c>
      <c r="E4582" s="20">
        <v>10.076328781120008</v>
      </c>
      <c r="F4582" s="20">
        <v>9.9887090476964548</v>
      </c>
      <c r="G4582" s="20">
        <v>7.069777038238378</v>
      </c>
    </row>
    <row r="4583" spans="1:7" x14ac:dyDescent="0.25">
      <c r="A4583" s="20" t="str">
        <f t="shared" si="71"/>
        <v>CONSUMO PER CAPITA (kg ó litros por individuo)ColasHOMBRE</v>
      </c>
      <c r="B4583" s="20" t="s">
        <v>122</v>
      </c>
      <c r="C4583" s="20" t="s">
        <v>160</v>
      </c>
      <c r="D4583" s="20" t="s">
        <v>22</v>
      </c>
      <c r="E4583" s="20">
        <v>8.7659973800779269</v>
      </c>
      <c r="F4583" s="20">
        <v>9.0560691092662164</v>
      </c>
      <c r="G4583" s="20">
        <v>6.0121100688726647</v>
      </c>
    </row>
    <row r="4584" spans="1:7" x14ac:dyDescent="0.25">
      <c r="A4584" s="20" t="str">
        <f t="shared" si="71"/>
        <v>CONSUMO PER CAPITA (kg ó litros por individuo)ColasMUJER</v>
      </c>
      <c r="B4584" s="20" t="s">
        <v>122</v>
      </c>
      <c r="C4584" s="20" t="s">
        <v>160</v>
      </c>
      <c r="D4584" s="20" t="s">
        <v>23</v>
      </c>
      <c r="E4584" s="20">
        <v>10.590794900390367</v>
      </c>
      <c r="F4584" s="20">
        <v>10.227957894793423</v>
      </c>
      <c r="G4584" s="20">
        <v>6.3789870654656031</v>
      </c>
    </row>
    <row r="4585" spans="1:7" x14ac:dyDescent="0.25">
      <c r="A4585" s="20" t="str">
        <f t="shared" si="71"/>
        <v>CONSUMO PER CAPITA (kg ó litros por individuo)Cola RegularT.ESPAÑA</v>
      </c>
      <c r="B4585" s="20" t="s">
        <v>122</v>
      </c>
      <c r="C4585" s="20" t="s">
        <v>161</v>
      </c>
      <c r="D4585" s="20" t="s">
        <v>37</v>
      </c>
      <c r="E4585" s="20">
        <v>4.812999121589467</v>
      </c>
      <c r="F4585" s="20">
        <v>4.7314289267797527</v>
      </c>
      <c r="G4585" s="20">
        <v>3.1269816751190049</v>
      </c>
    </row>
    <row r="4586" spans="1:7" x14ac:dyDescent="0.25">
      <c r="A4586" s="20" t="str">
        <f t="shared" si="71"/>
        <v>CONSUMO PER CAPITA (kg ó litros por individuo)Cola RegularBCN AM</v>
      </c>
      <c r="B4586" s="20" t="s">
        <v>122</v>
      </c>
      <c r="C4586" s="20" t="s">
        <v>161</v>
      </c>
      <c r="D4586" s="20" t="s">
        <v>2</v>
      </c>
      <c r="E4586" s="20">
        <v>3.9021146859303966</v>
      </c>
      <c r="F4586" s="20">
        <v>3.7011049793777002</v>
      </c>
      <c r="G4586" s="20">
        <v>2.4061734114892022</v>
      </c>
    </row>
    <row r="4587" spans="1:7" x14ac:dyDescent="0.25">
      <c r="A4587" s="20" t="str">
        <f t="shared" si="71"/>
        <v>CONSUMO PER CAPITA (kg ó litros por individuo)Cola RegularREST.CAT ARAGON</v>
      </c>
      <c r="B4587" s="20" t="s">
        <v>122</v>
      </c>
      <c r="C4587" s="20" t="s">
        <v>161</v>
      </c>
      <c r="D4587" s="20" t="s">
        <v>3</v>
      </c>
      <c r="E4587" s="20">
        <v>4.0555475865945869</v>
      </c>
      <c r="F4587" s="20">
        <v>3.8370988080024482</v>
      </c>
      <c r="G4587" s="20">
        <v>2.6038446897209968</v>
      </c>
    </row>
    <row r="4588" spans="1:7" x14ac:dyDescent="0.25">
      <c r="A4588" s="20" t="str">
        <f t="shared" si="71"/>
        <v>CONSUMO PER CAPITA (kg ó litros por individuo)Cola RegularLEVANTE</v>
      </c>
      <c r="B4588" s="20" t="s">
        <v>122</v>
      </c>
      <c r="C4588" s="20" t="s">
        <v>161</v>
      </c>
      <c r="D4588" s="20" t="s">
        <v>4</v>
      </c>
      <c r="E4588" s="20">
        <v>4.154959901998998</v>
      </c>
      <c r="F4588" s="20">
        <v>4.7445314971551431</v>
      </c>
      <c r="G4588" s="20">
        <v>2.9198310496904871</v>
      </c>
    </row>
    <row r="4589" spans="1:7" x14ac:dyDescent="0.25">
      <c r="A4589" s="20" t="str">
        <f t="shared" si="71"/>
        <v>CONSUMO PER CAPITA (kg ó litros por individuo)Cola RegularANDALUCIA</v>
      </c>
      <c r="B4589" s="20" t="s">
        <v>122</v>
      </c>
      <c r="C4589" s="20" t="s">
        <v>161</v>
      </c>
      <c r="D4589" s="20" t="s">
        <v>5</v>
      </c>
      <c r="E4589" s="20">
        <v>5.4172657717048338</v>
      </c>
      <c r="F4589" s="20">
        <v>5.3305678086114572</v>
      </c>
      <c r="G4589" s="20">
        <v>3.2998198882521974</v>
      </c>
    </row>
    <row r="4590" spans="1:7" x14ac:dyDescent="0.25">
      <c r="A4590" s="20" t="str">
        <f t="shared" si="71"/>
        <v>CONSUMO PER CAPITA (kg ó litros por individuo)Cola RegularMDD AM</v>
      </c>
      <c r="B4590" s="20" t="s">
        <v>122</v>
      </c>
      <c r="C4590" s="20" t="s">
        <v>161</v>
      </c>
      <c r="D4590" s="20" t="s">
        <v>6</v>
      </c>
      <c r="E4590" s="20">
        <v>5.6869170797113719</v>
      </c>
      <c r="F4590" s="20">
        <v>4.7959929327581694</v>
      </c>
      <c r="G4590" s="20">
        <v>2.9899441416481567</v>
      </c>
    </row>
    <row r="4591" spans="1:7" x14ac:dyDescent="0.25">
      <c r="A4591" s="20" t="str">
        <f t="shared" si="71"/>
        <v>CONSUMO PER CAPITA (kg ó litros por individuo)Cola RegularRTO CENTRO</v>
      </c>
      <c r="B4591" s="20" t="s">
        <v>122</v>
      </c>
      <c r="C4591" s="20" t="s">
        <v>161</v>
      </c>
      <c r="D4591" s="20" t="s">
        <v>7</v>
      </c>
      <c r="E4591" s="20">
        <v>4.7233530290200063</v>
      </c>
      <c r="F4591" s="20">
        <v>5.8922345730643855</v>
      </c>
      <c r="G4591" s="20">
        <v>5.3189138765893613</v>
      </c>
    </row>
    <row r="4592" spans="1:7" x14ac:dyDescent="0.25">
      <c r="A4592" s="20" t="str">
        <f t="shared" si="71"/>
        <v>CONSUMO PER CAPITA (kg ó litros por individuo)Cola RegularNORTE-CENTRO</v>
      </c>
      <c r="B4592" s="20" t="s">
        <v>122</v>
      </c>
      <c r="C4592" s="20" t="s">
        <v>161</v>
      </c>
      <c r="D4592" s="20" t="s">
        <v>8</v>
      </c>
      <c r="E4592" s="20">
        <v>5.2394584676206053</v>
      </c>
      <c r="F4592" s="20">
        <v>4.7765197698335138</v>
      </c>
      <c r="G4592" s="20">
        <v>3.3682468052620633</v>
      </c>
    </row>
    <row r="4593" spans="1:7" x14ac:dyDescent="0.25">
      <c r="A4593" s="20" t="str">
        <f t="shared" si="71"/>
        <v>CONSUMO PER CAPITA (kg ó litros por individuo)Cola RegularNOROESTE</v>
      </c>
      <c r="B4593" s="20" t="s">
        <v>122</v>
      </c>
      <c r="C4593" s="20" t="s">
        <v>161</v>
      </c>
      <c r="D4593" s="20" t="s">
        <v>9</v>
      </c>
      <c r="E4593" s="20">
        <v>4.9018472754369515</v>
      </c>
      <c r="F4593" s="20">
        <v>4.3406085580246785</v>
      </c>
      <c r="G4593" s="20">
        <v>2.2837583041786078</v>
      </c>
    </row>
    <row r="4594" spans="1:7" x14ac:dyDescent="0.25">
      <c r="A4594" s="20" t="str">
        <f t="shared" si="71"/>
        <v>CONSUMO PER CAPITA (kg ó litros por individuo)Cola Regular&lt;2MIL</v>
      </c>
      <c r="B4594" s="20" t="s">
        <v>122</v>
      </c>
      <c r="C4594" s="20" t="s">
        <v>161</v>
      </c>
      <c r="D4594" s="20" t="s">
        <v>10</v>
      </c>
      <c r="E4594" s="20">
        <v>4.5966667704569408</v>
      </c>
      <c r="F4594" s="20">
        <v>5.9291418829067393</v>
      </c>
      <c r="G4594" s="20">
        <v>3.9817649689706536</v>
      </c>
    </row>
    <row r="4595" spans="1:7" x14ac:dyDescent="0.25">
      <c r="A4595" s="20" t="str">
        <f t="shared" si="71"/>
        <v>CONSUMO PER CAPITA (kg ó litros por individuo)Cola Regular2-5MIL</v>
      </c>
      <c r="B4595" s="20" t="s">
        <v>122</v>
      </c>
      <c r="C4595" s="20" t="s">
        <v>161</v>
      </c>
      <c r="D4595" s="20" t="s">
        <v>11</v>
      </c>
      <c r="E4595" s="20">
        <v>4.9355465032325929</v>
      </c>
      <c r="F4595" s="20">
        <v>4.4039320133614748</v>
      </c>
      <c r="G4595" s="20">
        <v>2.836834920847938</v>
      </c>
    </row>
    <row r="4596" spans="1:7" x14ac:dyDescent="0.25">
      <c r="A4596" s="20" t="str">
        <f t="shared" si="71"/>
        <v>CONSUMO PER CAPITA (kg ó litros por individuo)Cola Regular5-10MIL</v>
      </c>
      <c r="B4596" s="20" t="s">
        <v>122</v>
      </c>
      <c r="C4596" s="20" t="s">
        <v>161</v>
      </c>
      <c r="D4596" s="20" t="s">
        <v>12</v>
      </c>
      <c r="E4596" s="20">
        <v>6.3877759410819062</v>
      </c>
      <c r="F4596" s="20">
        <v>5.5432604098748364</v>
      </c>
      <c r="G4596" s="20">
        <v>3.5660797066693739</v>
      </c>
    </row>
    <row r="4597" spans="1:7" x14ac:dyDescent="0.25">
      <c r="A4597" s="20" t="str">
        <f t="shared" si="71"/>
        <v>CONSUMO PER CAPITA (kg ó litros por individuo)Cola Regular10-30MIL</v>
      </c>
      <c r="B4597" s="20" t="s">
        <v>122</v>
      </c>
      <c r="C4597" s="20" t="s">
        <v>161</v>
      </c>
      <c r="D4597" s="20" t="s">
        <v>13</v>
      </c>
      <c r="E4597" s="20">
        <v>5.0337783793861481</v>
      </c>
      <c r="F4597" s="20">
        <v>4.9552839253328065</v>
      </c>
      <c r="G4597" s="20">
        <v>3.55001262615508</v>
      </c>
    </row>
    <row r="4598" spans="1:7" x14ac:dyDescent="0.25">
      <c r="A4598" s="20" t="str">
        <f t="shared" si="71"/>
        <v>CONSUMO PER CAPITA (kg ó litros por individuo)Cola Regular30-100MIL</v>
      </c>
      <c r="B4598" s="20" t="s">
        <v>122</v>
      </c>
      <c r="C4598" s="20" t="s">
        <v>161</v>
      </c>
      <c r="D4598" s="20" t="s">
        <v>14</v>
      </c>
      <c r="E4598" s="20">
        <v>4.0637626886284455</v>
      </c>
      <c r="F4598" s="20">
        <v>4.1320089705993643</v>
      </c>
      <c r="G4598" s="20">
        <v>2.653817427354924</v>
      </c>
    </row>
    <row r="4599" spans="1:7" x14ac:dyDescent="0.25">
      <c r="A4599" s="20" t="str">
        <f t="shared" si="71"/>
        <v>CONSUMO PER CAPITA (kg ó litros por individuo)Cola Regular100-200MIL</v>
      </c>
      <c r="B4599" s="20" t="s">
        <v>122</v>
      </c>
      <c r="C4599" s="20" t="s">
        <v>161</v>
      </c>
      <c r="D4599" s="20" t="s">
        <v>15</v>
      </c>
      <c r="E4599" s="20">
        <v>4.662875664110568</v>
      </c>
      <c r="F4599" s="20">
        <v>4.3978973240872383</v>
      </c>
      <c r="G4599" s="20">
        <v>3.0713079807333443</v>
      </c>
    </row>
    <row r="4600" spans="1:7" x14ac:dyDescent="0.25">
      <c r="A4600" s="20" t="str">
        <f t="shared" si="71"/>
        <v>CONSUMO PER CAPITA (kg ó litros por individuo)Cola Regular200-500MIL</v>
      </c>
      <c r="B4600" s="20" t="s">
        <v>122</v>
      </c>
      <c r="C4600" s="20" t="s">
        <v>161</v>
      </c>
      <c r="D4600" s="20" t="s">
        <v>16</v>
      </c>
      <c r="E4600" s="20">
        <v>5.2004469670960063</v>
      </c>
      <c r="F4600" s="20">
        <v>5.0566695031509381</v>
      </c>
      <c r="G4600" s="20">
        <v>2.6722393318475963</v>
      </c>
    </row>
    <row r="4601" spans="1:7" x14ac:dyDescent="0.25">
      <c r="A4601" s="20" t="str">
        <f t="shared" si="71"/>
        <v>CONSUMO PER CAPITA (kg ó litros por individuo)Cola Regular&gt;500MIL</v>
      </c>
      <c r="B4601" s="20" t="s">
        <v>122</v>
      </c>
      <c r="C4601" s="20" t="s">
        <v>161</v>
      </c>
      <c r="D4601" s="20" t="s">
        <v>17</v>
      </c>
      <c r="E4601" s="20">
        <v>4.5237988117100025</v>
      </c>
      <c r="F4601" s="20">
        <v>4.4873968944561291</v>
      </c>
      <c r="G4601" s="20">
        <v>3.2052601789889192</v>
      </c>
    </row>
    <row r="4602" spans="1:7" x14ac:dyDescent="0.25">
      <c r="A4602" s="20" t="str">
        <f t="shared" si="71"/>
        <v>CONSUMO PER CAPITA (kg ó litros por individuo)Cola RegularDE 15 A 19 AÑOS</v>
      </c>
      <c r="B4602" s="20" t="s">
        <v>122</v>
      </c>
      <c r="C4602" s="20" t="s">
        <v>161</v>
      </c>
      <c r="D4602" s="20" t="s">
        <v>40</v>
      </c>
      <c r="E4602" s="20">
        <v>4.0132059416301304</v>
      </c>
      <c r="F4602" s="20">
        <v>4.2475422195593282</v>
      </c>
      <c r="G4602" s="20">
        <v>2.2020348811065831</v>
      </c>
    </row>
    <row r="4603" spans="1:7" x14ac:dyDescent="0.25">
      <c r="A4603" s="20" t="str">
        <f t="shared" si="71"/>
        <v>CONSUMO PER CAPITA (kg ó litros por individuo)Cola RegularDE 20 A 24 AÑOS</v>
      </c>
      <c r="B4603" s="20" t="s">
        <v>122</v>
      </c>
      <c r="C4603" s="20" t="s">
        <v>161</v>
      </c>
      <c r="D4603" s="20" t="s">
        <v>41</v>
      </c>
      <c r="E4603" s="20">
        <v>4.9612655407265551</v>
      </c>
      <c r="F4603" s="20">
        <v>4.7045740145621258</v>
      </c>
      <c r="G4603" s="20">
        <v>4.0187283999547034</v>
      </c>
    </row>
    <row r="4604" spans="1:7" x14ac:dyDescent="0.25">
      <c r="A4604" s="20" t="str">
        <f t="shared" si="71"/>
        <v>CONSUMO PER CAPITA (kg ó litros por individuo)Cola RegularDE 25 A 34 AÑOS</v>
      </c>
      <c r="B4604" s="20" t="s">
        <v>122</v>
      </c>
      <c r="C4604" s="20" t="s">
        <v>161</v>
      </c>
      <c r="D4604" s="20" t="s">
        <v>42</v>
      </c>
      <c r="E4604" s="20">
        <v>5.3107600608302095</v>
      </c>
      <c r="F4604" s="20">
        <v>5.1857414866028684</v>
      </c>
      <c r="G4604" s="20">
        <v>3.270100252081519</v>
      </c>
    </row>
    <row r="4605" spans="1:7" x14ac:dyDescent="0.25">
      <c r="A4605" s="20" t="str">
        <f t="shared" si="71"/>
        <v>CONSUMO PER CAPITA (kg ó litros por individuo)Cola RegularDE 35 A 49 AÑOS</v>
      </c>
      <c r="B4605" s="20" t="s">
        <v>122</v>
      </c>
      <c r="C4605" s="20" t="s">
        <v>161</v>
      </c>
      <c r="D4605" s="20" t="s">
        <v>43</v>
      </c>
      <c r="E4605" s="20">
        <v>5.5071393778741742</v>
      </c>
      <c r="F4605" s="20">
        <v>5.0988262842415866</v>
      </c>
      <c r="G4605" s="20">
        <v>3.271653599786692</v>
      </c>
    </row>
    <row r="4606" spans="1:7" x14ac:dyDescent="0.25">
      <c r="A4606" s="20" t="str">
        <f t="shared" si="71"/>
        <v>CONSUMO PER CAPITA (kg ó litros por individuo)Cola RegularDE 50 A 59 AÑOS</v>
      </c>
      <c r="B4606" s="20" t="s">
        <v>122</v>
      </c>
      <c r="C4606" s="20" t="s">
        <v>161</v>
      </c>
      <c r="D4606" s="20" t="s">
        <v>44</v>
      </c>
      <c r="E4606" s="20">
        <v>5.5807678529817935</v>
      </c>
      <c r="F4606" s="20">
        <v>5.8713002632921611</v>
      </c>
      <c r="G4606" s="20">
        <v>4.0347025310796196</v>
      </c>
    </row>
    <row r="4607" spans="1:7" x14ac:dyDescent="0.25">
      <c r="A4607" s="20" t="str">
        <f t="shared" si="71"/>
        <v>CONSUMO PER CAPITA (kg ó litros por individuo)Cola RegularDE 60 A 75 AÑOS</v>
      </c>
      <c r="B4607" s="20" t="s">
        <v>122</v>
      </c>
      <c r="C4607" s="20" t="s">
        <v>161</v>
      </c>
      <c r="D4607" s="20" t="s">
        <v>45</v>
      </c>
      <c r="E4607" s="20">
        <v>2.9583356410610975</v>
      </c>
      <c r="F4607" s="20">
        <v>3.0532064774409271</v>
      </c>
      <c r="G4607" s="20">
        <v>2.0623834527627558</v>
      </c>
    </row>
    <row r="4608" spans="1:7" x14ac:dyDescent="0.25">
      <c r="A4608" s="20" t="str">
        <f t="shared" si="71"/>
        <v>CONSUMO PER CAPITA (kg ó litros por individuo)Cola RegularALTA Y MEDIA ALTA</v>
      </c>
      <c r="B4608" s="20" t="s">
        <v>122</v>
      </c>
      <c r="C4608" s="20" t="s">
        <v>161</v>
      </c>
      <c r="D4608" s="20" t="s">
        <v>18</v>
      </c>
      <c r="E4608" s="20">
        <v>4.2309367135786271</v>
      </c>
      <c r="F4608" s="20">
        <v>4.1696073218952909</v>
      </c>
      <c r="G4608" s="20">
        <v>2.6100894501592613</v>
      </c>
    </row>
    <row r="4609" spans="1:7" x14ac:dyDescent="0.25">
      <c r="A4609" s="20" t="str">
        <f t="shared" si="71"/>
        <v>CONSUMO PER CAPITA (kg ó litros por individuo)Cola RegularMEDIA</v>
      </c>
      <c r="B4609" s="20" t="s">
        <v>122</v>
      </c>
      <c r="C4609" s="20" t="s">
        <v>161</v>
      </c>
      <c r="D4609" s="20" t="s">
        <v>19</v>
      </c>
      <c r="E4609" s="20">
        <v>4.6553256410629578</v>
      </c>
      <c r="F4609" s="20">
        <v>4.2826364896591924</v>
      </c>
      <c r="G4609" s="20">
        <v>2.6490374368369523</v>
      </c>
    </row>
    <row r="4610" spans="1:7" x14ac:dyDescent="0.25">
      <c r="A4610" s="20" t="str">
        <f t="shared" si="71"/>
        <v>CONSUMO PER CAPITA (kg ó litros por individuo)Cola RegularMEDIA BAJA</v>
      </c>
      <c r="B4610" s="20" t="s">
        <v>122</v>
      </c>
      <c r="C4610" s="20" t="s">
        <v>161</v>
      </c>
      <c r="D4610" s="20" t="s">
        <v>20</v>
      </c>
      <c r="E4610" s="20">
        <v>4.8452900393681464</v>
      </c>
      <c r="F4610" s="20">
        <v>4.9058025551083091</v>
      </c>
      <c r="G4610" s="20">
        <v>3.1631969133599278</v>
      </c>
    </row>
    <row r="4611" spans="1:7" x14ac:dyDescent="0.25">
      <c r="A4611" s="20" t="str">
        <f t="shared" si="71"/>
        <v>CONSUMO PER CAPITA (kg ó litros por individuo)Cola RegularBAJA</v>
      </c>
      <c r="B4611" s="20" t="s">
        <v>122</v>
      </c>
      <c r="C4611" s="20" t="s">
        <v>161</v>
      </c>
      <c r="D4611" s="20" t="s">
        <v>21</v>
      </c>
      <c r="E4611" s="20">
        <v>5.6835237903273823</v>
      </c>
      <c r="F4611" s="20">
        <v>5.8920963775362001</v>
      </c>
      <c r="G4611" s="20">
        <v>4.4729264303565079</v>
      </c>
    </row>
    <row r="4612" spans="1:7" x14ac:dyDescent="0.25">
      <c r="A4612" s="20" t="str">
        <f t="shared" ref="A4612:A4675" si="72">B4612&amp;C4612&amp;D4612</f>
        <v>CONSUMO PER CAPITA (kg ó litros por individuo)Cola RegularHOMBRE</v>
      </c>
      <c r="B4612" s="20" t="s">
        <v>122</v>
      </c>
      <c r="C4612" s="20" t="s">
        <v>161</v>
      </c>
      <c r="D4612" s="20" t="s">
        <v>22</v>
      </c>
      <c r="E4612" s="20">
        <v>4.5270793425113531</v>
      </c>
      <c r="F4612" s="20">
        <v>4.6120052014687616</v>
      </c>
      <c r="G4612" s="20">
        <v>3.2019314482242489</v>
      </c>
    </row>
    <row r="4613" spans="1:7" x14ac:dyDescent="0.25">
      <c r="A4613" s="20" t="str">
        <f t="shared" si="72"/>
        <v>CONSUMO PER CAPITA (kg ó litros por individuo)Cola RegularMUJER</v>
      </c>
      <c r="B4613" s="20" t="s">
        <v>122</v>
      </c>
      <c r="C4613" s="20" t="s">
        <v>161</v>
      </c>
      <c r="D4613" s="20" t="s">
        <v>23</v>
      </c>
      <c r="E4613" s="20">
        <v>5.0955101924301474</v>
      </c>
      <c r="F4613" s="20">
        <v>4.8490644685927933</v>
      </c>
      <c r="G4613" s="20">
        <v>3.0532805533118355</v>
      </c>
    </row>
    <row r="4614" spans="1:7" x14ac:dyDescent="0.25">
      <c r="A4614" s="20" t="str">
        <f t="shared" si="72"/>
        <v>CONSUMO PER CAPITA (kg ó litros por individuo)Light/ZeroT.ESPAÑA</v>
      </c>
      <c r="B4614" s="20" t="s">
        <v>122</v>
      </c>
      <c r="C4614" s="20" t="s">
        <v>162</v>
      </c>
      <c r="D4614" s="20" t="s">
        <v>37</v>
      </c>
      <c r="E4614" s="20">
        <v>4.7842300664651818</v>
      </c>
      <c r="F4614" s="20">
        <v>4.8167502727991609</v>
      </c>
      <c r="G4614" s="20">
        <v>3.059491238938751</v>
      </c>
    </row>
    <row r="4615" spans="1:7" x14ac:dyDescent="0.25">
      <c r="A4615" s="20" t="str">
        <f t="shared" si="72"/>
        <v>CONSUMO PER CAPITA (kg ó litros por individuo)Light/ZeroBCN AM</v>
      </c>
      <c r="B4615" s="20" t="s">
        <v>122</v>
      </c>
      <c r="C4615" s="20" t="s">
        <v>162</v>
      </c>
      <c r="D4615" s="20" t="s">
        <v>2</v>
      </c>
      <c r="E4615" s="20">
        <v>5.6957172395910565</v>
      </c>
      <c r="F4615" s="20">
        <v>5.3468755076772609</v>
      </c>
      <c r="G4615" s="20">
        <v>3.887768441005758</v>
      </c>
    </row>
    <row r="4616" spans="1:7" x14ac:dyDescent="0.25">
      <c r="A4616" s="20" t="str">
        <f t="shared" si="72"/>
        <v>CONSUMO PER CAPITA (kg ó litros por individuo)Light/ZeroREST.CAT ARAGON</v>
      </c>
      <c r="B4616" s="20" t="s">
        <v>122</v>
      </c>
      <c r="C4616" s="20" t="s">
        <v>162</v>
      </c>
      <c r="D4616" s="20" t="s">
        <v>3</v>
      </c>
      <c r="E4616" s="20">
        <v>3.467665907243922</v>
      </c>
      <c r="F4616" s="20">
        <v>4.0362798444695507</v>
      </c>
      <c r="G4616" s="20">
        <v>2.5517007545404997</v>
      </c>
    </row>
    <row r="4617" spans="1:7" x14ac:dyDescent="0.25">
      <c r="A4617" s="20" t="str">
        <f t="shared" si="72"/>
        <v>CONSUMO PER CAPITA (kg ó litros por individuo)Light/ZeroLEVANTE</v>
      </c>
      <c r="B4617" s="20" t="s">
        <v>122</v>
      </c>
      <c r="C4617" s="20" t="s">
        <v>162</v>
      </c>
      <c r="D4617" s="20" t="s">
        <v>4</v>
      </c>
      <c r="E4617" s="20">
        <v>4.3518714124992481</v>
      </c>
      <c r="F4617" s="20">
        <v>4.5196549198743563</v>
      </c>
      <c r="G4617" s="20">
        <v>3.0198341320029436</v>
      </c>
    </row>
    <row r="4618" spans="1:7" x14ac:dyDescent="0.25">
      <c r="A4618" s="20" t="str">
        <f t="shared" si="72"/>
        <v>CONSUMO PER CAPITA (kg ó litros por individuo)Light/ZeroANDALUCIA</v>
      </c>
      <c r="B4618" s="20" t="s">
        <v>122</v>
      </c>
      <c r="C4618" s="20" t="s">
        <v>162</v>
      </c>
      <c r="D4618" s="20" t="s">
        <v>5</v>
      </c>
      <c r="E4618" s="20">
        <v>5.4557713710532809</v>
      </c>
      <c r="F4618" s="20">
        <v>5.1921024988249336</v>
      </c>
      <c r="G4618" s="20">
        <v>3.0096721954900363</v>
      </c>
    </row>
    <row r="4619" spans="1:7" x14ac:dyDescent="0.25">
      <c r="A4619" s="20" t="str">
        <f t="shared" si="72"/>
        <v>CONSUMO PER CAPITA (kg ó litros por individuo)Light/ZeroMDD AM</v>
      </c>
      <c r="B4619" s="20" t="s">
        <v>122</v>
      </c>
      <c r="C4619" s="20" t="s">
        <v>162</v>
      </c>
      <c r="D4619" s="20" t="s">
        <v>6</v>
      </c>
      <c r="E4619" s="20">
        <v>7.2794102810237273</v>
      </c>
      <c r="F4619" s="20">
        <v>7.322460581482936</v>
      </c>
      <c r="G4619" s="20">
        <v>4.363328721929558</v>
      </c>
    </row>
    <row r="4620" spans="1:7" x14ac:dyDescent="0.25">
      <c r="A4620" s="20" t="str">
        <f t="shared" si="72"/>
        <v>CONSUMO PER CAPITA (kg ó litros por individuo)Light/ZeroRTO CENTRO</v>
      </c>
      <c r="B4620" s="20" t="s">
        <v>122</v>
      </c>
      <c r="C4620" s="20" t="s">
        <v>162</v>
      </c>
      <c r="D4620" s="20" t="s">
        <v>7</v>
      </c>
      <c r="E4620" s="20">
        <v>5.149281865226552</v>
      </c>
      <c r="F4620" s="20">
        <v>5.0549571104708093</v>
      </c>
      <c r="G4620" s="20">
        <v>3.901589366068932</v>
      </c>
    </row>
    <row r="4621" spans="1:7" x14ac:dyDescent="0.25">
      <c r="A4621" s="20" t="str">
        <f t="shared" si="72"/>
        <v>CONSUMO PER CAPITA (kg ó litros por individuo)Light/ZeroNORTE-CENTRO</v>
      </c>
      <c r="B4621" s="20" t="s">
        <v>122</v>
      </c>
      <c r="C4621" s="20" t="s">
        <v>162</v>
      </c>
      <c r="D4621" s="20" t="s">
        <v>8</v>
      </c>
      <c r="E4621" s="20">
        <v>3.0038286848344109</v>
      </c>
      <c r="F4621" s="20">
        <v>2.9261560317713986</v>
      </c>
      <c r="G4621" s="20">
        <v>1.6144277397983491</v>
      </c>
    </row>
    <row r="4622" spans="1:7" x14ac:dyDescent="0.25">
      <c r="A4622" s="20" t="str">
        <f t="shared" si="72"/>
        <v>CONSUMO PER CAPITA (kg ó litros por individuo)Light/ZeroNOROESTE</v>
      </c>
      <c r="B4622" s="20" t="s">
        <v>122</v>
      </c>
      <c r="C4622" s="20" t="s">
        <v>162</v>
      </c>
      <c r="D4622" s="20" t="s">
        <v>9</v>
      </c>
      <c r="E4622" s="20">
        <v>2.8096087556675298</v>
      </c>
      <c r="F4622" s="20">
        <v>3.1002682535179642</v>
      </c>
      <c r="G4622" s="20">
        <v>1.8248098832231956</v>
      </c>
    </row>
    <row r="4623" spans="1:7" x14ac:dyDescent="0.25">
      <c r="A4623" s="20" t="str">
        <f t="shared" si="72"/>
        <v>CONSUMO PER CAPITA (kg ó litros por individuo)Light/Zero&lt;2MIL</v>
      </c>
      <c r="B4623" s="20" t="s">
        <v>122</v>
      </c>
      <c r="C4623" s="20" t="s">
        <v>162</v>
      </c>
      <c r="D4623" s="20" t="s">
        <v>10</v>
      </c>
      <c r="E4623" s="20">
        <v>4.1287003296780069</v>
      </c>
      <c r="F4623" s="20">
        <v>4.1869739572068267</v>
      </c>
      <c r="G4623" s="20">
        <v>2.5402523299301656</v>
      </c>
    </row>
    <row r="4624" spans="1:7" x14ac:dyDescent="0.25">
      <c r="A4624" s="20" t="str">
        <f t="shared" si="72"/>
        <v>CONSUMO PER CAPITA (kg ó litros por individuo)Light/Zero2-5MIL</v>
      </c>
      <c r="B4624" s="20" t="s">
        <v>122</v>
      </c>
      <c r="C4624" s="20" t="s">
        <v>162</v>
      </c>
      <c r="D4624" s="20" t="s">
        <v>11</v>
      </c>
      <c r="E4624" s="20">
        <v>3.6046339708564505</v>
      </c>
      <c r="F4624" s="20">
        <v>3.6583631641297232</v>
      </c>
      <c r="G4624" s="20">
        <v>2.7871869196412833</v>
      </c>
    </row>
    <row r="4625" spans="1:7" x14ac:dyDescent="0.25">
      <c r="A4625" s="20" t="str">
        <f t="shared" si="72"/>
        <v>CONSUMO PER CAPITA (kg ó litros por individuo)Light/Zero5-10MIL</v>
      </c>
      <c r="B4625" s="20" t="s">
        <v>122</v>
      </c>
      <c r="C4625" s="20" t="s">
        <v>162</v>
      </c>
      <c r="D4625" s="20" t="s">
        <v>12</v>
      </c>
      <c r="E4625" s="20">
        <v>3.901186030874753</v>
      </c>
      <c r="F4625" s="20">
        <v>4.4129847499189649</v>
      </c>
      <c r="G4625" s="20">
        <v>2.0970131281419486</v>
      </c>
    </row>
    <row r="4626" spans="1:7" x14ac:dyDescent="0.25">
      <c r="A4626" s="20" t="str">
        <f t="shared" si="72"/>
        <v>CONSUMO PER CAPITA (kg ó litros por individuo)Light/Zero10-30MIL</v>
      </c>
      <c r="B4626" s="20" t="s">
        <v>122</v>
      </c>
      <c r="C4626" s="20" t="s">
        <v>162</v>
      </c>
      <c r="D4626" s="20" t="s">
        <v>13</v>
      </c>
      <c r="E4626" s="20">
        <v>4.5948255510041021</v>
      </c>
      <c r="F4626" s="20">
        <v>4.7314294201947327</v>
      </c>
      <c r="G4626" s="20">
        <v>2.8228130035718664</v>
      </c>
    </row>
    <row r="4627" spans="1:7" x14ac:dyDescent="0.25">
      <c r="A4627" s="20" t="str">
        <f t="shared" si="72"/>
        <v>CONSUMO PER CAPITA (kg ó litros por individuo)Light/Zero30-100MIL</v>
      </c>
      <c r="B4627" s="20" t="s">
        <v>122</v>
      </c>
      <c r="C4627" s="20" t="s">
        <v>162</v>
      </c>
      <c r="D4627" s="20" t="s">
        <v>14</v>
      </c>
      <c r="E4627" s="20">
        <v>4.6027159463894094</v>
      </c>
      <c r="F4627" s="20">
        <v>4.9381993998052165</v>
      </c>
      <c r="G4627" s="20">
        <v>3.2422699019399541</v>
      </c>
    </row>
    <row r="4628" spans="1:7" x14ac:dyDescent="0.25">
      <c r="A4628" s="20" t="str">
        <f t="shared" si="72"/>
        <v>CONSUMO PER CAPITA (kg ó litros por individuo)Light/Zero100-200MIL</v>
      </c>
      <c r="B4628" s="20" t="s">
        <v>122</v>
      </c>
      <c r="C4628" s="20" t="s">
        <v>162</v>
      </c>
      <c r="D4628" s="20" t="s">
        <v>15</v>
      </c>
      <c r="E4628" s="20">
        <v>4.9386703520402477</v>
      </c>
      <c r="F4628" s="20">
        <v>4.7918864837242152</v>
      </c>
      <c r="G4628" s="20">
        <v>2.7687892308571254</v>
      </c>
    </row>
    <row r="4629" spans="1:7" x14ac:dyDescent="0.25">
      <c r="A4629" s="20" t="str">
        <f t="shared" si="72"/>
        <v>CONSUMO PER CAPITA (kg ó litros por individuo)Light/Zero200-500MIL</v>
      </c>
      <c r="B4629" s="20" t="s">
        <v>122</v>
      </c>
      <c r="C4629" s="20" t="s">
        <v>162</v>
      </c>
      <c r="D4629" s="20" t="s">
        <v>16</v>
      </c>
      <c r="E4629" s="20">
        <v>4.7647987292100398</v>
      </c>
      <c r="F4629" s="20">
        <v>3.9813310580516594</v>
      </c>
      <c r="G4629" s="20">
        <v>2.5119169313786176</v>
      </c>
    </row>
    <row r="4630" spans="1:7" x14ac:dyDescent="0.25">
      <c r="A4630" s="20" t="str">
        <f t="shared" si="72"/>
        <v>CONSUMO PER CAPITA (kg ó litros por individuo)Light/Zero&gt;500MIL</v>
      </c>
      <c r="B4630" s="20" t="s">
        <v>122</v>
      </c>
      <c r="C4630" s="20" t="s">
        <v>162</v>
      </c>
      <c r="D4630" s="20" t="s">
        <v>17</v>
      </c>
      <c r="E4630" s="20">
        <v>6.2554069878533234</v>
      </c>
      <c r="F4630" s="20">
        <v>6.2621938768919074</v>
      </c>
      <c r="G4630" s="20">
        <v>4.411407972211248</v>
      </c>
    </row>
    <row r="4631" spans="1:7" x14ac:dyDescent="0.25">
      <c r="A4631" s="20" t="str">
        <f t="shared" si="72"/>
        <v>CONSUMO PER CAPITA (kg ó litros por individuo)Light/ZeroDE 15 A 19 AÑOS</v>
      </c>
      <c r="B4631" s="20" t="s">
        <v>122</v>
      </c>
      <c r="C4631" s="20" t="s">
        <v>162</v>
      </c>
      <c r="D4631" s="20" t="s">
        <v>40</v>
      </c>
      <c r="E4631" s="20">
        <v>1.7149882630212956</v>
      </c>
      <c r="F4631" s="20">
        <v>1.2629354633769061</v>
      </c>
      <c r="G4631" s="20">
        <v>0.60024861841402766</v>
      </c>
    </row>
    <row r="4632" spans="1:7" x14ac:dyDescent="0.25">
      <c r="A4632" s="20" t="str">
        <f t="shared" si="72"/>
        <v>CONSUMO PER CAPITA (kg ó litros por individuo)Light/ZeroDE 20 A 24 AÑOS</v>
      </c>
      <c r="B4632" s="20" t="s">
        <v>122</v>
      </c>
      <c r="C4632" s="20" t="s">
        <v>162</v>
      </c>
      <c r="D4632" s="20" t="s">
        <v>41</v>
      </c>
      <c r="E4632" s="20">
        <v>2.4847158719139393</v>
      </c>
      <c r="F4632" s="20">
        <v>2.4932104495529681</v>
      </c>
      <c r="G4632" s="20">
        <v>1.8554231186685151</v>
      </c>
    </row>
    <row r="4633" spans="1:7" x14ac:dyDescent="0.25">
      <c r="A4633" s="20" t="str">
        <f t="shared" si="72"/>
        <v>CONSUMO PER CAPITA (kg ó litros por individuo)Light/ZeroDE 25 A 34 AÑOS</v>
      </c>
      <c r="B4633" s="20" t="s">
        <v>122</v>
      </c>
      <c r="C4633" s="20" t="s">
        <v>162</v>
      </c>
      <c r="D4633" s="20" t="s">
        <v>42</v>
      </c>
      <c r="E4633" s="20">
        <v>4.2320185980611891</v>
      </c>
      <c r="F4633" s="20">
        <v>3.8148087805461142</v>
      </c>
      <c r="G4633" s="20">
        <v>2.4269927156906723</v>
      </c>
    </row>
    <row r="4634" spans="1:7" x14ac:dyDescent="0.25">
      <c r="A4634" s="20" t="str">
        <f t="shared" si="72"/>
        <v>CONSUMO PER CAPITA (kg ó litros por individuo)Light/ZeroDE 35 A 49 AÑOS</v>
      </c>
      <c r="B4634" s="20" t="s">
        <v>122</v>
      </c>
      <c r="C4634" s="20" t="s">
        <v>162</v>
      </c>
      <c r="D4634" s="20" t="s">
        <v>43</v>
      </c>
      <c r="E4634" s="20">
        <v>6.4245685515042528</v>
      </c>
      <c r="F4634" s="20">
        <v>6.2425203098826563</v>
      </c>
      <c r="G4634" s="20">
        <v>3.7650424395057991</v>
      </c>
    </row>
    <row r="4635" spans="1:7" x14ac:dyDescent="0.25">
      <c r="A4635" s="20" t="str">
        <f t="shared" si="72"/>
        <v>CONSUMO PER CAPITA (kg ó litros por individuo)Light/ZeroDE 50 A 59 AÑOS</v>
      </c>
      <c r="B4635" s="20" t="s">
        <v>122</v>
      </c>
      <c r="C4635" s="20" t="s">
        <v>162</v>
      </c>
      <c r="D4635" s="20" t="s">
        <v>44</v>
      </c>
      <c r="E4635" s="20">
        <v>6.4290748292741444</v>
      </c>
      <c r="F4635" s="20">
        <v>6.4356880262521479</v>
      </c>
      <c r="G4635" s="20">
        <v>3.8298723804735286</v>
      </c>
    </row>
    <row r="4636" spans="1:7" x14ac:dyDescent="0.25">
      <c r="A4636" s="20" t="str">
        <f t="shared" si="72"/>
        <v>CONSUMO PER CAPITA (kg ó litros por individuo)Light/ZeroDE 60 A 75 AÑOS</v>
      </c>
      <c r="B4636" s="20" t="s">
        <v>122</v>
      </c>
      <c r="C4636" s="20" t="s">
        <v>162</v>
      </c>
      <c r="D4636" s="20" t="s">
        <v>45</v>
      </c>
      <c r="E4636" s="20">
        <v>2.8608047897584545</v>
      </c>
      <c r="F4636" s="20">
        <v>3.7565385014431061</v>
      </c>
      <c r="G4636" s="20">
        <v>2.9055058006180277</v>
      </c>
    </row>
    <row r="4637" spans="1:7" x14ac:dyDescent="0.25">
      <c r="A4637" s="20" t="str">
        <f t="shared" si="72"/>
        <v>CONSUMO PER CAPITA (kg ó litros por individuo)Light/ZeroALTA Y MEDIA ALTA</v>
      </c>
      <c r="B4637" s="20" t="s">
        <v>122</v>
      </c>
      <c r="C4637" s="20" t="s">
        <v>162</v>
      </c>
      <c r="D4637" s="20" t="s">
        <v>18</v>
      </c>
      <c r="E4637" s="20">
        <v>5.2602275354618779</v>
      </c>
      <c r="F4637" s="20">
        <v>5.6316431943900289</v>
      </c>
      <c r="G4637" s="20">
        <v>3.5161740187620496</v>
      </c>
    </row>
    <row r="4638" spans="1:7" x14ac:dyDescent="0.25">
      <c r="A4638" s="20" t="str">
        <f t="shared" si="72"/>
        <v>CONSUMO PER CAPITA (kg ó litros por individuo)Light/ZeroMEDIA</v>
      </c>
      <c r="B4638" s="20" t="s">
        <v>122</v>
      </c>
      <c r="C4638" s="20" t="s">
        <v>162</v>
      </c>
      <c r="D4638" s="20" t="s">
        <v>19</v>
      </c>
      <c r="E4638" s="20">
        <v>5.3708192391672451</v>
      </c>
      <c r="F4638" s="20">
        <v>5.5010540816435221</v>
      </c>
      <c r="G4638" s="20">
        <v>3.3944101660625692</v>
      </c>
    </row>
    <row r="4639" spans="1:7" x14ac:dyDescent="0.25">
      <c r="A4639" s="20" t="str">
        <f t="shared" si="72"/>
        <v>CONSUMO PER CAPITA (kg ó litros por individuo)Light/ZeroMEDIA BAJA</v>
      </c>
      <c r="B4639" s="20" t="s">
        <v>122</v>
      </c>
      <c r="C4639" s="20" t="s">
        <v>162</v>
      </c>
      <c r="D4639" s="20" t="s">
        <v>20</v>
      </c>
      <c r="E4639" s="20">
        <v>4.0577552205880192</v>
      </c>
      <c r="F4639" s="20">
        <v>3.9828805069713686</v>
      </c>
      <c r="G4639" s="20">
        <v>2.6276796241909723</v>
      </c>
    </row>
    <row r="4640" spans="1:7" x14ac:dyDescent="0.25">
      <c r="A4640" s="20" t="str">
        <f t="shared" si="72"/>
        <v>CONSUMO PER CAPITA (kg ó litros por individuo)Light/ZeroBAJA</v>
      </c>
      <c r="B4640" s="20" t="s">
        <v>122</v>
      </c>
      <c r="C4640" s="20" t="s">
        <v>162</v>
      </c>
      <c r="D4640" s="20" t="s">
        <v>21</v>
      </c>
      <c r="E4640" s="20">
        <v>4.2454828508788607</v>
      </c>
      <c r="F4640" s="20">
        <v>3.8765958172804762</v>
      </c>
      <c r="G4640" s="20">
        <v>2.5707447444478486</v>
      </c>
    </row>
    <row r="4641" spans="1:7" x14ac:dyDescent="0.25">
      <c r="A4641" s="20" t="str">
        <f t="shared" si="72"/>
        <v>CONSUMO PER CAPITA (kg ó litros por individuo)Light/ZeroHOMBRE</v>
      </c>
      <c r="B4641" s="20" t="s">
        <v>122</v>
      </c>
      <c r="C4641" s="20" t="s">
        <v>162</v>
      </c>
      <c r="D4641" s="20" t="s">
        <v>22</v>
      </c>
      <c r="E4641" s="20">
        <v>4.1664063297516103</v>
      </c>
      <c r="F4641" s="20">
        <v>4.3707055655661433</v>
      </c>
      <c r="G4641" s="20">
        <v>2.8053310577510167</v>
      </c>
    </row>
    <row r="4642" spans="1:7" x14ac:dyDescent="0.25">
      <c r="A4642" s="20" t="str">
        <f t="shared" si="72"/>
        <v>CONSUMO PER CAPITA (kg ó litros por individuo)Light/ZeroMUJER</v>
      </c>
      <c r="B4642" s="20" t="s">
        <v>122</v>
      </c>
      <c r="C4642" s="20" t="s">
        <v>162</v>
      </c>
      <c r="D4642" s="20" t="s">
        <v>23</v>
      </c>
      <c r="E4642" s="20">
        <v>5.3946900399912785</v>
      </c>
      <c r="F4642" s="20">
        <v>5.2561099990484665</v>
      </c>
      <c r="G4642" s="20">
        <v>3.3094146766075077</v>
      </c>
    </row>
    <row r="4643" spans="1:7" x14ac:dyDescent="0.25">
      <c r="A4643" s="20" t="str">
        <f t="shared" si="72"/>
        <v>CONSUMO PER CAPITA (kg ó litros por individuo)Otra Variedad ColaT.ESPAÑA</v>
      </c>
      <c r="B4643" s="20" t="s">
        <v>122</v>
      </c>
      <c r="C4643" s="20" t="s">
        <v>163</v>
      </c>
      <c r="D4643" s="20" t="s">
        <v>37</v>
      </c>
      <c r="E4643" s="20">
        <v>8.6637493198162427E-2</v>
      </c>
      <c r="F4643" s="20">
        <v>9.8261650431997194E-2</v>
      </c>
      <c r="G4643" s="20">
        <v>1.0617243740202479E-2</v>
      </c>
    </row>
    <row r="4644" spans="1:7" x14ac:dyDescent="0.25">
      <c r="A4644" s="20" t="str">
        <f t="shared" si="72"/>
        <v>CONSUMO PER CAPITA (kg ó litros por individuo)Otra Variedad ColaBCN AM</v>
      </c>
      <c r="B4644" s="20" t="s">
        <v>122</v>
      </c>
      <c r="C4644" s="20" t="s">
        <v>163</v>
      </c>
      <c r="D4644" s="20" t="s">
        <v>2</v>
      </c>
      <c r="E4644" s="20">
        <v>0.10314671036452863</v>
      </c>
      <c r="F4644" s="20">
        <v>7.9018259792883461E-2</v>
      </c>
      <c r="G4644" s="20">
        <v>1.9658414869742055E-2</v>
      </c>
    </row>
    <row r="4645" spans="1:7" x14ac:dyDescent="0.25">
      <c r="A4645" s="20" t="str">
        <f t="shared" si="72"/>
        <v>CONSUMO PER CAPITA (kg ó litros por individuo)Otra Variedad ColaREST.CAT ARAGON</v>
      </c>
      <c r="B4645" s="20" t="s">
        <v>122</v>
      </c>
      <c r="C4645" s="20" t="s">
        <v>163</v>
      </c>
      <c r="D4645" s="20" t="s">
        <v>3</v>
      </c>
      <c r="E4645" s="20">
        <v>6.917733002794306E-2</v>
      </c>
      <c r="F4645" s="20">
        <v>7.7021058449266558E-2</v>
      </c>
      <c r="G4645" s="20">
        <v>4.6654505497541899E-3</v>
      </c>
    </row>
    <row r="4646" spans="1:7" x14ac:dyDescent="0.25">
      <c r="A4646" s="20" t="str">
        <f t="shared" si="72"/>
        <v>CONSUMO PER CAPITA (kg ó litros por individuo)Otra Variedad ColaLEVANTE</v>
      </c>
      <c r="B4646" s="20" t="s">
        <v>122</v>
      </c>
      <c r="C4646" s="20" t="s">
        <v>163</v>
      </c>
      <c r="D4646" s="20" t="s">
        <v>4</v>
      </c>
      <c r="E4646" s="20">
        <v>6.2691001343615785E-2</v>
      </c>
      <c r="F4646" s="20">
        <v>0.10519883937580192</v>
      </c>
      <c r="G4646" s="20">
        <v>1.5253063651788412E-2</v>
      </c>
    </row>
    <row r="4647" spans="1:7" x14ac:dyDescent="0.25">
      <c r="A4647" s="20" t="str">
        <f t="shared" si="72"/>
        <v>CONSUMO PER CAPITA (kg ó litros por individuo)Otra Variedad ColaANDALUCIA</v>
      </c>
      <c r="B4647" s="20" t="s">
        <v>122</v>
      </c>
      <c r="C4647" s="20" t="s">
        <v>163</v>
      </c>
      <c r="D4647" s="20" t="s">
        <v>5</v>
      </c>
      <c r="E4647" s="20">
        <v>0.14304579742475906</v>
      </c>
      <c r="F4647" s="20">
        <v>0.15863608164231227</v>
      </c>
      <c r="G4647" s="20">
        <v>1.4282026598665476E-2</v>
      </c>
    </row>
    <row r="4648" spans="1:7" x14ac:dyDescent="0.25">
      <c r="A4648" s="20" t="str">
        <f t="shared" si="72"/>
        <v>CONSUMO PER CAPITA (kg ó litros por individuo)Otra Variedad ColaMDD AM</v>
      </c>
      <c r="B4648" s="20" t="s">
        <v>122</v>
      </c>
      <c r="C4648" s="20" t="s">
        <v>163</v>
      </c>
      <c r="D4648" s="20" t="s">
        <v>6</v>
      </c>
      <c r="E4648" s="20">
        <v>6.6235673901223507E-2</v>
      </c>
      <c r="F4648" s="20">
        <v>7.6786886075497177E-2</v>
      </c>
      <c r="G4648" s="20">
        <v>1.1702159624870739E-2</v>
      </c>
    </row>
    <row r="4649" spans="1:7" x14ac:dyDescent="0.25">
      <c r="A4649" s="20" t="str">
        <f t="shared" si="72"/>
        <v>CONSUMO PER CAPITA (kg ó litros por individuo)Otra Variedad ColaRTO CENTRO</v>
      </c>
      <c r="B4649" s="20" t="s">
        <v>122</v>
      </c>
      <c r="C4649" s="20" t="s">
        <v>163</v>
      </c>
      <c r="D4649" s="20" t="s">
        <v>7</v>
      </c>
      <c r="E4649" s="20">
        <v>4.5774074123955011E-2</v>
      </c>
      <c r="F4649" s="20">
        <v>6.0839687260805367E-2</v>
      </c>
      <c r="G4649" s="20">
        <v>5.5210500252329785E-3</v>
      </c>
    </row>
    <row r="4650" spans="1:7" x14ac:dyDescent="0.25">
      <c r="A4650" s="20" t="str">
        <f t="shared" si="72"/>
        <v>CONSUMO PER CAPITA (kg ó litros por individuo)Otra Variedad ColaNORTE-CENTRO</v>
      </c>
      <c r="B4650" s="20" t="s">
        <v>122</v>
      </c>
      <c r="C4650" s="20" t="s">
        <v>163</v>
      </c>
      <c r="D4650" s="20" t="s">
        <v>8</v>
      </c>
      <c r="E4650" s="20">
        <v>9.7959006028961196E-2</v>
      </c>
      <c r="F4650" s="20">
        <v>7.2394350103546098E-2</v>
      </c>
      <c r="G4650" s="20">
        <v>8.2080583853999713E-3</v>
      </c>
    </row>
    <row r="4651" spans="1:7" x14ac:dyDescent="0.25">
      <c r="A4651" s="20" t="str">
        <f t="shared" si="72"/>
        <v>CONSUMO PER CAPITA (kg ó litros por individuo)Otra Variedad ColaNOROESTE</v>
      </c>
      <c r="B4651" s="20" t="s">
        <v>122</v>
      </c>
      <c r="C4651" s="20" t="s">
        <v>163</v>
      </c>
      <c r="D4651" s="20" t="s">
        <v>9</v>
      </c>
      <c r="E4651" s="20">
        <v>6.7669135611182152E-2</v>
      </c>
      <c r="F4651" s="20">
        <v>9.7064589809310833E-2</v>
      </c>
      <c r="G4651" s="20" t="s">
        <v>213</v>
      </c>
    </row>
    <row r="4652" spans="1:7" x14ac:dyDescent="0.25">
      <c r="A4652" s="20" t="str">
        <f t="shared" si="72"/>
        <v>CONSUMO PER CAPITA (kg ó litros por individuo)Otra Variedad Cola&lt;2MIL</v>
      </c>
      <c r="B4652" s="20" t="s">
        <v>122</v>
      </c>
      <c r="C4652" s="20" t="s">
        <v>163</v>
      </c>
      <c r="D4652" s="20" t="s">
        <v>10</v>
      </c>
      <c r="E4652" s="20">
        <v>0.11856346301395404</v>
      </c>
      <c r="F4652" s="20">
        <v>9.6782384337655569E-2</v>
      </c>
      <c r="G4652" s="20" t="s">
        <v>213</v>
      </c>
    </row>
    <row r="4653" spans="1:7" x14ac:dyDescent="0.25">
      <c r="A4653" s="20" t="str">
        <f t="shared" si="72"/>
        <v>CONSUMO PER CAPITA (kg ó litros por individuo)Otra Variedad Cola2-5MIL</v>
      </c>
      <c r="B4653" s="20" t="s">
        <v>122</v>
      </c>
      <c r="C4653" s="20" t="s">
        <v>163</v>
      </c>
      <c r="D4653" s="20" t="s">
        <v>11</v>
      </c>
      <c r="E4653" s="20">
        <v>0.14063665574738068</v>
      </c>
      <c r="F4653" s="20">
        <v>0.16230991171499823</v>
      </c>
      <c r="G4653" s="20">
        <v>2.160558513464007E-2</v>
      </c>
    </row>
    <row r="4654" spans="1:7" x14ac:dyDescent="0.25">
      <c r="A4654" s="20" t="str">
        <f t="shared" si="72"/>
        <v>CONSUMO PER CAPITA (kg ó litros por individuo)Otra Variedad Cola5-10MIL</v>
      </c>
      <c r="B4654" s="20" t="s">
        <v>122</v>
      </c>
      <c r="C4654" s="20" t="s">
        <v>163</v>
      </c>
      <c r="D4654" s="20" t="s">
        <v>12</v>
      </c>
      <c r="E4654" s="20">
        <v>9.5233016636757789E-2</v>
      </c>
      <c r="F4654" s="20">
        <v>5.8252181588580157E-2</v>
      </c>
      <c r="G4654" s="20">
        <v>1.5570891412134643E-3</v>
      </c>
    </row>
    <row r="4655" spans="1:7" x14ac:dyDescent="0.25">
      <c r="A4655" s="20" t="str">
        <f t="shared" si="72"/>
        <v>CONSUMO PER CAPITA (kg ó litros por individuo)Otra Variedad Cola10-30MIL</v>
      </c>
      <c r="B4655" s="20" t="s">
        <v>122</v>
      </c>
      <c r="C4655" s="20" t="s">
        <v>163</v>
      </c>
      <c r="D4655" s="20" t="s">
        <v>13</v>
      </c>
      <c r="E4655" s="20">
        <v>5.7445506584696326E-2</v>
      </c>
      <c r="F4655" s="20">
        <v>5.7583185045132809E-2</v>
      </c>
      <c r="G4655" s="20">
        <v>7.4795510483934742E-3</v>
      </c>
    </row>
    <row r="4656" spans="1:7" x14ac:dyDescent="0.25">
      <c r="A4656" s="20" t="str">
        <f t="shared" si="72"/>
        <v>CONSUMO PER CAPITA (kg ó litros por individuo)Otra Variedad Cola30-100MIL</v>
      </c>
      <c r="B4656" s="20" t="s">
        <v>122</v>
      </c>
      <c r="C4656" s="20" t="s">
        <v>163</v>
      </c>
      <c r="D4656" s="20" t="s">
        <v>14</v>
      </c>
      <c r="E4656" s="20">
        <v>8.7376599385098966E-2</v>
      </c>
      <c r="F4656" s="20">
        <v>0.12497207707952442</v>
      </c>
      <c r="G4656" s="20">
        <v>1.8218188258676413E-2</v>
      </c>
    </row>
    <row r="4657" spans="1:7" x14ac:dyDescent="0.25">
      <c r="A4657" s="20" t="str">
        <f t="shared" si="72"/>
        <v>CONSUMO PER CAPITA (kg ó litros por individuo)Otra Variedad Cola100-200MIL</v>
      </c>
      <c r="B4657" s="20" t="s">
        <v>122</v>
      </c>
      <c r="C4657" s="20" t="s">
        <v>163</v>
      </c>
      <c r="D4657" s="20" t="s">
        <v>15</v>
      </c>
      <c r="E4657" s="20">
        <v>5.5416312093610427E-2</v>
      </c>
      <c r="F4657" s="20">
        <v>4.9944794083906958E-2</v>
      </c>
      <c r="G4657" s="20">
        <v>5.1941336038217748E-3</v>
      </c>
    </row>
    <row r="4658" spans="1:7" x14ac:dyDescent="0.25">
      <c r="A4658" s="20" t="str">
        <f t="shared" si="72"/>
        <v>CONSUMO PER CAPITA (kg ó litros por individuo)Otra Variedad Cola200-500MIL</v>
      </c>
      <c r="B4658" s="20" t="s">
        <v>122</v>
      </c>
      <c r="C4658" s="20" t="s">
        <v>163</v>
      </c>
      <c r="D4658" s="20" t="s">
        <v>16</v>
      </c>
      <c r="E4658" s="20">
        <v>0.11438161334482588</v>
      </c>
      <c r="F4658" s="20">
        <v>0.12480435814199289</v>
      </c>
      <c r="G4658" s="20">
        <v>1.9937470101205536E-2</v>
      </c>
    </row>
    <row r="4659" spans="1:7" x14ac:dyDescent="0.25">
      <c r="A4659" s="20" t="str">
        <f t="shared" si="72"/>
        <v>CONSUMO PER CAPITA (kg ó litros por individuo)Otra Variedad Cola&gt;500MIL</v>
      </c>
      <c r="B4659" s="20" t="s">
        <v>122</v>
      </c>
      <c r="C4659" s="20" t="s">
        <v>163</v>
      </c>
      <c r="D4659" s="20" t="s">
        <v>17</v>
      </c>
      <c r="E4659" s="20">
        <v>7.8503356056487783E-2</v>
      </c>
      <c r="F4659" s="20">
        <v>0.11452402282208864</v>
      </c>
      <c r="G4659" s="20">
        <v>5.0434479240380045E-3</v>
      </c>
    </row>
    <row r="4660" spans="1:7" x14ac:dyDescent="0.25">
      <c r="A4660" s="20" t="str">
        <f t="shared" si="72"/>
        <v>CONSUMO PER CAPITA (kg ó litros por individuo)Otra Variedad ColaDE 15 A 19 AÑOS</v>
      </c>
      <c r="B4660" s="20" t="s">
        <v>122</v>
      </c>
      <c r="C4660" s="20" t="s">
        <v>163</v>
      </c>
      <c r="D4660" s="20" t="s">
        <v>40</v>
      </c>
      <c r="E4660" s="20">
        <v>0.17093569472076087</v>
      </c>
      <c r="F4660" s="20">
        <v>0.2538881422874566</v>
      </c>
      <c r="G4660" s="20" t="s">
        <v>213</v>
      </c>
    </row>
    <row r="4661" spans="1:7" x14ac:dyDescent="0.25">
      <c r="A4661" s="20" t="str">
        <f t="shared" si="72"/>
        <v>CONSUMO PER CAPITA (kg ó litros por individuo)Otra Variedad ColaDE 20 A 24 AÑOS</v>
      </c>
      <c r="B4661" s="20" t="s">
        <v>122</v>
      </c>
      <c r="C4661" s="20" t="s">
        <v>163</v>
      </c>
      <c r="D4661" s="20" t="s">
        <v>41</v>
      </c>
      <c r="E4661" s="20">
        <v>0.20026696773452565</v>
      </c>
      <c r="F4661" s="20">
        <v>0.29966642404696631</v>
      </c>
      <c r="G4661" s="20">
        <v>4.2305268394637413E-2</v>
      </c>
    </row>
    <row r="4662" spans="1:7" x14ac:dyDescent="0.25">
      <c r="A4662" s="20" t="str">
        <f t="shared" si="72"/>
        <v>CONSUMO PER CAPITA (kg ó litros por individuo)Otra Variedad ColaDE 25 A 34 AÑOS</v>
      </c>
      <c r="B4662" s="20" t="s">
        <v>122</v>
      </c>
      <c r="C4662" s="20" t="s">
        <v>163</v>
      </c>
      <c r="D4662" s="20" t="s">
        <v>42</v>
      </c>
      <c r="E4662" s="20">
        <v>9.5019542738460444E-2</v>
      </c>
      <c r="F4662" s="20">
        <v>0.12258381577829314</v>
      </c>
      <c r="G4662" s="20">
        <v>2.1762528063073338E-2</v>
      </c>
    </row>
    <row r="4663" spans="1:7" x14ac:dyDescent="0.25">
      <c r="A4663" s="20" t="str">
        <f t="shared" si="72"/>
        <v>CONSUMO PER CAPITA (kg ó litros por individuo)Otra Variedad ColaDE 35 A 49 AÑOS</v>
      </c>
      <c r="B4663" s="20" t="s">
        <v>122</v>
      </c>
      <c r="C4663" s="20" t="s">
        <v>163</v>
      </c>
      <c r="D4663" s="20" t="s">
        <v>43</v>
      </c>
      <c r="E4663" s="20">
        <v>6.0726642624525713E-2</v>
      </c>
      <c r="F4663" s="20">
        <v>6.5987134806958864E-2</v>
      </c>
      <c r="G4663" s="20">
        <v>3.6912077293145256E-3</v>
      </c>
    </row>
    <row r="4664" spans="1:7" x14ac:dyDescent="0.25">
      <c r="A4664" s="20" t="str">
        <f t="shared" si="72"/>
        <v>CONSUMO PER CAPITA (kg ó litros por individuo)Otra Variedad ColaDE 50 A 59 AÑOS</v>
      </c>
      <c r="B4664" s="20" t="s">
        <v>122</v>
      </c>
      <c r="C4664" s="20" t="s">
        <v>163</v>
      </c>
      <c r="D4664" s="20" t="s">
        <v>44</v>
      </c>
      <c r="E4664" s="20">
        <v>8.0189316039016495E-2</v>
      </c>
      <c r="F4664" s="20">
        <v>5.9566548624954328E-2</v>
      </c>
      <c r="G4664" s="20">
        <v>1.2731436448395257E-2</v>
      </c>
    </row>
    <row r="4665" spans="1:7" x14ac:dyDescent="0.25">
      <c r="A4665" s="20" t="str">
        <f t="shared" si="72"/>
        <v>CONSUMO PER CAPITA (kg ó litros por individuo)Otra Variedad ColaDE 60 A 75 AÑOS</v>
      </c>
      <c r="B4665" s="20" t="s">
        <v>122</v>
      </c>
      <c r="C4665" s="20" t="s">
        <v>163</v>
      </c>
      <c r="D4665" s="20" t="s">
        <v>45</v>
      </c>
      <c r="E4665" s="20">
        <v>6.6903289775863461E-2</v>
      </c>
      <c r="F4665" s="20">
        <v>5.7703344106696461E-2</v>
      </c>
      <c r="G4665" s="20">
        <v>5.1465175061787376E-3</v>
      </c>
    </row>
    <row r="4666" spans="1:7" x14ac:dyDescent="0.25">
      <c r="A4666" s="20" t="str">
        <f t="shared" si="72"/>
        <v>CONSUMO PER CAPITA (kg ó litros por individuo)Otra Variedad ColaALTA Y MEDIA ALTA</v>
      </c>
      <c r="B4666" s="20" t="s">
        <v>122</v>
      </c>
      <c r="C4666" s="20" t="s">
        <v>163</v>
      </c>
      <c r="D4666" s="20" t="s">
        <v>18</v>
      </c>
      <c r="E4666" s="20">
        <v>6.3383669829532294E-2</v>
      </c>
      <c r="F4666" s="20">
        <v>6.9362377476292661E-2</v>
      </c>
      <c r="G4666" s="20">
        <v>9.1699432484127208E-3</v>
      </c>
    </row>
    <row r="4667" spans="1:7" x14ac:dyDescent="0.25">
      <c r="A4667" s="20" t="str">
        <f t="shared" si="72"/>
        <v>CONSUMO PER CAPITA (kg ó litros por individuo)Otra Variedad ColaMEDIA</v>
      </c>
      <c r="B4667" s="20" t="s">
        <v>122</v>
      </c>
      <c r="C4667" s="20" t="s">
        <v>163</v>
      </c>
      <c r="D4667" s="20" t="s">
        <v>19</v>
      </c>
      <c r="E4667" s="20">
        <v>6.9762435451644247E-2</v>
      </c>
      <c r="F4667" s="20">
        <v>7.9919367633145041E-2</v>
      </c>
      <c r="G4667" s="20">
        <v>6.1413256233788542E-3</v>
      </c>
    </row>
    <row r="4668" spans="1:7" x14ac:dyDescent="0.25">
      <c r="A4668" s="20" t="str">
        <f t="shared" si="72"/>
        <v>CONSUMO PER CAPITA (kg ó litros por individuo)Otra Variedad ColaMEDIA BAJA</v>
      </c>
      <c r="B4668" s="20" t="s">
        <v>122</v>
      </c>
      <c r="C4668" s="20" t="s">
        <v>163</v>
      </c>
      <c r="D4668" s="20" t="s">
        <v>20</v>
      </c>
      <c r="E4668" s="20">
        <v>8.2130335469386431E-2</v>
      </c>
      <c r="F4668" s="20">
        <v>5.6287786318741803E-2</v>
      </c>
      <c r="G4668" s="20">
        <v>6.1164624543898058E-3</v>
      </c>
    </row>
    <row r="4669" spans="1:7" x14ac:dyDescent="0.25">
      <c r="A4669" s="20" t="str">
        <f t="shared" si="72"/>
        <v>CONSUMO PER CAPITA (kg ó litros por individuo)Otra Variedad ColaBAJA</v>
      </c>
      <c r="B4669" s="20" t="s">
        <v>122</v>
      </c>
      <c r="C4669" s="20" t="s">
        <v>163</v>
      </c>
      <c r="D4669" s="20" t="s">
        <v>21</v>
      </c>
      <c r="E4669" s="20">
        <v>0.14732224150954748</v>
      </c>
      <c r="F4669" s="20">
        <v>0.22001536140872799</v>
      </c>
      <c r="G4669" s="20">
        <v>2.6105670990636275E-2</v>
      </c>
    </row>
    <row r="4670" spans="1:7" x14ac:dyDescent="0.25">
      <c r="A4670" s="20" t="str">
        <f t="shared" si="72"/>
        <v>CONSUMO PER CAPITA (kg ó litros por individuo)Otra Variedad ColaHOMBRE</v>
      </c>
      <c r="B4670" s="20" t="s">
        <v>122</v>
      </c>
      <c r="C4670" s="20" t="s">
        <v>163</v>
      </c>
      <c r="D4670" s="20" t="s">
        <v>22</v>
      </c>
      <c r="E4670" s="20">
        <v>7.2513145992237182E-2</v>
      </c>
      <c r="F4670" s="20">
        <v>7.3360815197066886E-2</v>
      </c>
      <c r="G4670" s="20">
        <v>4.846896217448579E-3</v>
      </c>
    </row>
    <row r="4671" spans="1:7" x14ac:dyDescent="0.25">
      <c r="A4671" s="20" t="str">
        <f t="shared" si="72"/>
        <v>CONSUMO PER CAPITA (kg ó litros por individuo)Otra Variedad ColaMUJER</v>
      </c>
      <c r="B4671" s="20" t="s">
        <v>122</v>
      </c>
      <c r="C4671" s="20" t="s">
        <v>163</v>
      </c>
      <c r="D4671" s="20" t="s">
        <v>23</v>
      </c>
      <c r="E4671" s="20">
        <v>0.10059349535279213</v>
      </c>
      <c r="F4671" s="20">
        <v>0.1227892147361465</v>
      </c>
      <c r="G4671" s="20">
        <v>1.629147442515802E-2</v>
      </c>
    </row>
    <row r="4672" spans="1:7" x14ac:dyDescent="0.25">
      <c r="A4672" s="20" t="str">
        <f t="shared" si="72"/>
        <v>CONSUMO PER CAPITA (kg ó litros por individuo)Con CafeinaT.ESPAÑA</v>
      </c>
      <c r="B4672" s="20" t="s">
        <v>122</v>
      </c>
      <c r="C4672" s="20" t="s">
        <v>164</v>
      </c>
      <c r="D4672" s="20" t="s">
        <v>37</v>
      </c>
      <c r="E4672" s="20">
        <v>8.3881054615835922</v>
      </c>
      <c r="F4672" s="20">
        <v>8.1863901371064465</v>
      </c>
      <c r="G4672" s="20">
        <v>5.2403473190926233</v>
      </c>
    </row>
    <row r="4673" spans="1:7" x14ac:dyDescent="0.25">
      <c r="A4673" s="20" t="str">
        <f t="shared" si="72"/>
        <v>CONSUMO PER CAPITA (kg ó litros por individuo)Con CafeinaBCN AM</v>
      </c>
      <c r="B4673" s="20" t="s">
        <v>122</v>
      </c>
      <c r="C4673" s="20" t="s">
        <v>164</v>
      </c>
      <c r="D4673" s="20" t="s">
        <v>2</v>
      </c>
      <c r="E4673" s="20">
        <v>8.9124831850771482</v>
      </c>
      <c r="F4673" s="20">
        <v>7.9543171010202238</v>
      </c>
      <c r="G4673" s="20">
        <v>5.7567130591533786</v>
      </c>
    </row>
    <row r="4674" spans="1:7" x14ac:dyDescent="0.25">
      <c r="A4674" s="20" t="str">
        <f t="shared" si="72"/>
        <v>CONSUMO PER CAPITA (kg ó litros por individuo)Con CafeinaREST.CAT ARAGON</v>
      </c>
      <c r="B4674" s="20" t="s">
        <v>122</v>
      </c>
      <c r="C4674" s="20" t="s">
        <v>164</v>
      </c>
      <c r="D4674" s="20" t="s">
        <v>3</v>
      </c>
      <c r="E4674" s="20">
        <v>6.8475679178038638</v>
      </c>
      <c r="F4674" s="20">
        <v>7.1033311698775998</v>
      </c>
      <c r="G4674" s="20">
        <v>4.6369395497928849</v>
      </c>
    </row>
    <row r="4675" spans="1:7" x14ac:dyDescent="0.25">
      <c r="A4675" s="20" t="str">
        <f t="shared" si="72"/>
        <v>CONSUMO PER CAPITA (kg ó litros por individuo)Con CafeinaLEVANTE</v>
      </c>
      <c r="B4675" s="20" t="s">
        <v>122</v>
      </c>
      <c r="C4675" s="20" t="s">
        <v>164</v>
      </c>
      <c r="D4675" s="20" t="s">
        <v>4</v>
      </c>
      <c r="E4675" s="20">
        <v>7.4081923379280745</v>
      </c>
      <c r="F4675" s="20">
        <v>8.1461668788797965</v>
      </c>
      <c r="G4675" s="20">
        <v>4.9872369772618157</v>
      </c>
    </row>
    <row r="4676" spans="1:7" x14ac:dyDescent="0.25">
      <c r="A4676" s="20" t="str">
        <f t="shared" ref="A4676:A4739" si="73">B4676&amp;C4676&amp;D4676</f>
        <v>CONSUMO PER CAPITA (kg ó litros por individuo)Con CafeinaANDALUCIA</v>
      </c>
      <c r="B4676" s="20" t="s">
        <v>122</v>
      </c>
      <c r="C4676" s="20" t="s">
        <v>164</v>
      </c>
      <c r="D4676" s="20" t="s">
        <v>5</v>
      </c>
      <c r="E4676" s="20">
        <v>8.8545164615251419</v>
      </c>
      <c r="F4676" s="20">
        <v>8.5526764693881212</v>
      </c>
      <c r="G4676" s="20">
        <v>5.0896894080440509</v>
      </c>
    </row>
    <row r="4677" spans="1:7" x14ac:dyDescent="0.25">
      <c r="A4677" s="20" t="str">
        <f t="shared" si="73"/>
        <v>CONSUMO PER CAPITA (kg ó litros por individuo)Con CafeinaMDD AM</v>
      </c>
      <c r="B4677" s="20" t="s">
        <v>122</v>
      </c>
      <c r="C4677" s="20" t="s">
        <v>164</v>
      </c>
      <c r="D4677" s="20" t="s">
        <v>6</v>
      </c>
      <c r="E4677" s="20">
        <v>11.702752577836291</v>
      </c>
      <c r="F4677" s="20">
        <v>10.403671397191898</v>
      </c>
      <c r="G4677" s="20">
        <v>6.0389602808733018</v>
      </c>
    </row>
    <row r="4678" spans="1:7" x14ac:dyDescent="0.25">
      <c r="A4678" s="20" t="str">
        <f t="shared" si="73"/>
        <v>CONSUMO PER CAPITA (kg ó litros por individuo)Con CafeinaRTO CENTRO</v>
      </c>
      <c r="B4678" s="20" t="s">
        <v>122</v>
      </c>
      <c r="C4678" s="20" t="s">
        <v>164</v>
      </c>
      <c r="D4678" s="20" t="s">
        <v>7</v>
      </c>
      <c r="E4678" s="20">
        <v>8.6805535672730496</v>
      </c>
      <c r="F4678" s="20">
        <v>9.4857011940006348</v>
      </c>
      <c r="G4678" s="20">
        <v>8.1022531709015944</v>
      </c>
    </row>
    <row r="4679" spans="1:7" x14ac:dyDescent="0.25">
      <c r="A4679" s="20" t="str">
        <f t="shared" si="73"/>
        <v>CONSUMO PER CAPITA (kg ó litros por individuo)Con CafeinaNORTE-CENTRO</v>
      </c>
      <c r="B4679" s="20" t="s">
        <v>122</v>
      </c>
      <c r="C4679" s="20" t="s">
        <v>164</v>
      </c>
      <c r="D4679" s="20" t="s">
        <v>8</v>
      </c>
      <c r="E4679" s="20">
        <v>7.319188965436684</v>
      </c>
      <c r="F4679" s="20">
        <v>6.7054613024120044</v>
      </c>
      <c r="G4679" s="20">
        <v>4.2624640435583325</v>
      </c>
    </row>
    <row r="4680" spans="1:7" x14ac:dyDescent="0.25">
      <c r="A4680" s="20" t="str">
        <f t="shared" si="73"/>
        <v>CONSUMO PER CAPITA (kg ó litros por individuo)Con CafeinaNOROESTE</v>
      </c>
      <c r="B4680" s="20" t="s">
        <v>122</v>
      </c>
      <c r="C4680" s="20" t="s">
        <v>164</v>
      </c>
      <c r="D4680" s="20" t="s">
        <v>9</v>
      </c>
      <c r="E4680" s="20">
        <v>6.6446982124638465</v>
      </c>
      <c r="F4680" s="20">
        <v>6.1745616776332755</v>
      </c>
      <c r="G4680" s="20">
        <v>3.2507825395771555</v>
      </c>
    </row>
    <row r="4681" spans="1:7" x14ac:dyDescent="0.25">
      <c r="A4681" s="20" t="str">
        <f t="shared" si="73"/>
        <v>CONSUMO PER CAPITA (kg ó litros por individuo)Con Cafeina&lt;2MIL</v>
      </c>
      <c r="B4681" s="20" t="s">
        <v>122</v>
      </c>
      <c r="C4681" s="20" t="s">
        <v>164</v>
      </c>
      <c r="D4681" s="20" t="s">
        <v>10</v>
      </c>
      <c r="E4681" s="20">
        <v>7.7345675529376328</v>
      </c>
      <c r="F4681" s="20">
        <v>9.0191523017630253</v>
      </c>
      <c r="G4681" s="20">
        <v>5.7154609455199594</v>
      </c>
    </row>
    <row r="4682" spans="1:7" x14ac:dyDescent="0.25">
      <c r="A4682" s="20" t="str">
        <f t="shared" si="73"/>
        <v>CONSUMO PER CAPITA (kg ó litros por individuo)Con Cafeina2-5MIL</v>
      </c>
      <c r="B4682" s="20" t="s">
        <v>122</v>
      </c>
      <c r="C4682" s="20" t="s">
        <v>164</v>
      </c>
      <c r="D4682" s="20" t="s">
        <v>11</v>
      </c>
      <c r="E4682" s="20">
        <v>7.6191524439602656</v>
      </c>
      <c r="F4682" s="20">
        <v>6.9331741053896376</v>
      </c>
      <c r="G4682" s="20">
        <v>4.889723554776725</v>
      </c>
    </row>
    <row r="4683" spans="1:7" x14ac:dyDescent="0.25">
      <c r="A4683" s="20" t="str">
        <f t="shared" si="73"/>
        <v>CONSUMO PER CAPITA (kg ó litros por individuo)Con Cafeina5-10MIL</v>
      </c>
      <c r="B4683" s="20" t="s">
        <v>122</v>
      </c>
      <c r="C4683" s="20" t="s">
        <v>164</v>
      </c>
      <c r="D4683" s="20" t="s">
        <v>12</v>
      </c>
      <c r="E4683" s="20">
        <v>9.0831578453705468</v>
      </c>
      <c r="F4683" s="20">
        <v>8.6818071475488807</v>
      </c>
      <c r="G4683" s="20">
        <v>5.17073591647741</v>
      </c>
    </row>
    <row r="4684" spans="1:7" x14ac:dyDescent="0.25">
      <c r="A4684" s="20" t="str">
        <f t="shared" si="73"/>
        <v>CONSUMO PER CAPITA (kg ó litros por individuo)Con Cafeina10-30MIL</v>
      </c>
      <c r="B4684" s="20" t="s">
        <v>122</v>
      </c>
      <c r="C4684" s="20" t="s">
        <v>164</v>
      </c>
      <c r="D4684" s="20" t="s">
        <v>13</v>
      </c>
      <c r="E4684" s="20">
        <v>8.2217670440026467</v>
      </c>
      <c r="F4684" s="20">
        <v>8.2699989929509581</v>
      </c>
      <c r="G4684" s="20">
        <v>5.5415717566115674</v>
      </c>
    </row>
    <row r="4685" spans="1:7" x14ac:dyDescent="0.25">
      <c r="A4685" s="20" t="str">
        <f t="shared" si="73"/>
        <v>CONSUMO PER CAPITA (kg ó litros por individuo)Con Cafeina30-100MIL</v>
      </c>
      <c r="B4685" s="20" t="s">
        <v>122</v>
      </c>
      <c r="C4685" s="20" t="s">
        <v>164</v>
      </c>
      <c r="D4685" s="20" t="s">
        <v>14</v>
      </c>
      <c r="E4685" s="20">
        <v>7.549706888565586</v>
      </c>
      <c r="F4685" s="20">
        <v>7.5377868542633575</v>
      </c>
      <c r="G4685" s="20">
        <v>4.8955892003660262</v>
      </c>
    </row>
    <row r="4686" spans="1:7" x14ac:dyDescent="0.25">
      <c r="A4686" s="20" t="str">
        <f t="shared" si="73"/>
        <v>CONSUMO PER CAPITA (kg ó litros por individuo)Con Cafeina100-200MIL</v>
      </c>
      <c r="B4686" s="20" t="s">
        <v>122</v>
      </c>
      <c r="C4686" s="20" t="s">
        <v>164</v>
      </c>
      <c r="D4686" s="20" t="s">
        <v>15</v>
      </c>
      <c r="E4686" s="20">
        <v>7.9765774559938336</v>
      </c>
      <c r="F4686" s="20">
        <v>7.8405000484702327</v>
      </c>
      <c r="G4686" s="20">
        <v>4.8856695254876641</v>
      </c>
    </row>
    <row r="4687" spans="1:7" x14ac:dyDescent="0.25">
      <c r="A4687" s="20" t="str">
        <f t="shared" si="73"/>
        <v>CONSUMO PER CAPITA (kg ó litros por individuo)Con Cafeina200-500MIL</v>
      </c>
      <c r="B4687" s="20" t="s">
        <v>122</v>
      </c>
      <c r="C4687" s="20" t="s">
        <v>164</v>
      </c>
      <c r="D4687" s="20" t="s">
        <v>16</v>
      </c>
      <c r="E4687" s="20">
        <v>8.9854691633607064</v>
      </c>
      <c r="F4687" s="20">
        <v>8.0397097448561308</v>
      </c>
      <c r="G4687" s="20">
        <v>4.3302347681670428</v>
      </c>
    </row>
    <row r="4688" spans="1:7" x14ac:dyDescent="0.25">
      <c r="A4688" s="20" t="str">
        <f t="shared" si="73"/>
        <v>CONSUMO PER CAPITA (kg ó litros por individuo)Con Cafeina&gt;500MIL</v>
      </c>
      <c r="B4688" s="20" t="s">
        <v>122</v>
      </c>
      <c r="C4688" s="20" t="s">
        <v>164</v>
      </c>
      <c r="D4688" s="20" t="s">
        <v>17</v>
      </c>
      <c r="E4688" s="20">
        <v>9.5613994270842451</v>
      </c>
      <c r="F4688" s="20">
        <v>9.1476023962320792</v>
      </c>
      <c r="G4688" s="20">
        <v>6.2050692043588969</v>
      </c>
    </row>
    <row r="4689" spans="1:7" x14ac:dyDescent="0.25">
      <c r="A4689" s="20" t="str">
        <f t="shared" si="73"/>
        <v>CONSUMO PER CAPITA (kg ó litros por individuo)Con CafeinaDE 15 A 19 AÑOS</v>
      </c>
      <c r="B4689" s="20" t="s">
        <v>122</v>
      </c>
      <c r="C4689" s="20" t="s">
        <v>164</v>
      </c>
      <c r="D4689" s="20" t="s">
        <v>40</v>
      </c>
      <c r="E4689" s="20">
        <v>5.2045160270991104</v>
      </c>
      <c r="F4689" s="20">
        <v>5.2674304504261888</v>
      </c>
      <c r="G4689" s="20">
        <v>2.3414252915078353</v>
      </c>
    </row>
    <row r="4690" spans="1:7" x14ac:dyDescent="0.25">
      <c r="A4690" s="20" t="str">
        <f t="shared" si="73"/>
        <v>CONSUMO PER CAPITA (kg ó litros por individuo)Con CafeinaDE 20 A 24 AÑOS</v>
      </c>
      <c r="B4690" s="20" t="s">
        <v>122</v>
      </c>
      <c r="C4690" s="20" t="s">
        <v>164</v>
      </c>
      <c r="D4690" s="20" t="s">
        <v>41</v>
      </c>
      <c r="E4690" s="20">
        <v>6.8596523935630973</v>
      </c>
      <c r="F4690" s="20">
        <v>6.4863689306543222</v>
      </c>
      <c r="G4690" s="20">
        <v>5.1851420119587006</v>
      </c>
    </row>
    <row r="4691" spans="1:7" x14ac:dyDescent="0.25">
      <c r="A4691" s="20" t="str">
        <f t="shared" si="73"/>
        <v>CONSUMO PER CAPITA (kg ó litros por individuo)Con CafeinaDE 25 A 34 AÑOS</v>
      </c>
      <c r="B4691" s="20" t="s">
        <v>122</v>
      </c>
      <c r="C4691" s="20" t="s">
        <v>164</v>
      </c>
      <c r="D4691" s="20" t="s">
        <v>42</v>
      </c>
      <c r="E4691" s="20">
        <v>8.6632731085252548</v>
      </c>
      <c r="F4691" s="20">
        <v>8.075949160200917</v>
      </c>
      <c r="G4691" s="20">
        <v>4.9901276430297443</v>
      </c>
    </row>
    <row r="4692" spans="1:7" x14ac:dyDescent="0.25">
      <c r="A4692" s="20" t="str">
        <f t="shared" si="73"/>
        <v>CONSUMO PER CAPITA (kg ó litros por individuo)Con CafeinaDE 35 A 49 AÑOS</v>
      </c>
      <c r="B4692" s="20" t="s">
        <v>122</v>
      </c>
      <c r="C4692" s="20" t="s">
        <v>164</v>
      </c>
      <c r="D4692" s="20" t="s">
        <v>43</v>
      </c>
      <c r="E4692" s="20">
        <v>10.652504900739341</v>
      </c>
      <c r="F4692" s="20">
        <v>9.8923915801244924</v>
      </c>
      <c r="G4692" s="20">
        <v>6.1232545447397282</v>
      </c>
    </row>
    <row r="4693" spans="1:7" x14ac:dyDescent="0.25">
      <c r="A4693" s="20" t="str">
        <f t="shared" si="73"/>
        <v>CONSUMO PER CAPITA (kg ó litros por individuo)Con CafeinaDE 50 A 59 AÑOS</v>
      </c>
      <c r="B4693" s="20" t="s">
        <v>122</v>
      </c>
      <c r="C4693" s="20" t="s">
        <v>164</v>
      </c>
      <c r="D4693" s="20" t="s">
        <v>44</v>
      </c>
      <c r="E4693" s="20">
        <v>10.635322685904359</v>
      </c>
      <c r="F4693" s="20">
        <v>10.579772884637881</v>
      </c>
      <c r="G4693" s="20">
        <v>6.6266884663131744</v>
      </c>
    </row>
    <row r="4694" spans="1:7" x14ac:dyDescent="0.25">
      <c r="A4694" s="20" t="str">
        <f t="shared" si="73"/>
        <v>CONSUMO PER CAPITA (kg ó litros por individuo)Con CafeinaDE 60 A 75 AÑOS</v>
      </c>
      <c r="B4694" s="20" t="s">
        <v>122</v>
      </c>
      <c r="C4694" s="20" t="s">
        <v>164</v>
      </c>
      <c r="D4694" s="20" t="s">
        <v>45</v>
      </c>
      <c r="E4694" s="20">
        <v>4.2502614757242858</v>
      </c>
      <c r="F4694" s="20">
        <v>5.0815728287958111</v>
      </c>
      <c r="G4694" s="20">
        <v>3.8576339477607879</v>
      </c>
    </row>
    <row r="4695" spans="1:7" x14ac:dyDescent="0.25">
      <c r="A4695" s="20" t="str">
        <f t="shared" si="73"/>
        <v>CONSUMO PER CAPITA (kg ó litros por individuo)Con CafeinaALTA Y MEDIA ALTA</v>
      </c>
      <c r="B4695" s="20" t="s">
        <v>122</v>
      </c>
      <c r="C4695" s="20" t="s">
        <v>164</v>
      </c>
      <c r="D4695" s="20" t="s">
        <v>18</v>
      </c>
      <c r="E4695" s="20">
        <v>8.1941624636427015</v>
      </c>
      <c r="F4695" s="20">
        <v>8.4479670009144598</v>
      </c>
      <c r="G4695" s="20">
        <v>5.1157512787754618</v>
      </c>
    </row>
    <row r="4696" spans="1:7" x14ac:dyDescent="0.25">
      <c r="A4696" s="20" t="str">
        <f t="shared" si="73"/>
        <v>CONSUMO PER CAPITA (kg ó litros por individuo)Con CafeinaMEDIA</v>
      </c>
      <c r="B4696" s="20" t="s">
        <v>122</v>
      </c>
      <c r="C4696" s="20" t="s">
        <v>164</v>
      </c>
      <c r="D4696" s="20" t="s">
        <v>19</v>
      </c>
      <c r="E4696" s="20">
        <v>8.9399948459573366</v>
      </c>
      <c r="F4696" s="20">
        <v>8.3490557301938182</v>
      </c>
      <c r="G4696" s="20">
        <v>5.1733416445517264</v>
      </c>
    </row>
    <row r="4697" spans="1:7" x14ac:dyDescent="0.25">
      <c r="A4697" s="20" t="str">
        <f t="shared" si="73"/>
        <v>CONSUMO PER CAPITA (kg ó litros por individuo)Con CafeinaMEDIA BAJA</v>
      </c>
      <c r="B4697" s="20" t="s">
        <v>122</v>
      </c>
      <c r="C4697" s="20" t="s">
        <v>164</v>
      </c>
      <c r="D4697" s="20" t="s">
        <v>20</v>
      </c>
      <c r="E4697" s="20">
        <v>7.6619688120652301</v>
      </c>
      <c r="F4697" s="20">
        <v>7.6302344211869366</v>
      </c>
      <c r="G4697" s="20">
        <v>5.1159838532520698</v>
      </c>
    </row>
    <row r="4698" spans="1:7" x14ac:dyDescent="0.25">
      <c r="A4698" s="20" t="str">
        <f t="shared" si="73"/>
        <v>CONSUMO PER CAPITA (kg ó litros por individuo)Con CafeinaBAJA</v>
      </c>
      <c r="B4698" s="20" t="s">
        <v>122</v>
      </c>
      <c r="C4698" s="20" t="s">
        <v>164</v>
      </c>
      <c r="D4698" s="20" t="s">
        <v>21</v>
      </c>
      <c r="E4698" s="20">
        <v>8.6513836539756213</v>
      </c>
      <c r="F4698" s="20">
        <v>8.380488670919279</v>
      </c>
      <c r="G4698" s="20">
        <v>5.6653839838543663</v>
      </c>
    </row>
    <row r="4699" spans="1:7" x14ac:dyDescent="0.25">
      <c r="A4699" s="20" t="str">
        <f t="shared" si="73"/>
        <v>CONSUMO PER CAPITA (kg ó litros por individuo)Con CafeinaHOMBRE</v>
      </c>
      <c r="B4699" s="20" t="s">
        <v>122</v>
      </c>
      <c r="C4699" s="20" t="s">
        <v>164</v>
      </c>
      <c r="D4699" s="20" t="s">
        <v>22</v>
      </c>
      <c r="E4699" s="20">
        <v>7.6214896172952633</v>
      </c>
      <c r="F4699" s="20">
        <v>7.6708810680704671</v>
      </c>
      <c r="G4699" s="20">
        <v>5.1444071809278196</v>
      </c>
    </row>
    <row r="4700" spans="1:7" x14ac:dyDescent="0.25">
      <c r="A4700" s="20" t="str">
        <f t="shared" si="73"/>
        <v>CONSUMO PER CAPITA (kg ó litros por individuo)Con CafeinaMUJER</v>
      </c>
      <c r="B4700" s="20" t="s">
        <v>122</v>
      </c>
      <c r="C4700" s="20" t="s">
        <v>164</v>
      </c>
      <c r="D4700" s="20" t="s">
        <v>23</v>
      </c>
      <c r="E4700" s="20">
        <v>9.145575926217111</v>
      </c>
      <c r="F4700" s="20">
        <v>8.6941756002583581</v>
      </c>
      <c r="G4700" s="20">
        <v>5.3346868861629915</v>
      </c>
    </row>
    <row r="4701" spans="1:7" x14ac:dyDescent="0.25">
      <c r="A4701" s="20" t="str">
        <f t="shared" si="73"/>
        <v>CONSUMO PER CAPITA (kg ó litros por individuo)Sin CafeinaT.ESPAÑA</v>
      </c>
      <c r="B4701" s="20" t="s">
        <v>122</v>
      </c>
      <c r="C4701" s="20" t="s">
        <v>165</v>
      </c>
      <c r="D4701" s="20" t="s">
        <v>37</v>
      </c>
      <c r="E4701" s="20">
        <v>1.0971069804093041</v>
      </c>
      <c r="F4701" s="20">
        <v>1.2595292422746782</v>
      </c>
      <c r="G4701" s="20">
        <v>0.83281751075310595</v>
      </c>
    </row>
    <row r="4702" spans="1:7" x14ac:dyDescent="0.25">
      <c r="A4702" s="20" t="str">
        <f t="shared" si="73"/>
        <v>CONSUMO PER CAPITA (kg ó litros por individuo)Sin CafeinaBCN AM</v>
      </c>
      <c r="B4702" s="20" t="s">
        <v>122</v>
      </c>
      <c r="C4702" s="20" t="s">
        <v>165</v>
      </c>
      <c r="D4702" s="20" t="s">
        <v>2</v>
      </c>
      <c r="E4702" s="20">
        <v>0.59213059879372565</v>
      </c>
      <c r="F4702" s="20">
        <v>1.0593126775041495</v>
      </c>
      <c r="G4702" s="20">
        <v>0.46969017763094534</v>
      </c>
    </row>
    <row r="4703" spans="1:7" x14ac:dyDescent="0.25">
      <c r="A4703" s="20" t="str">
        <f t="shared" si="73"/>
        <v>CONSUMO PER CAPITA (kg ó litros por individuo)Sin CafeinaREST.CAT ARAGON</v>
      </c>
      <c r="B4703" s="20" t="s">
        <v>122</v>
      </c>
      <c r="C4703" s="20" t="s">
        <v>165</v>
      </c>
      <c r="D4703" s="20" t="s">
        <v>3</v>
      </c>
      <c r="E4703" s="20">
        <v>0.58598500373705287</v>
      </c>
      <c r="F4703" s="20">
        <v>0.6868986418202413</v>
      </c>
      <c r="G4703" s="20">
        <v>0.46556659195322248</v>
      </c>
    </row>
    <row r="4704" spans="1:7" x14ac:dyDescent="0.25">
      <c r="A4704" s="20" t="str">
        <f t="shared" si="73"/>
        <v>CONSUMO PER CAPITA (kg ó litros por individuo)Sin CafeinaLEVANTE</v>
      </c>
      <c r="B4704" s="20" t="s">
        <v>122</v>
      </c>
      <c r="C4704" s="20" t="s">
        <v>165</v>
      </c>
      <c r="D4704" s="20" t="s">
        <v>4</v>
      </c>
      <c r="E4704" s="20">
        <v>1.007007198008677</v>
      </c>
      <c r="F4704" s="20">
        <v>1.0132436581605937</v>
      </c>
      <c r="G4704" s="20">
        <v>0.83686706203705752</v>
      </c>
    </row>
    <row r="4705" spans="1:7" x14ac:dyDescent="0.25">
      <c r="A4705" s="20" t="str">
        <f t="shared" si="73"/>
        <v>CONSUMO PER CAPITA (kg ó litros por individuo)Sin CafeinaANDALUCIA</v>
      </c>
      <c r="B4705" s="20" t="s">
        <v>122</v>
      </c>
      <c r="C4705" s="20" t="s">
        <v>165</v>
      </c>
      <c r="D4705" s="20" t="s">
        <v>5</v>
      </c>
      <c r="E4705" s="20">
        <v>1.8685008051242411</v>
      </c>
      <c r="F4705" s="20">
        <v>1.8002387310305212</v>
      </c>
      <c r="G4705" s="20">
        <v>1.0327521057116467</v>
      </c>
    </row>
    <row r="4706" spans="1:7" x14ac:dyDescent="0.25">
      <c r="A4706" s="20" t="str">
        <f t="shared" si="73"/>
        <v>CONSUMO PER CAPITA (kg ó litros por individuo)Sin CafeinaMDD AM</v>
      </c>
      <c r="B4706" s="20" t="s">
        <v>122</v>
      </c>
      <c r="C4706" s="20" t="s">
        <v>165</v>
      </c>
      <c r="D4706" s="20" t="s">
        <v>6</v>
      </c>
      <c r="E4706" s="20">
        <v>1.1388328252090876</v>
      </c>
      <c r="F4706" s="20">
        <v>1.6540748546438633</v>
      </c>
      <c r="G4706" s="20">
        <v>1.1949440229779016</v>
      </c>
    </row>
    <row r="4707" spans="1:7" x14ac:dyDescent="0.25">
      <c r="A4707" s="20" t="str">
        <f t="shared" si="73"/>
        <v>CONSUMO PER CAPITA (kg ó litros por individuo)Sin CafeinaRTO CENTRO</v>
      </c>
      <c r="B4707" s="20" t="s">
        <v>122</v>
      </c>
      <c r="C4707" s="20" t="s">
        <v>165</v>
      </c>
      <c r="D4707" s="20" t="s">
        <v>7</v>
      </c>
      <c r="E4707" s="20">
        <v>1.1217058567557479</v>
      </c>
      <c r="F4707" s="20">
        <v>1.3589913970286314</v>
      </c>
      <c r="G4707" s="20">
        <v>1.0410018298294328</v>
      </c>
    </row>
    <row r="4708" spans="1:7" x14ac:dyDescent="0.25">
      <c r="A4708" s="20" t="str">
        <f t="shared" si="73"/>
        <v>CONSUMO PER CAPITA (kg ó litros por individuo)Sin CafeinaNORTE-CENTRO</v>
      </c>
      <c r="B4708" s="20" t="s">
        <v>122</v>
      </c>
      <c r="C4708" s="20" t="s">
        <v>165</v>
      </c>
      <c r="D4708" s="20" t="s">
        <v>8</v>
      </c>
      <c r="E4708" s="20">
        <v>0.75280830189659398</v>
      </c>
      <c r="F4708" s="20">
        <v>0.86372335120831611</v>
      </c>
      <c r="G4708" s="20">
        <v>0.57640867548079888</v>
      </c>
    </row>
    <row r="4709" spans="1:7" x14ac:dyDescent="0.25">
      <c r="A4709" s="20" t="str">
        <f t="shared" si="73"/>
        <v>CONSUMO PER CAPITA (kg ó litros por individuo)Sin CafeinaNOROESTE</v>
      </c>
      <c r="B4709" s="20" t="s">
        <v>122</v>
      </c>
      <c r="C4709" s="20" t="s">
        <v>165</v>
      </c>
      <c r="D4709" s="20" t="s">
        <v>9</v>
      </c>
      <c r="E4709" s="20">
        <v>0.99159281437543345</v>
      </c>
      <c r="F4709" s="20">
        <v>1.1947451361017132</v>
      </c>
      <c r="G4709" s="20">
        <v>0.78451106663336145</v>
      </c>
    </row>
    <row r="4710" spans="1:7" x14ac:dyDescent="0.25">
      <c r="A4710" s="20" t="str">
        <f t="shared" si="73"/>
        <v>CONSUMO PER CAPITA (kg ó litros por individuo)Sin Cafeina&lt;2MIL</v>
      </c>
      <c r="B4710" s="20" t="s">
        <v>122</v>
      </c>
      <c r="C4710" s="20" t="s">
        <v>165</v>
      </c>
      <c r="D4710" s="20" t="s">
        <v>10</v>
      </c>
      <c r="E4710" s="20">
        <v>0.92335962811534478</v>
      </c>
      <c r="F4710" s="20">
        <v>0.98651712142664283</v>
      </c>
      <c r="G4710" s="20">
        <v>0.69289885678777097</v>
      </c>
    </row>
    <row r="4711" spans="1:7" x14ac:dyDescent="0.25">
      <c r="A4711" s="20" t="str">
        <f t="shared" si="73"/>
        <v>CONSUMO PER CAPITA (kg ó litros por individuo)Sin Cafeina2-5MIL</v>
      </c>
      <c r="B4711" s="20" t="s">
        <v>122</v>
      </c>
      <c r="C4711" s="20" t="s">
        <v>165</v>
      </c>
      <c r="D4711" s="20" t="s">
        <v>11</v>
      </c>
      <c r="E4711" s="20">
        <v>0.85781592530258288</v>
      </c>
      <c r="F4711" s="20">
        <v>1.0596959758575495</v>
      </c>
      <c r="G4711" s="20">
        <v>0.65423555298884029</v>
      </c>
    </row>
    <row r="4712" spans="1:7" x14ac:dyDescent="0.25">
      <c r="A4712" s="20" t="str">
        <f t="shared" si="73"/>
        <v>CONSUMO PER CAPITA (kg ó litros por individuo)Sin Cafeina5-10MIL</v>
      </c>
      <c r="B4712" s="20" t="s">
        <v>122</v>
      </c>
      <c r="C4712" s="20" t="s">
        <v>165</v>
      </c>
      <c r="D4712" s="20" t="s">
        <v>12</v>
      </c>
      <c r="E4712" s="20">
        <v>1.0501207700991351</v>
      </c>
      <c r="F4712" s="20">
        <v>1.1656852125844648</v>
      </c>
      <c r="G4712" s="20">
        <v>0.43908760352086135</v>
      </c>
    </row>
    <row r="4713" spans="1:7" x14ac:dyDescent="0.25">
      <c r="A4713" s="20" t="str">
        <f t="shared" si="73"/>
        <v>CONSUMO PER CAPITA (kg ó litros por individuo)Sin Cafeina10-30MIL</v>
      </c>
      <c r="B4713" s="20" t="s">
        <v>122</v>
      </c>
      <c r="C4713" s="20" t="s">
        <v>165</v>
      </c>
      <c r="D4713" s="20" t="s">
        <v>13</v>
      </c>
      <c r="E4713" s="20">
        <v>1.2985108055184962</v>
      </c>
      <c r="F4713" s="20">
        <v>1.3271737873210117</v>
      </c>
      <c r="G4713" s="20">
        <v>0.74126821251203701</v>
      </c>
    </row>
    <row r="4714" spans="1:7" x14ac:dyDescent="0.25">
      <c r="A4714" s="20" t="str">
        <f t="shared" si="73"/>
        <v>CONSUMO PER CAPITA (kg ó litros por individuo)Sin Cafeina30-100MIL</v>
      </c>
      <c r="B4714" s="20" t="s">
        <v>122</v>
      </c>
      <c r="C4714" s="20" t="s">
        <v>165</v>
      </c>
      <c r="D4714" s="20" t="s">
        <v>14</v>
      </c>
      <c r="E4714" s="20">
        <v>1.0222057320321958</v>
      </c>
      <c r="F4714" s="20">
        <v>1.4307810525085185</v>
      </c>
      <c r="G4714" s="20">
        <v>0.9035335840553218</v>
      </c>
    </row>
    <row r="4715" spans="1:7" x14ac:dyDescent="0.25">
      <c r="A4715" s="20" t="str">
        <f t="shared" si="73"/>
        <v>CONSUMO PER CAPITA (kg ó litros por individuo)Sin Cafeina100-200MIL</v>
      </c>
      <c r="B4715" s="20" t="s">
        <v>122</v>
      </c>
      <c r="C4715" s="20" t="s">
        <v>165</v>
      </c>
      <c r="D4715" s="20" t="s">
        <v>15</v>
      </c>
      <c r="E4715" s="20">
        <v>1.4383199750029312</v>
      </c>
      <c r="F4715" s="20">
        <v>1.2276474065925678</v>
      </c>
      <c r="G4715" s="20">
        <v>0.82320503791186295</v>
      </c>
    </row>
    <row r="4716" spans="1:7" x14ac:dyDescent="0.25">
      <c r="A4716" s="20" t="str">
        <f t="shared" si="73"/>
        <v>CONSUMO PER CAPITA (kg ó litros por individuo)Sin Cafeina200-500MIL</v>
      </c>
      <c r="B4716" s="20" t="s">
        <v>122</v>
      </c>
      <c r="C4716" s="20" t="s">
        <v>165</v>
      </c>
      <c r="D4716" s="20" t="s">
        <v>16</v>
      </c>
      <c r="E4716" s="20">
        <v>0.87501153287170563</v>
      </c>
      <c r="F4716" s="20">
        <v>0.88696021522575397</v>
      </c>
      <c r="G4716" s="20">
        <v>0.69959827806352826</v>
      </c>
    </row>
    <row r="4717" spans="1:7" x14ac:dyDescent="0.25">
      <c r="A4717" s="20" t="str">
        <f t="shared" si="73"/>
        <v>CONSUMO PER CAPITA (kg ó litros por individuo)Sin Cafeina&gt;500MIL</v>
      </c>
      <c r="B4717" s="20" t="s">
        <v>122</v>
      </c>
      <c r="C4717" s="20" t="s">
        <v>165</v>
      </c>
      <c r="D4717" s="20" t="s">
        <v>17</v>
      </c>
      <c r="E4717" s="20">
        <v>1.1068411831686682</v>
      </c>
      <c r="F4717" s="20">
        <v>1.4964734014033694</v>
      </c>
      <c r="G4717" s="20">
        <v>1.2539411122550197</v>
      </c>
    </row>
    <row r="4718" spans="1:7" x14ac:dyDescent="0.25">
      <c r="A4718" s="20" t="str">
        <f t="shared" si="73"/>
        <v>CONSUMO PER CAPITA (kg ó litros por individuo)Sin CafeinaDE 15 A 19 AÑOS</v>
      </c>
      <c r="B4718" s="20" t="s">
        <v>122</v>
      </c>
      <c r="C4718" s="20" t="s">
        <v>165</v>
      </c>
      <c r="D4718" s="20" t="s">
        <v>40</v>
      </c>
      <c r="E4718" s="20">
        <v>0.50904546685034757</v>
      </c>
      <c r="F4718" s="20">
        <v>0.23230516455454367</v>
      </c>
      <c r="G4718" s="20">
        <v>0.25536181216998122</v>
      </c>
    </row>
    <row r="4719" spans="1:7" x14ac:dyDescent="0.25">
      <c r="A4719" s="20" t="str">
        <f t="shared" si="73"/>
        <v>CONSUMO PER CAPITA (kg ó litros por individuo)Sin CafeinaDE 20 A 24 AÑOS</v>
      </c>
      <c r="B4719" s="20" t="s">
        <v>122</v>
      </c>
      <c r="C4719" s="20" t="s">
        <v>165</v>
      </c>
      <c r="D4719" s="20" t="s">
        <v>41</v>
      </c>
      <c r="E4719" s="20">
        <v>0.3847903578739541</v>
      </c>
      <c r="F4719" s="20">
        <v>0.48435632295418796</v>
      </c>
      <c r="G4719" s="20">
        <v>0.41613280371211714</v>
      </c>
    </row>
    <row r="4720" spans="1:7" x14ac:dyDescent="0.25">
      <c r="A4720" s="20" t="str">
        <f t="shared" si="73"/>
        <v>CONSUMO PER CAPITA (kg ó litros por individuo)Sin CafeinaDE 25 A 34 AÑOS</v>
      </c>
      <c r="B4720" s="20" t="s">
        <v>122</v>
      </c>
      <c r="C4720" s="20" t="s">
        <v>165</v>
      </c>
      <c r="D4720" s="20" t="s">
        <v>42</v>
      </c>
      <c r="E4720" s="20">
        <v>0.77330421233804802</v>
      </c>
      <c r="F4720" s="20">
        <v>0.78786179766286324</v>
      </c>
      <c r="G4720" s="20">
        <v>0.55250160626099165</v>
      </c>
    </row>
    <row r="4721" spans="1:7" x14ac:dyDescent="0.25">
      <c r="A4721" s="20" t="str">
        <f t="shared" si="73"/>
        <v>CONSUMO PER CAPITA (kg ó litros por individuo)Sin CafeinaDE 35 A 49 AÑOS</v>
      </c>
      <c r="B4721" s="20" t="s">
        <v>122</v>
      </c>
      <c r="C4721" s="20" t="s">
        <v>165</v>
      </c>
      <c r="D4721" s="20" t="s">
        <v>43</v>
      </c>
      <c r="E4721" s="20">
        <v>1.1765149845818272</v>
      </c>
      <c r="F4721" s="20">
        <v>1.3654584381520634</v>
      </c>
      <c r="G4721" s="20">
        <v>0.85990545743638147</v>
      </c>
    </row>
    <row r="4722" spans="1:7" x14ac:dyDescent="0.25">
      <c r="A4722" s="20" t="str">
        <f t="shared" si="73"/>
        <v>CONSUMO PER CAPITA (kg ó litros por individuo)Sin CafeinaDE 50 A 59 AÑOS</v>
      </c>
      <c r="B4722" s="20" t="s">
        <v>122</v>
      </c>
      <c r="C4722" s="20" t="s">
        <v>165</v>
      </c>
      <c r="D4722" s="20" t="s">
        <v>44</v>
      </c>
      <c r="E4722" s="20">
        <v>1.2724087084176174</v>
      </c>
      <c r="F4722" s="20">
        <v>1.6081902810455138</v>
      </c>
      <c r="G4722" s="20">
        <v>1.1225449807758654</v>
      </c>
    </row>
    <row r="4723" spans="1:7" x14ac:dyDescent="0.25">
      <c r="A4723" s="20" t="str">
        <f t="shared" si="73"/>
        <v>CONSUMO PER CAPITA (kg ó litros por individuo)Sin CafeinaDE 60 A 75 AÑOS</v>
      </c>
      <c r="B4723" s="20" t="s">
        <v>122</v>
      </c>
      <c r="C4723" s="20" t="s">
        <v>165</v>
      </c>
      <c r="D4723" s="20" t="s">
        <v>45</v>
      </c>
      <c r="E4723" s="20">
        <v>1.4277630944516164</v>
      </c>
      <c r="F4723" s="20">
        <v>1.6459420979420409</v>
      </c>
      <c r="G4723" s="20">
        <v>1.0164787351195999</v>
      </c>
    </row>
    <row r="4724" spans="1:7" x14ac:dyDescent="0.25">
      <c r="A4724" s="20" t="str">
        <f t="shared" si="73"/>
        <v>CONSUMO PER CAPITA (kg ó litros por individuo)Sin CafeinaALTA Y MEDIA ALTA</v>
      </c>
      <c r="B4724" s="20" t="s">
        <v>122</v>
      </c>
      <c r="C4724" s="20" t="s">
        <v>165</v>
      </c>
      <c r="D4724" s="20" t="s">
        <v>18</v>
      </c>
      <c r="E4724" s="20">
        <v>1.1822862222274266</v>
      </c>
      <c r="F4724" s="20">
        <v>1.2818239499040953</v>
      </c>
      <c r="G4724" s="20">
        <v>0.90269758880815565</v>
      </c>
    </row>
    <row r="4725" spans="1:7" x14ac:dyDescent="0.25">
      <c r="A4725" s="20" t="str">
        <f t="shared" si="73"/>
        <v>CONSUMO PER CAPITA (kg ó litros por individuo)Sin CafeinaMEDIA</v>
      </c>
      <c r="B4725" s="20" t="s">
        <v>122</v>
      </c>
      <c r="C4725" s="20" t="s">
        <v>165</v>
      </c>
      <c r="D4725" s="20" t="s">
        <v>19</v>
      </c>
      <c r="E4725" s="20">
        <v>0.97286250244745898</v>
      </c>
      <c r="F4725" s="20">
        <v>1.3033858314265125</v>
      </c>
      <c r="G4725" s="20">
        <v>0.76940281049280224</v>
      </c>
    </row>
    <row r="4726" spans="1:7" x14ac:dyDescent="0.25">
      <c r="A4726" s="20" t="str">
        <f t="shared" si="73"/>
        <v>CONSUMO PER CAPITA (kg ó litros por individuo)Sin CafeinaMEDIA BAJA</v>
      </c>
      <c r="B4726" s="20" t="s">
        <v>122</v>
      </c>
      <c r="C4726" s="20" t="s">
        <v>165</v>
      </c>
      <c r="D4726" s="20" t="s">
        <v>20</v>
      </c>
      <c r="E4726" s="20">
        <v>1.1386825555731843</v>
      </c>
      <c r="F4726" s="20">
        <v>1.1749836505555711</v>
      </c>
      <c r="G4726" s="20">
        <v>0.60576221387221418</v>
      </c>
    </row>
    <row r="4727" spans="1:7" x14ac:dyDescent="0.25">
      <c r="A4727" s="20" t="str">
        <f t="shared" si="73"/>
        <v>CONSUMO PER CAPITA (kg ó litros por individuo)Sin CafeinaBAJA</v>
      </c>
      <c r="B4727" s="20" t="s">
        <v>122</v>
      </c>
      <c r="C4727" s="20" t="s">
        <v>165</v>
      </c>
      <c r="D4727" s="20" t="s">
        <v>21</v>
      </c>
      <c r="E4727" s="20">
        <v>1.1576621400018974</v>
      </c>
      <c r="F4727" s="20">
        <v>1.2755896683630517</v>
      </c>
      <c r="G4727" s="20">
        <v>1.1764019623845319</v>
      </c>
    </row>
    <row r="4728" spans="1:7" x14ac:dyDescent="0.25">
      <c r="A4728" s="20" t="str">
        <f t="shared" si="73"/>
        <v>CONSUMO PER CAPITA (kg ó litros por individuo)Sin CafeinaHOMBRE</v>
      </c>
      <c r="B4728" s="20" t="s">
        <v>122</v>
      </c>
      <c r="C4728" s="20" t="s">
        <v>165</v>
      </c>
      <c r="D4728" s="20" t="s">
        <v>22</v>
      </c>
      <c r="E4728" s="20">
        <v>0.96470945169106015</v>
      </c>
      <c r="F4728" s="20">
        <v>1.2226671534004712</v>
      </c>
      <c r="G4728" s="20">
        <v>0.77990459891242792</v>
      </c>
    </row>
    <row r="4729" spans="1:7" x14ac:dyDescent="0.25">
      <c r="A4729" s="20" t="str">
        <f t="shared" si="73"/>
        <v>CONSUMO PER CAPITA (kg ó litros por individuo)Sin CafeinaMUJER</v>
      </c>
      <c r="B4729" s="20" t="s">
        <v>122</v>
      </c>
      <c r="C4729" s="20" t="s">
        <v>165</v>
      </c>
      <c r="D4729" s="20" t="s">
        <v>23</v>
      </c>
      <c r="E4729" s="20">
        <v>1.2279257427595018</v>
      </c>
      <c r="F4729" s="20">
        <v>1.2958382401734299</v>
      </c>
      <c r="G4729" s="20">
        <v>0.88484903054539599</v>
      </c>
    </row>
    <row r="4730" spans="1:7" x14ac:dyDescent="0.25">
      <c r="A4730" s="20" t="str">
        <f t="shared" si="73"/>
        <v>CONSUMO PER CAPITA (kg ó litros por individuo)Frutas con gasT.ESPAÑA</v>
      </c>
      <c r="B4730" s="20" t="s">
        <v>122</v>
      </c>
      <c r="C4730" s="20" t="s">
        <v>166</v>
      </c>
      <c r="D4730" s="20" t="s">
        <v>37</v>
      </c>
      <c r="E4730" s="20">
        <v>2.1621600408771795</v>
      </c>
      <c r="F4730" s="20">
        <v>2.0041635955268458</v>
      </c>
      <c r="G4730" s="20">
        <v>1.3708560729298194</v>
      </c>
    </row>
    <row r="4731" spans="1:7" x14ac:dyDescent="0.25">
      <c r="A4731" s="20" t="str">
        <f t="shared" si="73"/>
        <v>CONSUMO PER CAPITA (kg ó litros por individuo)Frutas con gasBCN AM</v>
      </c>
      <c r="B4731" s="20" t="s">
        <v>122</v>
      </c>
      <c r="C4731" s="20" t="s">
        <v>166</v>
      </c>
      <c r="D4731" s="20" t="s">
        <v>2</v>
      </c>
      <c r="E4731" s="20">
        <v>1.16004053451667</v>
      </c>
      <c r="F4731" s="20">
        <v>1.1706589176580939</v>
      </c>
      <c r="G4731" s="20">
        <v>0.81633019740296275</v>
      </c>
    </row>
    <row r="4732" spans="1:7" x14ac:dyDescent="0.25">
      <c r="A4732" s="20" t="str">
        <f t="shared" si="73"/>
        <v>CONSUMO PER CAPITA (kg ó litros por individuo)Frutas con gasREST.CAT ARAGON</v>
      </c>
      <c r="B4732" s="20" t="s">
        <v>122</v>
      </c>
      <c r="C4732" s="20" t="s">
        <v>166</v>
      </c>
      <c r="D4732" s="20" t="s">
        <v>3</v>
      </c>
      <c r="E4732" s="20">
        <v>1.7184214895057763</v>
      </c>
      <c r="F4732" s="20">
        <v>1.7901180075232663</v>
      </c>
      <c r="G4732" s="20">
        <v>0.75929895187586161</v>
      </c>
    </row>
    <row r="4733" spans="1:7" x14ac:dyDescent="0.25">
      <c r="A4733" s="20" t="str">
        <f t="shared" si="73"/>
        <v>CONSUMO PER CAPITA (kg ó litros por individuo)Frutas con gasLEVANTE</v>
      </c>
      <c r="B4733" s="20" t="s">
        <v>122</v>
      </c>
      <c r="C4733" s="20" t="s">
        <v>166</v>
      </c>
      <c r="D4733" s="20" t="s">
        <v>4</v>
      </c>
      <c r="E4733" s="20">
        <v>2.1925344863402154</v>
      </c>
      <c r="F4733" s="20">
        <v>1.8098483289337255</v>
      </c>
      <c r="G4733" s="20">
        <v>1.1498368595587498</v>
      </c>
    </row>
    <row r="4734" spans="1:7" x14ac:dyDescent="0.25">
      <c r="A4734" s="20" t="str">
        <f t="shared" si="73"/>
        <v>CONSUMO PER CAPITA (kg ó litros por individuo)Frutas con gasANDALUCIA</v>
      </c>
      <c r="B4734" s="20" t="s">
        <v>122</v>
      </c>
      <c r="C4734" s="20" t="s">
        <v>166</v>
      </c>
      <c r="D4734" s="20" t="s">
        <v>5</v>
      </c>
      <c r="E4734" s="20">
        <v>3.1303850550357959</v>
      </c>
      <c r="F4734" s="20">
        <v>2.6749208036051342</v>
      </c>
      <c r="G4734" s="20">
        <v>1.4378382298278376</v>
      </c>
    </row>
    <row r="4735" spans="1:7" x14ac:dyDescent="0.25">
      <c r="A4735" s="20" t="str">
        <f t="shared" si="73"/>
        <v>CONSUMO PER CAPITA (kg ó litros por individuo)Frutas con gasMDD AM</v>
      </c>
      <c r="B4735" s="20" t="s">
        <v>122</v>
      </c>
      <c r="C4735" s="20" t="s">
        <v>166</v>
      </c>
      <c r="D4735" s="20" t="s">
        <v>6</v>
      </c>
      <c r="E4735" s="20">
        <v>2.1834800623684112</v>
      </c>
      <c r="F4735" s="20">
        <v>2.0249949847725319</v>
      </c>
      <c r="G4735" s="20">
        <v>0.88219971183864221</v>
      </c>
    </row>
    <row r="4736" spans="1:7" x14ac:dyDescent="0.25">
      <c r="A4736" s="20" t="str">
        <f t="shared" si="73"/>
        <v>CONSUMO PER CAPITA (kg ó litros por individuo)Frutas con gasRTO CENTRO</v>
      </c>
      <c r="B4736" s="20" t="s">
        <v>122</v>
      </c>
      <c r="C4736" s="20" t="s">
        <v>166</v>
      </c>
      <c r="D4736" s="20" t="s">
        <v>7</v>
      </c>
      <c r="E4736" s="20">
        <v>2.4366476947216835</v>
      </c>
      <c r="F4736" s="20">
        <v>2.6923225668028832</v>
      </c>
      <c r="G4736" s="20">
        <v>2.599906545033734</v>
      </c>
    </row>
    <row r="4737" spans="1:7" x14ac:dyDescent="0.25">
      <c r="A4737" s="20" t="str">
        <f t="shared" si="73"/>
        <v>CONSUMO PER CAPITA (kg ó litros por individuo)Frutas con gasNORTE-CENTRO</v>
      </c>
      <c r="B4737" s="20" t="s">
        <v>122</v>
      </c>
      <c r="C4737" s="20" t="s">
        <v>166</v>
      </c>
      <c r="D4737" s="20" t="s">
        <v>8</v>
      </c>
      <c r="E4737" s="20">
        <v>1.9340747882111535</v>
      </c>
      <c r="F4737" s="20">
        <v>1.7292643296812416</v>
      </c>
      <c r="G4737" s="20">
        <v>2.8074697563521611</v>
      </c>
    </row>
    <row r="4738" spans="1:7" x14ac:dyDescent="0.25">
      <c r="A4738" s="20" t="str">
        <f t="shared" si="73"/>
        <v>CONSUMO PER CAPITA (kg ó litros por individuo)Frutas con gasNOROESTE</v>
      </c>
      <c r="B4738" s="20" t="s">
        <v>122</v>
      </c>
      <c r="C4738" s="20" t="s">
        <v>166</v>
      </c>
      <c r="D4738" s="20" t="s">
        <v>9</v>
      </c>
      <c r="E4738" s="20">
        <v>1.4853294334793101</v>
      </c>
      <c r="F4738" s="20">
        <v>1.5266825081309461</v>
      </c>
      <c r="G4738" s="20">
        <v>1.0140598159072656</v>
      </c>
    </row>
    <row r="4739" spans="1:7" x14ac:dyDescent="0.25">
      <c r="A4739" s="20" t="str">
        <f t="shared" si="73"/>
        <v>CONSUMO PER CAPITA (kg ó litros por individuo)Frutas con gas&lt;2MIL</v>
      </c>
      <c r="B4739" s="20" t="s">
        <v>122</v>
      </c>
      <c r="C4739" s="20" t="s">
        <v>166</v>
      </c>
      <c r="D4739" s="20" t="s">
        <v>10</v>
      </c>
      <c r="E4739" s="20">
        <v>3.181164374978342</v>
      </c>
      <c r="F4739" s="20">
        <v>3.1682281002255901</v>
      </c>
      <c r="G4739" s="20">
        <v>4.7073487866476436</v>
      </c>
    </row>
    <row r="4740" spans="1:7" x14ac:dyDescent="0.25">
      <c r="A4740" s="20" t="str">
        <f t="shared" ref="A4740:A4803" si="74">B4740&amp;C4740&amp;D4740</f>
        <v>CONSUMO PER CAPITA (kg ó litros por individuo)Frutas con gas2-5MIL</v>
      </c>
      <c r="B4740" s="20" t="s">
        <v>122</v>
      </c>
      <c r="C4740" s="20" t="s">
        <v>166</v>
      </c>
      <c r="D4740" s="20" t="s">
        <v>11</v>
      </c>
      <c r="E4740" s="20">
        <v>2.0051640741138206</v>
      </c>
      <c r="F4740" s="20">
        <v>1.8488869768725753</v>
      </c>
      <c r="G4740" s="20">
        <v>1.0816514526693661</v>
      </c>
    </row>
    <row r="4741" spans="1:7" x14ac:dyDescent="0.25">
      <c r="A4741" s="20" t="str">
        <f t="shared" si="74"/>
        <v>CONSUMO PER CAPITA (kg ó litros por individuo)Frutas con gas5-10MIL</v>
      </c>
      <c r="B4741" s="20" t="s">
        <v>122</v>
      </c>
      <c r="C4741" s="20" t="s">
        <v>166</v>
      </c>
      <c r="D4741" s="20" t="s">
        <v>12</v>
      </c>
      <c r="E4741" s="20">
        <v>2.4045644265755746</v>
      </c>
      <c r="F4741" s="20">
        <v>2.2234483946732531</v>
      </c>
      <c r="G4741" s="20">
        <v>1.0829538482048353</v>
      </c>
    </row>
    <row r="4742" spans="1:7" x14ac:dyDescent="0.25">
      <c r="A4742" s="20" t="str">
        <f t="shared" si="74"/>
        <v>CONSUMO PER CAPITA (kg ó litros por individuo)Frutas con gas10-30MIL</v>
      </c>
      <c r="B4742" s="20" t="s">
        <v>122</v>
      </c>
      <c r="C4742" s="20" t="s">
        <v>166</v>
      </c>
      <c r="D4742" s="20" t="s">
        <v>13</v>
      </c>
      <c r="E4742" s="20">
        <v>2.3708955567662335</v>
      </c>
      <c r="F4742" s="20">
        <v>2.3331338997729927</v>
      </c>
      <c r="G4742" s="20">
        <v>1.5265360041355849</v>
      </c>
    </row>
    <row r="4743" spans="1:7" x14ac:dyDescent="0.25">
      <c r="A4743" s="20" t="str">
        <f t="shared" si="74"/>
        <v>CONSUMO PER CAPITA (kg ó litros por individuo)Frutas con gas30-100MIL</v>
      </c>
      <c r="B4743" s="20" t="s">
        <v>122</v>
      </c>
      <c r="C4743" s="20" t="s">
        <v>166</v>
      </c>
      <c r="D4743" s="20" t="s">
        <v>14</v>
      </c>
      <c r="E4743" s="20">
        <v>2.2236545956677247</v>
      </c>
      <c r="F4743" s="20">
        <v>1.7771685470024257</v>
      </c>
      <c r="G4743" s="20">
        <v>1.1464096184232355</v>
      </c>
    </row>
    <row r="4744" spans="1:7" x14ac:dyDescent="0.25">
      <c r="A4744" s="20" t="str">
        <f t="shared" si="74"/>
        <v>CONSUMO PER CAPITA (kg ó litros por individuo)Frutas con gas100-200MIL</v>
      </c>
      <c r="B4744" s="20" t="s">
        <v>122</v>
      </c>
      <c r="C4744" s="20" t="s">
        <v>166</v>
      </c>
      <c r="D4744" s="20" t="s">
        <v>15</v>
      </c>
      <c r="E4744" s="20">
        <v>1.9505154793368153</v>
      </c>
      <c r="F4744" s="20">
        <v>1.8658113253942947</v>
      </c>
      <c r="G4744" s="20">
        <v>1.0933278530989656</v>
      </c>
    </row>
    <row r="4745" spans="1:7" x14ac:dyDescent="0.25">
      <c r="A4745" s="20" t="str">
        <f t="shared" si="74"/>
        <v>CONSUMO PER CAPITA (kg ó litros por individuo)Frutas con gas200-500MIL</v>
      </c>
      <c r="B4745" s="20" t="s">
        <v>122</v>
      </c>
      <c r="C4745" s="20" t="s">
        <v>166</v>
      </c>
      <c r="D4745" s="20" t="s">
        <v>16</v>
      </c>
      <c r="E4745" s="20">
        <v>1.9612716614889203</v>
      </c>
      <c r="F4745" s="20">
        <v>1.8291042340193202</v>
      </c>
      <c r="G4745" s="20">
        <v>1.1153267249246908</v>
      </c>
    </row>
    <row r="4746" spans="1:7" x14ac:dyDescent="0.25">
      <c r="A4746" s="20" t="str">
        <f t="shared" si="74"/>
        <v>CONSUMO PER CAPITA (kg ó litros por individuo)Frutas con gas&gt;500MIL</v>
      </c>
      <c r="B4746" s="20" t="s">
        <v>122</v>
      </c>
      <c r="C4746" s="20" t="s">
        <v>166</v>
      </c>
      <c r="D4746" s="20" t="s">
        <v>17</v>
      </c>
      <c r="E4746" s="20">
        <v>1.7269227327192382</v>
      </c>
      <c r="F4746" s="20">
        <v>1.6809670440895919</v>
      </c>
      <c r="G4746" s="20">
        <v>0.91254915485176713</v>
      </c>
    </row>
    <row r="4747" spans="1:7" x14ac:dyDescent="0.25">
      <c r="A4747" s="20" t="str">
        <f t="shared" si="74"/>
        <v>CONSUMO PER CAPITA (kg ó litros por individuo)Frutas con gasDE 15 A 19 AÑOS</v>
      </c>
      <c r="B4747" s="20" t="s">
        <v>122</v>
      </c>
      <c r="C4747" s="20" t="s">
        <v>166</v>
      </c>
      <c r="D4747" s="20" t="s">
        <v>40</v>
      </c>
      <c r="E4747" s="20">
        <v>1.9833353488062113</v>
      </c>
      <c r="F4747" s="20">
        <v>2.0845358661180504</v>
      </c>
      <c r="G4747" s="20">
        <v>3.3757373397479715</v>
      </c>
    </row>
    <row r="4748" spans="1:7" x14ac:dyDescent="0.25">
      <c r="A4748" s="20" t="str">
        <f t="shared" si="74"/>
        <v>CONSUMO PER CAPITA (kg ó litros por individuo)Frutas con gasDE 20 A 24 AÑOS</v>
      </c>
      <c r="B4748" s="20" t="s">
        <v>122</v>
      </c>
      <c r="C4748" s="20" t="s">
        <v>166</v>
      </c>
      <c r="D4748" s="20" t="s">
        <v>41</v>
      </c>
      <c r="E4748" s="20">
        <v>2.2992499259955612</v>
      </c>
      <c r="F4748" s="20">
        <v>1.8049315855794372</v>
      </c>
      <c r="G4748" s="20">
        <v>1.1128550922939746</v>
      </c>
    </row>
    <row r="4749" spans="1:7" x14ac:dyDescent="0.25">
      <c r="A4749" s="20" t="str">
        <f t="shared" si="74"/>
        <v>CONSUMO PER CAPITA (kg ó litros por individuo)Frutas con gasDE 25 A 34 AÑOS</v>
      </c>
      <c r="B4749" s="20" t="s">
        <v>122</v>
      </c>
      <c r="C4749" s="20" t="s">
        <v>166</v>
      </c>
      <c r="D4749" s="20" t="s">
        <v>42</v>
      </c>
      <c r="E4749" s="20">
        <v>1.6821822259403947</v>
      </c>
      <c r="F4749" s="20">
        <v>1.5563210420104951</v>
      </c>
      <c r="G4749" s="20">
        <v>0.9454252822743926</v>
      </c>
    </row>
    <row r="4750" spans="1:7" x14ac:dyDescent="0.25">
      <c r="A4750" s="20" t="str">
        <f t="shared" si="74"/>
        <v>CONSUMO PER CAPITA (kg ó litros por individuo)Frutas con gasDE 35 A 49 AÑOS</v>
      </c>
      <c r="B4750" s="20" t="s">
        <v>122</v>
      </c>
      <c r="C4750" s="20" t="s">
        <v>166</v>
      </c>
      <c r="D4750" s="20" t="s">
        <v>43</v>
      </c>
      <c r="E4750" s="20">
        <v>2.6698257525247278</v>
      </c>
      <c r="F4750" s="20">
        <v>2.3674024902272865</v>
      </c>
      <c r="G4750" s="20">
        <v>1.3900016647868969</v>
      </c>
    </row>
    <row r="4751" spans="1:7" x14ac:dyDescent="0.25">
      <c r="A4751" s="20" t="str">
        <f t="shared" si="74"/>
        <v>CONSUMO PER CAPITA (kg ó litros por individuo)Frutas con gasDE 50 A 59 AÑOS</v>
      </c>
      <c r="B4751" s="20" t="s">
        <v>122</v>
      </c>
      <c r="C4751" s="20" t="s">
        <v>166</v>
      </c>
      <c r="D4751" s="20" t="s">
        <v>44</v>
      </c>
      <c r="E4751" s="20">
        <v>2.3450115764750796</v>
      </c>
      <c r="F4751" s="20">
        <v>2.249579813894663</v>
      </c>
      <c r="G4751" s="20">
        <v>1.5177533978389668</v>
      </c>
    </row>
    <row r="4752" spans="1:7" x14ac:dyDescent="0.25">
      <c r="A4752" s="20" t="str">
        <f t="shared" si="74"/>
        <v>CONSUMO PER CAPITA (kg ó litros por individuo)Frutas con gasDE 60 A 75 AÑOS</v>
      </c>
      <c r="B4752" s="20" t="s">
        <v>122</v>
      </c>
      <c r="C4752" s="20" t="s">
        <v>166</v>
      </c>
      <c r="D4752" s="20" t="s">
        <v>45</v>
      </c>
      <c r="E4752" s="20">
        <v>1.5962357231555311</v>
      </c>
      <c r="F4752" s="20">
        <v>1.6042932645786585</v>
      </c>
      <c r="G4752" s="20">
        <v>0.96747971979074654</v>
      </c>
    </row>
    <row r="4753" spans="1:7" x14ac:dyDescent="0.25">
      <c r="A4753" s="20" t="str">
        <f t="shared" si="74"/>
        <v>CONSUMO PER CAPITA (kg ó litros por individuo)Frutas con gasALTA Y MEDIA ALTA</v>
      </c>
      <c r="B4753" s="20" t="s">
        <v>122</v>
      </c>
      <c r="C4753" s="20" t="s">
        <v>166</v>
      </c>
      <c r="D4753" s="20" t="s">
        <v>18</v>
      </c>
      <c r="E4753" s="20">
        <v>2.0804522051630361</v>
      </c>
      <c r="F4753" s="20">
        <v>1.8923647451044323</v>
      </c>
      <c r="G4753" s="20">
        <v>2.0947309056677144</v>
      </c>
    </row>
    <row r="4754" spans="1:7" x14ac:dyDescent="0.25">
      <c r="A4754" s="20" t="str">
        <f t="shared" si="74"/>
        <v>CONSUMO PER CAPITA (kg ó litros por individuo)Frutas con gasMEDIA</v>
      </c>
      <c r="B4754" s="20" t="s">
        <v>122</v>
      </c>
      <c r="C4754" s="20" t="s">
        <v>166</v>
      </c>
      <c r="D4754" s="20" t="s">
        <v>19</v>
      </c>
      <c r="E4754" s="20">
        <v>1.9762082969945407</v>
      </c>
      <c r="F4754" s="20">
        <v>1.9281305948134806</v>
      </c>
      <c r="G4754" s="20">
        <v>1.0914827120944735</v>
      </c>
    </row>
    <row r="4755" spans="1:7" x14ac:dyDescent="0.25">
      <c r="A4755" s="20" t="str">
        <f t="shared" si="74"/>
        <v>CONSUMO PER CAPITA (kg ó litros por individuo)Frutas con gasMEDIA BAJA</v>
      </c>
      <c r="B4755" s="20" t="s">
        <v>122</v>
      </c>
      <c r="C4755" s="20" t="s">
        <v>166</v>
      </c>
      <c r="D4755" s="20" t="s">
        <v>20</v>
      </c>
      <c r="E4755" s="20">
        <v>2.2087323396794947</v>
      </c>
      <c r="F4755" s="20">
        <v>1.9778239313481687</v>
      </c>
      <c r="G4755" s="20">
        <v>1.0018176716410725</v>
      </c>
    </row>
    <row r="4756" spans="1:7" x14ac:dyDescent="0.25">
      <c r="A4756" s="20" t="str">
        <f t="shared" si="74"/>
        <v>CONSUMO PER CAPITA (kg ó litros por individuo)Frutas con gasBAJA</v>
      </c>
      <c r="B4756" s="20" t="s">
        <v>122</v>
      </c>
      <c r="C4756" s="20" t="s">
        <v>166</v>
      </c>
      <c r="D4756" s="20" t="s">
        <v>21</v>
      </c>
      <c r="E4756" s="20">
        <v>2.506224537169222</v>
      </c>
      <c r="F4756" s="20">
        <v>2.2963955829209195</v>
      </c>
      <c r="G4756" s="20">
        <v>1.5516191651185069</v>
      </c>
    </row>
    <row r="4757" spans="1:7" x14ac:dyDescent="0.25">
      <c r="A4757" s="20" t="str">
        <f t="shared" si="74"/>
        <v>CONSUMO PER CAPITA (kg ó litros por individuo)Frutas con gasHOMBRE</v>
      </c>
      <c r="B4757" s="20" t="s">
        <v>122</v>
      </c>
      <c r="C4757" s="20" t="s">
        <v>166</v>
      </c>
      <c r="D4757" s="20" t="s">
        <v>22</v>
      </c>
      <c r="E4757" s="20">
        <v>1.9492103283768722</v>
      </c>
      <c r="F4757" s="20">
        <v>2.0320467086526603</v>
      </c>
      <c r="G4757" s="20">
        <v>1.1328764447033253</v>
      </c>
    </row>
    <row r="4758" spans="1:7" x14ac:dyDescent="0.25">
      <c r="A4758" s="20" t="str">
        <f t="shared" si="74"/>
        <v>CONSUMO PER CAPITA (kg ó litros por individuo)Frutas con gasMUJER</v>
      </c>
      <c r="B4758" s="20" t="s">
        <v>122</v>
      </c>
      <c r="C4758" s="20" t="s">
        <v>166</v>
      </c>
      <c r="D4758" s="20" t="s">
        <v>23</v>
      </c>
      <c r="E4758" s="20">
        <v>2.3725727738747824</v>
      </c>
      <c r="F4758" s="20">
        <v>1.9766984133795291</v>
      </c>
      <c r="G4758" s="20">
        <v>1.6048712375766976</v>
      </c>
    </row>
    <row r="4759" spans="1:7" x14ac:dyDescent="0.25">
      <c r="A4759" s="20" t="str">
        <f t="shared" si="74"/>
        <v>CONSUMO PER CAPITA (kg ó litros por individuo)Frutas sin gasT.ESPAÑA</v>
      </c>
      <c r="B4759" s="20" t="s">
        <v>122</v>
      </c>
      <c r="C4759" s="20" t="s">
        <v>167</v>
      </c>
      <c r="D4759" s="20" t="s">
        <v>37</v>
      </c>
      <c r="E4759" s="20">
        <v>0.55100248617705072</v>
      </c>
      <c r="F4759" s="20">
        <v>0.4491481547889799</v>
      </c>
      <c r="G4759" s="20">
        <v>0.31249866392170028</v>
      </c>
    </row>
    <row r="4760" spans="1:7" x14ac:dyDescent="0.25">
      <c r="A4760" s="20" t="str">
        <f t="shared" si="74"/>
        <v>CONSUMO PER CAPITA (kg ó litros por individuo)Frutas sin gasBCN AM</v>
      </c>
      <c r="B4760" s="20" t="s">
        <v>122</v>
      </c>
      <c r="C4760" s="20" t="s">
        <v>167</v>
      </c>
      <c r="D4760" s="20" t="s">
        <v>2</v>
      </c>
      <c r="E4760" s="20">
        <v>0.34195705257605047</v>
      </c>
      <c r="F4760" s="20">
        <v>0.25325849284611285</v>
      </c>
      <c r="G4760" s="20">
        <v>0.17949460115830163</v>
      </c>
    </row>
    <row r="4761" spans="1:7" x14ac:dyDescent="0.25">
      <c r="A4761" s="20" t="str">
        <f t="shared" si="74"/>
        <v>CONSUMO PER CAPITA (kg ó litros por individuo)Frutas sin gasREST.CAT ARAGON</v>
      </c>
      <c r="B4761" s="20" t="s">
        <v>122</v>
      </c>
      <c r="C4761" s="20" t="s">
        <v>167</v>
      </c>
      <c r="D4761" s="20" t="s">
        <v>3</v>
      </c>
      <c r="E4761" s="20">
        <v>0.33763753116703998</v>
      </c>
      <c r="F4761" s="20">
        <v>0.20993545136493452</v>
      </c>
      <c r="G4761" s="20">
        <v>0.17141420651790884</v>
      </c>
    </row>
    <row r="4762" spans="1:7" x14ac:dyDescent="0.25">
      <c r="A4762" s="20" t="str">
        <f t="shared" si="74"/>
        <v>CONSUMO PER CAPITA (kg ó litros por individuo)Frutas sin gasLEVANTE</v>
      </c>
      <c r="B4762" s="20" t="s">
        <v>122</v>
      </c>
      <c r="C4762" s="20" t="s">
        <v>167</v>
      </c>
      <c r="D4762" s="20" t="s">
        <v>4</v>
      </c>
      <c r="E4762" s="20">
        <v>0.39290466955219033</v>
      </c>
      <c r="F4762" s="20">
        <v>0.34438015030772434</v>
      </c>
      <c r="G4762" s="20">
        <v>0.17885526896838466</v>
      </c>
    </row>
    <row r="4763" spans="1:7" x14ac:dyDescent="0.25">
      <c r="A4763" s="20" t="str">
        <f t="shared" si="74"/>
        <v>CONSUMO PER CAPITA (kg ó litros por individuo)Frutas sin gasANDALUCIA</v>
      </c>
      <c r="B4763" s="20" t="s">
        <v>122</v>
      </c>
      <c r="C4763" s="20" t="s">
        <v>167</v>
      </c>
      <c r="D4763" s="20" t="s">
        <v>5</v>
      </c>
      <c r="E4763" s="20">
        <v>0.21492122927755791</v>
      </c>
      <c r="F4763" s="20">
        <v>0.24887787126302921</v>
      </c>
      <c r="G4763" s="20">
        <v>0.15489196258121868</v>
      </c>
    </row>
    <row r="4764" spans="1:7" x14ac:dyDescent="0.25">
      <c r="A4764" s="20" t="str">
        <f t="shared" si="74"/>
        <v>CONSUMO PER CAPITA (kg ó litros por individuo)Frutas sin gasMDD AM</v>
      </c>
      <c r="B4764" s="20" t="s">
        <v>122</v>
      </c>
      <c r="C4764" s="20" t="s">
        <v>167</v>
      </c>
      <c r="D4764" s="20" t="s">
        <v>6</v>
      </c>
      <c r="E4764" s="20">
        <v>0.77588358387533429</v>
      </c>
      <c r="F4764" s="20">
        <v>0.98566814063968722</v>
      </c>
      <c r="G4764" s="20">
        <v>0.50751290528883919</v>
      </c>
    </row>
    <row r="4765" spans="1:7" x14ac:dyDescent="0.25">
      <c r="A4765" s="20" t="str">
        <f t="shared" si="74"/>
        <v>CONSUMO PER CAPITA (kg ó litros por individuo)Frutas sin gasRTO CENTRO</v>
      </c>
      <c r="B4765" s="20" t="s">
        <v>122</v>
      </c>
      <c r="C4765" s="20" t="s">
        <v>167</v>
      </c>
      <c r="D4765" s="20" t="s">
        <v>7</v>
      </c>
      <c r="E4765" s="20">
        <v>0.67473548865784705</v>
      </c>
      <c r="F4765" s="20">
        <v>0.57292413239696494</v>
      </c>
      <c r="G4765" s="20">
        <v>0.8251297084454251</v>
      </c>
    </row>
    <row r="4766" spans="1:7" x14ac:dyDescent="0.25">
      <c r="A4766" s="20" t="str">
        <f t="shared" si="74"/>
        <v>CONSUMO PER CAPITA (kg ó litros por individuo)Frutas sin gasNORTE-CENTRO</v>
      </c>
      <c r="B4766" s="20" t="s">
        <v>122</v>
      </c>
      <c r="C4766" s="20" t="s">
        <v>167</v>
      </c>
      <c r="D4766" s="20" t="s">
        <v>8</v>
      </c>
      <c r="E4766" s="20">
        <v>0.38794163964967698</v>
      </c>
      <c r="F4766" s="20">
        <v>0.15673870364648396</v>
      </c>
      <c r="G4766" s="20">
        <v>0.14636524074423968</v>
      </c>
    </row>
    <row r="4767" spans="1:7" x14ac:dyDescent="0.25">
      <c r="A4767" s="20" t="str">
        <f t="shared" si="74"/>
        <v>CONSUMO PER CAPITA (kg ó litros por individuo)Frutas sin gasNOROESTE</v>
      </c>
      <c r="B4767" s="20" t="s">
        <v>122</v>
      </c>
      <c r="C4767" s="20" t="s">
        <v>167</v>
      </c>
      <c r="D4767" s="20" t="s">
        <v>9</v>
      </c>
      <c r="E4767" s="20">
        <v>1.7563178481926531</v>
      </c>
      <c r="F4767" s="20">
        <v>0.98489820084396829</v>
      </c>
      <c r="G4767" s="20">
        <v>0.5805156939479702</v>
      </c>
    </row>
    <row r="4768" spans="1:7" x14ac:dyDescent="0.25">
      <c r="A4768" s="20" t="str">
        <f t="shared" si="74"/>
        <v>CONSUMO PER CAPITA (kg ó litros por individuo)Frutas sin gas&lt;2MIL</v>
      </c>
      <c r="B4768" s="20" t="s">
        <v>122</v>
      </c>
      <c r="C4768" s="20" t="s">
        <v>167</v>
      </c>
      <c r="D4768" s="20" t="s">
        <v>10</v>
      </c>
      <c r="E4768" s="20">
        <v>0.56058593645151</v>
      </c>
      <c r="F4768" s="20">
        <v>0.32156023366350495</v>
      </c>
      <c r="G4768" s="20">
        <v>0.28206118946166797</v>
      </c>
    </row>
    <row r="4769" spans="1:7" x14ac:dyDescent="0.25">
      <c r="A4769" s="20" t="str">
        <f t="shared" si="74"/>
        <v>CONSUMO PER CAPITA (kg ó litros por individuo)Frutas sin gas2-5MIL</v>
      </c>
      <c r="B4769" s="20" t="s">
        <v>122</v>
      </c>
      <c r="C4769" s="20" t="s">
        <v>167</v>
      </c>
      <c r="D4769" s="20" t="s">
        <v>11</v>
      </c>
      <c r="E4769" s="20">
        <v>1.3892763809782491</v>
      </c>
      <c r="F4769" s="20">
        <v>0.50096701152482292</v>
      </c>
      <c r="G4769" s="20">
        <v>0.27345362757007513</v>
      </c>
    </row>
    <row r="4770" spans="1:7" x14ac:dyDescent="0.25">
      <c r="A4770" s="20" t="str">
        <f t="shared" si="74"/>
        <v>CONSUMO PER CAPITA (kg ó litros por individuo)Frutas sin gas5-10MIL</v>
      </c>
      <c r="B4770" s="20" t="s">
        <v>122</v>
      </c>
      <c r="C4770" s="20" t="s">
        <v>167</v>
      </c>
      <c r="D4770" s="20" t="s">
        <v>12</v>
      </c>
      <c r="E4770" s="20">
        <v>0.47076179785590222</v>
      </c>
      <c r="F4770" s="20">
        <v>0.26290274467779451</v>
      </c>
      <c r="G4770" s="20">
        <v>0.1216703446101237</v>
      </c>
    </row>
    <row r="4771" spans="1:7" x14ac:dyDescent="0.25">
      <c r="A4771" s="20" t="str">
        <f t="shared" si="74"/>
        <v>CONSUMO PER CAPITA (kg ó litros por individuo)Frutas sin gas10-30MIL</v>
      </c>
      <c r="B4771" s="20" t="s">
        <v>122</v>
      </c>
      <c r="C4771" s="20" t="s">
        <v>167</v>
      </c>
      <c r="D4771" s="20" t="s">
        <v>13</v>
      </c>
      <c r="E4771" s="20">
        <v>0.32268872462790904</v>
      </c>
      <c r="F4771" s="20">
        <v>0.31925754800622408</v>
      </c>
      <c r="G4771" s="20">
        <v>0.41576117829018205</v>
      </c>
    </row>
    <row r="4772" spans="1:7" x14ac:dyDescent="0.25">
      <c r="A4772" s="20" t="str">
        <f t="shared" si="74"/>
        <v>CONSUMO PER CAPITA (kg ó litros por individuo)Frutas sin gas30-100MIL</v>
      </c>
      <c r="B4772" s="20" t="s">
        <v>122</v>
      </c>
      <c r="C4772" s="20" t="s">
        <v>167</v>
      </c>
      <c r="D4772" s="20" t="s">
        <v>14</v>
      </c>
      <c r="E4772" s="20">
        <v>0.57824357674945437</v>
      </c>
      <c r="F4772" s="20">
        <v>0.57202214869443202</v>
      </c>
      <c r="G4772" s="20">
        <v>0.28767320867890389</v>
      </c>
    </row>
    <row r="4773" spans="1:7" x14ac:dyDescent="0.25">
      <c r="A4773" s="20" t="str">
        <f t="shared" si="74"/>
        <v>CONSUMO PER CAPITA (kg ó litros por individuo)Frutas sin gas100-200MIL</v>
      </c>
      <c r="B4773" s="20" t="s">
        <v>122</v>
      </c>
      <c r="C4773" s="20" t="s">
        <v>167</v>
      </c>
      <c r="D4773" s="20" t="s">
        <v>15</v>
      </c>
      <c r="E4773" s="20">
        <v>0.49708626703007819</v>
      </c>
      <c r="F4773" s="20">
        <v>0.29805187972817365</v>
      </c>
      <c r="G4773" s="20">
        <v>0.18311583245584534</v>
      </c>
    </row>
    <row r="4774" spans="1:7" x14ac:dyDescent="0.25">
      <c r="A4774" s="20" t="str">
        <f t="shared" si="74"/>
        <v>CONSUMO PER CAPITA (kg ó litros por individuo)Frutas sin gas200-500MIL</v>
      </c>
      <c r="B4774" s="20" t="s">
        <v>122</v>
      </c>
      <c r="C4774" s="20" t="s">
        <v>167</v>
      </c>
      <c r="D4774" s="20" t="s">
        <v>16</v>
      </c>
      <c r="E4774" s="20">
        <v>0.57118233877518287</v>
      </c>
      <c r="F4774" s="20">
        <v>0.51502417993029448</v>
      </c>
      <c r="G4774" s="20">
        <v>0.39776781627890739</v>
      </c>
    </row>
    <row r="4775" spans="1:7" x14ac:dyDescent="0.25">
      <c r="A4775" s="20" t="str">
        <f t="shared" si="74"/>
        <v>CONSUMO PER CAPITA (kg ó litros por individuo)Frutas sin gas&gt;500MIL</v>
      </c>
      <c r="B4775" s="20" t="s">
        <v>122</v>
      </c>
      <c r="C4775" s="20" t="s">
        <v>167</v>
      </c>
      <c r="D4775" s="20" t="s">
        <v>17</v>
      </c>
      <c r="E4775" s="20">
        <v>0.48367818920269373</v>
      </c>
      <c r="F4775" s="20">
        <v>0.59894199714754903</v>
      </c>
      <c r="G4775" s="20">
        <v>0.35809293826562921</v>
      </c>
    </row>
    <row r="4776" spans="1:7" x14ac:dyDescent="0.25">
      <c r="A4776" s="20" t="str">
        <f t="shared" si="74"/>
        <v>CONSUMO PER CAPITA (kg ó litros por individuo)Frutas sin gasDE 15 A 19 AÑOS</v>
      </c>
      <c r="B4776" s="20" t="s">
        <v>122</v>
      </c>
      <c r="C4776" s="20" t="s">
        <v>167</v>
      </c>
      <c r="D4776" s="20" t="s">
        <v>40</v>
      </c>
      <c r="E4776" s="20">
        <v>0.29571454618482884</v>
      </c>
      <c r="F4776" s="20">
        <v>0.18366656281006</v>
      </c>
      <c r="G4776" s="20">
        <v>0.10302050568447348</v>
      </c>
    </row>
    <row r="4777" spans="1:7" x14ac:dyDescent="0.25">
      <c r="A4777" s="20" t="str">
        <f t="shared" si="74"/>
        <v>CONSUMO PER CAPITA (kg ó litros por individuo)Frutas sin gasDE 20 A 24 AÑOS</v>
      </c>
      <c r="B4777" s="20" t="s">
        <v>122</v>
      </c>
      <c r="C4777" s="20" t="s">
        <v>167</v>
      </c>
      <c r="D4777" s="20" t="s">
        <v>41</v>
      </c>
      <c r="E4777" s="20">
        <v>0.24023866637396576</v>
      </c>
      <c r="F4777" s="20">
        <v>0.2730238092938071</v>
      </c>
      <c r="G4777" s="20">
        <v>0.10738833549899364</v>
      </c>
    </row>
    <row r="4778" spans="1:7" x14ac:dyDescent="0.25">
      <c r="A4778" s="20" t="str">
        <f t="shared" si="74"/>
        <v>CONSUMO PER CAPITA (kg ó litros por individuo)Frutas sin gasDE 25 A 34 AÑOS</v>
      </c>
      <c r="B4778" s="20" t="s">
        <v>122</v>
      </c>
      <c r="C4778" s="20" t="s">
        <v>167</v>
      </c>
      <c r="D4778" s="20" t="s">
        <v>42</v>
      </c>
      <c r="E4778" s="20">
        <v>0.36587259409450729</v>
      </c>
      <c r="F4778" s="20">
        <v>0.27665219072665753</v>
      </c>
      <c r="G4778" s="20">
        <v>0.16912330729941158</v>
      </c>
    </row>
    <row r="4779" spans="1:7" x14ac:dyDescent="0.25">
      <c r="A4779" s="20" t="str">
        <f t="shared" si="74"/>
        <v>CONSUMO PER CAPITA (kg ó litros por individuo)Frutas sin gasDE 35 A 49 AÑOS</v>
      </c>
      <c r="B4779" s="20" t="s">
        <v>122</v>
      </c>
      <c r="C4779" s="20" t="s">
        <v>167</v>
      </c>
      <c r="D4779" s="20" t="s">
        <v>43</v>
      </c>
      <c r="E4779" s="20">
        <v>0.49779513133662362</v>
      </c>
      <c r="F4779" s="20">
        <v>0.38090234117981264</v>
      </c>
      <c r="G4779" s="20">
        <v>0.24857971943498963</v>
      </c>
    </row>
    <row r="4780" spans="1:7" x14ac:dyDescent="0.25">
      <c r="A4780" s="20" t="str">
        <f t="shared" si="74"/>
        <v>CONSUMO PER CAPITA (kg ó litros por individuo)Frutas sin gasDE 50 A 59 AÑOS</v>
      </c>
      <c r="B4780" s="20" t="s">
        <v>122</v>
      </c>
      <c r="C4780" s="20" t="s">
        <v>167</v>
      </c>
      <c r="D4780" s="20" t="s">
        <v>44</v>
      </c>
      <c r="E4780" s="20">
        <v>0.53971062503128631</v>
      </c>
      <c r="F4780" s="20">
        <v>0.5413676109386043</v>
      </c>
      <c r="G4780" s="20">
        <v>0.37186676883846492</v>
      </c>
    </row>
    <row r="4781" spans="1:7" x14ac:dyDescent="0.25">
      <c r="A4781" s="20" t="str">
        <f t="shared" si="74"/>
        <v>CONSUMO PER CAPITA (kg ó litros por individuo)Frutas sin gasDE 60 A 75 AÑOS</v>
      </c>
      <c r="B4781" s="20" t="s">
        <v>122</v>
      </c>
      <c r="C4781" s="20" t="s">
        <v>167</v>
      </c>
      <c r="D4781" s="20" t="s">
        <v>45</v>
      </c>
      <c r="E4781" s="20">
        <v>0.93234707455403887</v>
      </c>
      <c r="F4781" s="20">
        <v>0.71027320642753866</v>
      </c>
      <c r="G4781" s="20">
        <v>0.56313867303327381</v>
      </c>
    </row>
    <row r="4782" spans="1:7" x14ac:dyDescent="0.25">
      <c r="A4782" s="20" t="str">
        <f t="shared" si="74"/>
        <v>CONSUMO PER CAPITA (kg ó litros por individuo)Frutas sin gasALTA Y MEDIA ALTA</v>
      </c>
      <c r="B4782" s="20" t="s">
        <v>122</v>
      </c>
      <c r="C4782" s="20" t="s">
        <v>167</v>
      </c>
      <c r="D4782" s="20" t="s">
        <v>18</v>
      </c>
      <c r="E4782" s="20">
        <v>0.54636047880851368</v>
      </c>
      <c r="F4782" s="20">
        <v>0.34551225849769795</v>
      </c>
      <c r="G4782" s="20">
        <v>0.35761882447485704</v>
      </c>
    </row>
    <row r="4783" spans="1:7" x14ac:dyDescent="0.25">
      <c r="A4783" s="20" t="str">
        <f t="shared" si="74"/>
        <v>CONSUMO PER CAPITA (kg ó litros por individuo)Frutas sin gasMEDIA</v>
      </c>
      <c r="B4783" s="20" t="s">
        <v>122</v>
      </c>
      <c r="C4783" s="20" t="s">
        <v>167</v>
      </c>
      <c r="D4783" s="20" t="s">
        <v>19</v>
      </c>
      <c r="E4783" s="20">
        <v>0.80701674851730687</v>
      </c>
      <c r="F4783" s="20">
        <v>0.42441046829471457</v>
      </c>
      <c r="G4783" s="20">
        <v>0.3039328222527935</v>
      </c>
    </row>
    <row r="4784" spans="1:7" x14ac:dyDescent="0.25">
      <c r="A4784" s="20" t="str">
        <f t="shared" si="74"/>
        <v>CONSUMO PER CAPITA (kg ó litros por individuo)Frutas sin gasMEDIA BAJA</v>
      </c>
      <c r="B4784" s="20" t="s">
        <v>122</v>
      </c>
      <c r="C4784" s="20" t="s">
        <v>167</v>
      </c>
      <c r="D4784" s="20" t="s">
        <v>20</v>
      </c>
      <c r="E4784" s="20">
        <v>0.41955577350465234</v>
      </c>
      <c r="F4784" s="20">
        <v>0.62434151763291756</v>
      </c>
      <c r="G4784" s="20">
        <v>0.33824009682260286</v>
      </c>
    </row>
    <row r="4785" spans="1:7" x14ac:dyDescent="0.25">
      <c r="A4785" s="20" t="str">
        <f t="shared" si="74"/>
        <v>CONSUMO PER CAPITA (kg ó litros por individuo)Frutas sin gasBAJA</v>
      </c>
      <c r="B4785" s="20" t="s">
        <v>122</v>
      </c>
      <c r="C4785" s="20" t="s">
        <v>167</v>
      </c>
      <c r="D4785" s="20" t="s">
        <v>21</v>
      </c>
      <c r="E4785" s="20">
        <v>0.29891350225566854</v>
      </c>
      <c r="F4785" s="20">
        <v>0.36606554408557801</v>
      </c>
      <c r="G4785" s="20">
        <v>0.24146305049753666</v>
      </c>
    </row>
    <row r="4786" spans="1:7" x14ac:dyDescent="0.25">
      <c r="A4786" s="20" t="str">
        <f t="shared" si="74"/>
        <v>CONSUMO PER CAPITA (kg ó litros por individuo)Frutas sin gasHOMBRE</v>
      </c>
      <c r="B4786" s="20" t="s">
        <v>122</v>
      </c>
      <c r="C4786" s="20" t="s">
        <v>167</v>
      </c>
      <c r="D4786" s="20" t="s">
        <v>22</v>
      </c>
      <c r="E4786" s="20">
        <v>0.6012106220585437</v>
      </c>
      <c r="F4786" s="20">
        <v>0.43491131687079881</v>
      </c>
      <c r="G4786" s="20">
        <v>0.31833450140945446</v>
      </c>
    </row>
    <row r="4787" spans="1:7" x14ac:dyDescent="0.25">
      <c r="A4787" s="20" t="str">
        <f t="shared" si="74"/>
        <v>CONSUMO PER CAPITA (kg ó litros por individuo)Frutas sin gasMUJER</v>
      </c>
      <c r="B4787" s="20" t="s">
        <v>122</v>
      </c>
      <c r="C4787" s="20" t="s">
        <v>167</v>
      </c>
      <c r="D4787" s="20" t="s">
        <v>23</v>
      </c>
      <c r="E4787" s="20">
        <v>0.50139274255420785</v>
      </c>
      <c r="F4787" s="20">
        <v>0.46317199381640367</v>
      </c>
      <c r="G4787" s="20">
        <v>0.30675985059179678</v>
      </c>
    </row>
    <row r="4788" spans="1:7" x14ac:dyDescent="0.25">
      <c r="A4788" s="20" t="str">
        <f t="shared" si="74"/>
        <v>CONSUMO PER CAPITA (kg ó litros por individuo)MixersT.ESPAÑA</v>
      </c>
      <c r="B4788" s="20" t="s">
        <v>122</v>
      </c>
      <c r="C4788" s="20" t="s">
        <v>168</v>
      </c>
      <c r="D4788" s="20" t="s">
        <v>37</v>
      </c>
      <c r="E4788" s="20">
        <v>0.47927149736865521</v>
      </c>
      <c r="F4788" s="20">
        <v>0.48368598114548311</v>
      </c>
      <c r="G4788" s="20">
        <v>0.1936092173765411</v>
      </c>
    </row>
    <row r="4789" spans="1:7" x14ac:dyDescent="0.25">
      <c r="A4789" s="20" t="str">
        <f t="shared" si="74"/>
        <v>CONSUMO PER CAPITA (kg ó litros por individuo)MixersBCN AM</v>
      </c>
      <c r="B4789" s="20" t="s">
        <v>122</v>
      </c>
      <c r="C4789" s="20" t="s">
        <v>168</v>
      </c>
      <c r="D4789" s="20" t="s">
        <v>2</v>
      </c>
      <c r="E4789" s="20">
        <v>0.55676371300165317</v>
      </c>
      <c r="F4789" s="20">
        <v>0.49043582452647433</v>
      </c>
      <c r="G4789" s="20">
        <v>0.17132172380896421</v>
      </c>
    </row>
    <row r="4790" spans="1:7" x14ac:dyDescent="0.25">
      <c r="A4790" s="20" t="str">
        <f t="shared" si="74"/>
        <v>CONSUMO PER CAPITA (kg ó litros por individuo)MixersREST.CAT ARAGON</v>
      </c>
      <c r="B4790" s="20" t="s">
        <v>122</v>
      </c>
      <c r="C4790" s="20" t="s">
        <v>168</v>
      </c>
      <c r="D4790" s="20" t="s">
        <v>3</v>
      </c>
      <c r="E4790" s="20">
        <v>0.79218142855352702</v>
      </c>
      <c r="F4790" s="20">
        <v>0.81821302621141756</v>
      </c>
      <c r="G4790" s="20">
        <v>0.26168154249073788</v>
      </c>
    </row>
    <row r="4791" spans="1:7" x14ac:dyDescent="0.25">
      <c r="A4791" s="20" t="str">
        <f t="shared" si="74"/>
        <v>CONSUMO PER CAPITA (kg ó litros por individuo)MixersLEVANTE</v>
      </c>
      <c r="B4791" s="20" t="s">
        <v>122</v>
      </c>
      <c r="C4791" s="20" t="s">
        <v>168</v>
      </c>
      <c r="D4791" s="20" t="s">
        <v>4</v>
      </c>
      <c r="E4791" s="20">
        <v>0.45889283267520015</v>
      </c>
      <c r="F4791" s="20">
        <v>0.54102454648980125</v>
      </c>
      <c r="G4791" s="20">
        <v>0.19246997878391134</v>
      </c>
    </row>
    <row r="4792" spans="1:7" x14ac:dyDescent="0.25">
      <c r="A4792" s="20" t="str">
        <f t="shared" si="74"/>
        <v>CONSUMO PER CAPITA (kg ó litros por individuo)MixersANDALUCIA</v>
      </c>
      <c r="B4792" s="20" t="s">
        <v>122</v>
      </c>
      <c r="C4792" s="20" t="s">
        <v>168</v>
      </c>
      <c r="D4792" s="20" t="s">
        <v>5</v>
      </c>
      <c r="E4792" s="20">
        <v>0.40302227347460645</v>
      </c>
      <c r="F4792" s="20">
        <v>0.24194867924798116</v>
      </c>
      <c r="G4792" s="20">
        <v>0.1101139986048557</v>
      </c>
    </row>
    <row r="4793" spans="1:7" x14ac:dyDescent="0.25">
      <c r="A4793" s="20" t="str">
        <f t="shared" si="74"/>
        <v>CONSUMO PER CAPITA (kg ó litros por individuo)MixersMDD AM</v>
      </c>
      <c r="B4793" s="20" t="s">
        <v>122</v>
      </c>
      <c r="C4793" s="20" t="s">
        <v>168</v>
      </c>
      <c r="D4793" s="20" t="s">
        <v>6</v>
      </c>
      <c r="E4793" s="20">
        <v>0.23999117096092129</v>
      </c>
      <c r="F4793" s="20">
        <v>0.33047884671685474</v>
      </c>
      <c r="G4793" s="20">
        <v>0.17072188500602936</v>
      </c>
    </row>
    <row r="4794" spans="1:7" x14ac:dyDescent="0.25">
      <c r="A4794" s="20" t="str">
        <f t="shared" si="74"/>
        <v>CONSUMO PER CAPITA (kg ó litros por individuo)MixersRTO CENTRO</v>
      </c>
      <c r="B4794" s="20" t="s">
        <v>122</v>
      </c>
      <c r="C4794" s="20" t="s">
        <v>168</v>
      </c>
      <c r="D4794" s="20" t="s">
        <v>7</v>
      </c>
      <c r="E4794" s="20">
        <v>0.27236441579122089</v>
      </c>
      <c r="F4794" s="20">
        <v>0.42986157868634561</v>
      </c>
      <c r="G4794" s="20">
        <v>0.15578946114680969</v>
      </c>
    </row>
    <row r="4795" spans="1:7" x14ac:dyDescent="0.25">
      <c r="A4795" s="20" t="str">
        <f t="shared" si="74"/>
        <v>CONSUMO PER CAPITA (kg ó litros por individuo)MixersNORTE-CENTRO</v>
      </c>
      <c r="B4795" s="20" t="s">
        <v>122</v>
      </c>
      <c r="C4795" s="20" t="s">
        <v>168</v>
      </c>
      <c r="D4795" s="20" t="s">
        <v>8</v>
      </c>
      <c r="E4795" s="20">
        <v>0.52645785260058975</v>
      </c>
      <c r="F4795" s="20">
        <v>0.52550926842330015</v>
      </c>
      <c r="G4795" s="20">
        <v>0.279314757119625</v>
      </c>
    </row>
    <row r="4796" spans="1:7" x14ac:dyDescent="0.25">
      <c r="A4796" s="20" t="str">
        <f t="shared" si="74"/>
        <v>CONSUMO PER CAPITA (kg ó litros por individuo)MixersNOROESTE</v>
      </c>
      <c r="B4796" s="20" t="s">
        <v>122</v>
      </c>
      <c r="C4796" s="20" t="s">
        <v>168</v>
      </c>
      <c r="D4796" s="20" t="s">
        <v>9</v>
      </c>
      <c r="E4796" s="20">
        <v>0.67938700188652035</v>
      </c>
      <c r="F4796" s="20">
        <v>0.68557889143613304</v>
      </c>
      <c r="G4796" s="20">
        <v>0.29257486850456893</v>
      </c>
    </row>
    <row r="4797" spans="1:7" x14ac:dyDescent="0.25">
      <c r="A4797" s="20" t="str">
        <f t="shared" si="74"/>
        <v>CONSUMO PER CAPITA (kg ó litros por individuo)Mixers&lt;2MIL</v>
      </c>
      <c r="B4797" s="20" t="s">
        <v>122</v>
      </c>
      <c r="C4797" s="20" t="s">
        <v>168</v>
      </c>
      <c r="D4797" s="20" t="s">
        <v>10</v>
      </c>
      <c r="E4797" s="20">
        <v>0.5899640161162728</v>
      </c>
      <c r="F4797" s="20">
        <v>0.48035866986718512</v>
      </c>
      <c r="G4797" s="20">
        <v>0.21718184013684924</v>
      </c>
    </row>
    <row r="4798" spans="1:7" x14ac:dyDescent="0.25">
      <c r="A4798" s="20" t="str">
        <f t="shared" si="74"/>
        <v>CONSUMO PER CAPITA (kg ó litros por individuo)Mixers2-5MIL</v>
      </c>
      <c r="B4798" s="20" t="s">
        <v>122</v>
      </c>
      <c r="C4798" s="20" t="s">
        <v>168</v>
      </c>
      <c r="D4798" s="20" t="s">
        <v>11</v>
      </c>
      <c r="E4798" s="20">
        <v>0.42467804244523211</v>
      </c>
      <c r="F4798" s="20">
        <v>0.31184278145079647</v>
      </c>
      <c r="G4798" s="20">
        <v>0.1305628765823946</v>
      </c>
    </row>
    <row r="4799" spans="1:7" x14ac:dyDescent="0.25">
      <c r="A4799" s="20" t="str">
        <f t="shared" si="74"/>
        <v>CONSUMO PER CAPITA (kg ó litros por individuo)Mixers5-10MIL</v>
      </c>
      <c r="B4799" s="20" t="s">
        <v>122</v>
      </c>
      <c r="C4799" s="20" t="s">
        <v>168</v>
      </c>
      <c r="D4799" s="20" t="s">
        <v>12</v>
      </c>
      <c r="E4799" s="20">
        <v>0.20129856566080145</v>
      </c>
      <c r="F4799" s="20">
        <v>0.24899850102174417</v>
      </c>
      <c r="G4799" s="20">
        <v>0.10084236004326672</v>
      </c>
    </row>
    <row r="4800" spans="1:7" x14ac:dyDescent="0.25">
      <c r="A4800" s="20" t="str">
        <f t="shared" si="74"/>
        <v>CONSUMO PER CAPITA (kg ó litros por individuo)Mixers10-30MIL</v>
      </c>
      <c r="B4800" s="20" t="s">
        <v>122</v>
      </c>
      <c r="C4800" s="20" t="s">
        <v>168</v>
      </c>
      <c r="D4800" s="20" t="s">
        <v>13</v>
      </c>
      <c r="E4800" s="20">
        <v>0.45506036419244195</v>
      </c>
      <c r="F4800" s="20">
        <v>0.55820465735534786</v>
      </c>
      <c r="G4800" s="20">
        <v>0.1899829124913445</v>
      </c>
    </row>
    <row r="4801" spans="1:7" x14ac:dyDescent="0.25">
      <c r="A4801" s="20" t="str">
        <f t="shared" si="74"/>
        <v>CONSUMO PER CAPITA (kg ó litros por individuo)Mixers30-100MIL</v>
      </c>
      <c r="B4801" s="20" t="s">
        <v>122</v>
      </c>
      <c r="C4801" s="20" t="s">
        <v>168</v>
      </c>
      <c r="D4801" s="20" t="s">
        <v>14</v>
      </c>
      <c r="E4801" s="20">
        <v>0.68850430705158638</v>
      </c>
      <c r="F4801" s="20">
        <v>0.52104910108932889</v>
      </c>
      <c r="G4801" s="20">
        <v>0.20903599515930482</v>
      </c>
    </row>
    <row r="4802" spans="1:7" x14ac:dyDescent="0.25">
      <c r="A4802" s="20" t="str">
        <f t="shared" si="74"/>
        <v>CONSUMO PER CAPITA (kg ó litros por individuo)Mixers100-200MIL</v>
      </c>
      <c r="B4802" s="20" t="s">
        <v>122</v>
      </c>
      <c r="C4802" s="20" t="s">
        <v>168</v>
      </c>
      <c r="D4802" s="20" t="s">
        <v>15</v>
      </c>
      <c r="E4802" s="20">
        <v>0.29033319436849608</v>
      </c>
      <c r="F4802" s="20">
        <v>0.3143732228314744</v>
      </c>
      <c r="G4802" s="20">
        <v>0.17924277009027595</v>
      </c>
    </row>
    <row r="4803" spans="1:7" x14ac:dyDescent="0.25">
      <c r="A4803" s="20" t="str">
        <f t="shared" si="74"/>
        <v>CONSUMO PER CAPITA (kg ó litros por individuo)Mixers200-500MIL</v>
      </c>
      <c r="B4803" s="20" t="s">
        <v>122</v>
      </c>
      <c r="C4803" s="20" t="s">
        <v>168</v>
      </c>
      <c r="D4803" s="20" t="s">
        <v>16</v>
      </c>
      <c r="E4803" s="20">
        <v>0.44864326082798545</v>
      </c>
      <c r="F4803" s="20">
        <v>0.6378655728675523</v>
      </c>
      <c r="G4803" s="20">
        <v>0.23318443194387861</v>
      </c>
    </row>
    <row r="4804" spans="1:7" x14ac:dyDescent="0.25">
      <c r="A4804" s="20" t="str">
        <f t="shared" ref="A4804:A4867" si="75">B4804&amp;C4804&amp;D4804</f>
        <v>CONSUMO PER CAPITA (kg ó litros por individuo)Mixers&gt;500MIL</v>
      </c>
      <c r="B4804" s="20" t="s">
        <v>122</v>
      </c>
      <c r="C4804" s="20" t="s">
        <v>168</v>
      </c>
      <c r="D4804" s="20" t="s">
        <v>17</v>
      </c>
      <c r="E4804" s="20">
        <v>0.51309857472833142</v>
      </c>
      <c r="F4804" s="20">
        <v>0.52477698689235552</v>
      </c>
      <c r="G4804" s="20">
        <v>0.21847104048480925</v>
      </c>
    </row>
    <row r="4805" spans="1:7" x14ac:dyDescent="0.25">
      <c r="A4805" s="20" t="str">
        <f t="shared" si="75"/>
        <v>CONSUMO PER CAPITA (kg ó litros por individuo)MixersDE 15 A 19 AÑOS</v>
      </c>
      <c r="B4805" s="20" t="s">
        <v>122</v>
      </c>
      <c r="C4805" s="20" t="s">
        <v>168</v>
      </c>
      <c r="D4805" s="20" t="s">
        <v>40</v>
      </c>
      <c r="E4805" s="20">
        <v>3.4376125379576239E-2</v>
      </c>
      <c r="F4805" s="20">
        <v>2.5916762181809411E-2</v>
      </c>
      <c r="G4805" s="20" t="s">
        <v>213</v>
      </c>
    </row>
    <row r="4806" spans="1:7" x14ac:dyDescent="0.25">
      <c r="A4806" s="20" t="str">
        <f t="shared" si="75"/>
        <v>CONSUMO PER CAPITA (kg ó litros por individuo)MixersDE 20 A 24 AÑOS</v>
      </c>
      <c r="B4806" s="20" t="s">
        <v>122</v>
      </c>
      <c r="C4806" s="20" t="s">
        <v>168</v>
      </c>
      <c r="D4806" s="20" t="s">
        <v>41</v>
      </c>
      <c r="E4806" s="20">
        <v>6.0808080307816051E-2</v>
      </c>
      <c r="F4806" s="20">
        <v>6.38710663292925E-2</v>
      </c>
      <c r="G4806" s="20">
        <v>3.89156473684973E-2</v>
      </c>
    </row>
    <row r="4807" spans="1:7" x14ac:dyDescent="0.25">
      <c r="A4807" s="20" t="str">
        <f t="shared" si="75"/>
        <v>CONSUMO PER CAPITA (kg ó litros por individuo)MixersDE 25 A 34 AÑOS</v>
      </c>
      <c r="B4807" s="20" t="s">
        <v>122</v>
      </c>
      <c r="C4807" s="20" t="s">
        <v>168</v>
      </c>
      <c r="D4807" s="20" t="s">
        <v>42</v>
      </c>
      <c r="E4807" s="20">
        <v>0.10011123484446791</v>
      </c>
      <c r="F4807" s="20">
        <v>0.11288001498117713</v>
      </c>
      <c r="G4807" s="20">
        <v>5.1037907840275322E-2</v>
      </c>
    </row>
    <row r="4808" spans="1:7" x14ac:dyDescent="0.25">
      <c r="A4808" s="20" t="str">
        <f t="shared" si="75"/>
        <v>CONSUMO PER CAPITA (kg ó litros por individuo)MixersDE 35 A 49 AÑOS</v>
      </c>
      <c r="B4808" s="20" t="s">
        <v>122</v>
      </c>
      <c r="C4808" s="20" t="s">
        <v>168</v>
      </c>
      <c r="D4808" s="20" t="s">
        <v>43</v>
      </c>
      <c r="E4808" s="20">
        <v>0.36218812954330259</v>
      </c>
      <c r="F4808" s="20">
        <v>0.23573007646486141</v>
      </c>
      <c r="G4808" s="20">
        <v>0.10489947114173538</v>
      </c>
    </row>
    <row r="4809" spans="1:7" x14ac:dyDescent="0.25">
      <c r="A4809" s="20" t="str">
        <f t="shared" si="75"/>
        <v>CONSUMO PER CAPITA (kg ó litros por individuo)MixersDE 50 A 59 AÑOS</v>
      </c>
      <c r="B4809" s="20" t="s">
        <v>122</v>
      </c>
      <c r="C4809" s="20" t="s">
        <v>168</v>
      </c>
      <c r="D4809" s="20" t="s">
        <v>44</v>
      </c>
      <c r="E4809" s="20">
        <v>0.55105935169738662</v>
      </c>
      <c r="F4809" s="20">
        <v>0.56792564770569731</v>
      </c>
      <c r="G4809" s="20">
        <v>0.28454949524064227</v>
      </c>
    </row>
    <row r="4810" spans="1:7" x14ac:dyDescent="0.25">
      <c r="A4810" s="20" t="str">
        <f t="shared" si="75"/>
        <v>CONSUMO PER CAPITA (kg ó litros por individuo)MixersDE 60 A 75 AÑOS</v>
      </c>
      <c r="B4810" s="20" t="s">
        <v>122</v>
      </c>
      <c r="C4810" s="20" t="s">
        <v>168</v>
      </c>
      <c r="D4810" s="20" t="s">
        <v>45</v>
      </c>
      <c r="E4810" s="20">
        <v>1.1016451444544153</v>
      </c>
      <c r="F4810" s="20">
        <v>1.2679402993756164</v>
      </c>
      <c r="G4810" s="20">
        <v>0.43107984096600332</v>
      </c>
    </row>
    <row r="4811" spans="1:7" x14ac:dyDescent="0.25">
      <c r="A4811" s="20" t="str">
        <f t="shared" si="75"/>
        <v>CONSUMO PER CAPITA (kg ó litros por individuo)MixersALTA Y MEDIA ALTA</v>
      </c>
      <c r="B4811" s="20" t="s">
        <v>122</v>
      </c>
      <c r="C4811" s="20" t="s">
        <v>168</v>
      </c>
      <c r="D4811" s="20" t="s">
        <v>18</v>
      </c>
      <c r="E4811" s="20">
        <v>0.57360423169931385</v>
      </c>
      <c r="F4811" s="20">
        <v>0.7301960250506665</v>
      </c>
      <c r="G4811" s="20">
        <v>0.26712690883917067</v>
      </c>
    </row>
    <row r="4812" spans="1:7" x14ac:dyDescent="0.25">
      <c r="A4812" s="20" t="str">
        <f t="shared" si="75"/>
        <v>CONSUMO PER CAPITA (kg ó litros por individuo)MixersMEDIA</v>
      </c>
      <c r="B4812" s="20" t="s">
        <v>122</v>
      </c>
      <c r="C4812" s="20" t="s">
        <v>168</v>
      </c>
      <c r="D4812" s="20" t="s">
        <v>19</v>
      </c>
      <c r="E4812" s="20">
        <v>0.52165349617573464</v>
      </c>
      <c r="F4812" s="20">
        <v>0.44596948026697236</v>
      </c>
      <c r="G4812" s="20">
        <v>0.19720796230875717</v>
      </c>
    </row>
    <row r="4813" spans="1:7" x14ac:dyDescent="0.25">
      <c r="A4813" s="20" t="str">
        <f t="shared" si="75"/>
        <v>CONSUMO PER CAPITA (kg ó litros por individuo)MixersMEDIA BAJA</v>
      </c>
      <c r="B4813" s="20" t="s">
        <v>122</v>
      </c>
      <c r="C4813" s="20" t="s">
        <v>168</v>
      </c>
      <c r="D4813" s="20" t="s">
        <v>20</v>
      </c>
      <c r="E4813" s="20">
        <v>0.52699540050405658</v>
      </c>
      <c r="F4813" s="20">
        <v>0.43514723571873409</v>
      </c>
      <c r="G4813" s="20">
        <v>0.16288604267882409</v>
      </c>
    </row>
    <row r="4814" spans="1:7" x14ac:dyDescent="0.25">
      <c r="A4814" s="20" t="str">
        <f t="shared" si="75"/>
        <v>CONSUMO PER CAPITA (kg ó litros por individuo)MixersBAJA</v>
      </c>
      <c r="B4814" s="20" t="s">
        <v>122</v>
      </c>
      <c r="C4814" s="20" t="s">
        <v>168</v>
      </c>
      <c r="D4814" s="20" t="s">
        <v>21</v>
      </c>
      <c r="E4814" s="20">
        <v>0.23744611382897474</v>
      </c>
      <c r="F4814" s="20">
        <v>0.34017683514438596</v>
      </c>
      <c r="G4814" s="20">
        <v>0.14782032501245737</v>
      </c>
    </row>
    <row r="4815" spans="1:7" x14ac:dyDescent="0.25">
      <c r="A4815" s="20" t="str">
        <f t="shared" si="75"/>
        <v>CONSUMO PER CAPITA (kg ó litros por individuo)MixersHOMBRE</v>
      </c>
      <c r="B4815" s="20" t="s">
        <v>122</v>
      </c>
      <c r="C4815" s="20" t="s">
        <v>168</v>
      </c>
      <c r="D4815" s="20" t="s">
        <v>22</v>
      </c>
      <c r="E4815" s="20">
        <v>0.44512532262837118</v>
      </c>
      <c r="F4815" s="20">
        <v>0.48600007735463369</v>
      </c>
      <c r="G4815" s="20">
        <v>0.1820271353083599</v>
      </c>
    </row>
    <row r="4816" spans="1:7" x14ac:dyDescent="0.25">
      <c r="A4816" s="20" t="str">
        <f t="shared" si="75"/>
        <v>CONSUMO PER CAPITA (kg ó litros por individuo)MixersMUJER</v>
      </c>
      <c r="B4816" s="20" t="s">
        <v>122</v>
      </c>
      <c r="C4816" s="20" t="s">
        <v>168</v>
      </c>
      <c r="D4816" s="20" t="s">
        <v>23</v>
      </c>
      <c r="E4816" s="20">
        <v>0.51301078380346166</v>
      </c>
      <c r="F4816" s="20">
        <v>0.48140672232359416</v>
      </c>
      <c r="G4816" s="20">
        <v>0.20499826020300829</v>
      </c>
    </row>
    <row r="4817" spans="1:7" x14ac:dyDescent="0.25">
      <c r="A4817" s="20" t="str">
        <f t="shared" si="75"/>
        <v>CONSUMO PER CAPITA (kg ó litros por individuo)IsotonicasT.ESPAÑA</v>
      </c>
      <c r="B4817" s="20" t="s">
        <v>122</v>
      </c>
      <c r="C4817" s="20" t="s">
        <v>182</v>
      </c>
      <c r="D4817" s="20" t="s">
        <v>37</v>
      </c>
      <c r="E4817" s="20">
        <v>1.706619060549357</v>
      </c>
      <c r="F4817" s="20">
        <v>1.6976478668335666</v>
      </c>
      <c r="G4817" s="20">
        <v>1.2257149990833969</v>
      </c>
    </row>
    <row r="4818" spans="1:7" x14ac:dyDescent="0.25">
      <c r="A4818" s="20" t="str">
        <f t="shared" si="75"/>
        <v>CONSUMO PER CAPITA (kg ó litros por individuo)IsotonicasBCN AM</v>
      </c>
      <c r="B4818" s="20" t="s">
        <v>122</v>
      </c>
      <c r="C4818" s="20" t="s">
        <v>182</v>
      </c>
      <c r="D4818" s="20" t="s">
        <v>2</v>
      </c>
      <c r="E4818" s="20">
        <v>1.1470760527518058</v>
      </c>
      <c r="F4818" s="20">
        <v>1.2629388618359507</v>
      </c>
      <c r="G4818" s="20">
        <v>0.89356683966110939</v>
      </c>
    </row>
    <row r="4819" spans="1:7" x14ac:dyDescent="0.25">
      <c r="A4819" s="20" t="str">
        <f t="shared" si="75"/>
        <v>CONSUMO PER CAPITA (kg ó litros por individuo)IsotonicasREST.CAT ARAGON</v>
      </c>
      <c r="B4819" s="20" t="s">
        <v>122</v>
      </c>
      <c r="C4819" s="20" t="s">
        <v>182</v>
      </c>
      <c r="D4819" s="20" t="s">
        <v>3</v>
      </c>
      <c r="E4819" s="20">
        <v>1.3491099152210735</v>
      </c>
      <c r="F4819" s="20">
        <v>1.1692839578396206</v>
      </c>
      <c r="G4819" s="20">
        <v>0.78587255670672351</v>
      </c>
    </row>
    <row r="4820" spans="1:7" x14ac:dyDescent="0.25">
      <c r="A4820" s="20" t="str">
        <f t="shared" si="75"/>
        <v>CONSUMO PER CAPITA (kg ó litros por individuo)IsotonicasLEVANTE</v>
      </c>
      <c r="B4820" s="20" t="s">
        <v>122</v>
      </c>
      <c r="C4820" s="20" t="s">
        <v>182</v>
      </c>
      <c r="D4820" s="20" t="s">
        <v>4</v>
      </c>
      <c r="E4820" s="20">
        <v>1.4091467779957607</v>
      </c>
      <c r="F4820" s="20">
        <v>1.5513164974830622</v>
      </c>
      <c r="G4820" s="20">
        <v>0.96148492078620096</v>
      </c>
    </row>
    <row r="4821" spans="1:7" x14ac:dyDescent="0.25">
      <c r="A4821" s="20" t="str">
        <f t="shared" si="75"/>
        <v>CONSUMO PER CAPITA (kg ó litros por individuo)IsotonicasANDALUCIA</v>
      </c>
      <c r="B4821" s="20" t="s">
        <v>122</v>
      </c>
      <c r="C4821" s="20" t="s">
        <v>182</v>
      </c>
      <c r="D4821" s="20" t="s">
        <v>5</v>
      </c>
      <c r="E4821" s="20">
        <v>1.8775514175087573</v>
      </c>
      <c r="F4821" s="20">
        <v>1.8232532324135566</v>
      </c>
      <c r="G4821" s="20">
        <v>1.6185675802805555</v>
      </c>
    </row>
    <row r="4822" spans="1:7" x14ac:dyDescent="0.25">
      <c r="A4822" s="20" t="str">
        <f t="shared" si="75"/>
        <v>CONSUMO PER CAPITA (kg ó litros por individuo)IsotonicasMDD AM</v>
      </c>
      <c r="B4822" s="20" t="s">
        <v>122</v>
      </c>
      <c r="C4822" s="20" t="s">
        <v>182</v>
      </c>
      <c r="D4822" s="20" t="s">
        <v>6</v>
      </c>
      <c r="E4822" s="20">
        <v>1.8638164945369169</v>
      </c>
      <c r="F4822" s="20">
        <v>1.8687343273881944</v>
      </c>
      <c r="G4822" s="20">
        <v>1.1103603357522431</v>
      </c>
    </row>
    <row r="4823" spans="1:7" x14ac:dyDescent="0.25">
      <c r="A4823" s="20" t="str">
        <f t="shared" si="75"/>
        <v>CONSUMO PER CAPITA (kg ó litros por individuo)IsotonicasRTO CENTRO</v>
      </c>
      <c r="B4823" s="20" t="s">
        <v>122</v>
      </c>
      <c r="C4823" s="20" t="s">
        <v>182</v>
      </c>
      <c r="D4823" s="20" t="s">
        <v>7</v>
      </c>
      <c r="E4823" s="20">
        <v>2.6896308021374713</v>
      </c>
      <c r="F4823" s="20">
        <v>2.2919903104721806</v>
      </c>
      <c r="G4823" s="20">
        <v>1.7498816989657713</v>
      </c>
    </row>
    <row r="4824" spans="1:7" x14ac:dyDescent="0.25">
      <c r="A4824" s="20" t="str">
        <f t="shared" si="75"/>
        <v>CONSUMO PER CAPITA (kg ó litros por individuo)IsotonicasNORTE-CENTRO</v>
      </c>
      <c r="B4824" s="20" t="s">
        <v>122</v>
      </c>
      <c r="C4824" s="20" t="s">
        <v>182</v>
      </c>
      <c r="D4824" s="20" t="s">
        <v>8</v>
      </c>
      <c r="E4824" s="20">
        <v>1.1012001018175157</v>
      </c>
      <c r="F4824" s="20">
        <v>1.0843360469413867</v>
      </c>
      <c r="G4824" s="20">
        <v>1.0294038157587306</v>
      </c>
    </row>
    <row r="4825" spans="1:7" x14ac:dyDescent="0.25">
      <c r="A4825" s="20" t="str">
        <f t="shared" si="75"/>
        <v>CONSUMO PER CAPITA (kg ó litros por individuo)IsotonicasNOROESTE</v>
      </c>
      <c r="B4825" s="20" t="s">
        <v>122</v>
      </c>
      <c r="C4825" s="20" t="s">
        <v>182</v>
      </c>
      <c r="D4825" s="20" t="s">
        <v>9</v>
      </c>
      <c r="E4825" s="20">
        <v>2.234622018022614</v>
      </c>
      <c r="F4825" s="20">
        <v>2.591853338535409</v>
      </c>
      <c r="G4825" s="20">
        <v>1.5797288091572059</v>
      </c>
    </row>
    <row r="4826" spans="1:7" x14ac:dyDescent="0.25">
      <c r="A4826" s="20" t="str">
        <f t="shared" si="75"/>
        <v>CONSUMO PER CAPITA (kg ó litros por individuo)Isotonicas&lt;2MIL</v>
      </c>
      <c r="B4826" s="20" t="s">
        <v>122</v>
      </c>
      <c r="C4826" s="20" t="s">
        <v>182</v>
      </c>
      <c r="D4826" s="20" t="s">
        <v>10</v>
      </c>
      <c r="E4826" s="20">
        <v>1.8370034281119894</v>
      </c>
      <c r="F4826" s="20">
        <v>2.796216510314403</v>
      </c>
      <c r="G4826" s="20">
        <v>2.089359652535566</v>
      </c>
    </row>
    <row r="4827" spans="1:7" x14ac:dyDescent="0.25">
      <c r="A4827" s="20" t="str">
        <f t="shared" si="75"/>
        <v>CONSUMO PER CAPITA (kg ó litros por individuo)Isotonicas2-5MIL</v>
      </c>
      <c r="B4827" s="20" t="s">
        <v>122</v>
      </c>
      <c r="C4827" s="20" t="s">
        <v>182</v>
      </c>
      <c r="D4827" s="20" t="s">
        <v>11</v>
      </c>
      <c r="E4827" s="20">
        <v>2.3671501893395832</v>
      </c>
      <c r="F4827" s="20">
        <v>1.5718510774112737</v>
      </c>
      <c r="G4827" s="20">
        <v>0.8436235033796522</v>
      </c>
    </row>
    <row r="4828" spans="1:7" x14ac:dyDescent="0.25">
      <c r="A4828" s="20" t="str">
        <f t="shared" si="75"/>
        <v>CONSUMO PER CAPITA (kg ó litros por individuo)Isotonicas5-10MIL</v>
      </c>
      <c r="B4828" s="20" t="s">
        <v>122</v>
      </c>
      <c r="C4828" s="20" t="s">
        <v>182</v>
      </c>
      <c r="D4828" s="20" t="s">
        <v>12</v>
      </c>
      <c r="E4828" s="20">
        <v>1.6562359916881624</v>
      </c>
      <c r="F4828" s="20">
        <v>1.4983450986352429</v>
      </c>
      <c r="G4828" s="20">
        <v>1.0682658248543595</v>
      </c>
    </row>
    <row r="4829" spans="1:7" x14ac:dyDescent="0.25">
      <c r="A4829" s="20" t="str">
        <f t="shared" si="75"/>
        <v>CONSUMO PER CAPITA (kg ó litros por individuo)Isotonicas10-30MIL</v>
      </c>
      <c r="B4829" s="20" t="s">
        <v>122</v>
      </c>
      <c r="C4829" s="20" t="s">
        <v>182</v>
      </c>
      <c r="D4829" s="20" t="s">
        <v>13</v>
      </c>
      <c r="E4829" s="20">
        <v>1.5773713473336499</v>
      </c>
      <c r="F4829" s="20">
        <v>1.4514016041615689</v>
      </c>
      <c r="G4829" s="20">
        <v>0.97796762130471815</v>
      </c>
    </row>
    <row r="4830" spans="1:7" x14ac:dyDescent="0.25">
      <c r="A4830" s="20" t="str">
        <f t="shared" si="75"/>
        <v>CONSUMO PER CAPITA (kg ó litros por individuo)Isotonicas30-100MIL</v>
      </c>
      <c r="B4830" s="20" t="s">
        <v>122</v>
      </c>
      <c r="C4830" s="20" t="s">
        <v>182</v>
      </c>
      <c r="D4830" s="20" t="s">
        <v>14</v>
      </c>
      <c r="E4830" s="20">
        <v>1.5956479081851851</v>
      </c>
      <c r="F4830" s="20">
        <v>1.752633035982591</v>
      </c>
      <c r="G4830" s="20">
        <v>1.5783253933532047</v>
      </c>
    </row>
    <row r="4831" spans="1:7" x14ac:dyDescent="0.25">
      <c r="A4831" s="20" t="str">
        <f t="shared" si="75"/>
        <v>CONSUMO PER CAPITA (kg ó litros por individuo)Isotonicas100-200MIL</v>
      </c>
      <c r="B4831" s="20" t="s">
        <v>122</v>
      </c>
      <c r="C4831" s="20" t="s">
        <v>182</v>
      </c>
      <c r="D4831" s="20" t="s">
        <v>15</v>
      </c>
      <c r="E4831" s="20">
        <v>1.7731470567366512</v>
      </c>
      <c r="F4831" s="20">
        <v>1.737068081388754</v>
      </c>
      <c r="G4831" s="20">
        <v>1.1107005771496266</v>
      </c>
    </row>
    <row r="4832" spans="1:7" x14ac:dyDescent="0.25">
      <c r="A4832" s="20" t="str">
        <f t="shared" si="75"/>
        <v>CONSUMO PER CAPITA (kg ó litros por individuo)Isotonicas200-500MIL</v>
      </c>
      <c r="B4832" s="20" t="s">
        <v>122</v>
      </c>
      <c r="C4832" s="20" t="s">
        <v>182</v>
      </c>
      <c r="D4832" s="20" t="s">
        <v>16</v>
      </c>
      <c r="E4832" s="20">
        <v>1.5926001198879798</v>
      </c>
      <c r="F4832" s="20">
        <v>1.5551984785434565</v>
      </c>
      <c r="G4832" s="20">
        <v>1.1732068612434003</v>
      </c>
    </row>
    <row r="4833" spans="1:7" x14ac:dyDescent="0.25">
      <c r="A4833" s="20" t="str">
        <f t="shared" si="75"/>
        <v>CONSUMO PER CAPITA (kg ó litros por individuo)Isotonicas&gt;500MIL</v>
      </c>
      <c r="B4833" s="20" t="s">
        <v>122</v>
      </c>
      <c r="C4833" s="20" t="s">
        <v>182</v>
      </c>
      <c r="D4833" s="20" t="s">
        <v>17</v>
      </c>
      <c r="E4833" s="20">
        <v>1.7363810731981648</v>
      </c>
      <c r="F4833" s="20">
        <v>1.7442664488577269</v>
      </c>
      <c r="G4833" s="20">
        <v>1.1137305650535505</v>
      </c>
    </row>
    <row r="4834" spans="1:7" x14ac:dyDescent="0.25">
      <c r="A4834" s="20" t="str">
        <f t="shared" si="75"/>
        <v>CONSUMO PER CAPITA (kg ó litros por individuo)IsotonicasDE 15 A 19 AÑOS</v>
      </c>
      <c r="B4834" s="20" t="s">
        <v>122</v>
      </c>
      <c r="C4834" s="20" t="s">
        <v>182</v>
      </c>
      <c r="D4834" s="20" t="s">
        <v>40</v>
      </c>
      <c r="E4834" s="20">
        <v>0.87038931771267847</v>
      </c>
      <c r="F4834" s="20">
        <v>1.1038214561493744</v>
      </c>
      <c r="G4834" s="20">
        <v>0.85214460792301394</v>
      </c>
    </row>
    <row r="4835" spans="1:7" x14ac:dyDescent="0.25">
      <c r="A4835" s="20" t="str">
        <f t="shared" si="75"/>
        <v>CONSUMO PER CAPITA (kg ó litros por individuo)IsotonicasDE 20 A 24 AÑOS</v>
      </c>
      <c r="B4835" s="20" t="s">
        <v>122</v>
      </c>
      <c r="C4835" s="20" t="s">
        <v>182</v>
      </c>
      <c r="D4835" s="20" t="s">
        <v>41</v>
      </c>
      <c r="E4835" s="20">
        <v>1.3242307901147174</v>
      </c>
      <c r="F4835" s="20">
        <v>1.6347637675060651</v>
      </c>
      <c r="G4835" s="20">
        <v>1.2392193792595838</v>
      </c>
    </row>
    <row r="4836" spans="1:7" x14ac:dyDescent="0.25">
      <c r="A4836" s="20" t="str">
        <f t="shared" si="75"/>
        <v>CONSUMO PER CAPITA (kg ó litros por individuo)IsotonicasDE 25 A 34 AÑOS</v>
      </c>
      <c r="B4836" s="20" t="s">
        <v>122</v>
      </c>
      <c r="C4836" s="20" t="s">
        <v>182</v>
      </c>
      <c r="D4836" s="20" t="s">
        <v>42</v>
      </c>
      <c r="E4836" s="20">
        <v>1.5322861955850542</v>
      </c>
      <c r="F4836" s="20">
        <v>1.2895923906715487</v>
      </c>
      <c r="G4836" s="20">
        <v>0.81647532872079187</v>
      </c>
    </row>
    <row r="4837" spans="1:7" x14ac:dyDescent="0.25">
      <c r="A4837" s="20" t="str">
        <f t="shared" si="75"/>
        <v>CONSUMO PER CAPITA (kg ó litros por individuo)IsotonicasDE 35 A 49 AÑOS</v>
      </c>
      <c r="B4837" s="20" t="s">
        <v>122</v>
      </c>
      <c r="C4837" s="20" t="s">
        <v>182</v>
      </c>
      <c r="D4837" s="20" t="s">
        <v>43</v>
      </c>
      <c r="E4837" s="20">
        <v>2.0792715352980218</v>
      </c>
      <c r="F4837" s="20">
        <v>1.758104091313113</v>
      </c>
      <c r="G4837" s="20">
        <v>1.1577861382015124</v>
      </c>
    </row>
    <row r="4838" spans="1:7" x14ac:dyDescent="0.25">
      <c r="A4838" s="20" t="str">
        <f t="shared" si="75"/>
        <v>CONSUMO PER CAPITA (kg ó litros por individuo)IsotonicasDE 50 A 59 AÑOS</v>
      </c>
      <c r="B4838" s="20" t="s">
        <v>122</v>
      </c>
      <c r="C4838" s="20" t="s">
        <v>182</v>
      </c>
      <c r="D4838" s="20" t="s">
        <v>44</v>
      </c>
      <c r="E4838" s="20">
        <v>2.0710470822833313</v>
      </c>
      <c r="F4838" s="20">
        <v>2.0091468523565528</v>
      </c>
      <c r="G4838" s="20">
        <v>1.1428406769282631</v>
      </c>
    </row>
    <row r="4839" spans="1:7" x14ac:dyDescent="0.25">
      <c r="A4839" s="20" t="str">
        <f t="shared" si="75"/>
        <v>CONSUMO PER CAPITA (kg ó litros por individuo)IsotonicasDE 60 A 75 AÑOS</v>
      </c>
      <c r="B4839" s="20" t="s">
        <v>122</v>
      </c>
      <c r="C4839" s="20" t="s">
        <v>182</v>
      </c>
      <c r="D4839" s="20" t="s">
        <v>45</v>
      </c>
      <c r="E4839" s="20">
        <v>1.3116426258950786</v>
      </c>
      <c r="F4839" s="20">
        <v>1.8048031696548572</v>
      </c>
      <c r="G4839" s="20">
        <v>1.7642045136943072</v>
      </c>
    </row>
    <row r="4840" spans="1:7" x14ac:dyDescent="0.25">
      <c r="A4840" s="20" t="str">
        <f t="shared" si="75"/>
        <v>CONSUMO PER CAPITA (kg ó litros por individuo)IsotonicasALTA Y MEDIA ALTA</v>
      </c>
      <c r="B4840" s="20" t="s">
        <v>122</v>
      </c>
      <c r="C4840" s="20" t="s">
        <v>182</v>
      </c>
      <c r="D4840" s="20" t="s">
        <v>18</v>
      </c>
      <c r="E4840" s="20">
        <v>1.9313872663872695</v>
      </c>
      <c r="F4840" s="20">
        <v>1.897576001083557</v>
      </c>
      <c r="G4840" s="20">
        <v>1.2367886086863684</v>
      </c>
    </row>
    <row r="4841" spans="1:7" x14ac:dyDescent="0.25">
      <c r="A4841" s="20" t="str">
        <f t="shared" si="75"/>
        <v>CONSUMO PER CAPITA (kg ó litros por individuo)IsotonicasMEDIA</v>
      </c>
      <c r="B4841" s="20" t="s">
        <v>122</v>
      </c>
      <c r="C4841" s="20" t="s">
        <v>182</v>
      </c>
      <c r="D4841" s="20" t="s">
        <v>19</v>
      </c>
      <c r="E4841" s="20">
        <v>1.4550878927824218</v>
      </c>
      <c r="F4841" s="20">
        <v>1.4281118386017839</v>
      </c>
      <c r="G4841" s="20">
        <v>0.9836158130742525</v>
      </c>
    </row>
    <row r="4842" spans="1:7" x14ac:dyDescent="0.25">
      <c r="A4842" s="20" t="str">
        <f t="shared" si="75"/>
        <v>CONSUMO PER CAPITA (kg ó litros por individuo)IsotonicasMEDIA BAJA</v>
      </c>
      <c r="B4842" s="20" t="s">
        <v>122</v>
      </c>
      <c r="C4842" s="20" t="s">
        <v>182</v>
      </c>
      <c r="D4842" s="20" t="s">
        <v>20</v>
      </c>
      <c r="E4842" s="20">
        <v>1.4610878658510875</v>
      </c>
      <c r="F4842" s="20">
        <v>1.618913498005369</v>
      </c>
      <c r="G4842" s="20">
        <v>1.1316245007757437</v>
      </c>
    </row>
    <row r="4843" spans="1:7" x14ac:dyDescent="0.25">
      <c r="A4843" s="20" t="str">
        <f t="shared" si="75"/>
        <v>CONSUMO PER CAPITA (kg ó litros por individuo)IsotonicasBAJA</v>
      </c>
      <c r="B4843" s="20" t="s">
        <v>122</v>
      </c>
      <c r="C4843" s="20" t="s">
        <v>182</v>
      </c>
      <c r="D4843" s="20" t="s">
        <v>21</v>
      </c>
      <c r="E4843" s="20">
        <v>2.2198783944227105</v>
      </c>
      <c r="F4843" s="20">
        <v>2.0472717946023935</v>
      </c>
      <c r="G4843" s="20">
        <v>1.7582212810280347</v>
      </c>
    </row>
    <row r="4844" spans="1:7" x14ac:dyDescent="0.25">
      <c r="A4844" s="20" t="str">
        <f t="shared" si="75"/>
        <v>CONSUMO PER CAPITA (kg ó litros por individuo)IsotonicasHOMBRE</v>
      </c>
      <c r="B4844" s="20" t="s">
        <v>122</v>
      </c>
      <c r="C4844" s="20" t="s">
        <v>182</v>
      </c>
      <c r="D4844" s="20" t="s">
        <v>22</v>
      </c>
      <c r="E4844" s="20">
        <v>1.7309524661438696</v>
      </c>
      <c r="F4844" s="20">
        <v>1.7903053523204457</v>
      </c>
      <c r="G4844" s="20">
        <v>1.1531219789743121</v>
      </c>
    </row>
    <row r="4845" spans="1:7" x14ac:dyDescent="0.25">
      <c r="A4845" s="20" t="str">
        <f t="shared" si="75"/>
        <v>CONSUMO PER CAPITA (kg ó litros por individuo)IsotonicasMUJER</v>
      </c>
      <c r="B4845" s="20" t="s">
        <v>122</v>
      </c>
      <c r="C4845" s="20" t="s">
        <v>182</v>
      </c>
      <c r="D4845" s="20" t="s">
        <v>23</v>
      </c>
      <c r="E4845" s="20">
        <v>1.6825762833262166</v>
      </c>
      <c r="F4845" s="20">
        <v>1.6063798235565747</v>
      </c>
      <c r="G4845" s="20">
        <v>1.2970985527647432</v>
      </c>
    </row>
    <row r="4846" spans="1:7" x14ac:dyDescent="0.25">
      <c r="A4846" s="20" t="str">
        <f t="shared" si="75"/>
        <v>CONSUMO PER CAPITA (kg ó litros por individuo)EnergeticasT.ESPAÑA</v>
      </c>
      <c r="B4846" s="20" t="s">
        <v>122</v>
      </c>
      <c r="C4846" s="20" t="s">
        <v>183</v>
      </c>
      <c r="D4846" s="20" t="s">
        <v>37</v>
      </c>
      <c r="E4846" s="20">
        <v>0.38407529020261288</v>
      </c>
      <c r="F4846" s="20">
        <v>0.62431926306468344</v>
      </c>
      <c r="G4846" s="20">
        <v>0.42768019915385669</v>
      </c>
    </row>
    <row r="4847" spans="1:7" x14ac:dyDescent="0.25">
      <c r="A4847" s="20" t="str">
        <f t="shared" si="75"/>
        <v>CONSUMO PER CAPITA (kg ó litros por individuo)EnergeticasBCN AM</v>
      </c>
      <c r="B4847" s="20" t="s">
        <v>122</v>
      </c>
      <c r="C4847" s="20" t="s">
        <v>183</v>
      </c>
      <c r="D4847" s="20" t="s">
        <v>2</v>
      </c>
      <c r="E4847" s="20">
        <v>0.11349241515200456</v>
      </c>
      <c r="F4847" s="20">
        <v>0.26998772359719125</v>
      </c>
      <c r="G4847" s="20">
        <v>0.30813862745247245</v>
      </c>
    </row>
    <row r="4848" spans="1:7" x14ac:dyDescent="0.25">
      <c r="A4848" s="20" t="str">
        <f t="shared" si="75"/>
        <v>CONSUMO PER CAPITA (kg ó litros por individuo)EnergeticasREST.CAT ARAGON</v>
      </c>
      <c r="B4848" s="20" t="s">
        <v>122</v>
      </c>
      <c r="C4848" s="20" t="s">
        <v>183</v>
      </c>
      <c r="D4848" s="20" t="s">
        <v>3</v>
      </c>
      <c r="E4848" s="20">
        <v>0.27393083804778118</v>
      </c>
      <c r="F4848" s="20">
        <v>0.92713267947414157</v>
      </c>
      <c r="G4848" s="20">
        <v>0.30581702643435771</v>
      </c>
    </row>
    <row r="4849" spans="1:7" x14ac:dyDescent="0.25">
      <c r="A4849" s="20" t="str">
        <f t="shared" si="75"/>
        <v>CONSUMO PER CAPITA (kg ó litros por individuo)EnergeticasLEVANTE</v>
      </c>
      <c r="B4849" s="20" t="s">
        <v>122</v>
      </c>
      <c r="C4849" s="20" t="s">
        <v>183</v>
      </c>
      <c r="D4849" s="20" t="s">
        <v>4</v>
      </c>
      <c r="E4849" s="20">
        <v>0.54230517777789866</v>
      </c>
      <c r="F4849" s="20">
        <v>0.33482841883103603</v>
      </c>
      <c r="G4849" s="20">
        <v>0.38731956840985837</v>
      </c>
    </row>
    <row r="4850" spans="1:7" x14ac:dyDescent="0.25">
      <c r="A4850" s="20" t="str">
        <f t="shared" si="75"/>
        <v>CONSUMO PER CAPITA (kg ó litros por individuo)EnergeticasANDALUCIA</v>
      </c>
      <c r="B4850" s="20" t="s">
        <v>122</v>
      </c>
      <c r="C4850" s="20" t="s">
        <v>183</v>
      </c>
      <c r="D4850" s="20" t="s">
        <v>5</v>
      </c>
      <c r="E4850" s="20">
        <v>0.47374527655675308</v>
      </c>
      <c r="F4850" s="20">
        <v>1.3253762788691326</v>
      </c>
      <c r="G4850" s="20">
        <v>0.46909065136790906</v>
      </c>
    </row>
    <row r="4851" spans="1:7" x14ac:dyDescent="0.25">
      <c r="A4851" s="20" t="str">
        <f t="shared" si="75"/>
        <v>CONSUMO PER CAPITA (kg ó litros por individuo)EnergeticasMDD AM</v>
      </c>
      <c r="B4851" s="20" t="s">
        <v>122</v>
      </c>
      <c r="C4851" s="20" t="s">
        <v>183</v>
      </c>
      <c r="D4851" s="20" t="s">
        <v>6</v>
      </c>
      <c r="E4851" s="20">
        <v>0.4328717064531023</v>
      </c>
      <c r="F4851" s="20">
        <v>0.42675666441707572</v>
      </c>
      <c r="G4851" s="20">
        <v>0.26617029763146</v>
      </c>
    </row>
    <row r="4852" spans="1:7" x14ac:dyDescent="0.25">
      <c r="A4852" s="20" t="str">
        <f t="shared" si="75"/>
        <v>CONSUMO PER CAPITA (kg ó litros por individuo)EnergeticasRTO CENTRO</v>
      </c>
      <c r="B4852" s="20" t="s">
        <v>122</v>
      </c>
      <c r="C4852" s="20" t="s">
        <v>183</v>
      </c>
      <c r="D4852" s="20" t="s">
        <v>7</v>
      </c>
      <c r="E4852" s="20">
        <v>0.28764757803516955</v>
      </c>
      <c r="F4852" s="20">
        <v>0.43830504519992375</v>
      </c>
      <c r="G4852" s="20">
        <v>0.58766327590691603</v>
      </c>
    </row>
    <row r="4853" spans="1:7" x14ac:dyDescent="0.25">
      <c r="A4853" s="20" t="str">
        <f t="shared" si="75"/>
        <v>CONSUMO PER CAPITA (kg ó litros por individuo)EnergeticasNORTE-CENTRO</v>
      </c>
      <c r="B4853" s="20" t="s">
        <v>122</v>
      </c>
      <c r="C4853" s="20" t="s">
        <v>183</v>
      </c>
      <c r="D4853" s="20" t="s">
        <v>8</v>
      </c>
      <c r="E4853" s="20">
        <v>0.23315916889719532</v>
      </c>
      <c r="F4853" s="20">
        <v>0.23283626610541147</v>
      </c>
      <c r="G4853" s="20">
        <v>0.90536831565131559</v>
      </c>
    </row>
    <row r="4854" spans="1:7" x14ac:dyDescent="0.25">
      <c r="A4854" s="20" t="str">
        <f t="shared" si="75"/>
        <v>CONSUMO PER CAPITA (kg ó litros por individuo)EnergeticasNOROESTE</v>
      </c>
      <c r="B4854" s="20" t="s">
        <v>122</v>
      </c>
      <c r="C4854" s="20" t="s">
        <v>183</v>
      </c>
      <c r="D4854" s="20" t="s">
        <v>9</v>
      </c>
      <c r="E4854" s="20">
        <v>0.52116455711100329</v>
      </c>
      <c r="F4854" s="20">
        <v>0.36016913893799757</v>
      </c>
      <c r="G4854" s="20">
        <v>0.28268571067954495</v>
      </c>
    </row>
    <row r="4855" spans="1:7" x14ac:dyDescent="0.25">
      <c r="A4855" s="20" t="str">
        <f t="shared" si="75"/>
        <v>CONSUMO PER CAPITA (kg ó litros por individuo)Energeticas&lt;2MIL</v>
      </c>
      <c r="B4855" s="20" t="s">
        <v>122</v>
      </c>
      <c r="C4855" s="20" t="s">
        <v>183</v>
      </c>
      <c r="D4855" s="20" t="s">
        <v>10</v>
      </c>
      <c r="E4855" s="20">
        <v>4.5590123918349185E-2</v>
      </c>
      <c r="F4855" s="20">
        <v>0.11022714743724593</v>
      </c>
      <c r="G4855" s="20">
        <v>0.52320789172239024</v>
      </c>
    </row>
    <row r="4856" spans="1:7" x14ac:dyDescent="0.25">
      <c r="A4856" s="20" t="str">
        <f t="shared" si="75"/>
        <v>CONSUMO PER CAPITA (kg ó litros por individuo)Energeticas2-5MIL</v>
      </c>
      <c r="B4856" s="20" t="s">
        <v>122</v>
      </c>
      <c r="C4856" s="20" t="s">
        <v>183</v>
      </c>
      <c r="D4856" s="20" t="s">
        <v>11</v>
      </c>
      <c r="E4856" s="20">
        <v>0.75487598701821246</v>
      </c>
      <c r="F4856" s="20">
        <v>0.71402588916901644</v>
      </c>
      <c r="G4856" s="20">
        <v>1.2072504365140664</v>
      </c>
    </row>
    <row r="4857" spans="1:7" x14ac:dyDescent="0.25">
      <c r="A4857" s="20" t="str">
        <f t="shared" si="75"/>
        <v>CONSUMO PER CAPITA (kg ó litros por individuo)Energeticas5-10MIL</v>
      </c>
      <c r="B4857" s="20" t="s">
        <v>122</v>
      </c>
      <c r="C4857" s="20" t="s">
        <v>183</v>
      </c>
      <c r="D4857" s="20" t="s">
        <v>12</v>
      </c>
      <c r="E4857" s="20">
        <v>0.23954535673620317</v>
      </c>
      <c r="F4857" s="20">
        <v>2.2018867657428567</v>
      </c>
      <c r="G4857" s="20">
        <v>0.6264664482404666</v>
      </c>
    </row>
    <row r="4858" spans="1:7" x14ac:dyDescent="0.25">
      <c r="A4858" s="20" t="str">
        <f t="shared" si="75"/>
        <v>CONSUMO PER CAPITA (kg ó litros por individuo)Energeticas10-30MIL</v>
      </c>
      <c r="B4858" s="20" t="s">
        <v>122</v>
      </c>
      <c r="C4858" s="20" t="s">
        <v>183</v>
      </c>
      <c r="D4858" s="20" t="s">
        <v>13</v>
      </c>
      <c r="E4858" s="20">
        <v>0.44576159084864908</v>
      </c>
      <c r="F4858" s="20">
        <v>0.46153143203411401</v>
      </c>
      <c r="G4858" s="20">
        <v>0.29990257363671352</v>
      </c>
    </row>
    <row r="4859" spans="1:7" x14ac:dyDescent="0.25">
      <c r="A4859" s="20" t="str">
        <f t="shared" si="75"/>
        <v>CONSUMO PER CAPITA (kg ó litros por individuo)Energeticas30-100MIL</v>
      </c>
      <c r="B4859" s="20" t="s">
        <v>122</v>
      </c>
      <c r="C4859" s="20" t="s">
        <v>183</v>
      </c>
      <c r="D4859" s="20" t="s">
        <v>14</v>
      </c>
      <c r="E4859" s="20">
        <v>0.4252383676097351</v>
      </c>
      <c r="F4859" s="20">
        <v>0.31428845931913307</v>
      </c>
      <c r="G4859" s="20">
        <v>0.34623494729306525</v>
      </c>
    </row>
    <row r="4860" spans="1:7" x14ac:dyDescent="0.25">
      <c r="A4860" s="20" t="str">
        <f t="shared" si="75"/>
        <v>CONSUMO PER CAPITA (kg ó litros por individuo)Energeticas100-200MIL</v>
      </c>
      <c r="B4860" s="20" t="s">
        <v>122</v>
      </c>
      <c r="C4860" s="20" t="s">
        <v>183</v>
      </c>
      <c r="D4860" s="20" t="s">
        <v>15</v>
      </c>
      <c r="E4860" s="20">
        <v>0.39733150892680413</v>
      </c>
      <c r="F4860" s="20">
        <v>0.28595085963131572</v>
      </c>
      <c r="G4860" s="20">
        <v>0.22179922489893636</v>
      </c>
    </row>
    <row r="4861" spans="1:7" x14ac:dyDescent="0.25">
      <c r="A4861" s="20" t="str">
        <f t="shared" si="75"/>
        <v>CONSUMO PER CAPITA (kg ó litros por individuo)Energeticas200-500MIL</v>
      </c>
      <c r="B4861" s="20" t="s">
        <v>122</v>
      </c>
      <c r="C4861" s="20" t="s">
        <v>183</v>
      </c>
      <c r="D4861" s="20" t="s">
        <v>16</v>
      </c>
      <c r="E4861" s="20">
        <v>0.40331833665963562</v>
      </c>
      <c r="F4861" s="20">
        <v>0.62145368988536287</v>
      </c>
      <c r="G4861" s="20">
        <v>0.51492578082610074</v>
      </c>
    </row>
    <row r="4862" spans="1:7" x14ac:dyDescent="0.25">
      <c r="A4862" s="20" t="str">
        <f t="shared" si="75"/>
        <v>CONSUMO PER CAPITA (kg ó litros por individuo)Energeticas&gt;500MIL</v>
      </c>
      <c r="B4862" s="20" t="s">
        <v>122</v>
      </c>
      <c r="C4862" s="20" t="s">
        <v>183</v>
      </c>
      <c r="D4862" s="20" t="s">
        <v>17</v>
      </c>
      <c r="E4862" s="20">
        <v>0.28800391063462588</v>
      </c>
      <c r="F4862" s="20">
        <v>0.77854346476656056</v>
      </c>
      <c r="G4862" s="20">
        <v>0.28999402037327482</v>
      </c>
    </row>
    <row r="4863" spans="1:7" x14ac:dyDescent="0.25">
      <c r="A4863" s="20" t="str">
        <f t="shared" si="75"/>
        <v>CONSUMO PER CAPITA (kg ó litros por individuo)EnergeticasDE 15 A 19 AÑOS</v>
      </c>
      <c r="B4863" s="20" t="s">
        <v>122</v>
      </c>
      <c r="C4863" s="20" t="s">
        <v>183</v>
      </c>
      <c r="D4863" s="20" t="s">
        <v>40</v>
      </c>
      <c r="E4863" s="20">
        <v>0.89385936444052139</v>
      </c>
      <c r="F4863" s="20">
        <v>4.2793811246063784</v>
      </c>
      <c r="G4863" s="20">
        <v>1.4758738257614785</v>
      </c>
    </row>
    <row r="4864" spans="1:7" x14ac:dyDescent="0.25">
      <c r="A4864" s="20" t="str">
        <f t="shared" si="75"/>
        <v>CONSUMO PER CAPITA (kg ó litros por individuo)EnergeticasDE 20 A 24 AÑOS</v>
      </c>
      <c r="B4864" s="20" t="s">
        <v>122</v>
      </c>
      <c r="C4864" s="20" t="s">
        <v>183</v>
      </c>
      <c r="D4864" s="20" t="s">
        <v>41</v>
      </c>
      <c r="E4864" s="20">
        <v>1.2089605809331105</v>
      </c>
      <c r="F4864" s="20">
        <v>1.133091111432587</v>
      </c>
      <c r="G4864" s="20">
        <v>1.3664312635586007</v>
      </c>
    </row>
    <row r="4865" spans="1:7" x14ac:dyDescent="0.25">
      <c r="A4865" s="20" t="str">
        <f t="shared" si="75"/>
        <v>CONSUMO PER CAPITA (kg ó litros por individuo)EnergeticasDE 25 A 34 AÑOS</v>
      </c>
      <c r="B4865" s="20" t="s">
        <v>122</v>
      </c>
      <c r="C4865" s="20" t="s">
        <v>183</v>
      </c>
      <c r="D4865" s="20" t="s">
        <v>42</v>
      </c>
      <c r="E4865" s="20">
        <v>0.40590597874013884</v>
      </c>
      <c r="F4865" s="20">
        <v>0.64802688037912404</v>
      </c>
      <c r="G4865" s="20">
        <v>0.31670042704627238</v>
      </c>
    </row>
    <row r="4866" spans="1:7" x14ac:dyDescent="0.25">
      <c r="A4866" s="20" t="str">
        <f t="shared" si="75"/>
        <v>CONSUMO PER CAPITA (kg ó litros por individuo)EnergeticasDE 35 A 49 AÑOS</v>
      </c>
      <c r="B4866" s="20" t="s">
        <v>122</v>
      </c>
      <c r="C4866" s="20" t="s">
        <v>183</v>
      </c>
      <c r="D4866" s="20" t="s">
        <v>43</v>
      </c>
      <c r="E4866" s="20">
        <v>0.42266874796825449</v>
      </c>
      <c r="F4866" s="20">
        <v>0.38237580365210877</v>
      </c>
      <c r="G4866" s="20">
        <v>0.43640881848477298</v>
      </c>
    </row>
    <row r="4867" spans="1:7" x14ac:dyDescent="0.25">
      <c r="A4867" s="20" t="str">
        <f t="shared" si="75"/>
        <v>CONSUMO PER CAPITA (kg ó litros por individuo)EnergeticasDE 50 A 59 AÑOS</v>
      </c>
      <c r="B4867" s="20" t="s">
        <v>122</v>
      </c>
      <c r="C4867" s="20" t="s">
        <v>183</v>
      </c>
      <c r="D4867" s="20" t="s">
        <v>44</v>
      </c>
      <c r="E4867" s="20">
        <v>0.25344210454201849</v>
      </c>
      <c r="F4867" s="20">
        <v>0.2434237925996437</v>
      </c>
      <c r="G4867" s="20">
        <v>0.26965611592391514</v>
      </c>
    </row>
    <row r="4868" spans="1:7" x14ac:dyDescent="0.25">
      <c r="A4868" s="20" t="str">
        <f t="shared" ref="A4868:A4931" si="76">B4868&amp;C4868&amp;D4868</f>
        <v>CONSUMO PER CAPITA (kg ó litros por individuo)EnergeticasDE 60 A 75 AÑOS</v>
      </c>
      <c r="B4868" s="20" t="s">
        <v>122</v>
      </c>
      <c r="C4868" s="20" t="s">
        <v>183</v>
      </c>
      <c r="D4868" s="20" t="s">
        <v>45</v>
      </c>
      <c r="E4868" s="20">
        <v>3.8524739801657819E-2</v>
      </c>
      <c r="F4868" s="20">
        <v>5.8449217530878561E-2</v>
      </c>
      <c r="G4868" s="20">
        <v>4.2308881221586873E-2</v>
      </c>
    </row>
    <row r="4869" spans="1:7" x14ac:dyDescent="0.25">
      <c r="A4869" s="20" t="str">
        <f t="shared" si="76"/>
        <v>CONSUMO PER CAPITA (kg ó litros por individuo)EnergeticasALTA Y MEDIA ALTA</v>
      </c>
      <c r="B4869" s="20" t="s">
        <v>122</v>
      </c>
      <c r="C4869" s="20" t="s">
        <v>183</v>
      </c>
      <c r="D4869" s="20" t="s">
        <v>18</v>
      </c>
      <c r="E4869" s="20">
        <v>0.1593052486787184</v>
      </c>
      <c r="F4869" s="20">
        <v>0.1943003579414973</v>
      </c>
      <c r="G4869" s="20">
        <v>0.15881797908641215</v>
      </c>
    </row>
    <row r="4870" spans="1:7" x14ac:dyDescent="0.25">
      <c r="A4870" s="20" t="str">
        <f t="shared" si="76"/>
        <v>CONSUMO PER CAPITA (kg ó litros por individuo)EnergeticasMEDIA</v>
      </c>
      <c r="B4870" s="20" t="s">
        <v>122</v>
      </c>
      <c r="C4870" s="20" t="s">
        <v>183</v>
      </c>
      <c r="D4870" s="20" t="s">
        <v>19</v>
      </c>
      <c r="E4870" s="20">
        <v>0.38295554666857667</v>
      </c>
      <c r="F4870" s="20">
        <v>0.57276926971801023</v>
      </c>
      <c r="G4870" s="20">
        <v>0.47123409402128952</v>
      </c>
    </row>
    <row r="4871" spans="1:7" x14ac:dyDescent="0.25">
      <c r="A4871" s="20" t="str">
        <f t="shared" si="76"/>
        <v>CONSUMO PER CAPITA (kg ó litros por individuo)EnergeticasMEDIA BAJA</v>
      </c>
      <c r="B4871" s="20" t="s">
        <v>122</v>
      </c>
      <c r="C4871" s="20" t="s">
        <v>183</v>
      </c>
      <c r="D4871" s="20" t="s">
        <v>20</v>
      </c>
      <c r="E4871" s="20">
        <v>0.25180491457976978</v>
      </c>
      <c r="F4871" s="20">
        <v>0.35393081166600143</v>
      </c>
      <c r="G4871" s="20">
        <v>0.44617191661642103</v>
      </c>
    </row>
    <row r="4872" spans="1:7" x14ac:dyDescent="0.25">
      <c r="A4872" s="20" t="str">
        <f t="shared" si="76"/>
        <v>CONSUMO PER CAPITA (kg ó litros por individuo)EnergeticasBAJA</v>
      </c>
      <c r="B4872" s="20" t="s">
        <v>122</v>
      </c>
      <c r="C4872" s="20" t="s">
        <v>183</v>
      </c>
      <c r="D4872" s="20" t="s">
        <v>21</v>
      </c>
      <c r="E4872" s="20">
        <v>0.81541052920668444</v>
      </c>
      <c r="F4872" s="20">
        <v>1.5663037903779495</v>
      </c>
      <c r="G4872" s="20">
        <v>0.62711447803278553</v>
      </c>
    </row>
    <row r="4873" spans="1:7" x14ac:dyDescent="0.25">
      <c r="A4873" s="20" t="str">
        <f t="shared" si="76"/>
        <v>CONSUMO PER CAPITA (kg ó litros por individuo)EnergeticasHOMBRE</v>
      </c>
      <c r="B4873" s="20" t="s">
        <v>122</v>
      </c>
      <c r="C4873" s="20" t="s">
        <v>183</v>
      </c>
      <c r="D4873" s="20" t="s">
        <v>22</v>
      </c>
      <c r="E4873" s="20">
        <v>0.41657772565273554</v>
      </c>
      <c r="F4873" s="20">
        <v>0.86370167950046617</v>
      </c>
      <c r="G4873" s="20">
        <v>0.58611120751020984</v>
      </c>
    </row>
    <row r="4874" spans="1:7" x14ac:dyDescent="0.25">
      <c r="A4874" s="20" t="str">
        <f t="shared" si="76"/>
        <v>CONSUMO PER CAPITA (kg ó litros por individuo)EnergeticasMUJER</v>
      </c>
      <c r="B4874" s="20" t="s">
        <v>122</v>
      </c>
      <c r="C4874" s="20" t="s">
        <v>183</v>
      </c>
      <c r="D4874" s="20" t="s">
        <v>23</v>
      </c>
      <c r="E4874" s="20">
        <v>0.35196011283624784</v>
      </c>
      <c r="F4874" s="20">
        <v>0.38852490995560451</v>
      </c>
      <c r="G4874" s="20">
        <v>0.27188835391857069</v>
      </c>
    </row>
    <row r="4875" spans="1:7" x14ac:dyDescent="0.25">
      <c r="A4875" s="20" t="str">
        <f t="shared" si="76"/>
        <v>CONSUMO PER CAPITA (kg ó litros por individuo)GaseosasT.ESPAÑA</v>
      </c>
      <c r="B4875" s="20" t="s">
        <v>122</v>
      </c>
      <c r="C4875" s="20" t="s">
        <v>169</v>
      </c>
      <c r="D4875" s="20" t="s">
        <v>37</v>
      </c>
      <c r="E4875" s="20">
        <v>0.40761969075247845</v>
      </c>
      <c r="F4875" s="20">
        <v>0.37276170558910804</v>
      </c>
      <c r="G4875" s="20">
        <v>0.20944816136150562</v>
      </c>
    </row>
    <row r="4876" spans="1:7" x14ac:dyDescent="0.25">
      <c r="A4876" s="20" t="str">
        <f t="shared" si="76"/>
        <v>CONSUMO PER CAPITA (kg ó litros por individuo)GaseosasBCN AM</v>
      </c>
      <c r="B4876" s="20" t="s">
        <v>122</v>
      </c>
      <c r="C4876" s="20" t="s">
        <v>169</v>
      </c>
      <c r="D4876" s="20" t="s">
        <v>2</v>
      </c>
      <c r="E4876" s="20">
        <v>0.2988943079523439</v>
      </c>
      <c r="F4876" s="20">
        <v>0.37198263954409611</v>
      </c>
      <c r="G4876" s="20">
        <v>0.20026570518899078</v>
      </c>
    </row>
    <row r="4877" spans="1:7" x14ac:dyDescent="0.25">
      <c r="A4877" s="20" t="str">
        <f t="shared" si="76"/>
        <v>CONSUMO PER CAPITA (kg ó litros por individuo)GaseosasREST.CAT ARAGON</v>
      </c>
      <c r="B4877" s="20" t="s">
        <v>122</v>
      </c>
      <c r="C4877" s="20" t="s">
        <v>169</v>
      </c>
      <c r="D4877" s="20" t="s">
        <v>3</v>
      </c>
      <c r="E4877" s="20">
        <v>0.53625833958444169</v>
      </c>
      <c r="F4877" s="20">
        <v>0.47649295160085209</v>
      </c>
      <c r="G4877" s="20">
        <v>0.19437981330401119</v>
      </c>
    </row>
    <row r="4878" spans="1:7" x14ac:dyDescent="0.25">
      <c r="A4878" s="20" t="str">
        <f t="shared" si="76"/>
        <v>CONSUMO PER CAPITA (kg ó litros por individuo)GaseosasLEVANTE</v>
      </c>
      <c r="B4878" s="20" t="s">
        <v>122</v>
      </c>
      <c r="C4878" s="20" t="s">
        <v>169</v>
      </c>
      <c r="D4878" s="20" t="s">
        <v>4</v>
      </c>
      <c r="E4878" s="20">
        <v>0.35381776471048582</v>
      </c>
      <c r="F4878" s="20">
        <v>0.48664290829060547</v>
      </c>
      <c r="G4878" s="20">
        <v>0.32915531793828384</v>
      </c>
    </row>
    <row r="4879" spans="1:7" x14ac:dyDescent="0.25">
      <c r="A4879" s="20" t="str">
        <f t="shared" si="76"/>
        <v>CONSUMO PER CAPITA (kg ó litros por individuo)GaseosasANDALUCIA</v>
      </c>
      <c r="B4879" s="20" t="s">
        <v>122</v>
      </c>
      <c r="C4879" s="20" t="s">
        <v>169</v>
      </c>
      <c r="D4879" s="20" t="s">
        <v>5</v>
      </c>
      <c r="E4879" s="20">
        <v>0.12300576855598708</v>
      </c>
      <c r="F4879" s="20">
        <v>0.12986749470347839</v>
      </c>
      <c r="G4879" s="20">
        <v>8.9662565111052028E-2</v>
      </c>
    </row>
    <row r="4880" spans="1:7" x14ac:dyDescent="0.25">
      <c r="A4880" s="20" t="str">
        <f t="shared" si="76"/>
        <v>CONSUMO PER CAPITA (kg ó litros por individuo)GaseosasMDD AM</v>
      </c>
      <c r="B4880" s="20" t="s">
        <v>122</v>
      </c>
      <c r="C4880" s="20" t="s">
        <v>169</v>
      </c>
      <c r="D4880" s="20" t="s">
        <v>6</v>
      </c>
      <c r="E4880" s="20">
        <v>0.67226145234807655</v>
      </c>
      <c r="F4880" s="20">
        <v>0.50977723858058221</v>
      </c>
      <c r="G4880" s="20">
        <v>0.20455102164226355</v>
      </c>
    </row>
    <row r="4881" spans="1:7" x14ac:dyDescent="0.25">
      <c r="A4881" s="20" t="str">
        <f t="shared" si="76"/>
        <v>CONSUMO PER CAPITA (kg ó litros por individuo)GaseosasRTO CENTRO</v>
      </c>
      <c r="B4881" s="20" t="s">
        <v>122</v>
      </c>
      <c r="C4881" s="20" t="s">
        <v>169</v>
      </c>
      <c r="D4881" s="20" t="s">
        <v>7</v>
      </c>
      <c r="E4881" s="20">
        <v>0.17778423624528697</v>
      </c>
      <c r="F4881" s="20">
        <v>0.23588807961784519</v>
      </c>
      <c r="G4881" s="20">
        <v>0.14176279509784653</v>
      </c>
    </row>
    <row r="4882" spans="1:7" x14ac:dyDescent="0.25">
      <c r="A4882" s="20" t="str">
        <f t="shared" si="76"/>
        <v>CONSUMO PER CAPITA (kg ó litros por individuo)GaseosasNORTE-CENTRO</v>
      </c>
      <c r="B4882" s="20" t="s">
        <v>122</v>
      </c>
      <c r="C4882" s="20" t="s">
        <v>169</v>
      </c>
      <c r="D4882" s="20" t="s">
        <v>8</v>
      </c>
      <c r="E4882" s="20">
        <v>0.69865388284267238</v>
      </c>
      <c r="F4882" s="20">
        <v>0.48865060908980185</v>
      </c>
      <c r="G4882" s="20">
        <v>0.14962615650101821</v>
      </c>
    </row>
    <row r="4883" spans="1:7" x14ac:dyDescent="0.25">
      <c r="A4883" s="20" t="str">
        <f t="shared" si="76"/>
        <v>CONSUMO PER CAPITA (kg ó litros por individuo)GaseosasNOROESTE</v>
      </c>
      <c r="B4883" s="20" t="s">
        <v>122</v>
      </c>
      <c r="C4883" s="20" t="s">
        <v>169</v>
      </c>
      <c r="D4883" s="20" t="s">
        <v>9</v>
      </c>
      <c r="E4883" s="20">
        <v>0.62145930956125195</v>
      </c>
      <c r="F4883" s="20">
        <v>0.40292270151925424</v>
      </c>
      <c r="G4883" s="20">
        <v>0.44216739600772637</v>
      </c>
    </row>
    <row r="4884" spans="1:7" x14ac:dyDescent="0.25">
      <c r="A4884" s="20" t="str">
        <f t="shared" si="76"/>
        <v>CONSUMO PER CAPITA (kg ó litros por individuo)Gaseosas&lt;2MIL</v>
      </c>
      <c r="B4884" s="20" t="s">
        <v>122</v>
      </c>
      <c r="C4884" s="20" t="s">
        <v>169</v>
      </c>
      <c r="D4884" s="20" t="s">
        <v>10</v>
      </c>
      <c r="E4884" s="20">
        <v>0.38893448649355877</v>
      </c>
      <c r="F4884" s="20">
        <v>0.20775897890923586</v>
      </c>
      <c r="G4884" s="20">
        <v>0.10642650659622198</v>
      </c>
    </row>
    <row r="4885" spans="1:7" x14ac:dyDescent="0.25">
      <c r="A4885" s="20" t="str">
        <f t="shared" si="76"/>
        <v>CONSUMO PER CAPITA (kg ó litros por individuo)Gaseosas2-5MIL</v>
      </c>
      <c r="B4885" s="20" t="s">
        <v>122</v>
      </c>
      <c r="C4885" s="20" t="s">
        <v>169</v>
      </c>
      <c r="D4885" s="20" t="s">
        <v>11</v>
      </c>
      <c r="E4885" s="20">
        <v>0.3261740424632838</v>
      </c>
      <c r="F4885" s="20">
        <v>0.16531579508999628</v>
      </c>
      <c r="G4885" s="20">
        <v>3.8609969238349411E-2</v>
      </c>
    </row>
    <row r="4886" spans="1:7" x14ac:dyDescent="0.25">
      <c r="A4886" s="20" t="str">
        <f t="shared" si="76"/>
        <v>CONSUMO PER CAPITA (kg ó litros por individuo)Gaseosas5-10MIL</v>
      </c>
      <c r="B4886" s="20" t="s">
        <v>122</v>
      </c>
      <c r="C4886" s="20" t="s">
        <v>169</v>
      </c>
      <c r="D4886" s="20" t="s">
        <v>12</v>
      </c>
      <c r="E4886" s="20">
        <v>0.27304917611620888</v>
      </c>
      <c r="F4886" s="20">
        <v>0.35940046899491812</v>
      </c>
      <c r="G4886" s="20">
        <v>0.13357572055698189</v>
      </c>
    </row>
    <row r="4887" spans="1:7" x14ac:dyDescent="0.25">
      <c r="A4887" s="20" t="str">
        <f t="shared" si="76"/>
        <v>CONSUMO PER CAPITA (kg ó litros por individuo)Gaseosas10-30MIL</v>
      </c>
      <c r="B4887" s="20" t="s">
        <v>122</v>
      </c>
      <c r="C4887" s="20" t="s">
        <v>169</v>
      </c>
      <c r="D4887" s="20" t="s">
        <v>13</v>
      </c>
      <c r="E4887" s="20">
        <v>0.63635045742419027</v>
      </c>
      <c r="F4887" s="20">
        <v>0.42344703964239666</v>
      </c>
      <c r="G4887" s="20">
        <v>0.29698041441501499</v>
      </c>
    </row>
    <row r="4888" spans="1:7" x14ac:dyDescent="0.25">
      <c r="A4888" s="20" t="str">
        <f t="shared" si="76"/>
        <v>CONSUMO PER CAPITA (kg ó litros por individuo)Gaseosas30-100MIL</v>
      </c>
      <c r="B4888" s="20" t="s">
        <v>122</v>
      </c>
      <c r="C4888" s="20" t="s">
        <v>169</v>
      </c>
      <c r="D4888" s="20" t="s">
        <v>14</v>
      </c>
      <c r="E4888" s="20">
        <v>0.41619948318855154</v>
      </c>
      <c r="F4888" s="20">
        <v>0.32348985794659185</v>
      </c>
      <c r="G4888" s="20">
        <v>0.17414873207571088</v>
      </c>
    </row>
    <row r="4889" spans="1:7" x14ac:dyDescent="0.25">
      <c r="A4889" s="20" t="str">
        <f t="shared" si="76"/>
        <v>CONSUMO PER CAPITA (kg ó litros por individuo)Gaseosas100-200MIL</v>
      </c>
      <c r="B4889" s="20" t="s">
        <v>122</v>
      </c>
      <c r="C4889" s="20" t="s">
        <v>169</v>
      </c>
      <c r="D4889" s="20" t="s">
        <v>15</v>
      </c>
      <c r="E4889" s="20">
        <v>0.21593468497953941</v>
      </c>
      <c r="F4889" s="20">
        <v>0.23862899881688598</v>
      </c>
      <c r="G4889" s="20">
        <v>0.14352914734631211</v>
      </c>
    </row>
    <row r="4890" spans="1:7" x14ac:dyDescent="0.25">
      <c r="A4890" s="20" t="str">
        <f t="shared" si="76"/>
        <v>CONSUMO PER CAPITA (kg ó litros por individuo)Gaseosas200-500MIL</v>
      </c>
      <c r="B4890" s="20" t="s">
        <v>122</v>
      </c>
      <c r="C4890" s="20" t="s">
        <v>169</v>
      </c>
      <c r="D4890" s="20" t="s">
        <v>16</v>
      </c>
      <c r="E4890" s="20">
        <v>0.25856636861454518</v>
      </c>
      <c r="F4890" s="20">
        <v>0.29303150211305801</v>
      </c>
      <c r="G4890" s="20">
        <v>0.10202818647366939</v>
      </c>
    </row>
    <row r="4891" spans="1:7" x14ac:dyDescent="0.25">
      <c r="A4891" s="20" t="str">
        <f t="shared" si="76"/>
        <v>CONSUMO PER CAPITA (kg ó litros por individuo)Gaseosas&gt;500MIL</v>
      </c>
      <c r="B4891" s="20" t="s">
        <v>122</v>
      </c>
      <c r="C4891" s="20" t="s">
        <v>169</v>
      </c>
      <c r="D4891" s="20" t="s">
        <v>17</v>
      </c>
      <c r="E4891" s="20">
        <v>0.48146885040760862</v>
      </c>
      <c r="F4891" s="20">
        <v>0.66021349000567942</v>
      </c>
      <c r="G4891" s="20">
        <v>0.4120019481213878</v>
      </c>
    </row>
    <row r="4892" spans="1:7" x14ac:dyDescent="0.25">
      <c r="A4892" s="20" t="str">
        <f t="shared" si="76"/>
        <v>CONSUMO PER CAPITA (kg ó litros por individuo)GaseosasDE 15 A 19 AÑOS</v>
      </c>
      <c r="B4892" s="20" t="s">
        <v>122</v>
      </c>
      <c r="C4892" s="20" t="s">
        <v>169</v>
      </c>
      <c r="D4892" s="20" t="s">
        <v>40</v>
      </c>
      <c r="E4892" s="20">
        <v>4.9076440485628071E-2</v>
      </c>
      <c r="F4892" s="20" t="s">
        <v>213</v>
      </c>
      <c r="G4892" s="20" t="s">
        <v>213</v>
      </c>
    </row>
    <row r="4893" spans="1:7" x14ac:dyDescent="0.25">
      <c r="A4893" s="20" t="str">
        <f t="shared" si="76"/>
        <v>CONSUMO PER CAPITA (kg ó litros por individuo)GaseosasDE 20 A 24 AÑOS</v>
      </c>
      <c r="B4893" s="20" t="s">
        <v>122</v>
      </c>
      <c r="C4893" s="20" t="s">
        <v>169</v>
      </c>
      <c r="D4893" s="20" t="s">
        <v>41</v>
      </c>
      <c r="E4893" s="20">
        <v>3.1343012898518471E-2</v>
      </c>
      <c r="F4893" s="20">
        <v>2.6035516255513695E-2</v>
      </c>
      <c r="G4893" s="20">
        <v>3.6195395059328984E-2</v>
      </c>
    </row>
    <row r="4894" spans="1:7" x14ac:dyDescent="0.25">
      <c r="A4894" s="20" t="str">
        <f t="shared" si="76"/>
        <v>CONSUMO PER CAPITA (kg ó litros por individuo)GaseosasDE 25 A 34 AÑOS</v>
      </c>
      <c r="B4894" s="20" t="s">
        <v>122</v>
      </c>
      <c r="C4894" s="20" t="s">
        <v>169</v>
      </c>
      <c r="D4894" s="20" t="s">
        <v>42</v>
      </c>
      <c r="E4894" s="20">
        <v>0.1026129710159846</v>
      </c>
      <c r="F4894" s="20">
        <v>5.9590491842341331E-2</v>
      </c>
      <c r="G4894" s="20">
        <v>2.6354613846436954E-2</v>
      </c>
    </row>
    <row r="4895" spans="1:7" x14ac:dyDescent="0.25">
      <c r="A4895" s="20" t="str">
        <f t="shared" si="76"/>
        <v>CONSUMO PER CAPITA (kg ó litros por individuo)GaseosasDE 35 A 49 AÑOS</v>
      </c>
      <c r="B4895" s="20" t="s">
        <v>122</v>
      </c>
      <c r="C4895" s="20" t="s">
        <v>169</v>
      </c>
      <c r="D4895" s="20" t="s">
        <v>43</v>
      </c>
      <c r="E4895" s="20">
        <v>0.19674966862597676</v>
      </c>
      <c r="F4895" s="20">
        <v>0.17524914070482381</v>
      </c>
      <c r="G4895" s="20">
        <v>4.8142727387651379E-2</v>
      </c>
    </row>
    <row r="4896" spans="1:7" x14ac:dyDescent="0.25">
      <c r="A4896" s="20" t="str">
        <f t="shared" si="76"/>
        <v>CONSUMO PER CAPITA (kg ó litros por individuo)GaseosasDE 50 A 59 AÑOS</v>
      </c>
      <c r="B4896" s="20" t="s">
        <v>122</v>
      </c>
      <c r="C4896" s="20" t="s">
        <v>169</v>
      </c>
      <c r="D4896" s="20" t="s">
        <v>44</v>
      </c>
      <c r="E4896" s="20">
        <v>0.72819056982362018</v>
      </c>
      <c r="F4896" s="20">
        <v>0.70100364404342985</v>
      </c>
      <c r="G4896" s="20">
        <v>0.25628500501854928</v>
      </c>
    </row>
    <row r="4897" spans="1:7" x14ac:dyDescent="0.25">
      <c r="A4897" s="20" t="str">
        <f t="shared" si="76"/>
        <v>CONSUMO PER CAPITA (kg ó litros por individuo)GaseosasDE 60 A 75 AÑOS</v>
      </c>
      <c r="B4897" s="20" t="s">
        <v>122</v>
      </c>
      <c r="C4897" s="20" t="s">
        <v>169</v>
      </c>
      <c r="D4897" s="20" t="s">
        <v>45</v>
      </c>
      <c r="E4897" s="20">
        <v>0.85837862248217256</v>
      </c>
      <c r="F4897" s="20">
        <v>0.78583438397667471</v>
      </c>
      <c r="G4897" s="20">
        <v>0.62171436674330871</v>
      </c>
    </row>
    <row r="4898" spans="1:7" x14ac:dyDescent="0.25">
      <c r="A4898" s="20" t="str">
        <f t="shared" si="76"/>
        <v>CONSUMO PER CAPITA (kg ó litros por individuo)GaseosasALTA Y MEDIA ALTA</v>
      </c>
      <c r="B4898" s="20" t="s">
        <v>122</v>
      </c>
      <c r="C4898" s="20" t="s">
        <v>169</v>
      </c>
      <c r="D4898" s="20" t="s">
        <v>18</v>
      </c>
      <c r="E4898" s="20">
        <v>0.46748133192473651</v>
      </c>
      <c r="F4898" s="20">
        <v>0.43475190567186855</v>
      </c>
      <c r="G4898" s="20">
        <v>0.18605252051546239</v>
      </c>
    </row>
    <row r="4899" spans="1:7" x14ac:dyDescent="0.25">
      <c r="A4899" s="20" t="str">
        <f t="shared" si="76"/>
        <v>CONSUMO PER CAPITA (kg ó litros por individuo)GaseosasMEDIA</v>
      </c>
      <c r="B4899" s="20" t="s">
        <v>122</v>
      </c>
      <c r="C4899" s="20" t="s">
        <v>169</v>
      </c>
      <c r="D4899" s="20" t="s">
        <v>19</v>
      </c>
      <c r="E4899" s="20">
        <v>0.38403360586175639</v>
      </c>
      <c r="F4899" s="20">
        <v>0.46660352273735217</v>
      </c>
      <c r="G4899" s="20">
        <v>0.22095642273080288</v>
      </c>
    </row>
    <row r="4900" spans="1:7" x14ac:dyDescent="0.25">
      <c r="A4900" s="20" t="str">
        <f t="shared" si="76"/>
        <v>CONSUMO PER CAPITA (kg ó litros por individuo)GaseosasMEDIA BAJA</v>
      </c>
      <c r="B4900" s="20" t="s">
        <v>122</v>
      </c>
      <c r="C4900" s="20" t="s">
        <v>169</v>
      </c>
      <c r="D4900" s="20" t="s">
        <v>20</v>
      </c>
      <c r="E4900" s="20">
        <v>0.43327068855357947</v>
      </c>
      <c r="F4900" s="20">
        <v>0.32370165485154123</v>
      </c>
      <c r="G4900" s="20">
        <v>0.25246906524747981</v>
      </c>
    </row>
    <row r="4901" spans="1:7" x14ac:dyDescent="0.25">
      <c r="A4901" s="20" t="str">
        <f t="shared" si="76"/>
        <v>CONSUMO PER CAPITA (kg ó litros por individuo)GaseosasBAJA</v>
      </c>
      <c r="B4901" s="20" t="s">
        <v>122</v>
      </c>
      <c r="C4901" s="20" t="s">
        <v>169</v>
      </c>
      <c r="D4901" s="20" t="s">
        <v>21</v>
      </c>
      <c r="E4901" s="20">
        <v>0.34646641630373021</v>
      </c>
      <c r="F4901" s="20">
        <v>0.20942467073090471</v>
      </c>
      <c r="G4901" s="20">
        <v>0.15653421353925023</v>
      </c>
    </row>
    <row r="4902" spans="1:7" x14ac:dyDescent="0.25">
      <c r="A4902" s="20" t="str">
        <f t="shared" si="76"/>
        <v>CONSUMO PER CAPITA (kg ó litros por individuo)GaseosasHOMBRE</v>
      </c>
      <c r="B4902" s="20" t="s">
        <v>122</v>
      </c>
      <c r="C4902" s="20" t="s">
        <v>169</v>
      </c>
      <c r="D4902" s="20" t="s">
        <v>22</v>
      </c>
      <c r="E4902" s="20">
        <v>0.58795913145137479</v>
      </c>
      <c r="F4902" s="20">
        <v>0.48579416283450533</v>
      </c>
      <c r="G4902" s="20">
        <v>0.29466942109591771</v>
      </c>
    </row>
    <row r="4903" spans="1:7" x14ac:dyDescent="0.25">
      <c r="A4903" s="20" t="str">
        <f t="shared" si="76"/>
        <v>CONSUMO PER CAPITA (kg ó litros por individuo)GaseosasMUJER</v>
      </c>
      <c r="B4903" s="20" t="s">
        <v>122</v>
      </c>
      <c r="C4903" s="20" t="s">
        <v>169</v>
      </c>
      <c r="D4903" s="20" t="s">
        <v>23</v>
      </c>
      <c r="E4903" s="20">
        <v>0.22942975998173445</v>
      </c>
      <c r="F4903" s="20">
        <v>0.26142344842827558</v>
      </c>
      <c r="G4903" s="20">
        <v>0.12564642307768675</v>
      </c>
    </row>
    <row r="4904" spans="1:7" x14ac:dyDescent="0.25">
      <c r="A4904" s="20" t="str">
        <f t="shared" si="76"/>
        <v>CONSUMO PER CAPITA (kg ó litros por individuo)Bebidas Zumo+LecheT.ESPAÑA</v>
      </c>
      <c r="B4904" s="20" t="s">
        <v>122</v>
      </c>
      <c r="C4904" s="20" t="s">
        <v>170</v>
      </c>
      <c r="D4904" s="20" t="s">
        <v>37</v>
      </c>
      <c r="E4904" s="20">
        <v>0.16250629907216291</v>
      </c>
      <c r="F4904" s="20">
        <v>0.13721338099261296</v>
      </c>
      <c r="G4904" s="20">
        <v>0.1180275922521096</v>
      </c>
    </row>
    <row r="4905" spans="1:7" x14ac:dyDescent="0.25">
      <c r="A4905" s="20" t="str">
        <f t="shared" si="76"/>
        <v>CONSUMO PER CAPITA (kg ó litros por individuo)Bebidas Zumo+LecheBCN AM</v>
      </c>
      <c r="B4905" s="20" t="s">
        <v>122</v>
      </c>
      <c r="C4905" s="20" t="s">
        <v>170</v>
      </c>
      <c r="D4905" s="20" t="s">
        <v>2</v>
      </c>
      <c r="E4905" s="20">
        <v>7.5573249967297459E-2</v>
      </c>
      <c r="F4905" s="20">
        <v>5.0986119391054019E-2</v>
      </c>
      <c r="G4905" s="20">
        <v>3.7189815370538774E-2</v>
      </c>
    </row>
    <row r="4906" spans="1:7" x14ac:dyDescent="0.25">
      <c r="A4906" s="20" t="str">
        <f t="shared" si="76"/>
        <v>CONSUMO PER CAPITA (kg ó litros por individuo)Bebidas Zumo+LecheREST.CAT ARAGON</v>
      </c>
      <c r="B4906" s="20" t="s">
        <v>122</v>
      </c>
      <c r="C4906" s="20" t="s">
        <v>170</v>
      </c>
      <c r="D4906" s="20" t="s">
        <v>3</v>
      </c>
      <c r="E4906" s="20">
        <v>3.3465113881234125E-2</v>
      </c>
      <c r="F4906" s="20">
        <v>4.5791039687281036E-2</v>
      </c>
      <c r="G4906" s="20">
        <v>3.9659097599529174E-2</v>
      </c>
    </row>
    <row r="4907" spans="1:7" x14ac:dyDescent="0.25">
      <c r="A4907" s="20" t="str">
        <f t="shared" si="76"/>
        <v>CONSUMO PER CAPITA (kg ó litros por individuo)Bebidas Zumo+LecheLEVANTE</v>
      </c>
      <c r="B4907" s="20" t="s">
        <v>122</v>
      </c>
      <c r="C4907" s="20" t="s">
        <v>170</v>
      </c>
      <c r="D4907" s="20" t="s">
        <v>4</v>
      </c>
      <c r="E4907" s="20">
        <v>0.11264780694592945</v>
      </c>
      <c r="F4907" s="20">
        <v>0.14378822516249246</v>
      </c>
      <c r="G4907" s="20">
        <v>6.718750139151336E-2</v>
      </c>
    </row>
    <row r="4908" spans="1:7" x14ac:dyDescent="0.25">
      <c r="A4908" s="20" t="str">
        <f t="shared" si="76"/>
        <v>CONSUMO PER CAPITA (kg ó litros por individuo)Bebidas Zumo+LecheANDALUCIA</v>
      </c>
      <c r="B4908" s="20" t="s">
        <v>122</v>
      </c>
      <c r="C4908" s="20" t="s">
        <v>170</v>
      </c>
      <c r="D4908" s="20" t="s">
        <v>5</v>
      </c>
      <c r="E4908" s="20">
        <v>0.33568790244919211</v>
      </c>
      <c r="F4908" s="20">
        <v>0.22721036349281812</v>
      </c>
      <c r="G4908" s="20">
        <v>0.14110452997639691</v>
      </c>
    </row>
    <row r="4909" spans="1:7" x14ac:dyDescent="0.25">
      <c r="A4909" s="20" t="str">
        <f t="shared" si="76"/>
        <v>CONSUMO PER CAPITA (kg ó litros por individuo)Bebidas Zumo+LecheMDD AM</v>
      </c>
      <c r="B4909" s="20" t="s">
        <v>122</v>
      </c>
      <c r="C4909" s="20" t="s">
        <v>170</v>
      </c>
      <c r="D4909" s="20" t="s">
        <v>6</v>
      </c>
      <c r="E4909" s="20">
        <v>0.20503061155898128</v>
      </c>
      <c r="F4909" s="20">
        <v>0.1113483413285231</v>
      </c>
      <c r="G4909" s="20">
        <v>0.10418963118350821</v>
      </c>
    </row>
    <row r="4910" spans="1:7" x14ac:dyDescent="0.25">
      <c r="A4910" s="20" t="str">
        <f t="shared" si="76"/>
        <v>CONSUMO PER CAPITA (kg ó litros por individuo)Bebidas Zumo+LecheRTO CENTRO</v>
      </c>
      <c r="B4910" s="20" t="s">
        <v>122</v>
      </c>
      <c r="C4910" s="20" t="s">
        <v>170</v>
      </c>
      <c r="D4910" s="20" t="s">
        <v>7</v>
      </c>
      <c r="E4910" s="20">
        <v>0.13685515495385062</v>
      </c>
      <c r="F4910" s="20">
        <v>0.18436631229242212</v>
      </c>
      <c r="G4910" s="20">
        <v>0.23706712956485962</v>
      </c>
    </row>
    <row r="4911" spans="1:7" x14ac:dyDescent="0.25">
      <c r="A4911" s="20" t="str">
        <f t="shared" si="76"/>
        <v>CONSUMO PER CAPITA (kg ó litros por individuo)Bebidas Zumo+LecheNORTE-CENTRO</v>
      </c>
      <c r="B4911" s="20" t="s">
        <v>122</v>
      </c>
      <c r="C4911" s="20" t="s">
        <v>170</v>
      </c>
      <c r="D4911" s="20" t="s">
        <v>8</v>
      </c>
      <c r="E4911" s="20">
        <v>6.8648143560089997E-2</v>
      </c>
      <c r="F4911" s="20">
        <v>0.10976628590174266</v>
      </c>
      <c r="G4911" s="20">
        <v>0.24429805579008773</v>
      </c>
    </row>
    <row r="4912" spans="1:7" x14ac:dyDescent="0.25">
      <c r="A4912" s="20" t="str">
        <f t="shared" si="76"/>
        <v>CONSUMO PER CAPITA (kg ó litros por individuo)Bebidas Zumo+LecheNOROESTE</v>
      </c>
      <c r="B4912" s="20" t="s">
        <v>122</v>
      </c>
      <c r="C4912" s="20" t="s">
        <v>170</v>
      </c>
      <c r="D4912" s="20" t="s">
        <v>9</v>
      </c>
      <c r="E4912" s="20">
        <v>0.18171229066151739</v>
      </c>
      <c r="F4912" s="20">
        <v>0.1572235715177539</v>
      </c>
      <c r="G4912" s="20">
        <v>0.11400458476785699</v>
      </c>
    </row>
    <row r="4913" spans="1:7" x14ac:dyDescent="0.25">
      <c r="A4913" s="20" t="str">
        <f t="shared" si="76"/>
        <v>CONSUMO PER CAPITA (kg ó litros por individuo)Bebidas Zumo+Leche&lt;2MIL</v>
      </c>
      <c r="B4913" s="20" t="s">
        <v>122</v>
      </c>
      <c r="C4913" s="20" t="s">
        <v>170</v>
      </c>
      <c r="D4913" s="20" t="s">
        <v>10</v>
      </c>
      <c r="E4913" s="20">
        <v>5.9374047916355706E-2</v>
      </c>
      <c r="F4913" s="20">
        <v>0.16026166026433969</v>
      </c>
      <c r="G4913" s="20">
        <v>0.42189649721145545</v>
      </c>
    </row>
    <row r="4914" spans="1:7" x14ac:dyDescent="0.25">
      <c r="A4914" s="20" t="str">
        <f t="shared" si="76"/>
        <v>CONSUMO PER CAPITA (kg ó litros por individuo)Bebidas Zumo+Leche2-5MIL</v>
      </c>
      <c r="B4914" s="20" t="s">
        <v>122</v>
      </c>
      <c r="C4914" s="20" t="s">
        <v>170</v>
      </c>
      <c r="D4914" s="20" t="s">
        <v>11</v>
      </c>
      <c r="E4914" s="20">
        <v>0.2497285221031188</v>
      </c>
      <c r="F4914" s="20">
        <v>0.12139853334254909</v>
      </c>
      <c r="G4914" s="20">
        <v>9.764654725076044E-2</v>
      </c>
    </row>
    <row r="4915" spans="1:7" x14ac:dyDescent="0.25">
      <c r="A4915" s="20" t="str">
        <f t="shared" si="76"/>
        <v>CONSUMO PER CAPITA (kg ó litros por individuo)Bebidas Zumo+Leche5-10MIL</v>
      </c>
      <c r="B4915" s="20" t="s">
        <v>122</v>
      </c>
      <c r="C4915" s="20" t="s">
        <v>170</v>
      </c>
      <c r="D4915" s="20" t="s">
        <v>12</v>
      </c>
      <c r="E4915" s="20">
        <v>0.17463901318435043</v>
      </c>
      <c r="F4915" s="20">
        <v>0.10937667794005775</v>
      </c>
      <c r="G4915" s="20">
        <v>5.602872496074484E-2</v>
      </c>
    </row>
    <row r="4916" spans="1:7" x14ac:dyDescent="0.25">
      <c r="A4916" s="20" t="str">
        <f t="shared" si="76"/>
        <v>CONSUMO PER CAPITA (kg ó litros por individuo)Bebidas Zumo+Leche10-30MIL</v>
      </c>
      <c r="B4916" s="20" t="s">
        <v>122</v>
      </c>
      <c r="C4916" s="20" t="s">
        <v>170</v>
      </c>
      <c r="D4916" s="20" t="s">
        <v>13</v>
      </c>
      <c r="E4916" s="20">
        <v>0.1884953564664596</v>
      </c>
      <c r="F4916" s="20">
        <v>0.13676979408565321</v>
      </c>
      <c r="G4916" s="20">
        <v>6.1279455408928617E-2</v>
      </c>
    </row>
    <row r="4917" spans="1:7" x14ac:dyDescent="0.25">
      <c r="A4917" s="20" t="str">
        <f t="shared" si="76"/>
        <v>CONSUMO PER CAPITA (kg ó litros por individuo)Bebidas Zumo+Leche30-100MIL</v>
      </c>
      <c r="B4917" s="20" t="s">
        <v>122</v>
      </c>
      <c r="C4917" s="20" t="s">
        <v>170</v>
      </c>
      <c r="D4917" s="20" t="s">
        <v>14</v>
      </c>
      <c r="E4917" s="20">
        <v>0.14572450348005422</v>
      </c>
      <c r="F4917" s="20">
        <v>0.16832794769439319</v>
      </c>
      <c r="G4917" s="20">
        <v>0.15032920667579447</v>
      </c>
    </row>
    <row r="4918" spans="1:7" x14ac:dyDescent="0.25">
      <c r="A4918" s="20" t="str">
        <f t="shared" si="76"/>
        <v>CONSUMO PER CAPITA (kg ó litros por individuo)Bebidas Zumo+Leche100-200MIL</v>
      </c>
      <c r="B4918" s="20" t="s">
        <v>122</v>
      </c>
      <c r="C4918" s="20" t="s">
        <v>170</v>
      </c>
      <c r="D4918" s="20" t="s">
        <v>15</v>
      </c>
      <c r="E4918" s="20">
        <v>0.11084187439031784</v>
      </c>
      <c r="F4918" s="20">
        <v>7.6551159950311753E-2</v>
      </c>
      <c r="G4918" s="20">
        <v>0.10147687167833784</v>
      </c>
    </row>
    <row r="4919" spans="1:7" x14ac:dyDescent="0.25">
      <c r="A4919" s="20" t="str">
        <f t="shared" si="76"/>
        <v>CONSUMO PER CAPITA (kg ó litros por individuo)Bebidas Zumo+Leche200-500MIL</v>
      </c>
      <c r="B4919" s="20" t="s">
        <v>122</v>
      </c>
      <c r="C4919" s="20" t="s">
        <v>170</v>
      </c>
      <c r="D4919" s="20" t="s">
        <v>16</v>
      </c>
      <c r="E4919" s="20">
        <v>0.12757193350720059</v>
      </c>
      <c r="F4919" s="20">
        <v>0.19250078751932229</v>
      </c>
      <c r="G4919" s="20">
        <v>0.12050815702282662</v>
      </c>
    </row>
    <row r="4920" spans="1:7" x14ac:dyDescent="0.25">
      <c r="A4920" s="20" t="str">
        <f t="shared" si="76"/>
        <v>CONSUMO PER CAPITA (kg ó litros por individuo)Bebidas Zumo+Leche&gt;500MIL</v>
      </c>
      <c r="B4920" s="20" t="s">
        <v>122</v>
      </c>
      <c r="C4920" s="20" t="s">
        <v>170</v>
      </c>
      <c r="D4920" s="20" t="s">
        <v>17</v>
      </c>
      <c r="E4920" s="20">
        <v>0.20703339617661434</v>
      </c>
      <c r="F4920" s="20">
        <v>0.10796270804057764</v>
      </c>
      <c r="G4920" s="20">
        <v>8.1628917357105202E-2</v>
      </c>
    </row>
    <row r="4921" spans="1:7" x14ac:dyDescent="0.25">
      <c r="A4921" s="20" t="str">
        <f t="shared" si="76"/>
        <v>CONSUMO PER CAPITA (kg ó litros por individuo)Bebidas Zumo+LecheDE 15 A 19 AÑOS</v>
      </c>
      <c r="B4921" s="20" t="s">
        <v>122</v>
      </c>
      <c r="C4921" s="20" t="s">
        <v>170</v>
      </c>
      <c r="D4921" s="20" t="s">
        <v>40</v>
      </c>
      <c r="E4921" s="20">
        <v>0.29599120654694205</v>
      </c>
      <c r="F4921" s="20">
        <v>0.15430812919184145</v>
      </c>
      <c r="G4921" s="20">
        <v>0.37358901969611807</v>
      </c>
    </row>
    <row r="4922" spans="1:7" x14ac:dyDescent="0.25">
      <c r="A4922" s="20" t="str">
        <f t="shared" si="76"/>
        <v>CONSUMO PER CAPITA (kg ó litros por individuo)Bebidas Zumo+LecheDE 20 A 24 AÑOS</v>
      </c>
      <c r="B4922" s="20" t="s">
        <v>122</v>
      </c>
      <c r="C4922" s="20" t="s">
        <v>170</v>
      </c>
      <c r="D4922" s="20" t="s">
        <v>41</v>
      </c>
      <c r="E4922" s="20">
        <v>0.26000566975307066</v>
      </c>
      <c r="F4922" s="20">
        <v>0.11258647207756071</v>
      </c>
      <c r="G4922" s="20">
        <v>0.13134065606440704</v>
      </c>
    </row>
    <row r="4923" spans="1:7" x14ac:dyDescent="0.25">
      <c r="A4923" s="20" t="str">
        <f t="shared" si="76"/>
        <v>CONSUMO PER CAPITA (kg ó litros por individuo)Bebidas Zumo+LecheDE 25 A 34 AÑOS</v>
      </c>
      <c r="B4923" s="20" t="s">
        <v>122</v>
      </c>
      <c r="C4923" s="20" t="s">
        <v>170</v>
      </c>
      <c r="D4923" s="20" t="s">
        <v>42</v>
      </c>
      <c r="E4923" s="20">
        <v>0.11580125225161919</v>
      </c>
      <c r="F4923" s="20">
        <v>0.14130051899956006</v>
      </c>
      <c r="G4923" s="20">
        <v>9.3539543515706827E-2</v>
      </c>
    </row>
    <row r="4924" spans="1:7" x14ac:dyDescent="0.25">
      <c r="A4924" s="20" t="str">
        <f t="shared" si="76"/>
        <v>CONSUMO PER CAPITA (kg ó litros por individuo)Bebidas Zumo+LecheDE 35 A 49 AÑOS</v>
      </c>
      <c r="B4924" s="20" t="s">
        <v>122</v>
      </c>
      <c r="C4924" s="20" t="s">
        <v>170</v>
      </c>
      <c r="D4924" s="20" t="s">
        <v>43</v>
      </c>
      <c r="E4924" s="20">
        <v>0.1861636540832915</v>
      </c>
      <c r="F4924" s="20">
        <v>0.12068915392008599</v>
      </c>
      <c r="G4924" s="20">
        <v>8.3561189833248034E-2</v>
      </c>
    </row>
    <row r="4925" spans="1:7" x14ac:dyDescent="0.25">
      <c r="A4925" s="20" t="str">
        <f t="shared" si="76"/>
        <v>CONSUMO PER CAPITA (kg ó litros por individuo)Bebidas Zumo+LecheDE 50 A 59 AÑOS</v>
      </c>
      <c r="B4925" s="20" t="s">
        <v>122</v>
      </c>
      <c r="C4925" s="20" t="s">
        <v>170</v>
      </c>
      <c r="D4925" s="20" t="s">
        <v>44</v>
      </c>
      <c r="E4925" s="20">
        <v>0.17162431878965392</v>
      </c>
      <c r="F4925" s="20">
        <v>0.18804005593149187</v>
      </c>
      <c r="G4925" s="20">
        <v>0.15148740359249896</v>
      </c>
    </row>
    <row r="4926" spans="1:7" x14ac:dyDescent="0.25">
      <c r="A4926" s="20" t="str">
        <f t="shared" si="76"/>
        <v>CONSUMO PER CAPITA (kg ó litros por individuo)Bebidas Zumo+LecheDE 60 A 75 AÑOS</v>
      </c>
      <c r="B4926" s="20" t="s">
        <v>122</v>
      </c>
      <c r="C4926" s="20" t="s">
        <v>170</v>
      </c>
      <c r="D4926" s="20" t="s">
        <v>45</v>
      </c>
      <c r="E4926" s="20">
        <v>8.4229380490611377E-2</v>
      </c>
      <c r="F4926" s="20">
        <v>0.11540640166467384</v>
      </c>
      <c r="G4926" s="20">
        <v>7.2038561965597894E-2</v>
      </c>
    </row>
    <row r="4927" spans="1:7" x14ac:dyDescent="0.25">
      <c r="A4927" s="20" t="str">
        <f t="shared" si="76"/>
        <v>CONSUMO PER CAPITA (kg ó litros por individuo)Bebidas Zumo+LecheALTA Y MEDIA ALTA</v>
      </c>
      <c r="B4927" s="20" t="s">
        <v>122</v>
      </c>
      <c r="C4927" s="20" t="s">
        <v>170</v>
      </c>
      <c r="D4927" s="20" t="s">
        <v>18</v>
      </c>
      <c r="E4927" s="20">
        <v>0.14783965320398076</v>
      </c>
      <c r="F4927" s="20">
        <v>0.1446589470130572</v>
      </c>
      <c r="G4927" s="20">
        <v>0.17272771423463626</v>
      </c>
    </row>
    <row r="4928" spans="1:7" x14ac:dyDescent="0.25">
      <c r="A4928" s="20" t="str">
        <f t="shared" si="76"/>
        <v>CONSUMO PER CAPITA (kg ó litros por individuo)Bebidas Zumo+LecheMEDIA</v>
      </c>
      <c r="B4928" s="20" t="s">
        <v>122</v>
      </c>
      <c r="C4928" s="20" t="s">
        <v>170</v>
      </c>
      <c r="D4928" s="20" t="s">
        <v>19</v>
      </c>
      <c r="E4928" s="20">
        <v>0.15353223170994759</v>
      </c>
      <c r="F4928" s="20">
        <v>0.11376700590319534</v>
      </c>
      <c r="G4928" s="20">
        <v>0.1115578830798564</v>
      </c>
    </row>
    <row r="4929" spans="1:7" x14ac:dyDescent="0.25">
      <c r="A4929" s="20" t="str">
        <f t="shared" si="76"/>
        <v>CONSUMO PER CAPITA (kg ó litros por individuo)Bebidas Zumo+LecheMEDIA BAJA</v>
      </c>
      <c r="B4929" s="20" t="s">
        <v>122</v>
      </c>
      <c r="C4929" s="20" t="s">
        <v>170</v>
      </c>
      <c r="D4929" s="20" t="s">
        <v>20</v>
      </c>
      <c r="E4929" s="20">
        <v>0.14437530372040433</v>
      </c>
      <c r="F4929" s="20">
        <v>0.10234733487672172</v>
      </c>
      <c r="G4929" s="20">
        <v>5.7972182623692588E-2</v>
      </c>
    </row>
    <row r="4930" spans="1:7" x14ac:dyDescent="0.25">
      <c r="A4930" s="20" t="str">
        <f t="shared" si="76"/>
        <v>CONSUMO PER CAPITA (kg ó litros por individuo)Bebidas Zumo+LecheBAJA</v>
      </c>
      <c r="B4930" s="20" t="s">
        <v>122</v>
      </c>
      <c r="C4930" s="20" t="s">
        <v>170</v>
      </c>
      <c r="D4930" s="20" t="s">
        <v>21</v>
      </c>
      <c r="E4930" s="20">
        <v>0.21874474243759368</v>
      </c>
      <c r="F4930" s="20">
        <v>0.21735878531633526</v>
      </c>
      <c r="G4930" s="20">
        <v>0.1508727011776981</v>
      </c>
    </row>
    <row r="4931" spans="1:7" x14ac:dyDescent="0.25">
      <c r="A4931" s="20" t="str">
        <f t="shared" si="76"/>
        <v>CONSUMO PER CAPITA (kg ó litros por individuo)Bebidas Zumo+LecheHOMBRE</v>
      </c>
      <c r="B4931" s="20" t="s">
        <v>122</v>
      </c>
      <c r="C4931" s="20" t="s">
        <v>170</v>
      </c>
      <c r="D4931" s="20" t="s">
        <v>22</v>
      </c>
      <c r="E4931" s="20">
        <v>0.14912385127297145</v>
      </c>
      <c r="F4931" s="20">
        <v>0.10275315238032134</v>
      </c>
      <c r="G4931" s="20">
        <v>8.2062578208746434E-2</v>
      </c>
    </row>
    <row r="4932" spans="1:7" x14ac:dyDescent="0.25">
      <c r="A4932" s="20" t="str">
        <f t="shared" ref="A4932:A4961" si="77">B4932&amp;C4932&amp;D4932</f>
        <v>CONSUMO PER CAPITA (kg ó litros por individuo)Bebidas Zumo+LecheMUJER</v>
      </c>
      <c r="B4932" s="20" t="s">
        <v>122</v>
      </c>
      <c r="C4932" s="20" t="s">
        <v>170</v>
      </c>
      <c r="D4932" s="20" t="s">
        <v>23</v>
      </c>
      <c r="E4932" s="20">
        <v>0.17572918254983913</v>
      </c>
      <c r="F4932" s="20">
        <v>0.17115711468311409</v>
      </c>
      <c r="G4932" s="20">
        <v>0.15339345858745632</v>
      </c>
    </row>
    <row r="4933" spans="1:7" x14ac:dyDescent="0.25">
      <c r="A4933" s="20" t="str">
        <f t="shared" si="77"/>
        <v>CONSUMO PER CAPITA (kg ó litros por individuo)RestoT.ESPAÑA</v>
      </c>
      <c r="B4933" s="20" t="s">
        <v>122</v>
      </c>
      <c r="C4933" s="20" t="s">
        <v>79</v>
      </c>
      <c r="D4933" s="20" t="s">
        <v>37</v>
      </c>
      <c r="E4933" s="20">
        <v>0.9673943363104861</v>
      </c>
      <c r="F4933" s="20">
        <v>0.96390824187528212</v>
      </c>
      <c r="G4933" s="20">
        <v>0.60827724958640406</v>
      </c>
    </row>
    <row r="4934" spans="1:7" x14ac:dyDescent="0.25">
      <c r="A4934" s="20" t="str">
        <f t="shared" si="77"/>
        <v>CONSUMO PER CAPITA (kg ó litros por individuo)RestoBCN AM</v>
      </c>
      <c r="B4934" s="20" t="s">
        <v>122</v>
      </c>
      <c r="C4934" s="20" t="s">
        <v>79</v>
      </c>
      <c r="D4934" s="20" t="s">
        <v>2</v>
      </c>
      <c r="E4934" s="20">
        <v>0.91727967900340512</v>
      </c>
      <c r="F4934" s="20">
        <v>0.87693723877181573</v>
      </c>
      <c r="G4934" s="20">
        <v>0.46423427211739993</v>
      </c>
    </row>
    <row r="4935" spans="1:7" x14ac:dyDescent="0.25">
      <c r="A4935" s="20" t="str">
        <f t="shared" si="77"/>
        <v>CONSUMO PER CAPITA (kg ó litros por individuo)RestoREST.CAT ARAGON</v>
      </c>
      <c r="B4935" s="20" t="s">
        <v>122</v>
      </c>
      <c r="C4935" s="20" t="s">
        <v>79</v>
      </c>
      <c r="D4935" s="20" t="s">
        <v>3</v>
      </c>
      <c r="E4935" s="20">
        <v>0.70846422766364103</v>
      </c>
      <c r="F4935" s="20">
        <v>0.7079618120750063</v>
      </c>
      <c r="G4935" s="20">
        <v>0.53501539386795804</v>
      </c>
    </row>
    <row r="4936" spans="1:7" x14ac:dyDescent="0.25">
      <c r="A4936" s="20" t="str">
        <f t="shared" si="77"/>
        <v>CONSUMO PER CAPITA (kg ó litros por individuo)RestoLEVANTE</v>
      </c>
      <c r="B4936" s="20" t="s">
        <v>122</v>
      </c>
      <c r="C4936" s="20" t="s">
        <v>79</v>
      </c>
      <c r="D4936" s="20" t="s">
        <v>4</v>
      </c>
      <c r="E4936" s="20">
        <v>0.47322644739826203</v>
      </c>
      <c r="F4936" s="20">
        <v>0.53159391236444076</v>
      </c>
      <c r="G4936" s="20">
        <v>0.26169915071862487</v>
      </c>
    </row>
    <row r="4937" spans="1:7" x14ac:dyDescent="0.25">
      <c r="A4937" s="20" t="str">
        <f t="shared" si="77"/>
        <v>CONSUMO PER CAPITA (kg ó litros por individuo)RestoANDALUCIA</v>
      </c>
      <c r="B4937" s="20" t="s">
        <v>122</v>
      </c>
      <c r="C4937" s="20" t="s">
        <v>79</v>
      </c>
      <c r="D4937" s="20" t="s">
        <v>5</v>
      </c>
      <c r="E4937" s="20">
        <v>1.2899684542734502</v>
      </c>
      <c r="F4937" s="20">
        <v>1.2969192267220981</v>
      </c>
      <c r="G4937" s="20">
        <v>0.80796754172852936</v>
      </c>
    </row>
    <row r="4938" spans="1:7" x14ac:dyDescent="0.25">
      <c r="A4938" s="20" t="str">
        <f t="shared" si="77"/>
        <v>CONSUMO PER CAPITA (kg ó litros por individuo)RestoMDD AM</v>
      </c>
      <c r="B4938" s="20" t="s">
        <v>122</v>
      </c>
      <c r="C4938" s="20" t="s">
        <v>79</v>
      </c>
      <c r="D4938" s="20" t="s">
        <v>6</v>
      </c>
      <c r="E4938" s="20">
        <v>1.3503768747349691</v>
      </c>
      <c r="F4938" s="20">
        <v>1.1828612306240538</v>
      </c>
      <c r="G4938" s="20">
        <v>0.80186209838091527</v>
      </c>
    </row>
    <row r="4939" spans="1:7" x14ac:dyDescent="0.25">
      <c r="A4939" s="20" t="str">
        <f t="shared" si="77"/>
        <v>CONSUMO PER CAPITA (kg ó litros por individuo)RestoRTO CENTRO</v>
      </c>
      <c r="B4939" s="20" t="s">
        <v>122</v>
      </c>
      <c r="C4939" s="20" t="s">
        <v>79</v>
      </c>
      <c r="D4939" s="20" t="s">
        <v>7</v>
      </c>
      <c r="E4939" s="20">
        <v>0.83864228310163458</v>
      </c>
      <c r="F4939" s="20">
        <v>1.1134298918085772</v>
      </c>
      <c r="G4939" s="20">
        <v>0.78109099783177549</v>
      </c>
    </row>
    <row r="4940" spans="1:7" x14ac:dyDescent="0.25">
      <c r="A4940" s="20" t="str">
        <f t="shared" si="77"/>
        <v>CONSUMO PER CAPITA (kg ó litros por individuo)RestoNORTE-CENTRO</v>
      </c>
      <c r="B4940" s="20" t="s">
        <v>122</v>
      </c>
      <c r="C4940" s="20" t="s">
        <v>79</v>
      </c>
      <c r="D4940" s="20" t="s">
        <v>8</v>
      </c>
      <c r="E4940" s="20">
        <v>0.69904291309506117</v>
      </c>
      <c r="F4940" s="20">
        <v>0.81804233843884511</v>
      </c>
      <c r="G4940" s="20">
        <v>0.68860534018333563</v>
      </c>
    </row>
    <row r="4941" spans="1:7" x14ac:dyDescent="0.25">
      <c r="A4941" s="20" t="str">
        <f t="shared" si="77"/>
        <v>CONSUMO PER CAPITA (kg ó litros por individuo)RestoNOROESTE</v>
      </c>
      <c r="B4941" s="20" t="s">
        <v>122</v>
      </c>
      <c r="C4941" s="20" t="s">
        <v>79</v>
      </c>
      <c r="D4941" s="20" t="s">
        <v>9</v>
      </c>
      <c r="E4941" s="20">
        <v>1.3190451006987187</v>
      </c>
      <c r="F4941" s="20">
        <v>1.0621806918137446</v>
      </c>
      <c r="G4941" s="20">
        <v>0.45168353413769435</v>
      </c>
    </row>
    <row r="4942" spans="1:7" x14ac:dyDescent="0.25">
      <c r="A4942" s="20" t="str">
        <f t="shared" si="77"/>
        <v>CONSUMO PER CAPITA (kg ó litros por individuo)Resto&lt;2MIL</v>
      </c>
      <c r="B4942" s="20" t="s">
        <v>122</v>
      </c>
      <c r="C4942" s="20" t="s">
        <v>79</v>
      </c>
      <c r="D4942" s="20" t="s">
        <v>10</v>
      </c>
      <c r="E4942" s="20">
        <v>0.72472065111220174</v>
      </c>
      <c r="F4942" s="20">
        <v>0.82633443673364115</v>
      </c>
      <c r="G4942" s="20">
        <v>0.31126434572064499</v>
      </c>
    </row>
    <row r="4943" spans="1:7" x14ac:dyDescent="0.25">
      <c r="A4943" s="20" t="str">
        <f t="shared" si="77"/>
        <v>CONSUMO PER CAPITA (kg ó litros por individuo)Resto2-5MIL</v>
      </c>
      <c r="B4943" s="20" t="s">
        <v>122</v>
      </c>
      <c r="C4943" s="20" t="s">
        <v>79</v>
      </c>
      <c r="D4943" s="20" t="s">
        <v>11</v>
      </c>
      <c r="E4943" s="20">
        <v>1.0611601723824837</v>
      </c>
      <c r="F4943" s="20">
        <v>0.58005506194673029</v>
      </c>
      <c r="G4943" s="20">
        <v>0.62691043078299535</v>
      </c>
    </row>
    <row r="4944" spans="1:7" x14ac:dyDescent="0.25">
      <c r="A4944" s="20" t="str">
        <f t="shared" si="77"/>
        <v>CONSUMO PER CAPITA (kg ó litros por individuo)Resto5-10MIL</v>
      </c>
      <c r="B4944" s="20" t="s">
        <v>122</v>
      </c>
      <c r="C4944" s="20" t="s">
        <v>79</v>
      </c>
      <c r="D4944" s="20" t="s">
        <v>12</v>
      </c>
      <c r="E4944" s="20">
        <v>0.70374453394457381</v>
      </c>
      <c r="F4944" s="20">
        <v>0.95247091552997054</v>
      </c>
      <c r="G4944" s="20">
        <v>0.70634318699229826</v>
      </c>
    </row>
    <row r="4945" spans="1:7" x14ac:dyDescent="0.25">
      <c r="A4945" s="20" t="str">
        <f t="shared" si="77"/>
        <v>CONSUMO PER CAPITA (kg ó litros por individuo)Resto10-30MIL</v>
      </c>
      <c r="B4945" s="20" t="s">
        <v>122</v>
      </c>
      <c r="C4945" s="20" t="s">
        <v>79</v>
      </c>
      <c r="D4945" s="20" t="s">
        <v>13</v>
      </c>
      <c r="E4945" s="20">
        <v>1.1843214731392682</v>
      </c>
      <c r="F4945" s="20">
        <v>1.3895943164419509</v>
      </c>
      <c r="G4945" s="20">
        <v>0.68509319994830697</v>
      </c>
    </row>
    <row r="4946" spans="1:7" x14ac:dyDescent="0.25">
      <c r="A4946" s="20" t="str">
        <f t="shared" si="77"/>
        <v>CONSUMO PER CAPITA (kg ó litros por individuo)Resto30-100MIL</v>
      </c>
      <c r="B4946" s="20" t="s">
        <v>122</v>
      </c>
      <c r="C4946" s="20" t="s">
        <v>79</v>
      </c>
      <c r="D4946" s="20" t="s">
        <v>14</v>
      </c>
      <c r="E4946" s="20">
        <v>0.79051348433843627</v>
      </c>
      <c r="F4946" s="20">
        <v>0.75730223566950139</v>
      </c>
      <c r="G4946" s="20">
        <v>0.53637475954990599</v>
      </c>
    </row>
    <row r="4947" spans="1:7" x14ac:dyDescent="0.25">
      <c r="A4947" s="20" t="str">
        <f t="shared" si="77"/>
        <v>CONSUMO PER CAPITA (kg ó litros por individuo)Resto100-200MIL</v>
      </c>
      <c r="B4947" s="20" t="s">
        <v>122</v>
      </c>
      <c r="C4947" s="20" t="s">
        <v>79</v>
      </c>
      <c r="D4947" s="20" t="s">
        <v>15</v>
      </c>
      <c r="E4947" s="20">
        <v>0.96562016251176919</v>
      </c>
      <c r="F4947" s="20">
        <v>0.87619130557160074</v>
      </c>
      <c r="G4947" s="20">
        <v>0.5035736603092027</v>
      </c>
    </row>
    <row r="4948" spans="1:7" x14ac:dyDescent="0.25">
      <c r="A4948" s="20" t="str">
        <f t="shared" si="77"/>
        <v>CONSUMO PER CAPITA (kg ó litros por individuo)Resto200-500MIL</v>
      </c>
      <c r="B4948" s="20" t="s">
        <v>122</v>
      </c>
      <c r="C4948" s="20" t="s">
        <v>79</v>
      </c>
      <c r="D4948" s="20" t="s">
        <v>16</v>
      </c>
      <c r="E4948" s="20">
        <v>0.96423659487333135</v>
      </c>
      <c r="F4948" s="20">
        <v>1.1183908265696298</v>
      </c>
      <c r="G4948" s="20">
        <v>0.68868488909911318</v>
      </c>
    </row>
    <row r="4949" spans="1:7" x14ac:dyDescent="0.25">
      <c r="A4949" s="20" t="str">
        <f t="shared" si="77"/>
        <v>CONSUMO PER CAPITA (kg ó litros por individuo)Resto&gt;500MIL</v>
      </c>
      <c r="B4949" s="20" t="s">
        <v>122</v>
      </c>
      <c r="C4949" s="20" t="s">
        <v>79</v>
      </c>
      <c r="D4949" s="20" t="s">
        <v>17</v>
      </c>
      <c r="E4949" s="20">
        <v>1.1214085683777437</v>
      </c>
      <c r="F4949" s="20">
        <v>0.88614870682352409</v>
      </c>
      <c r="G4949" s="20">
        <v>0.66256903368009767</v>
      </c>
    </row>
    <row r="4950" spans="1:7" x14ac:dyDescent="0.25">
      <c r="A4950" s="20" t="str">
        <f t="shared" si="77"/>
        <v>CONSUMO PER CAPITA (kg ó litros por individuo)RestoDE 15 A 19 AÑOS</v>
      </c>
      <c r="B4950" s="20" t="s">
        <v>122</v>
      </c>
      <c r="C4950" s="20" t="s">
        <v>79</v>
      </c>
      <c r="D4950" s="20" t="s">
        <v>40</v>
      </c>
      <c r="E4950" s="20">
        <v>1.1358915360182629</v>
      </c>
      <c r="F4950" s="20">
        <v>0.89418870896871272</v>
      </c>
      <c r="G4950" s="20">
        <v>0.57774904055748744</v>
      </c>
    </row>
    <row r="4951" spans="1:7" x14ac:dyDescent="0.25">
      <c r="A4951" s="20" t="str">
        <f t="shared" si="77"/>
        <v>CONSUMO PER CAPITA (kg ó litros por individuo)RestoDE 20 A 24 AÑOS</v>
      </c>
      <c r="B4951" s="20" t="s">
        <v>122</v>
      </c>
      <c r="C4951" s="20" t="s">
        <v>79</v>
      </c>
      <c r="D4951" s="20" t="s">
        <v>41</v>
      </c>
      <c r="E4951" s="20">
        <v>1.3535231520068847</v>
      </c>
      <c r="F4951" s="20">
        <v>1.2990172486701144</v>
      </c>
      <c r="G4951" s="20">
        <v>0.83148785202821529</v>
      </c>
    </row>
    <row r="4952" spans="1:7" x14ac:dyDescent="0.25">
      <c r="A4952" s="20" t="str">
        <f t="shared" si="77"/>
        <v>CONSUMO PER CAPITA (kg ó litros por individuo)RestoDE 25 A 34 AÑOS</v>
      </c>
      <c r="B4952" s="20" t="s">
        <v>122</v>
      </c>
      <c r="C4952" s="20" t="s">
        <v>79</v>
      </c>
      <c r="D4952" s="20" t="s">
        <v>42</v>
      </c>
      <c r="E4952" s="20">
        <v>1.2554437751662735</v>
      </c>
      <c r="F4952" s="20">
        <v>1.0672662132672766</v>
      </c>
      <c r="G4952" s="20">
        <v>0.73639236466734959</v>
      </c>
    </row>
    <row r="4953" spans="1:7" x14ac:dyDescent="0.25">
      <c r="A4953" s="20" t="str">
        <f t="shared" si="77"/>
        <v>CONSUMO PER CAPITA (kg ó litros por individuo)RestoDE 35 A 49 AÑOS</v>
      </c>
      <c r="B4953" s="20" t="s">
        <v>122</v>
      </c>
      <c r="C4953" s="20" t="s">
        <v>79</v>
      </c>
      <c r="D4953" s="20" t="s">
        <v>43</v>
      </c>
      <c r="E4953" s="20">
        <v>1.0769197050138435</v>
      </c>
      <c r="F4953" s="20">
        <v>1.0932682327758154</v>
      </c>
      <c r="G4953" s="20">
        <v>0.61705067865380958</v>
      </c>
    </row>
    <row r="4954" spans="1:7" x14ac:dyDescent="0.25">
      <c r="A4954" s="20" t="str">
        <f t="shared" si="77"/>
        <v>CONSUMO PER CAPITA (kg ó litros por individuo)RestoDE 50 A 59 AÑOS</v>
      </c>
      <c r="B4954" s="20" t="s">
        <v>122</v>
      </c>
      <c r="C4954" s="20" t="s">
        <v>79</v>
      </c>
      <c r="D4954" s="20" t="s">
        <v>44</v>
      </c>
      <c r="E4954" s="20">
        <v>0.89582482538537711</v>
      </c>
      <c r="F4954" s="20">
        <v>0.96006708873114421</v>
      </c>
      <c r="G4954" s="20">
        <v>0.72544899749462832</v>
      </c>
    </row>
    <row r="4955" spans="1:7" x14ac:dyDescent="0.25">
      <c r="A4955" s="20" t="str">
        <f t="shared" si="77"/>
        <v>CONSUMO PER CAPITA (kg ó litros por individuo)RestoDE 60 A 75 AÑOS</v>
      </c>
      <c r="B4955" s="20" t="s">
        <v>122</v>
      </c>
      <c r="C4955" s="20" t="s">
        <v>79</v>
      </c>
      <c r="D4955" s="20" t="s">
        <v>45</v>
      </c>
      <c r="E4955" s="20">
        <v>0.5093407118344988</v>
      </c>
      <c r="F4955" s="20">
        <v>0.63763055517199574</v>
      </c>
      <c r="G4955" s="20">
        <v>0.35586481806686232</v>
      </c>
    </row>
    <row r="4956" spans="1:7" x14ac:dyDescent="0.25">
      <c r="A4956" s="20" t="str">
        <f t="shared" si="77"/>
        <v>CONSUMO PER CAPITA (kg ó litros por individuo)RestoALTA Y MEDIA ALTA</v>
      </c>
      <c r="B4956" s="20" t="s">
        <v>122</v>
      </c>
      <c r="C4956" s="20" t="s">
        <v>79</v>
      </c>
      <c r="D4956" s="20" t="s">
        <v>18</v>
      </c>
      <c r="E4956" s="20">
        <v>0.88312982964742215</v>
      </c>
      <c r="F4956" s="20">
        <v>0.93712590416809283</v>
      </c>
      <c r="G4956" s="20">
        <v>0.52727925193954606</v>
      </c>
    </row>
    <row r="4957" spans="1:7" x14ac:dyDescent="0.25">
      <c r="A4957" s="20" t="str">
        <f t="shared" si="77"/>
        <v>CONSUMO PER CAPITA (kg ó litros por individuo)RestoMEDIA</v>
      </c>
      <c r="B4957" s="20" t="s">
        <v>122</v>
      </c>
      <c r="C4957" s="20" t="s">
        <v>79</v>
      </c>
      <c r="D4957" s="20" t="s">
        <v>19</v>
      </c>
      <c r="E4957" s="20">
        <v>0.97179342363222121</v>
      </c>
      <c r="F4957" s="20">
        <v>1.0012380495032811</v>
      </c>
      <c r="G4957" s="20">
        <v>0.590544715109667</v>
      </c>
    </row>
    <row r="4958" spans="1:7" x14ac:dyDescent="0.25">
      <c r="A4958" s="20" t="str">
        <f t="shared" si="77"/>
        <v>CONSUMO PER CAPITA (kg ó litros por individuo)RestoMEDIA BAJA</v>
      </c>
      <c r="B4958" s="20" t="s">
        <v>122</v>
      </c>
      <c r="C4958" s="20" t="s">
        <v>79</v>
      </c>
      <c r="D4958" s="20" t="s">
        <v>20</v>
      </c>
      <c r="E4958" s="20">
        <v>0.91135045889177635</v>
      </c>
      <c r="F4958" s="20">
        <v>0.96792367960219339</v>
      </c>
      <c r="G4958" s="20">
        <v>0.62236195159265184</v>
      </c>
    </row>
    <row r="4959" spans="1:7" x14ac:dyDescent="0.25">
      <c r="A4959" s="20" t="str">
        <f t="shared" si="77"/>
        <v>CONSUMO PER CAPITA (kg ó litros por individuo)RestoBAJA</v>
      </c>
      <c r="B4959" s="20" t="s">
        <v>122</v>
      </c>
      <c r="C4959" s="20" t="s">
        <v>79</v>
      </c>
      <c r="D4959" s="20" t="s">
        <v>21</v>
      </c>
      <c r="E4959" s="20">
        <v>1.1296749010808755</v>
      </c>
      <c r="F4959" s="20">
        <v>0.92396813910337527</v>
      </c>
      <c r="G4959" s="20">
        <v>0.70955753740214944</v>
      </c>
    </row>
    <row r="4960" spans="1:7" x14ac:dyDescent="0.25">
      <c r="A4960" s="20" t="str">
        <f t="shared" si="77"/>
        <v>CONSUMO PER CAPITA (kg ó litros por individuo)RestoHOMBRE</v>
      </c>
      <c r="B4960" s="20" t="s">
        <v>122</v>
      </c>
      <c r="C4960" s="20" t="s">
        <v>79</v>
      </c>
      <c r="D4960" s="20" t="s">
        <v>22</v>
      </c>
      <c r="E4960" s="20">
        <v>0.80531809002686483</v>
      </c>
      <c r="F4960" s="20">
        <v>0.83225866964987028</v>
      </c>
      <c r="G4960" s="20">
        <v>0.51234143079928007</v>
      </c>
    </row>
    <row r="4961" spans="1:7" x14ac:dyDescent="0.25">
      <c r="A4961" s="20" t="str">
        <f t="shared" si="77"/>
        <v>CONSUMO PER CAPITA (kg ó litros por individuo)RestoMUJER</v>
      </c>
      <c r="B4961" s="20" t="s">
        <v>122</v>
      </c>
      <c r="C4961" s="20" t="s">
        <v>79</v>
      </c>
      <c r="D4961" s="20" t="s">
        <v>23</v>
      </c>
      <c r="E4961" s="20">
        <v>1.127538200100251</v>
      </c>
      <c r="F4961" s="20">
        <v>1.0935843916405943</v>
      </c>
      <c r="G4961" s="20">
        <v>0.70261505624278042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I416"/>
  <sheetViews>
    <sheetView topLeftCell="B1" zoomScale="80" zoomScaleNormal="80" workbookViewId="0">
      <selection activeCell="G32" sqref="G32"/>
    </sheetView>
  </sheetViews>
  <sheetFormatPr baseColWidth="10" defaultColWidth="11.42578125" defaultRowHeight="15" x14ac:dyDescent="0.25"/>
  <cols>
    <col min="1" max="1" width="30.42578125" style="20" customWidth="1"/>
    <col min="2" max="2" width="25.28515625" style="20" customWidth="1"/>
    <col min="3" max="3" width="14.85546875" style="20" customWidth="1"/>
    <col min="4" max="4" width="39.28515625" style="20" customWidth="1"/>
    <col min="5" max="5" width="12" style="20" bestFit="1" customWidth="1"/>
    <col min="6" max="6" width="11.42578125" style="20"/>
    <col min="7" max="8" width="12" style="20" bestFit="1" customWidth="1"/>
    <col min="9" max="16384" width="11.42578125" style="20"/>
  </cols>
  <sheetData>
    <row r="1" spans="1:9" x14ac:dyDescent="0.25">
      <c r="A1" s="20">
        <v>1</v>
      </c>
      <c r="B1" s="20">
        <v>2</v>
      </c>
      <c r="C1" s="20">
        <v>3</v>
      </c>
      <c r="D1" s="20">
        <v>4</v>
      </c>
      <c r="E1" s="20">
        <v>5</v>
      </c>
    </row>
    <row r="2" spans="1:9" x14ac:dyDescent="0.25">
      <c r="E2" s="21" t="s">
        <v>210</v>
      </c>
      <c r="F2" s="21" t="s">
        <v>211</v>
      </c>
      <c r="G2" s="21" t="s">
        <v>212</v>
      </c>
    </row>
    <row r="3" spans="1:9" x14ac:dyDescent="0.25">
      <c r="A3" s="20" t="str">
        <f>B3&amp;C3&amp;D3</f>
        <v>DISTRIBUCION VOLUMEN X CRITERIO (Consumiciones)TOTAL BEBIDAST.ESPAÑA</v>
      </c>
      <c r="B3" s="20" t="s">
        <v>120</v>
      </c>
      <c r="C3" s="20" t="s">
        <v>123</v>
      </c>
      <c r="D3" s="20" t="s">
        <v>37</v>
      </c>
      <c r="E3" s="22">
        <v>100</v>
      </c>
      <c r="F3" s="22">
        <v>100</v>
      </c>
      <c r="G3" s="22">
        <v>100</v>
      </c>
      <c r="H3" s="22"/>
      <c r="I3" s="22"/>
    </row>
    <row r="4" spans="1:9" x14ac:dyDescent="0.25">
      <c r="A4" s="20" t="str">
        <f t="shared" ref="A4:A67" si="0">B4&amp;C4&amp;D4</f>
        <v>DISTRIBUCION VOLUMEN X CRITERIO (Consumiciones)TOTAL BEBIDASHiper+Super+Discount+G.A</v>
      </c>
      <c r="B4" s="20" t="s">
        <v>120</v>
      </c>
      <c r="C4" s="20" t="s">
        <v>123</v>
      </c>
      <c r="D4" s="20" t="s">
        <v>24</v>
      </c>
      <c r="E4" s="22">
        <v>5.9170923411295027</v>
      </c>
      <c r="F4" s="22">
        <v>5.6234757226498155</v>
      </c>
      <c r="G4" s="22">
        <v>7.159228118859934</v>
      </c>
      <c r="H4" s="22"/>
      <c r="I4" s="22"/>
    </row>
    <row r="5" spans="1:9" x14ac:dyDescent="0.25">
      <c r="A5" s="20" t="str">
        <f t="shared" si="0"/>
        <v>DISTRIBUCION VOLUMEN X CRITERIO (Consumiciones)TOTAL BEBIDASRestaurantes</v>
      </c>
      <c r="B5" s="20" t="s">
        <v>120</v>
      </c>
      <c r="C5" s="20" t="s">
        <v>123</v>
      </c>
      <c r="D5" s="20" t="s">
        <v>25</v>
      </c>
      <c r="E5" s="22">
        <v>11.400433048619362</v>
      </c>
      <c r="F5" s="22">
        <v>11.734400192449938</v>
      </c>
      <c r="G5" s="22">
        <v>9.9316185631781124</v>
      </c>
      <c r="H5" s="22"/>
      <c r="I5" s="22"/>
    </row>
    <row r="6" spans="1:9" x14ac:dyDescent="0.25">
      <c r="A6" s="20" t="str">
        <f t="shared" si="0"/>
        <v>DISTRIBUCION VOLUMEN X CRITERIO (Consumiciones)TOTAL BEBIDASRestaurantes Fast Food</v>
      </c>
      <c r="B6" s="20" t="s">
        <v>120</v>
      </c>
      <c r="C6" s="20" t="s">
        <v>123</v>
      </c>
      <c r="D6" s="20" t="s">
        <v>26</v>
      </c>
      <c r="E6" s="22">
        <v>4.0961832864486851</v>
      </c>
      <c r="F6" s="22">
        <v>4.2307651906584161</v>
      </c>
      <c r="G6" s="22">
        <v>3.9345407342992784</v>
      </c>
      <c r="H6" s="22"/>
      <c r="I6" s="22"/>
    </row>
    <row r="7" spans="1:9" x14ac:dyDescent="0.25">
      <c r="A7" s="20" t="str">
        <f t="shared" si="0"/>
        <v>DISTRIBUCION VOLUMEN X CRITERIO (Consumiciones)TOTAL BEBIDASBares/Cafeterias/Cervecerias</v>
      </c>
      <c r="B7" s="20" t="s">
        <v>120</v>
      </c>
      <c r="C7" s="20" t="s">
        <v>123</v>
      </c>
      <c r="D7" s="20" t="s">
        <v>27</v>
      </c>
      <c r="E7" s="22">
        <v>58.774987406030597</v>
      </c>
      <c r="F7" s="22">
        <v>58.958171701224316</v>
      </c>
      <c r="G7" s="22">
        <v>58.955663022840554</v>
      </c>
      <c r="H7" s="22"/>
      <c r="I7" s="22"/>
    </row>
    <row r="8" spans="1:9" x14ac:dyDescent="0.25">
      <c r="A8" s="20" t="str">
        <f t="shared" si="0"/>
        <v>DISTRIBUCION VOLUMEN X CRITERIO (Consumiciones)TOTAL BEBIDASPanaderias/Pastelerias</v>
      </c>
      <c r="B8" s="20" t="s">
        <v>120</v>
      </c>
      <c r="C8" s="20" t="s">
        <v>123</v>
      </c>
      <c r="D8" s="20" t="s">
        <v>28</v>
      </c>
      <c r="E8" s="22">
        <v>3.2144119970203637</v>
      </c>
      <c r="F8" s="22">
        <v>3.0471351992294693</v>
      </c>
      <c r="G8" s="22">
        <v>2.3770248767620403</v>
      </c>
      <c r="H8" s="22"/>
      <c r="I8" s="22"/>
    </row>
    <row r="9" spans="1:9" x14ac:dyDescent="0.25">
      <c r="A9" s="20" t="str">
        <f t="shared" si="0"/>
        <v>DISTRIBUCION VOLUMEN X CRITERIO (Consumiciones)TOTAL BEBIDASTda.Alimentacion/Delicatesen</v>
      </c>
      <c r="B9" s="20" t="s">
        <v>120</v>
      </c>
      <c r="C9" s="20" t="s">
        <v>123</v>
      </c>
      <c r="D9" s="20" t="s">
        <v>204</v>
      </c>
      <c r="E9" s="22">
        <v>1.018560700888884</v>
      </c>
      <c r="F9" s="22">
        <v>1.0893603040920297</v>
      </c>
      <c r="G9" s="22">
        <v>1.9242942347534844</v>
      </c>
      <c r="H9" s="22"/>
      <c r="I9" s="22"/>
    </row>
    <row r="10" spans="1:9" x14ac:dyDescent="0.25">
      <c r="A10" s="20" t="str">
        <f t="shared" si="0"/>
        <v>DISTRIBUCION VOLUMEN X CRITERIO (Consumiciones)TOTAL BEBIDASCanal Conveniencia/24h</v>
      </c>
      <c r="B10" s="20" t="s">
        <v>120</v>
      </c>
      <c r="C10" s="20" t="s">
        <v>123</v>
      </c>
      <c r="D10" s="20" t="s">
        <v>205</v>
      </c>
      <c r="E10" s="22">
        <v>0</v>
      </c>
      <c r="F10" s="22">
        <v>0</v>
      </c>
      <c r="G10" s="22">
        <v>1.3148980269269734</v>
      </c>
      <c r="H10" s="22"/>
      <c r="I10" s="22"/>
    </row>
    <row r="11" spans="1:9" x14ac:dyDescent="0.25">
      <c r="A11" s="20" t="str">
        <f t="shared" si="0"/>
        <v>DISTRIBUCION VOLUMEN X CRITERIO (Consumiciones)TOTAL BEBIDASHoteles</v>
      </c>
      <c r="B11" s="20" t="s">
        <v>120</v>
      </c>
      <c r="C11" s="20" t="s">
        <v>123</v>
      </c>
      <c r="D11" s="20" t="s">
        <v>30</v>
      </c>
      <c r="E11" s="22">
        <v>0.83743765601961073</v>
      </c>
      <c r="F11" s="22">
        <v>0.6779085576322238</v>
      </c>
      <c r="G11" s="22">
        <v>0.37749148586056303</v>
      </c>
      <c r="H11" s="22"/>
      <c r="I11" s="22"/>
    </row>
    <row r="12" spans="1:9" x14ac:dyDescent="0.25">
      <c r="A12" s="20" t="str">
        <f t="shared" si="0"/>
        <v>DISTRIBUCION VOLUMEN X CRITERIO (Consumiciones)TOTAL BEBIDASEstaciones de servicio</v>
      </c>
      <c r="B12" s="20" t="s">
        <v>120</v>
      </c>
      <c r="C12" s="20" t="s">
        <v>123</v>
      </c>
      <c r="D12" s="20" t="s">
        <v>31</v>
      </c>
      <c r="E12" s="22">
        <v>1.7373458554345147</v>
      </c>
      <c r="F12" s="22">
        <v>0.65171580028808573</v>
      </c>
      <c r="G12" s="22">
        <v>2.1404481573665763</v>
      </c>
      <c r="H12" s="22"/>
      <c r="I12" s="22"/>
    </row>
    <row r="13" spans="1:9" x14ac:dyDescent="0.25">
      <c r="A13" s="20" t="str">
        <f t="shared" si="0"/>
        <v>DISTRIBUCION VOLUMEN X CRITERIO (Consumiciones)TOTAL BEBIDASMaquinas dispensadoras</v>
      </c>
      <c r="B13" s="20" t="s">
        <v>120</v>
      </c>
      <c r="C13" s="20" t="s">
        <v>123</v>
      </c>
      <c r="D13" s="20" t="s">
        <v>32</v>
      </c>
      <c r="E13" s="22">
        <v>3.9177351700262508</v>
      </c>
      <c r="F13" s="22">
        <v>3.9269664479424646</v>
      </c>
      <c r="G13" s="22">
        <v>5.1339758757189617</v>
      </c>
      <c r="H13" s="22"/>
      <c r="I13" s="22"/>
    </row>
    <row r="14" spans="1:9" x14ac:dyDescent="0.25">
      <c r="A14" s="20" t="str">
        <f t="shared" si="0"/>
        <v>DISTRIBUCION VOLUMEN X CRITERIO (Consumiciones)TOTAL BEBIDASServicio en la empresa</v>
      </c>
      <c r="B14" s="20" t="s">
        <v>120</v>
      </c>
      <c r="C14" s="20" t="s">
        <v>123</v>
      </c>
      <c r="D14" s="20" t="s">
        <v>33</v>
      </c>
      <c r="E14" s="22">
        <v>1.6396873017024596</v>
      </c>
      <c r="F14" s="22">
        <v>1.9553120764062004</v>
      </c>
      <c r="G14" s="22">
        <v>1.9423578289328354</v>
      </c>
      <c r="H14" s="22"/>
      <c r="I14" s="22"/>
    </row>
    <row r="15" spans="1:9" x14ac:dyDescent="0.25">
      <c r="A15" s="20" t="str">
        <f t="shared" si="0"/>
        <v>DISTRIBUCION VOLUMEN X CRITERIO (Consumiciones)TOTAL BEBIDASResto de canales</v>
      </c>
      <c r="B15" s="20" t="s">
        <v>120</v>
      </c>
      <c r="C15" s="20" t="s">
        <v>123</v>
      </c>
      <c r="D15" s="20" t="s">
        <v>34</v>
      </c>
      <c r="E15" s="22">
        <v>7.4461310201983766</v>
      </c>
      <c r="F15" s="22">
        <v>8.1047998806127719</v>
      </c>
      <c r="G15" s="22">
        <v>4.8084599182784373</v>
      </c>
      <c r="H15" s="22"/>
      <c r="I15" s="22"/>
    </row>
    <row r="16" spans="1:9" x14ac:dyDescent="0.25">
      <c r="A16" s="20" t="str">
        <f t="shared" si="0"/>
        <v>DISTRIBUCION VOLUMEN X CRITERIO (Consumiciones)TOTAL BEBIDASEN LA CALLE</v>
      </c>
      <c r="B16" s="20" t="s">
        <v>120</v>
      </c>
      <c r="C16" s="20" t="s">
        <v>123</v>
      </c>
      <c r="D16" s="20" t="s">
        <v>214</v>
      </c>
      <c r="E16" s="22">
        <v>5.2982474712433447</v>
      </c>
      <c r="F16" s="22">
        <v>4.3729495685470328</v>
      </c>
      <c r="G16" s="22">
        <v>5.6980649307233149</v>
      </c>
      <c r="H16" s="22"/>
      <c r="I16" s="22"/>
    </row>
    <row r="17" spans="1:9" x14ac:dyDescent="0.25">
      <c r="A17" s="20" t="str">
        <f t="shared" si="0"/>
        <v>DISTRIBUCION VOLUMEN X CRITERIO (Consumiciones)TOTAL BEBIDASEN CASA DE OTROS</v>
      </c>
      <c r="B17" s="20" t="s">
        <v>120</v>
      </c>
      <c r="C17" s="20" t="s">
        <v>123</v>
      </c>
      <c r="D17" s="20" t="s">
        <v>215</v>
      </c>
      <c r="E17" s="22">
        <v>1.9605661104202452</v>
      </c>
      <c r="F17" s="22">
        <v>2.1504737240921741</v>
      </c>
      <c r="G17" s="22">
        <v>3.4644316456484443</v>
      </c>
      <c r="H17" s="22"/>
      <c r="I17" s="22"/>
    </row>
    <row r="18" spans="1:9" x14ac:dyDescent="0.25">
      <c r="A18" s="20" t="str">
        <f t="shared" si="0"/>
        <v>DISTRIBUCION VOLUMEN X CRITERIO (Consumiciones)TOTAL BEBIDASEN EL ESTABLECIMIENTO</v>
      </c>
      <c r="B18" s="20" t="s">
        <v>120</v>
      </c>
      <c r="C18" s="20" t="s">
        <v>123</v>
      </c>
      <c r="D18" s="20" t="s">
        <v>216</v>
      </c>
      <c r="E18" s="22">
        <v>81.162160256600217</v>
      </c>
      <c r="F18" s="22">
        <v>82.702221006767957</v>
      </c>
      <c r="G18" s="22">
        <v>77.397522769764606</v>
      </c>
      <c r="H18" s="22"/>
      <c r="I18" s="22"/>
    </row>
    <row r="19" spans="1:9" x14ac:dyDescent="0.25">
      <c r="A19" s="20" t="str">
        <f t="shared" si="0"/>
        <v>DISTRIBUCION VOLUMEN X CRITERIO (Consumiciones)TOTAL BEBIDASEN EL TRABAJO</v>
      </c>
      <c r="B19" s="20" t="s">
        <v>120</v>
      </c>
      <c r="C19" s="20" t="s">
        <v>123</v>
      </c>
      <c r="D19" s="20" t="s">
        <v>217</v>
      </c>
      <c r="E19" s="22">
        <v>6.3960964314872735</v>
      </c>
      <c r="F19" s="22">
        <v>6.5886511630553022</v>
      </c>
      <c r="G19" s="22">
        <v>8.0686433454370423</v>
      </c>
      <c r="H19" s="22"/>
      <c r="I19" s="22"/>
    </row>
    <row r="20" spans="1:9" x14ac:dyDescent="0.25">
      <c r="A20" s="20" t="str">
        <f t="shared" si="0"/>
        <v>DISTRIBUCION VOLUMEN X CRITERIO (Consumiciones)TOTAL BEBIDASEN COLEGIO/INSTITUTO/UNIV.</v>
      </c>
      <c r="B20" s="20" t="s">
        <v>120</v>
      </c>
      <c r="C20" s="20" t="s">
        <v>123</v>
      </c>
      <c r="D20" s="20" t="s">
        <v>218</v>
      </c>
      <c r="E20" s="22">
        <v>0.31316887772149804</v>
      </c>
      <c r="F20" s="22">
        <v>0.28849429969668616</v>
      </c>
      <c r="G20" s="22">
        <v>0.20198723161750001</v>
      </c>
      <c r="H20" s="22"/>
      <c r="I20" s="22"/>
    </row>
    <row r="21" spans="1:9" x14ac:dyDescent="0.25">
      <c r="A21" s="20" t="str">
        <f t="shared" si="0"/>
        <v>DISTRIBUCION VOLUMEN X CRITERIO (Consumiciones)TOTAL BEBIDASEN MI CASA</v>
      </c>
      <c r="B21" s="20" t="s">
        <v>120</v>
      </c>
      <c r="C21" s="20" t="s">
        <v>123</v>
      </c>
      <c r="D21" s="20" t="s">
        <v>219</v>
      </c>
      <c r="E21" s="22">
        <v>0.92024384785871871</v>
      </c>
      <c r="F21" s="22">
        <v>1.7917510658449214</v>
      </c>
      <c r="G21" s="22">
        <v>2.4907661181379983</v>
      </c>
      <c r="H21" s="22"/>
      <c r="I21" s="22"/>
    </row>
    <row r="22" spans="1:9" x14ac:dyDescent="0.25">
      <c r="A22" s="20" t="str">
        <f t="shared" si="0"/>
        <v>DISTRIBUCION VOLUMEN X CRITERIO (Consumiciones)TOTAL BEBIDASEN M.TRANSP.(AVION,TREN,AUTOC,E</v>
      </c>
      <c r="B22" s="20" t="s">
        <v>120</v>
      </c>
      <c r="C22" s="20" t="s">
        <v>123</v>
      </c>
      <c r="D22" s="20" t="s">
        <v>220</v>
      </c>
      <c r="E22" s="22">
        <v>0</v>
      </c>
      <c r="F22" s="22">
        <v>0</v>
      </c>
      <c r="G22" s="22">
        <v>0.28087555780037943</v>
      </c>
      <c r="H22" s="22"/>
      <c r="I22" s="22"/>
    </row>
    <row r="23" spans="1:9" x14ac:dyDescent="0.25">
      <c r="A23" s="20" t="str">
        <f t="shared" si="0"/>
        <v>DISTRIBUCION VOLUMEN X CRITERIO (Consumiciones)TOTAL BEBIDASEN OTRO LUGAR</v>
      </c>
      <c r="B23" s="20" t="s">
        <v>120</v>
      </c>
      <c r="C23" s="20" t="s">
        <v>123</v>
      </c>
      <c r="D23" s="20" t="s">
        <v>221</v>
      </c>
      <c r="E23" s="22">
        <v>3.9495179549641697</v>
      </c>
      <c r="F23" s="22">
        <v>2.105462951101523</v>
      </c>
      <c r="G23" s="22">
        <v>2.3977227450925462</v>
      </c>
      <c r="H23" s="22"/>
      <c r="I23" s="22"/>
    </row>
    <row r="24" spans="1:9" x14ac:dyDescent="0.25">
      <c r="A24" s="20" t="str">
        <f t="shared" si="0"/>
        <v>DISTRIBUCION VOLUMEN X CRITERIO (Consumiciones)TOTAL BEBIDASDESAYUNO</v>
      </c>
      <c r="B24" s="20" t="s">
        <v>120</v>
      </c>
      <c r="C24" s="20" t="s">
        <v>123</v>
      </c>
      <c r="D24" s="20" t="s">
        <v>222</v>
      </c>
      <c r="E24" s="22">
        <v>24.821309711508693</v>
      </c>
      <c r="F24" s="22">
        <v>24.876603567455362</v>
      </c>
      <c r="G24" s="22">
        <v>25.8376223962917</v>
      </c>
      <c r="H24" s="22"/>
      <c r="I24" s="22"/>
    </row>
    <row r="25" spans="1:9" x14ac:dyDescent="0.25">
      <c r="A25" s="20" t="str">
        <f t="shared" si="0"/>
        <v>DISTRIBUCION VOLUMEN X CRITERIO (Consumiciones)TOTAL BEBIDASAPERITIVO/ANTES DE COMER</v>
      </c>
      <c r="B25" s="20" t="s">
        <v>120</v>
      </c>
      <c r="C25" s="20" t="s">
        <v>123</v>
      </c>
      <c r="D25" s="20" t="s">
        <v>223</v>
      </c>
      <c r="E25" s="22">
        <v>16.022703886912794</v>
      </c>
      <c r="F25" s="22">
        <v>16.505120738867969</v>
      </c>
      <c r="G25" s="22">
        <v>17.430440227543233</v>
      </c>
      <c r="H25" s="22"/>
      <c r="I25" s="22"/>
    </row>
    <row r="26" spans="1:9" x14ac:dyDescent="0.25">
      <c r="A26" s="20" t="str">
        <f t="shared" si="0"/>
        <v>DISTRIBUCION VOLUMEN X CRITERIO (Consumiciones)TOTAL BEBIDASCOMIDA</v>
      </c>
      <c r="B26" s="20" t="s">
        <v>120</v>
      </c>
      <c r="C26" s="20" t="s">
        <v>123</v>
      </c>
      <c r="D26" s="20" t="s">
        <v>224</v>
      </c>
      <c r="E26" s="22">
        <v>18.238102147565556</v>
      </c>
      <c r="F26" s="22">
        <v>18.513759042805379</v>
      </c>
      <c r="G26" s="22">
        <v>17.319719710530229</v>
      </c>
      <c r="H26" s="22"/>
      <c r="I26" s="22"/>
    </row>
    <row r="27" spans="1:9" x14ac:dyDescent="0.25">
      <c r="A27" s="20" t="str">
        <f t="shared" si="0"/>
        <v>DISTRIBUCION VOLUMEN X CRITERIO (Consumiciones)TOTAL BEBIDASTARDE/MERIENDA</v>
      </c>
      <c r="B27" s="20" t="s">
        <v>120</v>
      </c>
      <c r="C27" s="20" t="s">
        <v>123</v>
      </c>
      <c r="D27" s="20" t="s">
        <v>225</v>
      </c>
      <c r="E27" s="22">
        <v>15.436894761419639</v>
      </c>
      <c r="F27" s="22">
        <v>14.693772064465445</v>
      </c>
      <c r="G27" s="22">
        <v>14.520301377163424</v>
      </c>
      <c r="H27" s="22"/>
      <c r="I27" s="22"/>
    </row>
    <row r="28" spans="1:9" x14ac:dyDescent="0.25">
      <c r="A28" s="20" t="str">
        <f t="shared" si="0"/>
        <v>DISTRIBUCION VOLUMEN X CRITERIO (Consumiciones)TOTAL BEBIDASANTES DE CENAR</v>
      </c>
      <c r="B28" s="20" t="s">
        <v>120</v>
      </c>
      <c r="C28" s="20" t="s">
        <v>123</v>
      </c>
      <c r="D28" s="20" t="s">
        <v>226</v>
      </c>
      <c r="E28" s="22">
        <v>6.8261695020553974</v>
      </c>
      <c r="F28" s="22">
        <v>6.9231528021407627</v>
      </c>
      <c r="G28" s="22">
        <v>7.3706383229343349</v>
      </c>
      <c r="H28" s="22"/>
      <c r="I28" s="22"/>
    </row>
    <row r="29" spans="1:9" x14ac:dyDescent="0.25">
      <c r="A29" s="20" t="str">
        <f t="shared" si="0"/>
        <v>DISTRIBUCION VOLUMEN X CRITERIO (Consumiciones)TOTAL BEBIDASCENA</v>
      </c>
      <c r="B29" s="20" t="s">
        <v>120</v>
      </c>
      <c r="C29" s="20" t="s">
        <v>123</v>
      </c>
      <c r="D29" s="20" t="s">
        <v>227</v>
      </c>
      <c r="E29" s="22">
        <v>10.649487095907292</v>
      </c>
      <c r="F29" s="22">
        <v>10.799889349413768</v>
      </c>
      <c r="G29" s="22">
        <v>9.5661193530384683</v>
      </c>
      <c r="H29" s="22"/>
      <c r="I29" s="22"/>
    </row>
    <row r="30" spans="1:9" x14ac:dyDescent="0.25">
      <c r="A30" s="20" t="str">
        <f t="shared" si="0"/>
        <v>DISTRIBUCION VOLUMEN X CRITERIO (Consumiciones)TOTAL BEBIDASDESPUES DE LA CENA</v>
      </c>
      <c r="B30" s="20" t="s">
        <v>120</v>
      </c>
      <c r="C30" s="20" t="s">
        <v>123</v>
      </c>
      <c r="D30" s="20" t="s">
        <v>228</v>
      </c>
      <c r="E30" s="22">
        <v>3.8630965530842194</v>
      </c>
      <c r="F30" s="22">
        <v>3.6340918601011687</v>
      </c>
      <c r="G30" s="22">
        <v>2.8618848881260388</v>
      </c>
      <c r="H30" s="22"/>
      <c r="I30" s="22"/>
    </row>
    <row r="31" spans="1:9" x14ac:dyDescent="0.25">
      <c r="A31" s="20" t="str">
        <f t="shared" si="0"/>
        <v>DISTRIBUCION VOLUMEN X CRITERIO (Consumiciones)TOTAL BEBIDASDURANTE EL DIA</v>
      </c>
      <c r="B31" s="20" t="s">
        <v>120</v>
      </c>
      <c r="C31" s="20" t="s">
        <v>123</v>
      </c>
      <c r="D31" s="20" t="s">
        <v>229</v>
      </c>
      <c r="E31" s="22">
        <v>4.1422304149725688</v>
      </c>
      <c r="F31" s="22">
        <v>4.0536065111957527</v>
      </c>
      <c r="G31" s="22">
        <v>5.0932855372611421</v>
      </c>
      <c r="H31" s="22"/>
      <c r="I31" s="22"/>
    </row>
    <row r="32" spans="1:9" x14ac:dyDescent="0.25">
      <c r="A32" s="20" t="str">
        <f t="shared" si="0"/>
        <v>DISTRIBUCION VOLUMEN X CRITERIO (Consumiciones)TOTAL BEBIDASCON AMIGOS</v>
      </c>
      <c r="B32" s="20" t="s">
        <v>120</v>
      </c>
      <c r="C32" s="20" t="s">
        <v>123</v>
      </c>
      <c r="D32" s="20" t="s">
        <v>230</v>
      </c>
      <c r="E32" s="22">
        <v>29.914879072348139</v>
      </c>
      <c r="F32" s="22">
        <v>30.440877366093439</v>
      </c>
      <c r="G32" s="22">
        <v>29.39321747814742</v>
      </c>
      <c r="H32" s="22"/>
      <c r="I32" s="22"/>
    </row>
    <row r="33" spans="1:9" x14ac:dyDescent="0.25">
      <c r="A33" s="20" t="str">
        <f t="shared" si="0"/>
        <v>DISTRIBUCION VOLUMEN X CRITERIO (Consumiciones)TOTAL BEBIDASCON CLIENTES</v>
      </c>
      <c r="B33" s="20" t="s">
        <v>120</v>
      </c>
      <c r="C33" s="20" t="s">
        <v>123</v>
      </c>
      <c r="D33" s="20" t="s">
        <v>231</v>
      </c>
      <c r="E33" s="22">
        <v>0.90024278516272027</v>
      </c>
      <c r="F33" s="22">
        <v>0.84298527398363132</v>
      </c>
      <c r="G33" s="22">
        <v>0.88887733850895356</v>
      </c>
      <c r="H33" s="22"/>
      <c r="I33" s="22"/>
    </row>
    <row r="34" spans="1:9" x14ac:dyDescent="0.25">
      <c r="A34" s="20" t="str">
        <f t="shared" si="0"/>
        <v>DISTRIBUCION VOLUMEN X CRITERIO (Consumiciones)TOTAL BEBIDASCON COMPAÑEROS DE TRABAJO</v>
      </c>
      <c r="B34" s="20" t="s">
        <v>120</v>
      </c>
      <c r="C34" s="20" t="s">
        <v>123</v>
      </c>
      <c r="D34" s="20" t="s">
        <v>232</v>
      </c>
      <c r="E34" s="22">
        <v>9.8272689836845526</v>
      </c>
      <c r="F34" s="22">
        <v>9.3896013033444365</v>
      </c>
      <c r="G34" s="22">
        <v>9.5532939311622478</v>
      </c>
      <c r="H34" s="22"/>
      <c r="I34" s="22"/>
    </row>
    <row r="35" spans="1:9" x14ac:dyDescent="0.25">
      <c r="A35" s="20" t="str">
        <f t="shared" si="0"/>
        <v>DISTRIBUCION VOLUMEN X CRITERIO (Consumiciones)TOTAL BEBIDASCON COMPAÑEROS DE CLASE</v>
      </c>
      <c r="B35" s="20" t="s">
        <v>120</v>
      </c>
      <c r="C35" s="20" t="s">
        <v>123</v>
      </c>
      <c r="D35" s="20" t="s">
        <v>233</v>
      </c>
      <c r="E35" s="22">
        <v>0.45545702569782848</v>
      </c>
      <c r="F35" s="22">
        <v>0.40429872244897413</v>
      </c>
      <c r="G35" s="22">
        <v>0.33032127175533282</v>
      </c>
      <c r="H35" s="22"/>
      <c r="I35" s="22"/>
    </row>
    <row r="36" spans="1:9" x14ac:dyDescent="0.25">
      <c r="A36" s="20" t="str">
        <f t="shared" si="0"/>
        <v>DISTRIBUCION VOLUMEN X CRITERIO (Consumiciones)TOTAL BEBIDASCON FAMILIA</v>
      </c>
      <c r="B36" s="20" t="s">
        <v>120</v>
      </c>
      <c r="C36" s="20" t="s">
        <v>123</v>
      </c>
      <c r="D36" s="20" t="s">
        <v>234</v>
      </c>
      <c r="E36" s="22">
        <v>25.859294962514419</v>
      </c>
      <c r="F36" s="22">
        <v>25.060724233077764</v>
      </c>
      <c r="G36" s="22">
        <v>23.49840045050982</v>
      </c>
      <c r="H36" s="22"/>
      <c r="I36" s="22"/>
    </row>
    <row r="37" spans="1:9" x14ac:dyDescent="0.25">
      <c r="A37" s="20" t="str">
        <f t="shared" si="0"/>
        <v>DISTRIBUCION VOLUMEN X CRITERIO (Consumiciones)TOTAL BEBIDASCON LA PAREJA</v>
      </c>
      <c r="B37" s="20" t="s">
        <v>120</v>
      </c>
      <c r="C37" s="20" t="s">
        <v>123</v>
      </c>
      <c r="D37" s="20" t="s">
        <v>235</v>
      </c>
      <c r="E37" s="22">
        <v>14.174158503151816</v>
      </c>
      <c r="F37" s="22">
        <v>14.912046904795695</v>
      </c>
      <c r="G37" s="22">
        <v>14.474607436618371</v>
      </c>
      <c r="H37" s="22"/>
      <c r="I37" s="22"/>
    </row>
    <row r="38" spans="1:9" x14ac:dyDescent="0.25">
      <c r="A38" s="20" t="str">
        <f t="shared" si="0"/>
        <v>DISTRIBUCION VOLUMEN X CRITERIO (Consumiciones)TOTAL BEBIDASESTABA SOLO/A</v>
      </c>
      <c r="B38" s="20" t="s">
        <v>120</v>
      </c>
      <c r="C38" s="20" t="s">
        <v>123</v>
      </c>
      <c r="D38" s="20" t="s">
        <v>236</v>
      </c>
      <c r="E38" s="22">
        <v>17.969557846937036</v>
      </c>
      <c r="F38" s="22">
        <v>18.138739702826172</v>
      </c>
      <c r="G38" s="22">
        <v>21.229262685059446</v>
      </c>
      <c r="H38" s="22"/>
      <c r="I38" s="22"/>
    </row>
    <row r="39" spans="1:9" x14ac:dyDescent="0.25">
      <c r="A39" s="20" t="str">
        <f t="shared" si="0"/>
        <v>DISTRIBUCION VOLUMEN X CRITERIO (Consumiciones)TOTAL BEBIDASOTROS</v>
      </c>
      <c r="B39" s="20" t="s">
        <v>120</v>
      </c>
      <c r="C39" s="20" t="s">
        <v>123</v>
      </c>
      <c r="D39" s="20" t="s">
        <v>237</v>
      </c>
      <c r="E39" s="22">
        <v>0.89913615077203846</v>
      </c>
      <c r="F39" s="22">
        <v>0.81072756011292213</v>
      </c>
      <c r="G39" s="22">
        <v>0.63203240241583702</v>
      </c>
      <c r="H39" s="22"/>
      <c r="I39" s="22"/>
    </row>
    <row r="40" spans="1:9" x14ac:dyDescent="0.25">
      <c r="A40" s="20" t="str">
        <f t="shared" si="0"/>
        <v>DISTRIBUCION VOLUMEN X CRITERIO (Consumiciones)TOTAL BEBIDASESTAR TRABAJANDO</v>
      </c>
      <c r="B40" s="20" t="s">
        <v>120</v>
      </c>
      <c r="C40" s="20" t="s">
        <v>123</v>
      </c>
      <c r="D40" s="20" t="s">
        <v>238</v>
      </c>
      <c r="E40" s="22">
        <v>14.299106006991313</v>
      </c>
      <c r="F40" s="22">
        <v>13.806089622301762</v>
      </c>
      <c r="G40" s="22">
        <v>15.119599590329024</v>
      </c>
      <c r="H40" s="22"/>
      <c r="I40" s="22"/>
    </row>
    <row r="41" spans="1:9" x14ac:dyDescent="0.25">
      <c r="A41" s="20" t="str">
        <f t="shared" si="0"/>
        <v>DISTRIBUCION VOLUMEN X CRITERIO (Consumiciones)TOTAL BEBIDASCOMIDA DE NEGOCIOS</v>
      </c>
      <c r="B41" s="20" t="s">
        <v>120</v>
      </c>
      <c r="C41" s="20" t="s">
        <v>123</v>
      </c>
      <c r="D41" s="20" t="s">
        <v>239</v>
      </c>
      <c r="E41" s="22">
        <v>0.29834028343328467</v>
      </c>
      <c r="F41" s="22">
        <v>0.30137647825759667</v>
      </c>
      <c r="G41" s="22">
        <v>0.25377527262037375</v>
      </c>
      <c r="H41" s="22"/>
      <c r="I41" s="22"/>
    </row>
    <row r="42" spans="1:9" x14ac:dyDescent="0.25">
      <c r="A42" s="20" t="str">
        <f t="shared" si="0"/>
        <v>DISTRIBUCION VOLUMEN X CRITERIO (Consumiciones)TOTAL BEBIDASPOR PLACER/RELAX</v>
      </c>
      <c r="B42" s="20" t="s">
        <v>120</v>
      </c>
      <c r="C42" s="20" t="s">
        <v>123</v>
      </c>
      <c r="D42" s="20" t="s">
        <v>240</v>
      </c>
      <c r="E42" s="22">
        <v>16.401014465949277</v>
      </c>
      <c r="F42" s="22">
        <v>14.910487515795797</v>
      </c>
      <c r="G42" s="22">
        <v>15.415865148114216</v>
      </c>
      <c r="H42" s="22"/>
      <c r="I42" s="22"/>
    </row>
    <row r="43" spans="1:9" x14ac:dyDescent="0.25">
      <c r="A43" s="20" t="str">
        <f t="shared" si="0"/>
        <v>DISTRIBUCION VOLUMEN X CRITERIO (Consumiciones)TOTAL BEBIDASTENER HAMBRE/SIN PLANIFICAR</v>
      </c>
      <c r="B43" s="20" t="s">
        <v>120</v>
      </c>
      <c r="C43" s="20" t="s">
        <v>123</v>
      </c>
      <c r="D43" s="20" t="s">
        <v>241</v>
      </c>
      <c r="E43" s="22">
        <v>23.087307629033265</v>
      </c>
      <c r="F43" s="22">
        <v>26.939907852808716</v>
      </c>
      <c r="G43" s="22">
        <v>27.767679633111932</v>
      </c>
      <c r="H43" s="22"/>
      <c r="I43" s="22"/>
    </row>
    <row r="44" spans="1:9" x14ac:dyDescent="0.25">
      <c r="A44" s="20" t="str">
        <f t="shared" si="0"/>
        <v>DISTRIBUCION VOLUMEN X CRITERIO (Consumiciones)TOTAL BEBIDASESTAR DE COMPRAS</v>
      </c>
      <c r="B44" s="20" t="s">
        <v>120</v>
      </c>
      <c r="C44" s="20" t="s">
        <v>123</v>
      </c>
      <c r="D44" s="20" t="s">
        <v>242</v>
      </c>
      <c r="E44" s="22">
        <v>2.7821661218646638</v>
      </c>
      <c r="F44" s="22">
        <v>2.6770976753522775</v>
      </c>
      <c r="G44" s="22">
        <v>3.3642921016833194</v>
      </c>
      <c r="H44" s="22"/>
      <c r="I44" s="22"/>
    </row>
    <row r="45" spans="1:9" x14ac:dyDescent="0.25">
      <c r="A45" s="20" t="str">
        <f t="shared" si="0"/>
        <v>DISTRIBUCION VOLUMEN X CRITERIO (Consumiciones)TOTAL BEBIDASNO COCINAR EN CASA</v>
      </c>
      <c r="B45" s="20" t="s">
        <v>120</v>
      </c>
      <c r="C45" s="20" t="s">
        <v>123</v>
      </c>
      <c r="D45" s="20" t="s">
        <v>243</v>
      </c>
      <c r="E45" s="22">
        <v>3.1588487323773839</v>
      </c>
      <c r="F45" s="22">
        <v>2.9325609464587088</v>
      </c>
      <c r="G45" s="22">
        <v>2.6504071818312371</v>
      </c>
      <c r="H45" s="22"/>
      <c r="I45" s="22"/>
    </row>
    <row r="46" spans="1:9" x14ac:dyDescent="0.25">
      <c r="A46" s="20" t="str">
        <f t="shared" si="0"/>
        <v>DISTRIBUCION VOLUMEN X CRITERIO (Consumiciones)TOTAL BEBIDASCELEBRACION/FIESTA/SALIR TOMAR</v>
      </c>
      <c r="B46" s="20" t="s">
        <v>120</v>
      </c>
      <c r="C46" s="20" t="s">
        <v>123</v>
      </c>
      <c r="D46" s="20" t="s">
        <v>244</v>
      </c>
      <c r="E46" s="22">
        <v>29.650440456836662</v>
      </c>
      <c r="F46" s="22">
        <v>30.18110449237113</v>
      </c>
      <c r="G46" s="22">
        <v>28.178666902024407</v>
      </c>
      <c r="H46" s="22"/>
      <c r="I46" s="22"/>
    </row>
    <row r="47" spans="1:9" x14ac:dyDescent="0.25">
      <c r="A47" s="20" t="str">
        <f t="shared" si="0"/>
        <v>DISTRIBUCION VOLUMEN X CRITERIO (Consumiciones)TOTAL BEBIDASVIENDO DEPORTES</v>
      </c>
      <c r="B47" s="20" t="s">
        <v>120</v>
      </c>
      <c r="C47" s="20" t="s">
        <v>123</v>
      </c>
      <c r="D47" s="20" t="s">
        <v>245</v>
      </c>
      <c r="E47" s="22">
        <v>1.730287346867039</v>
      </c>
      <c r="F47" s="22">
        <v>1.6088533269183354</v>
      </c>
      <c r="G47" s="22">
        <v>1.348174259007032</v>
      </c>
      <c r="H47" s="22"/>
      <c r="I47" s="22"/>
    </row>
    <row r="48" spans="1:9" x14ac:dyDescent="0.25">
      <c r="A48" s="20" t="str">
        <f t="shared" si="0"/>
        <v>DISTRIBUCION VOLUMEN X CRITERIO (Consumiciones)TOTAL BEBIDASOTROS MOTIVOS</v>
      </c>
      <c r="B48" s="20" t="s">
        <v>120</v>
      </c>
      <c r="C48" s="20" t="s">
        <v>123</v>
      </c>
      <c r="D48" s="20" t="s">
        <v>246</v>
      </c>
      <c r="E48" s="22">
        <v>8.4868271678232006</v>
      </c>
      <c r="F48" s="22">
        <v>6.6425217036980069</v>
      </c>
      <c r="G48" s="22">
        <v>5.9015469990115985</v>
      </c>
      <c r="H48" s="22"/>
      <c r="I48" s="22"/>
    </row>
    <row r="49" spans="1:9" x14ac:dyDescent="0.25">
      <c r="A49" s="20" t="str">
        <f t="shared" si="0"/>
        <v>DISTRIBUCION VOLUMEN X CRITERIO (Consumiciones).Total Bebidas FriasT.ESPAÑA</v>
      </c>
      <c r="B49" s="20" t="s">
        <v>120</v>
      </c>
      <c r="C49" s="20" t="s">
        <v>132</v>
      </c>
      <c r="D49" s="20" t="s">
        <v>37</v>
      </c>
      <c r="E49" s="22">
        <v>100</v>
      </c>
      <c r="F49" s="22">
        <v>100</v>
      </c>
      <c r="G49" s="22">
        <v>100</v>
      </c>
      <c r="H49" s="22"/>
      <c r="I49" s="22"/>
    </row>
    <row r="50" spans="1:9" x14ac:dyDescent="0.25">
      <c r="A50" s="20" t="str">
        <f t="shared" si="0"/>
        <v>DISTRIBUCION VOLUMEN X CRITERIO (Consumiciones).Total Bebidas FriasHiper+Super+Discount+G.A</v>
      </c>
      <c r="B50" s="20" t="s">
        <v>120</v>
      </c>
      <c r="C50" s="20" t="s">
        <v>132</v>
      </c>
      <c r="D50" s="20" t="s">
        <v>24</v>
      </c>
      <c r="E50" s="22">
        <v>9.0616956286839834</v>
      </c>
      <c r="F50" s="22">
        <v>8.5109683318769065</v>
      </c>
      <c r="G50" s="22">
        <v>10.790296299484258</v>
      </c>
      <c r="H50" s="22"/>
      <c r="I50" s="22"/>
    </row>
    <row r="51" spans="1:9" x14ac:dyDescent="0.25">
      <c r="A51" s="20" t="str">
        <f t="shared" si="0"/>
        <v>DISTRIBUCION VOLUMEN X CRITERIO (Consumiciones).Total Bebidas FriasRestaurantes</v>
      </c>
      <c r="B51" s="20" t="s">
        <v>120</v>
      </c>
      <c r="C51" s="20" t="s">
        <v>132</v>
      </c>
      <c r="D51" s="20" t="s">
        <v>25</v>
      </c>
      <c r="E51" s="22">
        <v>14.499519797914681</v>
      </c>
      <c r="F51" s="22">
        <v>15.054666691957907</v>
      </c>
      <c r="G51" s="22">
        <v>12.848229116331419</v>
      </c>
      <c r="H51" s="22"/>
      <c r="I51" s="22"/>
    </row>
    <row r="52" spans="1:9" x14ac:dyDescent="0.25">
      <c r="A52" s="20" t="str">
        <f t="shared" si="0"/>
        <v>DISTRIBUCION VOLUMEN X CRITERIO (Consumiciones).Total Bebidas FriasRestaurantes Fast Food</v>
      </c>
      <c r="B52" s="20" t="s">
        <v>120</v>
      </c>
      <c r="C52" s="20" t="s">
        <v>132</v>
      </c>
      <c r="D52" s="20" t="s">
        <v>26</v>
      </c>
      <c r="E52" s="22">
        <v>5.5693624504945456</v>
      </c>
      <c r="F52" s="22">
        <v>5.827469199192076</v>
      </c>
      <c r="G52" s="22">
        <v>5.6371209772887365</v>
      </c>
      <c r="H52" s="22"/>
      <c r="I52" s="22"/>
    </row>
    <row r="53" spans="1:9" x14ac:dyDescent="0.25">
      <c r="A53" s="20" t="str">
        <f t="shared" si="0"/>
        <v>DISTRIBUCION VOLUMEN X CRITERIO (Consumiciones).Total Bebidas FriasBares/Cafeterias/Cervecerias</v>
      </c>
      <c r="B53" s="20" t="s">
        <v>120</v>
      </c>
      <c r="C53" s="20" t="s">
        <v>132</v>
      </c>
      <c r="D53" s="20" t="s">
        <v>27</v>
      </c>
      <c r="E53" s="22">
        <v>53.618399847175603</v>
      </c>
      <c r="F53" s="22">
        <v>53.732845016142782</v>
      </c>
      <c r="G53" s="22">
        <v>53.303426819110165</v>
      </c>
      <c r="H53" s="22"/>
      <c r="I53" s="22"/>
    </row>
    <row r="54" spans="1:9" x14ac:dyDescent="0.25">
      <c r="A54" s="20" t="str">
        <f t="shared" si="0"/>
        <v>DISTRIBUCION VOLUMEN X CRITERIO (Consumiciones).Total Bebidas FriasPanaderias/Pastelerias</v>
      </c>
      <c r="B54" s="20" t="s">
        <v>120</v>
      </c>
      <c r="C54" s="20" t="s">
        <v>132</v>
      </c>
      <c r="D54" s="20" t="s">
        <v>28</v>
      </c>
      <c r="E54" s="22">
        <v>1.2944948425048759</v>
      </c>
      <c r="F54" s="22">
        <v>1.0657470356920467</v>
      </c>
      <c r="G54" s="22">
        <v>1.0105727853807647</v>
      </c>
      <c r="H54" s="22"/>
      <c r="I54" s="22"/>
    </row>
    <row r="55" spans="1:9" x14ac:dyDescent="0.25">
      <c r="A55" s="20" t="str">
        <f t="shared" si="0"/>
        <v>DISTRIBUCION VOLUMEN X CRITERIO (Consumiciones).Total Bebidas FriasTda.Alimentacion/Delicatesen</v>
      </c>
      <c r="B55" s="20" t="s">
        <v>120</v>
      </c>
      <c r="C55" s="20" t="s">
        <v>132</v>
      </c>
      <c r="D55" s="20" t="s">
        <v>204</v>
      </c>
      <c r="E55" s="22">
        <v>1.5994543486352479</v>
      </c>
      <c r="F55" s="22">
        <v>1.7116280081315702</v>
      </c>
      <c r="G55" s="22">
        <v>3.0203763437638411</v>
      </c>
      <c r="H55" s="22"/>
      <c r="I55" s="22"/>
    </row>
    <row r="56" spans="1:9" x14ac:dyDescent="0.25">
      <c r="A56" s="20" t="str">
        <f t="shared" si="0"/>
        <v>DISTRIBUCION VOLUMEN X CRITERIO (Consumiciones).Total Bebidas FriasCanal Conveniencia/24h</v>
      </c>
      <c r="B56" s="20" t="s">
        <v>120</v>
      </c>
      <c r="C56" s="20" t="s">
        <v>132</v>
      </c>
      <c r="D56" s="20" t="s">
        <v>205</v>
      </c>
      <c r="E56" s="22">
        <v>0</v>
      </c>
      <c r="F56" s="22">
        <v>0</v>
      </c>
      <c r="G56" s="22">
        <v>1.959561921956146</v>
      </c>
      <c r="H56" s="22"/>
      <c r="I56" s="22"/>
    </row>
    <row r="57" spans="1:9" x14ac:dyDescent="0.25">
      <c r="A57" s="20" t="str">
        <f t="shared" si="0"/>
        <v>DISTRIBUCION VOLUMEN X CRITERIO (Consumiciones).Total Bebidas FriasHoteles</v>
      </c>
      <c r="B57" s="20" t="s">
        <v>120</v>
      </c>
      <c r="C57" s="20" t="s">
        <v>132</v>
      </c>
      <c r="D57" s="20" t="s">
        <v>30</v>
      </c>
      <c r="E57" s="22">
        <v>0.83451036455314298</v>
      </c>
      <c r="F57" s="22">
        <v>0.70581004685856619</v>
      </c>
      <c r="G57" s="22">
        <v>0.38458762187372142</v>
      </c>
      <c r="H57" s="22"/>
      <c r="I57" s="22"/>
    </row>
    <row r="58" spans="1:9" x14ac:dyDescent="0.25">
      <c r="A58" s="20" t="str">
        <f t="shared" si="0"/>
        <v>DISTRIBUCION VOLUMEN X CRITERIO (Consumiciones).Total Bebidas FriasEstaciones de servicio</v>
      </c>
      <c r="B58" s="20" t="s">
        <v>120</v>
      </c>
      <c r="C58" s="20" t="s">
        <v>132</v>
      </c>
      <c r="D58" s="20" t="s">
        <v>31</v>
      </c>
      <c r="E58" s="22">
        <v>1.4684820362406512</v>
      </c>
      <c r="F58" s="22">
        <v>0.52005983558948654</v>
      </c>
      <c r="G58" s="22">
        <v>1.7117278243896168</v>
      </c>
      <c r="H58" s="22"/>
      <c r="I58" s="22"/>
    </row>
    <row r="59" spans="1:9" x14ac:dyDescent="0.25">
      <c r="A59" s="20" t="str">
        <f t="shared" si="0"/>
        <v>DISTRIBUCION VOLUMEN X CRITERIO (Consumiciones).Total Bebidas FriasMaquinas dispensadoras</v>
      </c>
      <c r="B59" s="20" t="s">
        <v>120</v>
      </c>
      <c r="C59" s="20" t="s">
        <v>132</v>
      </c>
      <c r="D59" s="20" t="s">
        <v>32</v>
      </c>
      <c r="E59" s="22">
        <v>1.5626117216574094</v>
      </c>
      <c r="F59" s="22">
        <v>1.5163937937909129</v>
      </c>
      <c r="G59" s="22">
        <v>2.0217075096058039</v>
      </c>
      <c r="H59" s="22"/>
      <c r="I59" s="22"/>
    </row>
    <row r="60" spans="1:9" x14ac:dyDescent="0.25">
      <c r="A60" s="20" t="str">
        <f t="shared" si="0"/>
        <v>DISTRIBUCION VOLUMEN X CRITERIO (Consumiciones).Total Bebidas FriasServicio en la empresa</v>
      </c>
      <c r="B60" s="20" t="s">
        <v>120</v>
      </c>
      <c r="C60" s="20" t="s">
        <v>132</v>
      </c>
      <c r="D60" s="20" t="s">
        <v>33</v>
      </c>
      <c r="E60" s="22">
        <v>0.8673829872574127</v>
      </c>
      <c r="F60" s="22">
        <v>1.1821257201463053</v>
      </c>
      <c r="G60" s="22">
        <v>1.1608991893153717</v>
      </c>
      <c r="H60" s="22"/>
      <c r="I60" s="22"/>
    </row>
    <row r="61" spans="1:9" x14ac:dyDescent="0.25">
      <c r="A61" s="20" t="str">
        <f t="shared" si="0"/>
        <v>DISTRIBUCION VOLUMEN X CRITERIO (Consumiciones).Total Bebidas FriasResto de canales</v>
      </c>
      <c r="B61" s="20" t="s">
        <v>120</v>
      </c>
      <c r="C61" s="20" t="s">
        <v>132</v>
      </c>
      <c r="D61" s="20" t="s">
        <v>34</v>
      </c>
      <c r="E61" s="22">
        <v>9.6241004006388682</v>
      </c>
      <c r="F61" s="22">
        <v>10.17229222372807</v>
      </c>
      <c r="G61" s="22">
        <v>6.1514925019434976</v>
      </c>
      <c r="H61" s="22"/>
      <c r="I61" s="22"/>
    </row>
    <row r="62" spans="1:9" x14ac:dyDescent="0.25">
      <c r="A62" s="20" t="str">
        <f t="shared" si="0"/>
        <v>DISTRIBUCION VOLUMEN X CRITERIO (Consumiciones).Total Bebidas FriasEN LA CALLE</v>
      </c>
      <c r="B62" s="20" t="s">
        <v>120</v>
      </c>
      <c r="C62" s="20" t="s">
        <v>132</v>
      </c>
      <c r="D62" s="20" t="s">
        <v>214</v>
      </c>
      <c r="E62" s="22">
        <v>7.0665411401566445</v>
      </c>
      <c r="F62" s="22">
        <v>5.9570042894818087</v>
      </c>
      <c r="G62" s="22">
        <v>6.7259912105464723</v>
      </c>
      <c r="H62" s="22"/>
      <c r="I62" s="22"/>
    </row>
    <row r="63" spans="1:9" x14ac:dyDescent="0.25">
      <c r="A63" s="20" t="str">
        <f t="shared" si="0"/>
        <v>DISTRIBUCION VOLUMEN X CRITERIO (Consumiciones).Total Bebidas FriasEN CASA DE OTROS</v>
      </c>
      <c r="B63" s="20" t="s">
        <v>120</v>
      </c>
      <c r="C63" s="20" t="s">
        <v>132</v>
      </c>
      <c r="D63" s="20" t="s">
        <v>215</v>
      </c>
      <c r="E63" s="22">
        <v>3.0067681250849301</v>
      </c>
      <c r="F63" s="22">
        <v>3.3281780625513457</v>
      </c>
      <c r="G63" s="22">
        <v>5.2590557139347212</v>
      </c>
      <c r="H63" s="22"/>
      <c r="I63" s="22"/>
    </row>
    <row r="64" spans="1:9" x14ac:dyDescent="0.25">
      <c r="A64" s="20" t="str">
        <f t="shared" si="0"/>
        <v>DISTRIBUCION VOLUMEN X CRITERIO (Consumiciones).Total Bebidas FriasEN EL ESTABLECIMIENTO</v>
      </c>
      <c r="B64" s="20" t="s">
        <v>120</v>
      </c>
      <c r="C64" s="20" t="s">
        <v>132</v>
      </c>
      <c r="D64" s="20" t="s">
        <v>216</v>
      </c>
      <c r="E64" s="22">
        <v>78.942928490918177</v>
      </c>
      <c r="F64" s="22">
        <v>80.982855808526111</v>
      </c>
      <c r="G64" s="22">
        <v>75.491676059552987</v>
      </c>
      <c r="H64" s="22"/>
      <c r="I64" s="22"/>
    </row>
    <row r="65" spans="1:9" x14ac:dyDescent="0.25">
      <c r="A65" s="20" t="str">
        <f t="shared" si="0"/>
        <v>DISTRIBUCION VOLUMEN X CRITERIO (Consumiciones).Total Bebidas FriasEN EL TRABAJO</v>
      </c>
      <c r="B65" s="20" t="s">
        <v>120</v>
      </c>
      <c r="C65" s="20" t="s">
        <v>132</v>
      </c>
      <c r="D65" s="20" t="s">
        <v>217</v>
      </c>
      <c r="E65" s="22">
        <v>4.0248730238026624</v>
      </c>
      <c r="F65" s="22">
        <v>3.968548215136023</v>
      </c>
      <c r="G65" s="22">
        <v>4.9948327775686439</v>
      </c>
      <c r="H65" s="22"/>
      <c r="I65" s="22"/>
    </row>
    <row r="66" spans="1:9" x14ac:dyDescent="0.25">
      <c r="A66" s="20" t="str">
        <f t="shared" si="0"/>
        <v>DISTRIBUCION VOLUMEN X CRITERIO (Consumiciones).Total Bebidas FriasEN COLEGIO/INSTITUTO/UNIV.</v>
      </c>
      <c r="B66" s="20" t="s">
        <v>120</v>
      </c>
      <c r="C66" s="20" t="s">
        <v>132</v>
      </c>
      <c r="D66" s="20" t="s">
        <v>218</v>
      </c>
      <c r="E66" s="22">
        <v>0.25744547917472205</v>
      </c>
      <c r="F66" s="22">
        <v>0.19779375886283598</v>
      </c>
      <c r="G66" s="22">
        <v>0.12861903052338489</v>
      </c>
      <c r="H66" s="22"/>
      <c r="I66" s="22"/>
    </row>
    <row r="67" spans="1:9" x14ac:dyDescent="0.25">
      <c r="A67" s="20" t="str">
        <f t="shared" si="0"/>
        <v>DISTRIBUCION VOLUMEN X CRITERIO (Consumiciones).Total Bebidas FriasEN MI CASA</v>
      </c>
      <c r="B67" s="20" t="s">
        <v>120</v>
      </c>
      <c r="C67" s="20" t="s">
        <v>132</v>
      </c>
      <c r="D67" s="20" t="s">
        <v>219</v>
      </c>
      <c r="E67" s="22">
        <v>1.3858415549750969</v>
      </c>
      <c r="F67" s="22">
        <v>2.6921649259315461</v>
      </c>
      <c r="G67" s="22">
        <v>3.7226854956583892</v>
      </c>
      <c r="H67" s="22"/>
      <c r="I67" s="22"/>
    </row>
    <row r="68" spans="1:9" x14ac:dyDescent="0.25">
      <c r="A68" s="20" t="str">
        <f t="shared" ref="A68:A131" si="1">B68&amp;C68&amp;D68</f>
        <v>DISTRIBUCION VOLUMEN X CRITERIO (Consumiciones).Total Bebidas FriasEN M.TRANSP.(AVION,TREN,AUTOC,E</v>
      </c>
      <c r="B68" s="20" t="s">
        <v>120</v>
      </c>
      <c r="C68" s="20" t="s">
        <v>132</v>
      </c>
      <c r="D68" s="20" t="s">
        <v>220</v>
      </c>
      <c r="E68" s="22">
        <v>0</v>
      </c>
      <c r="F68" s="22">
        <v>0</v>
      </c>
      <c r="G68" s="22">
        <v>0.36982358443437574</v>
      </c>
      <c r="H68" s="22"/>
      <c r="I68" s="22"/>
    </row>
    <row r="69" spans="1:9" x14ac:dyDescent="0.25">
      <c r="A69" s="20" t="str">
        <f t="shared" si="1"/>
        <v>DISTRIBUCION VOLUMEN X CRITERIO (Consumiciones).Total Bebidas FriasEN OTRO LUGAR</v>
      </c>
      <c r="B69" s="20" t="s">
        <v>120</v>
      </c>
      <c r="C69" s="20" t="s">
        <v>132</v>
      </c>
      <c r="D69" s="20" t="s">
        <v>221</v>
      </c>
      <c r="E69" s="22">
        <v>5.3156078150509707</v>
      </c>
      <c r="F69" s="22">
        <v>2.8734491672204578</v>
      </c>
      <c r="G69" s="22">
        <v>3.3073192602564054</v>
      </c>
      <c r="H69" s="22"/>
      <c r="I69" s="22"/>
    </row>
    <row r="70" spans="1:9" x14ac:dyDescent="0.25">
      <c r="A70" s="20" t="str">
        <f t="shared" si="1"/>
        <v>DISTRIBUCION VOLUMEN X CRITERIO (Consumiciones).Total Bebidas FriasDESAYUNO</v>
      </c>
      <c r="B70" s="20" t="s">
        <v>120</v>
      </c>
      <c r="C70" s="20" t="s">
        <v>132</v>
      </c>
      <c r="D70" s="20" t="s">
        <v>222</v>
      </c>
      <c r="E70" s="22">
        <v>5.9283965517354567</v>
      </c>
      <c r="F70" s="22">
        <v>5.3545121319470246</v>
      </c>
      <c r="G70" s="22">
        <v>5.5409349158780543</v>
      </c>
      <c r="H70" s="22"/>
      <c r="I70" s="22"/>
    </row>
    <row r="71" spans="1:9" x14ac:dyDescent="0.25">
      <c r="A71" s="20" t="str">
        <f t="shared" si="1"/>
        <v>DISTRIBUCION VOLUMEN X CRITERIO (Consumiciones).Total Bebidas FriasAPERITIVO/ANTES DE COMER</v>
      </c>
      <c r="B71" s="20" t="s">
        <v>120</v>
      </c>
      <c r="C71" s="20" t="s">
        <v>132</v>
      </c>
      <c r="D71" s="20" t="s">
        <v>223</v>
      </c>
      <c r="E71" s="22">
        <v>20.431013374104008</v>
      </c>
      <c r="F71" s="22">
        <v>21.280128736780966</v>
      </c>
      <c r="G71" s="22">
        <v>22.716953882880286</v>
      </c>
      <c r="H71" s="22"/>
      <c r="I71" s="22"/>
    </row>
    <row r="72" spans="1:9" x14ac:dyDescent="0.25">
      <c r="A72" s="20" t="str">
        <f t="shared" si="1"/>
        <v>DISTRIBUCION VOLUMEN X CRITERIO (Consumiciones).Total Bebidas FriasCOMIDA</v>
      </c>
      <c r="B72" s="20" t="s">
        <v>120</v>
      </c>
      <c r="C72" s="20" t="s">
        <v>132</v>
      </c>
      <c r="D72" s="20" t="s">
        <v>224</v>
      </c>
      <c r="E72" s="22">
        <v>23.475410896090569</v>
      </c>
      <c r="F72" s="22">
        <v>23.946167919019189</v>
      </c>
      <c r="G72" s="22">
        <v>22.7906869055447</v>
      </c>
      <c r="H72" s="22"/>
      <c r="I72" s="22"/>
    </row>
    <row r="73" spans="1:9" x14ac:dyDescent="0.25">
      <c r="A73" s="20" t="str">
        <f t="shared" si="1"/>
        <v>DISTRIBUCION VOLUMEN X CRITERIO (Consumiciones).Total Bebidas FriasTARDE/MERIENDA</v>
      </c>
      <c r="B73" s="20" t="s">
        <v>120</v>
      </c>
      <c r="C73" s="20" t="s">
        <v>132</v>
      </c>
      <c r="D73" s="20" t="s">
        <v>225</v>
      </c>
      <c r="E73" s="22">
        <v>14.052787436889366</v>
      </c>
      <c r="F73" s="22">
        <v>13.406480073989963</v>
      </c>
      <c r="G73" s="22">
        <v>13.47097339357129</v>
      </c>
      <c r="H73" s="22"/>
      <c r="I73" s="22"/>
    </row>
    <row r="74" spans="1:9" x14ac:dyDescent="0.25">
      <c r="A74" s="20" t="str">
        <f t="shared" si="1"/>
        <v>DISTRIBUCION VOLUMEN X CRITERIO (Consumiciones).Total Bebidas FriasANTES DE CENAR</v>
      </c>
      <c r="B74" s="20" t="s">
        <v>120</v>
      </c>
      <c r="C74" s="20" t="s">
        <v>132</v>
      </c>
      <c r="D74" s="20" t="s">
        <v>226</v>
      </c>
      <c r="E74" s="22">
        <v>10.173394638148197</v>
      </c>
      <c r="F74" s="22">
        <v>10.418997930478739</v>
      </c>
      <c r="G74" s="22">
        <v>11.109904124462236</v>
      </c>
      <c r="H74" s="22"/>
      <c r="I74" s="22"/>
    </row>
    <row r="75" spans="1:9" x14ac:dyDescent="0.25">
      <c r="A75" s="20" t="str">
        <f t="shared" si="1"/>
        <v>DISTRIBUCION VOLUMEN X CRITERIO (Consumiciones).Total Bebidas FriasCENA</v>
      </c>
      <c r="B75" s="20" t="s">
        <v>120</v>
      </c>
      <c r="C75" s="20" t="s">
        <v>132</v>
      </c>
      <c r="D75" s="20" t="s">
        <v>227</v>
      </c>
      <c r="E75" s="22">
        <v>15.707260865597902</v>
      </c>
      <c r="F75" s="22">
        <v>15.909439803356234</v>
      </c>
      <c r="G75" s="22">
        <v>14.250600209521744</v>
      </c>
      <c r="H75" s="22"/>
      <c r="I75" s="22"/>
    </row>
    <row r="76" spans="1:9" x14ac:dyDescent="0.25">
      <c r="A76" s="20" t="str">
        <f t="shared" si="1"/>
        <v>DISTRIBUCION VOLUMEN X CRITERIO (Consumiciones).Total Bebidas FriasDESPUES DE LA CENA</v>
      </c>
      <c r="B76" s="20" t="s">
        <v>120</v>
      </c>
      <c r="C76" s="20" t="s">
        <v>132</v>
      </c>
      <c r="D76" s="20" t="s">
        <v>228</v>
      </c>
      <c r="E76" s="22">
        <v>5.1639210683002945</v>
      </c>
      <c r="F76" s="22">
        <v>4.8019265712401946</v>
      </c>
      <c r="G76" s="22">
        <v>3.7803421098937737</v>
      </c>
      <c r="H76" s="22"/>
      <c r="I76" s="22"/>
    </row>
    <row r="77" spans="1:9" x14ac:dyDescent="0.25">
      <c r="A77" s="20" t="str">
        <f t="shared" si="1"/>
        <v>DISTRIBUCION VOLUMEN X CRITERIO (Consumiciones).Total Bebidas FriasDURANTE EL DIA</v>
      </c>
      <c r="B77" s="20" t="s">
        <v>120</v>
      </c>
      <c r="C77" s="20" t="s">
        <v>132</v>
      </c>
      <c r="D77" s="20" t="s">
        <v>229</v>
      </c>
      <c r="E77" s="22">
        <v>5.0678227184492792</v>
      </c>
      <c r="F77" s="22">
        <v>4.882341436996029</v>
      </c>
      <c r="G77" s="22">
        <v>6.3395990104646476</v>
      </c>
      <c r="H77" s="22"/>
      <c r="I77" s="22"/>
    </row>
    <row r="78" spans="1:9" x14ac:dyDescent="0.25">
      <c r="A78" s="20" t="str">
        <f t="shared" si="1"/>
        <v>DISTRIBUCION VOLUMEN X CRITERIO (Consumiciones).Total Bebidas FriasCON AMIGOS</v>
      </c>
      <c r="B78" s="20" t="s">
        <v>120</v>
      </c>
      <c r="C78" s="20" t="s">
        <v>132</v>
      </c>
      <c r="D78" s="20" t="s">
        <v>230</v>
      </c>
      <c r="E78" s="22">
        <v>36.085241942419074</v>
      </c>
      <c r="F78" s="22">
        <v>36.791532361451964</v>
      </c>
      <c r="G78" s="22">
        <v>35.471088886576609</v>
      </c>
      <c r="H78" s="22"/>
      <c r="I78" s="22"/>
    </row>
    <row r="79" spans="1:9" x14ac:dyDescent="0.25">
      <c r="A79" s="20" t="str">
        <f t="shared" si="1"/>
        <v>DISTRIBUCION VOLUMEN X CRITERIO (Consumiciones).Total Bebidas FriasCON CLIENTES</v>
      </c>
      <c r="B79" s="20" t="s">
        <v>120</v>
      </c>
      <c r="C79" s="20" t="s">
        <v>132</v>
      </c>
      <c r="D79" s="20" t="s">
        <v>231</v>
      </c>
      <c r="E79" s="22">
        <v>0.55059910379783061</v>
      </c>
      <c r="F79" s="22">
        <v>0.63283664386966465</v>
      </c>
      <c r="G79" s="22">
        <v>0.55043993573794858</v>
      </c>
      <c r="H79" s="22"/>
      <c r="I79" s="22"/>
    </row>
    <row r="80" spans="1:9" x14ac:dyDescent="0.25">
      <c r="A80" s="20" t="str">
        <f t="shared" si="1"/>
        <v>DISTRIBUCION VOLUMEN X CRITERIO (Consumiciones).Total Bebidas FriasCON COMPAÑEROS DE TRABAJO</v>
      </c>
      <c r="B80" s="20" t="s">
        <v>120</v>
      </c>
      <c r="C80" s="20" t="s">
        <v>132</v>
      </c>
      <c r="D80" s="20" t="s">
        <v>232</v>
      </c>
      <c r="E80" s="22">
        <v>5.4451241927976906</v>
      </c>
      <c r="F80" s="22">
        <v>5.046851371221357</v>
      </c>
      <c r="G80" s="22">
        <v>4.4378650355277189</v>
      </c>
      <c r="H80" s="22"/>
      <c r="I80" s="22"/>
    </row>
    <row r="81" spans="1:9" x14ac:dyDescent="0.25">
      <c r="A81" s="20" t="str">
        <f t="shared" si="1"/>
        <v>DISTRIBUCION VOLUMEN X CRITERIO (Consumiciones).Total Bebidas FriasCON COMPAÑEROS DE CLASE</v>
      </c>
      <c r="B81" s="20" t="s">
        <v>120</v>
      </c>
      <c r="C81" s="20" t="s">
        <v>132</v>
      </c>
      <c r="D81" s="20" t="s">
        <v>233</v>
      </c>
      <c r="E81" s="22">
        <v>0.38740291744922428</v>
      </c>
      <c r="F81" s="22">
        <v>0.32161093000256402</v>
      </c>
      <c r="G81" s="22">
        <v>0.27569024775973533</v>
      </c>
      <c r="H81" s="22"/>
      <c r="I81" s="22"/>
    </row>
    <row r="82" spans="1:9" x14ac:dyDescent="0.25">
      <c r="A82" s="20" t="str">
        <f t="shared" si="1"/>
        <v>DISTRIBUCION VOLUMEN X CRITERIO (Consumiciones).Total Bebidas FriasCON FAMILIA</v>
      </c>
      <c r="B82" s="20" t="s">
        <v>120</v>
      </c>
      <c r="C82" s="20" t="s">
        <v>132</v>
      </c>
      <c r="D82" s="20" t="s">
        <v>234</v>
      </c>
      <c r="E82" s="22">
        <v>30.061046059356002</v>
      </c>
      <c r="F82" s="22">
        <v>29.226251524015339</v>
      </c>
      <c r="G82" s="22">
        <v>28.231175593495127</v>
      </c>
      <c r="H82" s="22"/>
      <c r="I82" s="22"/>
    </row>
    <row r="83" spans="1:9" x14ac:dyDescent="0.25">
      <c r="A83" s="20" t="str">
        <f t="shared" si="1"/>
        <v>DISTRIBUCION VOLUMEN X CRITERIO (Consumiciones).Total Bebidas FriasCON LA PAREJA</v>
      </c>
      <c r="B83" s="20" t="s">
        <v>120</v>
      </c>
      <c r="C83" s="20" t="s">
        <v>132</v>
      </c>
      <c r="D83" s="20" t="s">
        <v>235</v>
      </c>
      <c r="E83" s="22">
        <v>14.607652248350147</v>
      </c>
      <c r="F83" s="22">
        <v>15.197521872563538</v>
      </c>
      <c r="G83" s="22">
        <v>14.977898343274632</v>
      </c>
      <c r="H83" s="22"/>
      <c r="I83" s="22"/>
    </row>
    <row r="84" spans="1:9" x14ac:dyDescent="0.25">
      <c r="A84" s="20" t="str">
        <f t="shared" si="1"/>
        <v>DISTRIBUCION VOLUMEN X CRITERIO (Consumiciones).Total Bebidas FriasESTABA SOLO/A</v>
      </c>
      <c r="B84" s="20" t="s">
        <v>120</v>
      </c>
      <c r="C84" s="20" t="s">
        <v>132</v>
      </c>
      <c r="D84" s="20" t="s">
        <v>236</v>
      </c>
      <c r="E84" s="22">
        <v>12.026042511177911</v>
      </c>
      <c r="F84" s="22">
        <v>11.913380004395442</v>
      </c>
      <c r="G84" s="22">
        <v>15.400627257765679</v>
      </c>
      <c r="H84" s="22"/>
      <c r="I84" s="22"/>
    </row>
    <row r="85" spans="1:9" x14ac:dyDescent="0.25">
      <c r="A85" s="20" t="str">
        <f t="shared" si="1"/>
        <v>DISTRIBUCION VOLUMEN X CRITERIO (Consumiciones).Total Bebidas FriasOTROS</v>
      </c>
      <c r="B85" s="20" t="s">
        <v>120</v>
      </c>
      <c r="C85" s="20" t="s">
        <v>132</v>
      </c>
      <c r="D85" s="20" t="s">
        <v>237</v>
      </c>
      <c r="E85" s="22">
        <v>0.83689754003926953</v>
      </c>
      <c r="F85" s="22">
        <v>0.87000829378306388</v>
      </c>
      <c r="G85" s="22">
        <v>0.65520271473935898</v>
      </c>
      <c r="H85" s="22"/>
      <c r="I85" s="22"/>
    </row>
    <row r="86" spans="1:9" x14ac:dyDescent="0.25">
      <c r="A86" s="20" t="str">
        <f t="shared" si="1"/>
        <v>DISTRIBUCION VOLUMEN X CRITERIO (Consumiciones).Total Bebidas FriasESTAR TRABAJANDO</v>
      </c>
      <c r="B86" s="20" t="s">
        <v>120</v>
      </c>
      <c r="C86" s="20" t="s">
        <v>132</v>
      </c>
      <c r="D86" s="20" t="s">
        <v>238</v>
      </c>
      <c r="E86" s="22">
        <v>7.3610262998443527</v>
      </c>
      <c r="F86" s="22">
        <v>6.7800734666966678</v>
      </c>
      <c r="G86" s="22">
        <v>7.677168721661312</v>
      </c>
      <c r="H86" s="22"/>
      <c r="I86" s="22"/>
    </row>
    <row r="87" spans="1:9" x14ac:dyDescent="0.25">
      <c r="A87" s="20" t="str">
        <f t="shared" si="1"/>
        <v>DISTRIBUCION VOLUMEN X CRITERIO (Consumiciones).Total Bebidas FriasCOMIDA DE NEGOCIOS</v>
      </c>
      <c r="B87" s="20" t="s">
        <v>120</v>
      </c>
      <c r="C87" s="20" t="s">
        <v>132</v>
      </c>
      <c r="D87" s="20" t="s">
        <v>239</v>
      </c>
      <c r="E87" s="22">
        <v>0.34164051211927654</v>
      </c>
      <c r="F87" s="22">
        <v>0.35744501117175193</v>
      </c>
      <c r="G87" s="22">
        <v>0.28737574287334611</v>
      </c>
      <c r="H87" s="22"/>
      <c r="I87" s="22"/>
    </row>
    <row r="88" spans="1:9" x14ac:dyDescent="0.25">
      <c r="A88" s="20" t="str">
        <f t="shared" si="1"/>
        <v>DISTRIBUCION VOLUMEN X CRITERIO (Consumiciones).Total Bebidas FriasPOR PLACER/RELAX</v>
      </c>
      <c r="B88" s="20" t="s">
        <v>120</v>
      </c>
      <c r="C88" s="20" t="s">
        <v>132</v>
      </c>
      <c r="D88" s="20" t="s">
        <v>240</v>
      </c>
      <c r="E88" s="22">
        <v>16.493910985041197</v>
      </c>
      <c r="F88" s="22">
        <v>15.303084463154148</v>
      </c>
      <c r="G88" s="22">
        <v>15.808581784029169</v>
      </c>
      <c r="H88" s="22"/>
      <c r="I88" s="22"/>
    </row>
    <row r="89" spans="1:9" x14ac:dyDescent="0.25">
      <c r="A89" s="20" t="str">
        <f t="shared" si="1"/>
        <v>DISTRIBUCION VOLUMEN X CRITERIO (Consumiciones).Total Bebidas FriasTENER HAMBRE/SIN PLANIFICAR</v>
      </c>
      <c r="B89" s="20" t="s">
        <v>120</v>
      </c>
      <c r="C89" s="20" t="s">
        <v>132</v>
      </c>
      <c r="D89" s="20" t="s">
        <v>241</v>
      </c>
      <c r="E89" s="22">
        <v>23.952407804810161</v>
      </c>
      <c r="F89" s="22">
        <v>27.680154311459027</v>
      </c>
      <c r="G89" s="22">
        <v>28.852277364079171</v>
      </c>
      <c r="H89" s="22"/>
      <c r="I89" s="22"/>
    </row>
    <row r="90" spans="1:9" x14ac:dyDescent="0.25">
      <c r="A90" s="20" t="str">
        <f t="shared" si="1"/>
        <v>DISTRIBUCION VOLUMEN X CRITERIO (Consumiciones).Total Bebidas FriasESTAR DE COMPRAS</v>
      </c>
      <c r="B90" s="20" t="s">
        <v>120</v>
      </c>
      <c r="C90" s="20" t="s">
        <v>132</v>
      </c>
      <c r="D90" s="20" t="s">
        <v>242</v>
      </c>
      <c r="E90" s="22">
        <v>2.768556052351546</v>
      </c>
      <c r="F90" s="22">
        <v>2.5905726242366844</v>
      </c>
      <c r="G90" s="22">
        <v>3.583878701836829</v>
      </c>
      <c r="H90" s="22"/>
      <c r="I90" s="22"/>
    </row>
    <row r="91" spans="1:9" x14ac:dyDescent="0.25">
      <c r="A91" s="20" t="str">
        <f t="shared" si="1"/>
        <v>DISTRIBUCION VOLUMEN X CRITERIO (Consumiciones).Total Bebidas FriasNO COCINAR EN CASA</v>
      </c>
      <c r="B91" s="20" t="s">
        <v>120</v>
      </c>
      <c r="C91" s="20" t="s">
        <v>132</v>
      </c>
      <c r="D91" s="20" t="s">
        <v>243</v>
      </c>
      <c r="E91" s="22">
        <v>3.4409674742683234</v>
      </c>
      <c r="F91" s="22">
        <v>3.1981656545809414</v>
      </c>
      <c r="G91" s="22">
        <v>3.0019519407455508</v>
      </c>
      <c r="H91" s="22"/>
      <c r="I91" s="22"/>
    </row>
    <row r="92" spans="1:9" x14ac:dyDescent="0.25">
      <c r="A92" s="20" t="str">
        <f t="shared" si="1"/>
        <v>DISTRIBUCION VOLUMEN X CRITERIO (Consumiciones).Total Bebidas FriasCELEBRACION/FIESTA/SALIR TOMAR</v>
      </c>
      <c r="B92" s="20" t="s">
        <v>120</v>
      </c>
      <c r="C92" s="20" t="s">
        <v>132</v>
      </c>
      <c r="D92" s="20" t="s">
        <v>244</v>
      </c>
      <c r="E92" s="22">
        <v>35.684401211304021</v>
      </c>
      <c r="F92" s="22">
        <v>36.172142765571117</v>
      </c>
      <c r="G92" s="22">
        <v>33.284975177175532</v>
      </c>
      <c r="H92" s="22"/>
      <c r="I92" s="22"/>
    </row>
    <row r="93" spans="1:9" x14ac:dyDescent="0.25">
      <c r="A93" s="20" t="str">
        <f t="shared" si="1"/>
        <v>DISTRIBUCION VOLUMEN X CRITERIO (Consumiciones).Total Bebidas FriasVIENDO DEPORTES</v>
      </c>
      <c r="B93" s="20" t="s">
        <v>120</v>
      </c>
      <c r="C93" s="20" t="s">
        <v>132</v>
      </c>
      <c r="D93" s="20" t="s">
        <v>245</v>
      </c>
      <c r="E93" s="22">
        <v>2.4835159064068737</v>
      </c>
      <c r="F93" s="22">
        <v>2.2436944682821665</v>
      </c>
      <c r="G93" s="22">
        <v>1.9075453977399324</v>
      </c>
      <c r="H93" s="22"/>
      <c r="I93" s="22"/>
    </row>
    <row r="94" spans="1:9" x14ac:dyDescent="0.25">
      <c r="A94" s="20" t="str">
        <f t="shared" si="1"/>
        <v>DISTRIBUCION VOLUMEN X CRITERIO (Consumiciones).Total Bebidas FriasOTROS MOTIVOS</v>
      </c>
      <c r="B94" s="20" t="s">
        <v>120</v>
      </c>
      <c r="C94" s="20" t="s">
        <v>132</v>
      </c>
      <c r="D94" s="20" t="s">
        <v>246</v>
      </c>
      <c r="E94" s="22">
        <v>7.4037994061643113</v>
      </c>
      <c r="F94" s="22">
        <v>5.6746634411612336</v>
      </c>
      <c r="G94" s="22">
        <v>5.5962162966078282</v>
      </c>
      <c r="H94" s="22"/>
      <c r="I94" s="22"/>
    </row>
    <row r="95" spans="1:9" x14ac:dyDescent="0.25">
      <c r="A95" s="20" t="str">
        <f t="shared" si="1"/>
        <v>DISTRIBUCION VOLUMEN X CRITERIO (Consumiciones).Total Bebidas CalienteT.ESPAÑA</v>
      </c>
      <c r="B95" s="20" t="s">
        <v>120</v>
      </c>
      <c r="C95" s="20" t="s">
        <v>124</v>
      </c>
      <c r="D95" s="20" t="s">
        <v>37</v>
      </c>
      <c r="E95" s="22">
        <v>100</v>
      </c>
      <c r="F95" s="22">
        <v>100</v>
      </c>
      <c r="G95" s="22">
        <v>100</v>
      </c>
      <c r="H95" s="22"/>
      <c r="I95" s="22"/>
    </row>
    <row r="96" spans="1:9" x14ac:dyDescent="0.25">
      <c r="A96" s="20" t="str">
        <f t="shared" si="1"/>
        <v>DISTRIBUCION VOLUMEN X CRITERIO (Consumiciones).Total Bebidas CalienteHiper+Super+Discount+G.A</v>
      </c>
      <c r="B96" s="20" t="s">
        <v>120</v>
      </c>
      <c r="C96" s="20" t="s">
        <v>124</v>
      </c>
      <c r="D96" s="20" t="s">
        <v>24</v>
      </c>
      <c r="E96" s="22">
        <v>0.72888004960737018</v>
      </c>
      <c r="F96" s="22">
        <v>0.88704536575598436</v>
      </c>
      <c r="G96" s="22">
        <v>1.2464505638246486</v>
      </c>
      <c r="H96" s="22"/>
      <c r="I96" s="22"/>
    </row>
    <row r="97" spans="1:9" x14ac:dyDescent="0.25">
      <c r="A97" s="20" t="str">
        <f t="shared" si="1"/>
        <v>DISTRIBUCION VOLUMEN X CRITERIO (Consumiciones).Total Bebidas CalienteRestaurantes</v>
      </c>
      <c r="B97" s="20" t="s">
        <v>120</v>
      </c>
      <c r="C97" s="20" t="s">
        <v>124</v>
      </c>
      <c r="D97" s="20" t="s">
        <v>25</v>
      </c>
      <c r="E97" s="22">
        <v>6.2873209775398635</v>
      </c>
      <c r="F97" s="22">
        <v>6.2880824682207157</v>
      </c>
      <c r="G97" s="22">
        <v>5.1822500025504397</v>
      </c>
      <c r="H97" s="22"/>
      <c r="I97" s="22"/>
    </row>
    <row r="98" spans="1:9" x14ac:dyDescent="0.25">
      <c r="A98" s="20" t="str">
        <f t="shared" si="1"/>
        <v>DISTRIBUCION VOLUMEN X CRITERIO (Consumiciones).Total Bebidas CalienteRestaurantes Fast Food</v>
      </c>
      <c r="B98" s="20" t="s">
        <v>120</v>
      </c>
      <c r="C98" s="20" t="s">
        <v>124</v>
      </c>
      <c r="D98" s="20" t="s">
        <v>26</v>
      </c>
      <c r="E98" s="22">
        <v>1.665617114055334</v>
      </c>
      <c r="F98" s="22">
        <v>1.6116489151328846</v>
      </c>
      <c r="G98" s="22">
        <v>1.1620833412803562</v>
      </c>
      <c r="H98" s="22"/>
      <c r="I98" s="22"/>
    </row>
    <row r="99" spans="1:9" x14ac:dyDescent="0.25">
      <c r="A99" s="20" t="str">
        <f t="shared" si="1"/>
        <v>DISTRIBUCION VOLUMEN X CRITERIO (Consumiciones).Total Bebidas CalienteBares/Cafeterias/Cervecerias</v>
      </c>
      <c r="B99" s="20" t="s">
        <v>120</v>
      </c>
      <c r="C99" s="20" t="s">
        <v>124</v>
      </c>
      <c r="D99" s="20" t="s">
        <v>27</v>
      </c>
      <c r="E99" s="22">
        <v>67.282733335555463</v>
      </c>
      <c r="F99" s="22">
        <v>67.529377305333398</v>
      </c>
      <c r="G99" s="22">
        <v>68.159686814846481</v>
      </c>
      <c r="H99" s="22"/>
      <c r="I99" s="22"/>
    </row>
    <row r="100" spans="1:9" x14ac:dyDescent="0.25">
      <c r="A100" s="20" t="str">
        <f t="shared" si="1"/>
        <v>DISTRIBUCION VOLUMEN X CRITERIO (Consumiciones).Total Bebidas CalientePanaderias/Pastelerias</v>
      </c>
      <c r="B100" s="20" t="s">
        <v>120</v>
      </c>
      <c r="C100" s="20" t="s">
        <v>124</v>
      </c>
      <c r="D100" s="20" t="s">
        <v>28</v>
      </c>
      <c r="E100" s="22">
        <v>6.3820436309720492</v>
      </c>
      <c r="F100" s="22">
        <v>6.2972577337091566</v>
      </c>
      <c r="G100" s="22">
        <v>4.6021380227126656</v>
      </c>
      <c r="H100" s="22"/>
      <c r="I100" s="22"/>
    </row>
    <row r="101" spans="1:9" x14ac:dyDescent="0.25">
      <c r="A101" s="20" t="str">
        <f t="shared" si="1"/>
        <v>DISTRIBUCION VOLUMEN X CRITERIO (Consumiciones).Total Bebidas CalienteTda.Alimentacion/Delicatesen</v>
      </c>
      <c r="B101" s="20" t="s">
        <v>120</v>
      </c>
      <c r="C101" s="20" t="s">
        <v>124</v>
      </c>
      <c r="D101" s="20" t="s">
        <v>204</v>
      </c>
      <c r="E101" s="22">
        <v>6.0156780604928427E-2</v>
      </c>
      <c r="F101" s="22">
        <v>6.8637782743864922E-2</v>
      </c>
      <c r="G101" s="22">
        <v>0.13944905174643038</v>
      </c>
      <c r="H101" s="22"/>
      <c r="I101" s="22"/>
    </row>
    <row r="102" spans="1:9" x14ac:dyDescent="0.25">
      <c r="A102" s="20" t="str">
        <f t="shared" si="1"/>
        <v>DISTRIBUCION VOLUMEN X CRITERIO (Consumiciones).Total Bebidas CalienteCanal Conveniencia/24h</v>
      </c>
      <c r="B102" s="20" t="s">
        <v>120</v>
      </c>
      <c r="C102" s="20" t="s">
        <v>124</v>
      </c>
      <c r="D102" s="20" t="s">
        <v>205</v>
      </c>
      <c r="E102" s="22">
        <v>0</v>
      </c>
      <c r="F102" s="22">
        <v>0</v>
      </c>
      <c r="G102" s="22">
        <v>0.26513637313246802</v>
      </c>
      <c r="H102" s="22"/>
      <c r="I102" s="22"/>
    </row>
    <row r="103" spans="1:9" x14ac:dyDescent="0.25">
      <c r="A103" s="20" t="str">
        <f t="shared" si="1"/>
        <v>DISTRIBUCION VOLUMEN X CRITERIO (Consumiciones).Total Bebidas CalienteHoteles</v>
      </c>
      <c r="B103" s="20" t="s">
        <v>120</v>
      </c>
      <c r="C103" s="20" t="s">
        <v>124</v>
      </c>
      <c r="D103" s="20" t="s">
        <v>30</v>
      </c>
      <c r="E103" s="22">
        <v>0.84226809614495812</v>
      </c>
      <c r="F103" s="22">
        <v>0.63214086890491072</v>
      </c>
      <c r="G103" s="22">
        <v>0.36593610238663515</v>
      </c>
      <c r="H103" s="22"/>
      <c r="I103" s="22"/>
    </row>
    <row r="104" spans="1:9" x14ac:dyDescent="0.25">
      <c r="A104" s="20" t="str">
        <f t="shared" si="1"/>
        <v>DISTRIBUCION VOLUMEN X CRITERIO (Consumiciones).Total Bebidas CalienteEstaciones de servicio</v>
      </c>
      <c r="B104" s="20" t="s">
        <v>120</v>
      </c>
      <c r="C104" s="20" t="s">
        <v>124</v>
      </c>
      <c r="D104" s="20" t="s">
        <v>31</v>
      </c>
      <c r="E104" s="22">
        <v>2.1809390974544325</v>
      </c>
      <c r="F104" s="22">
        <v>0.86767444290109186</v>
      </c>
      <c r="G104" s="22">
        <v>2.838570014899005</v>
      </c>
      <c r="H104" s="22"/>
      <c r="I104" s="22"/>
    </row>
    <row r="105" spans="1:9" x14ac:dyDescent="0.25">
      <c r="A105" s="20" t="str">
        <f t="shared" si="1"/>
        <v>DISTRIBUCION VOLUMEN X CRITERIO (Consumiciones).Total Bebidas CalienteMaquinas dispensadoras</v>
      </c>
      <c r="B105" s="20" t="s">
        <v>120</v>
      </c>
      <c r="C105" s="20" t="s">
        <v>124</v>
      </c>
      <c r="D105" s="20" t="s">
        <v>32</v>
      </c>
      <c r="E105" s="22">
        <v>7.8034033123225139</v>
      </c>
      <c r="F105" s="22">
        <v>7.8810900935323458</v>
      </c>
      <c r="G105" s="22">
        <v>10.201950487755004</v>
      </c>
      <c r="H105" s="22"/>
      <c r="I105" s="22"/>
    </row>
    <row r="106" spans="1:9" x14ac:dyDescent="0.25">
      <c r="A106" s="20" t="str">
        <f t="shared" si="1"/>
        <v>DISTRIBUCION VOLUMEN X CRITERIO (Consumiciones).Total Bebidas CalienteServicio en la empresa</v>
      </c>
      <c r="B106" s="20" t="s">
        <v>120</v>
      </c>
      <c r="C106" s="20" t="s">
        <v>124</v>
      </c>
      <c r="D106" s="20" t="s">
        <v>33</v>
      </c>
      <c r="E106" s="22">
        <v>2.9138963320011322</v>
      </c>
      <c r="F106" s="22">
        <v>3.2235899302487234</v>
      </c>
      <c r="G106" s="22">
        <v>3.2148752302603709</v>
      </c>
      <c r="H106" s="22"/>
      <c r="I106" s="22"/>
    </row>
    <row r="107" spans="1:9" x14ac:dyDescent="0.25">
      <c r="A107" s="20" t="str">
        <f t="shared" si="1"/>
        <v>DISTRIBUCION VOLUMEN X CRITERIO (Consumiciones).Total Bebidas CalienteResto de canales</v>
      </c>
      <c r="B107" s="20" t="s">
        <v>120</v>
      </c>
      <c r="C107" s="20" t="s">
        <v>124</v>
      </c>
      <c r="D107" s="20" t="s">
        <v>34</v>
      </c>
      <c r="E107" s="22">
        <v>3.8527495512042274</v>
      </c>
      <c r="F107" s="22">
        <v>4.7134414675489396</v>
      </c>
      <c r="G107" s="22">
        <v>2.6214849947638359</v>
      </c>
      <c r="H107" s="22"/>
      <c r="I107" s="22"/>
    </row>
    <row r="108" spans="1:9" x14ac:dyDescent="0.25">
      <c r="A108" s="20" t="str">
        <f t="shared" si="1"/>
        <v>DISTRIBUCION VOLUMEN X CRITERIO (Consumiciones).Total Bebidas CalienteEN LA CALLE</v>
      </c>
      <c r="B108" s="20" t="s">
        <v>120</v>
      </c>
      <c r="C108" s="20" t="s">
        <v>124</v>
      </c>
      <c r="D108" s="20" t="s">
        <v>214</v>
      </c>
      <c r="E108" s="22">
        <v>2.3807768570278105</v>
      </c>
      <c r="F108" s="22">
        <v>1.7745827684345867</v>
      </c>
      <c r="G108" s="22">
        <v>4.0242012354774621</v>
      </c>
      <c r="H108" s="22"/>
      <c r="I108" s="22"/>
    </row>
    <row r="109" spans="1:9" x14ac:dyDescent="0.25">
      <c r="A109" s="20" t="str">
        <f t="shared" si="1"/>
        <v>DISTRIBUCION VOLUMEN X CRITERIO (Consumiciones).Total Bebidas CalienteEN CASA DE OTROS</v>
      </c>
      <c r="B109" s="20" t="s">
        <v>120</v>
      </c>
      <c r="C109" s="20" t="s">
        <v>124</v>
      </c>
      <c r="D109" s="20" t="s">
        <v>215</v>
      </c>
      <c r="E109" s="22">
        <v>0.234460079981893</v>
      </c>
      <c r="F109" s="22">
        <v>0.21865429886549062</v>
      </c>
      <c r="G109" s="22">
        <v>0.54209046476999689</v>
      </c>
      <c r="H109" s="22"/>
      <c r="I109" s="22"/>
    </row>
    <row r="110" spans="1:9" x14ac:dyDescent="0.25">
      <c r="A110" s="20" t="str">
        <f t="shared" si="1"/>
        <v>DISTRIBUCION VOLUMEN X CRITERIO (Consumiciones).Total Bebidas CalienteEN EL ESTABLECIMIENTO</v>
      </c>
      <c r="B110" s="20" t="s">
        <v>120</v>
      </c>
      <c r="C110" s="20" t="s">
        <v>124</v>
      </c>
      <c r="D110" s="20" t="s">
        <v>216</v>
      </c>
      <c r="E110" s="22">
        <v>84.823637118003717</v>
      </c>
      <c r="F110" s="22">
        <v>85.522510944026095</v>
      </c>
      <c r="G110" s="22">
        <v>80.500977372940412</v>
      </c>
      <c r="H110" s="22"/>
      <c r="I110" s="22"/>
    </row>
    <row r="111" spans="1:9" x14ac:dyDescent="0.25">
      <c r="A111" s="20" t="str">
        <f t="shared" si="1"/>
        <v>DISTRIBUCION VOLUMEN X CRITERIO (Consumiciones).Total Bebidas CalienteEN EL TRABAJO</v>
      </c>
      <c r="B111" s="20" t="s">
        <v>120</v>
      </c>
      <c r="C111" s="20" t="s">
        <v>124</v>
      </c>
      <c r="D111" s="20" t="s">
        <v>217</v>
      </c>
      <c r="E111" s="22">
        <v>10.308330731000645</v>
      </c>
      <c r="F111" s="22">
        <v>10.886474899049146</v>
      </c>
      <c r="G111" s="22">
        <v>13.073989815095322</v>
      </c>
      <c r="H111" s="22"/>
      <c r="I111" s="22"/>
    </row>
    <row r="112" spans="1:9" x14ac:dyDescent="0.25">
      <c r="A112" s="20" t="str">
        <f t="shared" si="1"/>
        <v>DISTRIBUCION VOLUMEN X CRITERIO (Consumiciones).Total Bebidas CalienteEN COLEGIO/INSTITUTO/UNIV.</v>
      </c>
      <c r="B112" s="20" t="s">
        <v>120</v>
      </c>
      <c r="C112" s="20" t="s">
        <v>124</v>
      </c>
      <c r="D112" s="20" t="s">
        <v>218</v>
      </c>
      <c r="E112" s="22">
        <v>0.40510588098124833</v>
      </c>
      <c r="F112" s="22">
        <v>0.43727273568532388</v>
      </c>
      <c r="G112" s="22">
        <v>0.32145886938775692</v>
      </c>
      <c r="H112" s="22"/>
      <c r="I112" s="22"/>
    </row>
    <row r="113" spans="1:9" x14ac:dyDescent="0.25">
      <c r="A113" s="20" t="str">
        <f t="shared" si="1"/>
        <v>DISTRIBUCION VOLUMEN X CRITERIO (Consumiciones).Total Bebidas CalienteEN MI CASA</v>
      </c>
      <c r="B113" s="20" t="s">
        <v>120</v>
      </c>
      <c r="C113" s="20" t="s">
        <v>124</v>
      </c>
      <c r="D113" s="20" t="s">
        <v>219</v>
      </c>
      <c r="E113" s="22">
        <v>0.15206484234142084</v>
      </c>
      <c r="F113" s="22">
        <v>0.31477874365088232</v>
      </c>
      <c r="G113" s="22">
        <v>0.48472907452740349</v>
      </c>
      <c r="H113" s="22"/>
      <c r="I113" s="22"/>
    </row>
    <row r="114" spans="1:9" x14ac:dyDescent="0.25">
      <c r="A114" s="20" t="str">
        <f t="shared" si="1"/>
        <v>DISTRIBUCION VOLUMEN X CRITERIO (Consumiciones).Total Bebidas CalienteEN M.TRANSP.(AVION,TREN,AUTOC,E</v>
      </c>
      <c r="B114" s="20" t="s">
        <v>120</v>
      </c>
      <c r="C114" s="20" t="s">
        <v>124</v>
      </c>
      <c r="D114" s="20" t="s">
        <v>220</v>
      </c>
      <c r="E114" s="22">
        <v>0</v>
      </c>
      <c r="F114" s="22">
        <v>0</v>
      </c>
      <c r="G114" s="22">
        <v>0.13603368000095806</v>
      </c>
      <c r="H114" s="22"/>
      <c r="I114" s="22"/>
    </row>
    <row r="115" spans="1:9" x14ac:dyDescent="0.25">
      <c r="A115" s="20" t="str">
        <f t="shared" si="1"/>
        <v>DISTRIBUCION VOLUMEN X CRITERIO (Consumiciones).Total Bebidas CalienteEN OTRO LUGAR</v>
      </c>
      <c r="B115" s="20" t="s">
        <v>120</v>
      </c>
      <c r="C115" s="20" t="s">
        <v>124</v>
      </c>
      <c r="D115" s="20" t="s">
        <v>221</v>
      </c>
      <c r="E115" s="22">
        <v>1.6956346256129808</v>
      </c>
      <c r="F115" s="22">
        <v>0.84571496164813054</v>
      </c>
      <c r="G115" s="22">
        <v>0.9165469438410867</v>
      </c>
      <c r="H115" s="22"/>
      <c r="I115" s="22"/>
    </row>
    <row r="116" spans="1:9" x14ac:dyDescent="0.25">
      <c r="A116" s="20" t="str">
        <f t="shared" si="1"/>
        <v>DISTRIBUCION VOLUMEN X CRITERIO (Consumiciones).Total Bebidas CalienteDESAYUNO</v>
      </c>
      <c r="B116" s="20" t="s">
        <v>120</v>
      </c>
      <c r="C116" s="20" t="s">
        <v>124</v>
      </c>
      <c r="D116" s="20" t="s">
        <v>222</v>
      </c>
      <c r="E116" s="22">
        <v>55.992334371351113</v>
      </c>
      <c r="F116" s="22">
        <v>56.899199085450782</v>
      </c>
      <c r="G116" s="22">
        <v>58.888460612114457</v>
      </c>
      <c r="H116" s="22"/>
      <c r="I116" s="22"/>
    </row>
    <row r="117" spans="1:9" x14ac:dyDescent="0.25">
      <c r="A117" s="20" t="str">
        <f t="shared" si="1"/>
        <v>DISTRIBUCION VOLUMEN X CRITERIO (Consumiciones).Total Bebidas CalienteAPERITIVO/ANTES DE COMER</v>
      </c>
      <c r="B117" s="20" t="s">
        <v>120</v>
      </c>
      <c r="C117" s="20" t="s">
        <v>124</v>
      </c>
      <c r="D117" s="20" t="s">
        <v>223</v>
      </c>
      <c r="E117" s="22">
        <v>8.7495329542777309</v>
      </c>
      <c r="F117" s="22">
        <v>8.6725474699353597</v>
      </c>
      <c r="G117" s="22">
        <v>8.8219451384844536</v>
      </c>
      <c r="H117" s="22"/>
      <c r="I117" s="22"/>
    </row>
    <row r="118" spans="1:9" x14ac:dyDescent="0.25">
      <c r="A118" s="20" t="str">
        <f t="shared" si="1"/>
        <v>DISTRIBUCION VOLUMEN X CRITERIO (Consumiciones).Total Bebidas CalienteCOMIDA</v>
      </c>
      <c r="B118" s="20" t="s">
        <v>120</v>
      </c>
      <c r="C118" s="20" t="s">
        <v>124</v>
      </c>
      <c r="D118" s="20" t="s">
        <v>224</v>
      </c>
      <c r="E118" s="22">
        <v>9.5971808322783883</v>
      </c>
      <c r="F118" s="22">
        <v>9.6028357570613299</v>
      </c>
      <c r="G118" s="22">
        <v>8.4108630112135074</v>
      </c>
      <c r="H118" s="22"/>
      <c r="I118" s="22"/>
    </row>
    <row r="119" spans="1:9" x14ac:dyDescent="0.25">
      <c r="A119" s="20" t="str">
        <f t="shared" si="1"/>
        <v>DISTRIBUCION VOLUMEN X CRITERIO (Consumiciones).Total Bebidas CalienteTARDE/MERIENDA</v>
      </c>
      <c r="B119" s="20" t="s">
        <v>120</v>
      </c>
      <c r="C119" s="20" t="s">
        <v>124</v>
      </c>
      <c r="D119" s="20" t="s">
        <v>225</v>
      </c>
      <c r="E119" s="22">
        <v>17.720508738192265</v>
      </c>
      <c r="F119" s="22">
        <v>16.805348889825598</v>
      </c>
      <c r="G119" s="22">
        <v>16.229012651512768</v>
      </c>
      <c r="H119" s="22"/>
      <c r="I119" s="22"/>
    </row>
    <row r="120" spans="1:9" x14ac:dyDescent="0.25">
      <c r="A120" s="20" t="str">
        <f t="shared" si="1"/>
        <v>DISTRIBUCION VOLUMEN X CRITERIO (Consumiciones).Total Bebidas CalienteANTES DE CENAR</v>
      </c>
      <c r="B120" s="20" t="s">
        <v>120</v>
      </c>
      <c r="C120" s="20" t="s">
        <v>124</v>
      </c>
      <c r="D120" s="20" t="s">
        <v>226</v>
      </c>
      <c r="E120" s="22">
        <v>1.3036559549842521</v>
      </c>
      <c r="F120" s="22">
        <v>1.188826223443612</v>
      </c>
      <c r="G120" s="22">
        <v>1.2816674820681895</v>
      </c>
      <c r="H120" s="22"/>
      <c r="I120" s="22"/>
    </row>
    <row r="121" spans="1:9" x14ac:dyDescent="0.25">
      <c r="A121" s="20" t="str">
        <f t="shared" si="1"/>
        <v>DISTRIBUCION VOLUMEN X CRITERIO (Consumiciones).Total Bebidas CalienteCENA</v>
      </c>
      <c r="B121" s="20" t="s">
        <v>120</v>
      </c>
      <c r="C121" s="20" t="s">
        <v>124</v>
      </c>
      <c r="D121" s="20" t="s">
        <v>227</v>
      </c>
      <c r="E121" s="22">
        <v>2.3047793558087331</v>
      </c>
      <c r="F121" s="22">
        <v>2.4185610360885641</v>
      </c>
      <c r="G121" s="22">
        <v>1.9379755184379066</v>
      </c>
      <c r="H121" s="22"/>
      <c r="I121" s="22"/>
    </row>
    <row r="122" spans="1:9" x14ac:dyDescent="0.25">
      <c r="A122" s="20" t="str">
        <f t="shared" si="1"/>
        <v>DISTRIBUCION VOLUMEN X CRITERIO (Consumiciones).Total Bebidas CalienteDESPUES DE LA CENA</v>
      </c>
      <c r="B122" s="20" t="s">
        <v>120</v>
      </c>
      <c r="C122" s="20" t="s">
        <v>124</v>
      </c>
      <c r="D122" s="20" t="s">
        <v>228</v>
      </c>
      <c r="E122" s="22">
        <v>1.7168951398786876</v>
      </c>
      <c r="F122" s="22">
        <v>1.7184596057776786</v>
      </c>
      <c r="G122" s="22">
        <v>1.3662848695039682</v>
      </c>
      <c r="H122" s="22"/>
      <c r="I122" s="22"/>
    </row>
    <row r="123" spans="1:9" x14ac:dyDescent="0.25">
      <c r="A123" s="20" t="str">
        <f t="shared" si="1"/>
        <v>DISTRIBUCION VOLUMEN X CRITERIO (Consumiciones).Total Bebidas CalienteDURANTE EL DIA</v>
      </c>
      <c r="B123" s="20" t="s">
        <v>120</v>
      </c>
      <c r="C123" s="20" t="s">
        <v>124</v>
      </c>
      <c r="D123" s="20" t="s">
        <v>229</v>
      </c>
      <c r="E123" s="22">
        <v>2.6151170397152206</v>
      </c>
      <c r="F123" s="22">
        <v>2.6942098085243038</v>
      </c>
      <c r="G123" s="22">
        <v>3.0638066846365488</v>
      </c>
      <c r="H123" s="22"/>
      <c r="I123" s="22"/>
    </row>
    <row r="124" spans="1:9" x14ac:dyDescent="0.25">
      <c r="A124" s="20" t="str">
        <f t="shared" si="1"/>
        <v>DISTRIBUCION VOLUMEN X CRITERIO (Consumiciones).Total Bebidas CalienteCON AMIGOS</v>
      </c>
      <c r="B124" s="20" t="s">
        <v>120</v>
      </c>
      <c r="C124" s="20" t="s">
        <v>124</v>
      </c>
      <c r="D124" s="20" t="s">
        <v>230</v>
      </c>
      <c r="E124" s="22">
        <v>19.734536884109218</v>
      </c>
      <c r="F124" s="22">
        <v>20.023727423776052</v>
      </c>
      <c r="G124" s="22">
        <v>19.496072987824864</v>
      </c>
      <c r="H124" s="22"/>
      <c r="I124" s="22"/>
    </row>
    <row r="125" spans="1:9" x14ac:dyDescent="0.25">
      <c r="A125" s="20" t="str">
        <f t="shared" si="1"/>
        <v>DISTRIBUCION VOLUMEN X CRITERIO (Consumiciones).Total Bebidas CalienteCON CLIENTES</v>
      </c>
      <c r="B125" s="20" t="s">
        <v>120</v>
      </c>
      <c r="C125" s="20" t="s">
        <v>124</v>
      </c>
      <c r="D125" s="20" t="s">
        <v>231</v>
      </c>
      <c r="E125" s="22">
        <v>1.4771130063680682</v>
      </c>
      <c r="F125" s="22">
        <v>1.1876976285048813</v>
      </c>
      <c r="G125" s="22">
        <v>1.4399837126687669</v>
      </c>
      <c r="H125" s="22"/>
      <c r="I125" s="22"/>
    </row>
    <row r="126" spans="1:9" x14ac:dyDescent="0.25">
      <c r="A126" s="20" t="str">
        <f t="shared" si="1"/>
        <v>DISTRIBUCION VOLUMEN X CRITERIO (Consumiciones).Total Bebidas CalienteCON COMPAÑEROS DE TRABAJO</v>
      </c>
      <c r="B126" s="20" t="s">
        <v>120</v>
      </c>
      <c r="C126" s="20" t="s">
        <v>124</v>
      </c>
      <c r="D126" s="20" t="s">
        <v>232</v>
      </c>
      <c r="E126" s="22">
        <v>17.057277412419264</v>
      </c>
      <c r="F126" s="22">
        <v>16.513125522122017</v>
      </c>
      <c r="G126" s="22">
        <v>17.883188076538037</v>
      </c>
      <c r="H126" s="22"/>
      <c r="I126" s="22"/>
    </row>
    <row r="127" spans="1:9" x14ac:dyDescent="0.25">
      <c r="A127" s="20" t="str">
        <f t="shared" si="1"/>
        <v>DISTRIBUCION VOLUMEN X CRITERIO (Consumiciones).Total Bebidas CalienteCON COMPAÑEROS DE CLASE</v>
      </c>
      <c r="B127" s="20" t="s">
        <v>120</v>
      </c>
      <c r="C127" s="20" t="s">
        <v>124</v>
      </c>
      <c r="D127" s="20" t="s">
        <v>233</v>
      </c>
      <c r="E127" s="22">
        <v>0.56773824828482289</v>
      </c>
      <c r="F127" s="22">
        <v>0.53993340710489623</v>
      </c>
      <c r="G127" s="22">
        <v>0.4192817251441886</v>
      </c>
      <c r="H127" s="22"/>
      <c r="I127" s="22"/>
    </row>
    <row r="128" spans="1:9" x14ac:dyDescent="0.25">
      <c r="A128" s="20" t="str">
        <f t="shared" si="1"/>
        <v>DISTRIBUCION VOLUMEN X CRITERIO (Consumiciones).Total Bebidas CalienteCON FAMILIA</v>
      </c>
      <c r="B128" s="20" t="s">
        <v>120</v>
      </c>
      <c r="C128" s="20" t="s">
        <v>124</v>
      </c>
      <c r="D128" s="20" t="s">
        <v>234</v>
      </c>
      <c r="E128" s="22">
        <v>18.926922463627292</v>
      </c>
      <c r="F128" s="22">
        <v>18.227897265029501</v>
      </c>
      <c r="G128" s="22">
        <v>15.791609984063079</v>
      </c>
      <c r="H128" s="22"/>
      <c r="I128" s="22"/>
    </row>
    <row r="129" spans="1:9" x14ac:dyDescent="0.25">
      <c r="A129" s="20" t="str">
        <f t="shared" si="1"/>
        <v>DISTRIBUCION VOLUMEN X CRITERIO (Consumiciones).Total Bebidas CalienteCON LA PAREJA</v>
      </c>
      <c r="B129" s="20" t="s">
        <v>120</v>
      </c>
      <c r="C129" s="20" t="s">
        <v>124</v>
      </c>
      <c r="D129" s="20" t="s">
        <v>235</v>
      </c>
      <c r="E129" s="22">
        <v>13.458945154542279</v>
      </c>
      <c r="F129" s="22">
        <v>14.443772832046129</v>
      </c>
      <c r="G129" s="22">
        <v>13.655059873240916</v>
      </c>
      <c r="H129" s="22"/>
      <c r="I129" s="22"/>
    </row>
    <row r="130" spans="1:9" x14ac:dyDescent="0.25">
      <c r="A130" s="20" t="str">
        <f t="shared" si="1"/>
        <v>DISTRIBUCION VOLUMEN X CRITERIO (Consumiciones).Total Bebidas CalienteESTABA SOLO/A</v>
      </c>
      <c r="B130" s="20" t="s">
        <v>120</v>
      </c>
      <c r="C130" s="20" t="s">
        <v>124</v>
      </c>
      <c r="D130" s="20" t="s">
        <v>236</v>
      </c>
      <c r="E130" s="22">
        <v>27.77564605972082</v>
      </c>
      <c r="F130" s="22">
        <v>28.350352605450034</v>
      </c>
      <c r="G130" s="22">
        <v>30.720519242958456</v>
      </c>
      <c r="H130" s="22"/>
      <c r="I130" s="22"/>
    </row>
    <row r="131" spans="1:9" x14ac:dyDescent="0.25">
      <c r="A131" s="20" t="str">
        <f t="shared" si="1"/>
        <v>DISTRIBUCION VOLUMEN X CRITERIO (Consumiciones).Total Bebidas CalienteOTROS</v>
      </c>
      <c r="B131" s="20" t="s">
        <v>120</v>
      </c>
      <c r="C131" s="20" t="s">
        <v>124</v>
      </c>
      <c r="D131" s="20" t="s">
        <v>237</v>
      </c>
      <c r="E131" s="22">
        <v>1.001822774631888</v>
      </c>
      <c r="F131" s="22">
        <v>0.71348781729830058</v>
      </c>
      <c r="G131" s="22">
        <v>0.59430218410805358</v>
      </c>
      <c r="H131" s="22"/>
      <c r="I131" s="22"/>
    </row>
    <row r="132" spans="1:9" x14ac:dyDescent="0.25">
      <c r="A132" s="20" t="str">
        <f t="shared" ref="A132:A195" si="2">B132&amp;C132&amp;D132</f>
        <v>DISTRIBUCION VOLUMEN X CRITERIO (Consumiciones).Total Bebidas CalienteESTAR TRABAJANDO</v>
      </c>
      <c r="B132" s="20" t="s">
        <v>120</v>
      </c>
      <c r="C132" s="20" t="s">
        <v>124</v>
      </c>
      <c r="D132" s="20" t="s">
        <v>238</v>
      </c>
      <c r="E132" s="22">
        <v>25.74609733358761</v>
      </c>
      <c r="F132" s="22">
        <v>25.331041953362977</v>
      </c>
      <c r="G132" s="22">
        <v>27.238747348096904</v>
      </c>
      <c r="H132" s="22"/>
      <c r="I132" s="22"/>
    </row>
    <row r="133" spans="1:9" x14ac:dyDescent="0.25">
      <c r="A133" s="20" t="str">
        <f t="shared" si="2"/>
        <v>DISTRIBUCION VOLUMEN X CRITERIO (Consumiciones).Total Bebidas CalienteCOMIDA DE NEGOCIOS</v>
      </c>
      <c r="B133" s="20" t="s">
        <v>120</v>
      </c>
      <c r="C133" s="20" t="s">
        <v>124</v>
      </c>
      <c r="D133" s="20" t="s">
        <v>239</v>
      </c>
      <c r="E133" s="22">
        <v>0.2269002685477364</v>
      </c>
      <c r="F133" s="22">
        <v>0.20940580721052429</v>
      </c>
      <c r="G133" s="22">
        <v>0.19906090583642677</v>
      </c>
      <c r="H133" s="22"/>
      <c r="I133" s="22"/>
    </row>
    <row r="134" spans="1:9" x14ac:dyDescent="0.25">
      <c r="A134" s="20" t="str">
        <f t="shared" si="2"/>
        <v>DISTRIBUCION VOLUMEN X CRITERIO (Consumiciones).Total Bebidas CalientePOR PLACER/RELAX</v>
      </c>
      <c r="B134" s="20" t="s">
        <v>120</v>
      </c>
      <c r="C134" s="20" t="s">
        <v>124</v>
      </c>
      <c r="D134" s="20" t="s">
        <v>240</v>
      </c>
      <c r="E134" s="22">
        <v>16.247751350340572</v>
      </c>
      <c r="F134" s="22">
        <v>14.266498452124907</v>
      </c>
      <c r="G134" s="22">
        <v>14.776370772756689</v>
      </c>
      <c r="H134" s="22"/>
      <c r="I134" s="22"/>
    </row>
    <row r="135" spans="1:9" x14ac:dyDescent="0.25">
      <c r="A135" s="20" t="str">
        <f t="shared" si="2"/>
        <v>DISTRIBUCION VOLUMEN X CRITERIO (Consumiciones).Total Bebidas CalienteTENER HAMBRE/SIN PLANIFICAR</v>
      </c>
      <c r="B135" s="20" t="s">
        <v>120</v>
      </c>
      <c r="C135" s="20" t="s">
        <v>124</v>
      </c>
      <c r="D135" s="20" t="s">
        <v>241</v>
      </c>
      <c r="E135" s="22">
        <v>21.660004036109015</v>
      </c>
      <c r="F135" s="22">
        <v>25.725658569453074</v>
      </c>
      <c r="G135" s="22">
        <v>26.001513408882538</v>
      </c>
      <c r="H135" s="22"/>
      <c r="I135" s="22"/>
    </row>
    <row r="136" spans="1:9" x14ac:dyDescent="0.25">
      <c r="A136" s="20" t="str">
        <f t="shared" si="2"/>
        <v>DISTRIBUCION VOLUMEN X CRITERIO (Consumiciones).Total Bebidas CalienteESTAR DE COMPRAS</v>
      </c>
      <c r="B136" s="20" t="s">
        <v>120</v>
      </c>
      <c r="C136" s="20" t="s">
        <v>124</v>
      </c>
      <c r="D136" s="20" t="s">
        <v>242</v>
      </c>
      <c r="E136" s="22">
        <v>2.8046221869185284</v>
      </c>
      <c r="F136" s="22">
        <v>2.8190271622137959</v>
      </c>
      <c r="G136" s="22">
        <v>3.0067238467908588</v>
      </c>
      <c r="H136" s="22"/>
      <c r="I136" s="22"/>
    </row>
    <row r="137" spans="1:9" x14ac:dyDescent="0.25">
      <c r="A137" s="20" t="str">
        <f t="shared" si="2"/>
        <v>DISTRIBUCION VOLUMEN X CRITERIO (Consumiciones).Total Bebidas CalienteNO COCINAR EN CASA</v>
      </c>
      <c r="B137" s="20" t="s">
        <v>120</v>
      </c>
      <c r="C137" s="20" t="s">
        <v>124</v>
      </c>
      <c r="D137" s="20" t="s">
        <v>243</v>
      </c>
      <c r="E137" s="22">
        <v>2.6933876615015611</v>
      </c>
      <c r="F137" s="22">
        <v>2.4968821880836884</v>
      </c>
      <c r="G137" s="22">
        <v>2.0779560818677916</v>
      </c>
      <c r="H137" s="22"/>
      <c r="I137" s="22"/>
    </row>
    <row r="138" spans="1:9" x14ac:dyDescent="0.25">
      <c r="A138" s="20" t="str">
        <f t="shared" si="2"/>
        <v>DISTRIBUCION VOLUMEN X CRITERIO (Consumiciones).Total Bebidas CalienteCELEBRACION/FIESTA/SALIR TOMAR</v>
      </c>
      <c r="B138" s="20" t="s">
        <v>120</v>
      </c>
      <c r="C138" s="20" t="s">
        <v>124</v>
      </c>
      <c r="D138" s="20" t="s">
        <v>244</v>
      </c>
      <c r="E138" s="22">
        <v>19.695147861009794</v>
      </c>
      <c r="F138" s="22">
        <v>20.353843320948815</v>
      </c>
      <c r="G138" s="22">
        <v>19.863598036471735</v>
      </c>
      <c r="H138" s="22"/>
      <c r="I138" s="22"/>
    </row>
    <row r="139" spans="1:9" x14ac:dyDescent="0.25">
      <c r="A139" s="20" t="str">
        <f t="shared" si="2"/>
        <v>DISTRIBUCION VOLUMEN X CRITERIO (Consumiciones).Total Bebidas CalienteVIENDO DEPORTES</v>
      </c>
      <c r="B139" s="20" t="s">
        <v>120</v>
      </c>
      <c r="C139" s="20" t="s">
        <v>124</v>
      </c>
      <c r="D139" s="20" t="s">
        <v>245</v>
      </c>
      <c r="E139" s="22">
        <v>0.48755178795486548</v>
      </c>
      <c r="F139" s="22">
        <v>0.56750697492647539</v>
      </c>
      <c r="G139" s="22">
        <v>0.43730215793832189</v>
      </c>
      <c r="H139" s="22"/>
      <c r="I139" s="22"/>
    </row>
    <row r="140" spans="1:9" x14ac:dyDescent="0.25">
      <c r="A140" s="20" t="str">
        <f t="shared" si="2"/>
        <v>DISTRIBUCION VOLUMEN X CRITERIO (Consumiciones).Total Bebidas CalienteOTROS MOTIVOS</v>
      </c>
      <c r="B140" s="20" t="s">
        <v>120</v>
      </c>
      <c r="C140" s="20" t="s">
        <v>124</v>
      </c>
      <c r="D140" s="20" t="s">
        <v>246</v>
      </c>
      <c r="E140" s="22">
        <v>10.273693734816698</v>
      </c>
      <c r="F140" s="22">
        <v>8.2301227503909082</v>
      </c>
      <c r="G140" s="22">
        <v>6.398743320619575</v>
      </c>
      <c r="H140" s="22"/>
      <c r="I140" s="22"/>
    </row>
    <row r="141" spans="1:9" x14ac:dyDescent="0.25">
      <c r="A141" s="20" t="str">
        <f t="shared" si="2"/>
        <v>DISTRIBUCION VOLUMEN X CRITERIO (kg ó litros)TOTAL BEBIDAST.ESPAÑA</v>
      </c>
      <c r="B141" s="20" t="s">
        <v>121</v>
      </c>
      <c r="C141" s="20" t="s">
        <v>123</v>
      </c>
      <c r="D141" s="20" t="s">
        <v>37</v>
      </c>
      <c r="E141" s="22">
        <v>100</v>
      </c>
      <c r="F141" s="22">
        <v>100</v>
      </c>
      <c r="G141" s="22">
        <v>100</v>
      </c>
      <c r="H141" s="22"/>
      <c r="I141" s="22"/>
    </row>
    <row r="142" spans="1:9" x14ac:dyDescent="0.25">
      <c r="A142" s="20" t="str">
        <f t="shared" si="2"/>
        <v>DISTRIBUCION VOLUMEN X CRITERIO (kg ó litros)TOTAL BEBIDASHiper+Super+Discount+G.A</v>
      </c>
      <c r="B142" s="20" t="s">
        <v>121</v>
      </c>
      <c r="C142" s="20" t="s">
        <v>123</v>
      </c>
      <c r="D142" s="20" t="s">
        <v>24</v>
      </c>
      <c r="E142" s="22">
        <v>13.825169196306907</v>
      </c>
      <c r="F142" s="22">
        <v>12.907282009663554</v>
      </c>
      <c r="G142" s="22">
        <v>15.832115271012864</v>
      </c>
      <c r="H142" s="22"/>
      <c r="I142" s="22"/>
    </row>
    <row r="143" spans="1:9" x14ac:dyDescent="0.25">
      <c r="A143" s="20" t="str">
        <f t="shared" si="2"/>
        <v>DISTRIBUCION VOLUMEN X CRITERIO (kg ó litros)TOTAL BEBIDASRestaurantes</v>
      </c>
      <c r="B143" s="20" t="s">
        <v>121</v>
      </c>
      <c r="C143" s="20" t="s">
        <v>123</v>
      </c>
      <c r="D143" s="20" t="s">
        <v>25</v>
      </c>
      <c r="E143" s="22">
        <v>16.714762315490212</v>
      </c>
      <c r="F143" s="22">
        <v>17.007613564088938</v>
      </c>
      <c r="G143" s="22">
        <v>13.949287078318958</v>
      </c>
      <c r="H143" s="22"/>
      <c r="I143" s="22"/>
    </row>
    <row r="144" spans="1:9" x14ac:dyDescent="0.25">
      <c r="A144" s="20" t="str">
        <f t="shared" si="2"/>
        <v>DISTRIBUCION VOLUMEN X CRITERIO (kg ó litros)TOTAL BEBIDASRestaurantes Fast Food</v>
      </c>
      <c r="B144" s="20" t="s">
        <v>121</v>
      </c>
      <c r="C144" s="20" t="s">
        <v>123</v>
      </c>
      <c r="D144" s="20" t="s">
        <v>26</v>
      </c>
      <c r="E144" s="22">
        <v>4.2491236925565108</v>
      </c>
      <c r="F144" s="22">
        <v>4.5376880987995234</v>
      </c>
      <c r="G144" s="22">
        <v>4.2999690613026917</v>
      </c>
      <c r="H144" s="22"/>
      <c r="I144" s="22"/>
    </row>
    <row r="145" spans="1:9" x14ac:dyDescent="0.25">
      <c r="A145" s="20" t="str">
        <f t="shared" si="2"/>
        <v>DISTRIBUCION VOLUMEN X CRITERIO (kg ó litros)TOTAL BEBIDASBares/Cafeterias/Cervecerias</v>
      </c>
      <c r="B145" s="20" t="s">
        <v>121</v>
      </c>
      <c r="C145" s="20" t="s">
        <v>123</v>
      </c>
      <c r="D145" s="20" t="s">
        <v>27</v>
      </c>
      <c r="E145" s="22">
        <v>46.246020931860905</v>
      </c>
      <c r="F145" s="22">
        <v>46.811497881891988</v>
      </c>
      <c r="G145" s="22">
        <v>45.499801168424661</v>
      </c>
      <c r="H145" s="22"/>
      <c r="I145" s="22"/>
    </row>
    <row r="146" spans="1:9" x14ac:dyDescent="0.25">
      <c r="A146" s="20" t="str">
        <f t="shared" si="2"/>
        <v>DISTRIBUCION VOLUMEN X CRITERIO (kg ó litros)TOTAL BEBIDASPanaderias/Pastelerias</v>
      </c>
      <c r="B146" s="20" t="s">
        <v>121</v>
      </c>
      <c r="C146" s="20" t="s">
        <v>123</v>
      </c>
      <c r="D146" s="20" t="s">
        <v>28</v>
      </c>
      <c r="E146" s="22">
        <v>1.8043615580204631</v>
      </c>
      <c r="F146" s="22">
        <v>1.6410911058791591</v>
      </c>
      <c r="G146" s="22">
        <v>1.4932340285307459</v>
      </c>
      <c r="H146" s="22"/>
      <c r="I146" s="22"/>
    </row>
    <row r="147" spans="1:9" x14ac:dyDescent="0.25">
      <c r="A147" s="20" t="str">
        <f t="shared" si="2"/>
        <v>DISTRIBUCION VOLUMEN X CRITERIO (kg ó litros)TOTAL BEBIDASTda.Alimentacion/Delicatesen</v>
      </c>
      <c r="B147" s="20" t="s">
        <v>121</v>
      </c>
      <c r="C147" s="20" t="s">
        <v>123</v>
      </c>
      <c r="D147" s="20" t="s">
        <v>204</v>
      </c>
      <c r="E147" s="22">
        <v>2.089419705450549</v>
      </c>
      <c r="F147" s="22">
        <v>2.2764183265861373</v>
      </c>
      <c r="G147" s="22">
        <v>3.6728110496555257</v>
      </c>
      <c r="H147" s="22"/>
      <c r="I147" s="22"/>
    </row>
    <row r="148" spans="1:9" x14ac:dyDescent="0.25">
      <c r="A148" s="20" t="str">
        <f t="shared" si="2"/>
        <v>DISTRIBUCION VOLUMEN X CRITERIO (kg ó litros)TOTAL BEBIDASCanal Conveniencia/24h</v>
      </c>
      <c r="B148" s="20" t="s">
        <v>121</v>
      </c>
      <c r="C148" s="20" t="s">
        <v>123</v>
      </c>
      <c r="D148" s="20" t="s">
        <v>205</v>
      </c>
      <c r="E148" s="22">
        <v>0</v>
      </c>
      <c r="F148" s="22">
        <v>0</v>
      </c>
      <c r="G148" s="22">
        <v>2.2318558770915184</v>
      </c>
      <c r="H148" s="22"/>
      <c r="I148" s="22"/>
    </row>
    <row r="149" spans="1:9" x14ac:dyDescent="0.25">
      <c r="A149" s="20" t="str">
        <f t="shared" si="2"/>
        <v>DISTRIBUCION VOLUMEN X CRITERIO (kg ó litros)TOTAL BEBIDASHoteles</v>
      </c>
      <c r="B149" s="20" t="s">
        <v>121</v>
      </c>
      <c r="C149" s="20" t="s">
        <v>123</v>
      </c>
      <c r="D149" s="20" t="s">
        <v>30</v>
      </c>
      <c r="E149" s="22">
        <v>1.1174831264618303</v>
      </c>
      <c r="F149" s="22">
        <v>1.013034829492645</v>
      </c>
      <c r="G149" s="22">
        <v>0.46624906544779504</v>
      </c>
      <c r="H149" s="22"/>
      <c r="I149" s="22"/>
    </row>
    <row r="150" spans="1:9" x14ac:dyDescent="0.25">
      <c r="A150" s="20" t="str">
        <f t="shared" si="2"/>
        <v>DISTRIBUCION VOLUMEN X CRITERIO (kg ó litros)TOTAL BEBIDASEstaciones de servicio</v>
      </c>
      <c r="B150" s="20" t="s">
        <v>121</v>
      </c>
      <c r="C150" s="20" t="s">
        <v>123</v>
      </c>
      <c r="D150" s="20" t="s">
        <v>31</v>
      </c>
      <c r="E150" s="22">
        <v>2.0168437458007045</v>
      </c>
      <c r="F150" s="22">
        <v>0.70749232889851321</v>
      </c>
      <c r="G150" s="22">
        <v>2.4294748133337349</v>
      </c>
      <c r="H150" s="22"/>
      <c r="I150" s="22"/>
    </row>
    <row r="151" spans="1:9" x14ac:dyDescent="0.25">
      <c r="A151" s="20" t="str">
        <f t="shared" si="2"/>
        <v>DISTRIBUCION VOLUMEN X CRITERIO (kg ó litros)TOTAL BEBIDASMaquinas dispensadoras</v>
      </c>
      <c r="B151" s="20" t="s">
        <v>121</v>
      </c>
      <c r="C151" s="20" t="s">
        <v>123</v>
      </c>
      <c r="D151" s="20" t="s">
        <v>32</v>
      </c>
      <c r="E151" s="22">
        <v>2.2992592716581943</v>
      </c>
      <c r="F151" s="22">
        <v>2.2310217766285922</v>
      </c>
      <c r="G151" s="22">
        <v>3.0252843114297754</v>
      </c>
      <c r="H151" s="22"/>
      <c r="I151" s="22"/>
    </row>
    <row r="152" spans="1:9" x14ac:dyDescent="0.25">
      <c r="A152" s="20" t="str">
        <f t="shared" si="2"/>
        <v>DISTRIBUCION VOLUMEN X CRITERIO (kg ó litros)TOTAL BEBIDASServicio en la empresa</v>
      </c>
      <c r="B152" s="20" t="s">
        <v>121</v>
      </c>
      <c r="C152" s="20" t="s">
        <v>123</v>
      </c>
      <c r="D152" s="20" t="s">
        <v>33</v>
      </c>
      <c r="E152" s="22">
        <v>1.1826851279932369</v>
      </c>
      <c r="F152" s="22">
        <v>1.6960506230746175</v>
      </c>
      <c r="G152" s="22">
        <v>2.0388146088518475</v>
      </c>
      <c r="H152" s="22"/>
      <c r="I152" s="22"/>
    </row>
    <row r="153" spans="1:9" x14ac:dyDescent="0.25">
      <c r="A153" s="20" t="str">
        <f t="shared" si="2"/>
        <v>DISTRIBUCION VOLUMEN X CRITERIO (kg ó litros)TOTAL BEBIDASResto de canales</v>
      </c>
      <c r="B153" s="20" t="s">
        <v>121</v>
      </c>
      <c r="C153" s="20" t="s">
        <v>123</v>
      </c>
      <c r="D153" s="20" t="s">
        <v>34</v>
      </c>
      <c r="E153" s="22">
        <v>8.4548686116765417</v>
      </c>
      <c r="F153" s="22">
        <v>9.1708041768635109</v>
      </c>
      <c r="G153" s="22">
        <v>5.0611061290767543</v>
      </c>
      <c r="H153" s="22"/>
      <c r="I153" s="22"/>
    </row>
    <row r="154" spans="1:9" x14ac:dyDescent="0.25">
      <c r="A154" s="20" t="str">
        <f t="shared" si="2"/>
        <v>DISTRIBUCION VOLUMEN X CRITERIO (kg ó litros)TOTAL BEBIDASEN LA CALLE</v>
      </c>
      <c r="B154" s="20" t="s">
        <v>121</v>
      </c>
      <c r="C154" s="20" t="s">
        <v>123</v>
      </c>
      <c r="D154" s="20" t="s">
        <v>214</v>
      </c>
      <c r="E154" s="22">
        <v>6.91652279273801</v>
      </c>
      <c r="F154" s="22">
        <v>6.4441777947360617</v>
      </c>
      <c r="G154" s="22">
        <v>7.3142867193911583</v>
      </c>
      <c r="H154" s="22"/>
      <c r="I154" s="22"/>
    </row>
    <row r="155" spans="1:9" x14ac:dyDescent="0.25">
      <c r="A155" s="20" t="str">
        <f t="shared" si="2"/>
        <v>DISTRIBUCION VOLUMEN X CRITERIO (kg ó litros)TOTAL BEBIDASEN CASA DE OTROS</v>
      </c>
      <c r="B155" s="20" t="s">
        <v>121</v>
      </c>
      <c r="C155" s="20" t="s">
        <v>123</v>
      </c>
      <c r="D155" s="20" t="s">
        <v>215</v>
      </c>
      <c r="E155" s="22">
        <v>3.4184878715475939</v>
      </c>
      <c r="F155" s="22">
        <v>3.7326602188104081</v>
      </c>
      <c r="G155" s="22">
        <v>6.1829457702196926</v>
      </c>
      <c r="H155" s="22"/>
      <c r="I155" s="22"/>
    </row>
    <row r="156" spans="1:9" x14ac:dyDescent="0.25">
      <c r="A156" s="20" t="str">
        <f t="shared" si="2"/>
        <v>DISTRIBUCION VOLUMEN X CRITERIO (kg ó litros)TOTAL BEBIDASEN EL ESTABLECIMIENTO</v>
      </c>
      <c r="B156" s="20" t="s">
        <v>121</v>
      </c>
      <c r="C156" s="20" t="s">
        <v>123</v>
      </c>
      <c r="D156" s="20" t="s">
        <v>216</v>
      </c>
      <c r="E156" s="22">
        <v>72.801461478221313</v>
      </c>
      <c r="F156" s="22">
        <v>74.964935072063284</v>
      </c>
      <c r="G156" s="22">
        <v>68.649786458575463</v>
      </c>
      <c r="H156" s="22"/>
      <c r="I156" s="22"/>
    </row>
    <row r="157" spans="1:9" x14ac:dyDescent="0.25">
      <c r="A157" s="20" t="str">
        <f t="shared" si="2"/>
        <v>DISTRIBUCION VOLUMEN X CRITERIO (kg ó litros)TOTAL BEBIDASEN EL TRABAJO</v>
      </c>
      <c r="B157" s="20" t="s">
        <v>121</v>
      </c>
      <c r="C157" s="20" t="s">
        <v>123</v>
      </c>
      <c r="D157" s="20" t="s">
        <v>217</v>
      </c>
      <c r="E157" s="22">
        <v>7.2651594925431979</v>
      </c>
      <c r="F157" s="22">
        <v>7.5893070655916981</v>
      </c>
      <c r="G157" s="22">
        <v>8.9560916491684601</v>
      </c>
      <c r="H157" s="22"/>
      <c r="I157" s="22"/>
    </row>
    <row r="158" spans="1:9" x14ac:dyDescent="0.25">
      <c r="A158" s="20" t="str">
        <f t="shared" si="2"/>
        <v>DISTRIBUCION VOLUMEN X CRITERIO (kg ó litros)TOTAL BEBIDASEN COLEGIO/INSTITUTO/UNIV.</v>
      </c>
      <c r="B158" s="20" t="s">
        <v>121</v>
      </c>
      <c r="C158" s="20" t="s">
        <v>123</v>
      </c>
      <c r="D158" s="20" t="s">
        <v>218</v>
      </c>
      <c r="E158" s="22">
        <v>0.30517858008097831</v>
      </c>
      <c r="F158" s="22">
        <v>0.25795843870037782</v>
      </c>
      <c r="G158" s="22">
        <v>0.19450622413668311</v>
      </c>
      <c r="H158" s="22"/>
      <c r="I158" s="22"/>
    </row>
    <row r="159" spans="1:9" x14ac:dyDescent="0.25">
      <c r="A159" s="20" t="str">
        <f t="shared" si="2"/>
        <v>DISTRIBUCION VOLUMEN X CRITERIO (kg ó litros)TOTAL BEBIDASEN MI CASA</v>
      </c>
      <c r="B159" s="20" t="s">
        <v>121</v>
      </c>
      <c r="C159" s="20" t="s">
        <v>123</v>
      </c>
      <c r="D159" s="20" t="s">
        <v>219</v>
      </c>
      <c r="E159" s="22">
        <v>1.416652096464694</v>
      </c>
      <c r="F159" s="22">
        <v>3.0429486766482592</v>
      </c>
      <c r="G159" s="22">
        <v>4.1747340162590154</v>
      </c>
      <c r="H159" s="22"/>
      <c r="I159" s="22"/>
    </row>
    <row r="160" spans="1:9" x14ac:dyDescent="0.25">
      <c r="A160" s="20" t="str">
        <f t="shared" si="2"/>
        <v>DISTRIBUCION VOLUMEN X CRITERIO (kg ó litros)TOTAL BEBIDASEN M.TRANSP.(AVION,TREN,AUTOC,E</v>
      </c>
      <c r="B160" s="20" t="s">
        <v>121</v>
      </c>
      <c r="C160" s="20" t="s">
        <v>123</v>
      </c>
      <c r="D160" s="20" t="s">
        <v>220</v>
      </c>
      <c r="E160" s="22">
        <v>0</v>
      </c>
      <c r="F160" s="22">
        <v>0</v>
      </c>
      <c r="G160" s="22">
        <v>0.42935024365884533</v>
      </c>
      <c r="H160" s="22"/>
      <c r="I160" s="22"/>
    </row>
    <row r="161" spans="1:9" x14ac:dyDescent="0.25">
      <c r="A161" s="20" t="str">
        <f t="shared" si="2"/>
        <v>DISTRIBUCION VOLUMEN X CRITERIO (kg ó litros)TOTAL BEBIDASEN OTRO LUGAR</v>
      </c>
      <c r="B161" s="20" t="s">
        <v>121</v>
      </c>
      <c r="C161" s="20" t="s">
        <v>123</v>
      </c>
      <c r="D161" s="20" t="s">
        <v>221</v>
      </c>
      <c r="E161" s="22">
        <v>7.8765339317936238</v>
      </c>
      <c r="F161" s="22">
        <v>3.9680092664691884</v>
      </c>
      <c r="G161" s="22">
        <v>4.0982978794725966</v>
      </c>
      <c r="H161" s="22"/>
      <c r="I161" s="22"/>
    </row>
    <row r="162" spans="1:9" x14ac:dyDescent="0.25">
      <c r="A162" s="20" t="str">
        <f t="shared" si="2"/>
        <v>DISTRIBUCION VOLUMEN X CRITERIO (kg ó litros)TOTAL BEBIDASDESAYUNO</v>
      </c>
      <c r="B162" s="20" t="s">
        <v>121</v>
      </c>
      <c r="C162" s="20" t="s">
        <v>123</v>
      </c>
      <c r="D162" s="20" t="s">
        <v>222</v>
      </c>
      <c r="E162" s="22">
        <v>11.390939917746683</v>
      </c>
      <c r="F162" s="22">
        <v>11.339079446178374</v>
      </c>
      <c r="G162" s="22">
        <v>12.496284923185911</v>
      </c>
      <c r="H162" s="22"/>
      <c r="I162" s="22"/>
    </row>
    <row r="163" spans="1:9" x14ac:dyDescent="0.25">
      <c r="A163" s="20" t="str">
        <f t="shared" si="2"/>
        <v>DISTRIBUCION VOLUMEN X CRITERIO (kg ó litros)TOTAL BEBIDASAPERITIVO/ANTES DE COMER</v>
      </c>
      <c r="B163" s="20" t="s">
        <v>121</v>
      </c>
      <c r="C163" s="20" t="s">
        <v>123</v>
      </c>
      <c r="D163" s="20" t="s">
        <v>223</v>
      </c>
      <c r="E163" s="22">
        <v>15.768329900322328</v>
      </c>
      <c r="F163" s="22">
        <v>16.315949613626081</v>
      </c>
      <c r="G163" s="22">
        <v>17.702323112750236</v>
      </c>
      <c r="H163" s="22"/>
      <c r="I163" s="22"/>
    </row>
    <row r="164" spans="1:9" x14ac:dyDescent="0.25">
      <c r="A164" s="20" t="str">
        <f t="shared" si="2"/>
        <v>DISTRIBUCION VOLUMEN X CRITERIO (kg ó litros)TOTAL BEBIDASCOMIDA</v>
      </c>
      <c r="B164" s="20" t="s">
        <v>121</v>
      </c>
      <c r="C164" s="20" t="s">
        <v>123</v>
      </c>
      <c r="D164" s="20" t="s">
        <v>224</v>
      </c>
      <c r="E164" s="22">
        <v>25.783122300010042</v>
      </c>
      <c r="F164" s="22">
        <v>26.530034963498615</v>
      </c>
      <c r="G164" s="22">
        <v>24.285755247078146</v>
      </c>
      <c r="H164" s="22"/>
      <c r="I164" s="22"/>
    </row>
    <row r="165" spans="1:9" x14ac:dyDescent="0.25">
      <c r="A165" s="20" t="str">
        <f t="shared" si="2"/>
        <v>DISTRIBUCION VOLUMEN X CRITERIO (kg ó litros)TOTAL BEBIDASTARDE/MERIENDA</v>
      </c>
      <c r="B165" s="20" t="s">
        <v>121</v>
      </c>
      <c r="C165" s="20" t="s">
        <v>123</v>
      </c>
      <c r="D165" s="20" t="s">
        <v>225</v>
      </c>
      <c r="E165" s="22">
        <v>13.241623680969084</v>
      </c>
      <c r="F165" s="22">
        <v>12.630600797446023</v>
      </c>
      <c r="G165" s="22">
        <v>13.045367279156473</v>
      </c>
      <c r="H165" s="22"/>
      <c r="I165" s="22"/>
    </row>
    <row r="166" spans="1:9" x14ac:dyDescent="0.25">
      <c r="A166" s="20" t="str">
        <f t="shared" si="2"/>
        <v>DISTRIBUCION VOLUMEN X CRITERIO (kg ó litros)TOTAL BEBIDASANTES DE CENAR</v>
      </c>
      <c r="B166" s="20" t="s">
        <v>121</v>
      </c>
      <c r="C166" s="20" t="s">
        <v>123</v>
      </c>
      <c r="D166" s="20" t="s">
        <v>226</v>
      </c>
      <c r="E166" s="22">
        <v>7.2989392981799242</v>
      </c>
      <c r="F166" s="22">
        <v>7.479913148008424</v>
      </c>
      <c r="G166" s="22">
        <v>8.0843571092817541</v>
      </c>
      <c r="H166" s="22"/>
      <c r="I166" s="22"/>
    </row>
    <row r="167" spans="1:9" x14ac:dyDescent="0.25">
      <c r="A167" s="20" t="str">
        <f t="shared" si="2"/>
        <v>DISTRIBUCION VOLUMEN X CRITERIO (kg ó litros)TOTAL BEBIDASCENA</v>
      </c>
      <c r="B167" s="20" t="s">
        <v>121</v>
      </c>
      <c r="C167" s="20" t="s">
        <v>123</v>
      </c>
      <c r="D167" s="20" t="s">
        <v>227</v>
      </c>
      <c r="E167" s="22">
        <v>14.347662133865487</v>
      </c>
      <c r="F167" s="22">
        <v>14.595459775208891</v>
      </c>
      <c r="G167" s="22">
        <v>12.31261885397897</v>
      </c>
      <c r="H167" s="22"/>
      <c r="I167" s="22"/>
    </row>
    <row r="168" spans="1:9" x14ac:dyDescent="0.25">
      <c r="A168" s="20" t="str">
        <f t="shared" si="2"/>
        <v>DISTRIBUCION VOLUMEN X CRITERIO (kg ó litros)TOTAL BEBIDASDESPUES DE LA CENA</v>
      </c>
      <c r="B168" s="20" t="s">
        <v>121</v>
      </c>
      <c r="C168" s="20" t="s">
        <v>123</v>
      </c>
      <c r="D168" s="20" t="s">
        <v>228</v>
      </c>
      <c r="E168" s="22">
        <v>3.4248638466599415</v>
      </c>
      <c r="F168" s="22">
        <v>3.1347256319382955</v>
      </c>
      <c r="G168" s="22">
        <v>2.4906416428826472</v>
      </c>
      <c r="H168" s="22"/>
      <c r="I168" s="22"/>
    </row>
    <row r="169" spans="1:9" x14ac:dyDescent="0.25">
      <c r="A169" s="20" t="str">
        <f t="shared" si="2"/>
        <v>DISTRIBUCION VOLUMEN X CRITERIO (kg ó litros)TOTAL BEBIDASDURANTE EL DIA</v>
      </c>
      <c r="B169" s="20" t="s">
        <v>121</v>
      </c>
      <c r="C169" s="20" t="s">
        <v>123</v>
      </c>
      <c r="D169" s="20" t="s">
        <v>229</v>
      </c>
      <c r="E169" s="22">
        <v>8.7445164901042407</v>
      </c>
      <c r="F169" s="22">
        <v>7.9742334772533576</v>
      </c>
      <c r="G169" s="22">
        <v>9.5826557457476831</v>
      </c>
      <c r="H169" s="22"/>
      <c r="I169" s="22"/>
    </row>
    <row r="170" spans="1:9" x14ac:dyDescent="0.25">
      <c r="A170" s="20" t="str">
        <f t="shared" si="2"/>
        <v>DISTRIBUCION VOLUMEN X CRITERIO (kg ó litros)TOTAL BEBIDASCON AMIGOS</v>
      </c>
      <c r="B170" s="20" t="s">
        <v>121</v>
      </c>
      <c r="C170" s="20" t="s">
        <v>123</v>
      </c>
      <c r="D170" s="20" t="s">
        <v>230</v>
      </c>
      <c r="E170" s="22">
        <v>30.44367300707</v>
      </c>
      <c r="F170" s="22">
        <v>31.298972214853293</v>
      </c>
      <c r="G170" s="22">
        <v>28.873701470275314</v>
      </c>
      <c r="H170" s="22"/>
      <c r="I170" s="22"/>
    </row>
    <row r="171" spans="1:9" x14ac:dyDescent="0.25">
      <c r="A171" s="20" t="str">
        <f t="shared" si="2"/>
        <v>DISTRIBUCION VOLUMEN X CRITERIO (kg ó litros)TOTAL BEBIDASCON CLIENTES</v>
      </c>
      <c r="B171" s="20" t="s">
        <v>121</v>
      </c>
      <c r="C171" s="20" t="s">
        <v>123</v>
      </c>
      <c r="D171" s="20" t="s">
        <v>231</v>
      </c>
      <c r="E171" s="22">
        <v>0.64820304803158191</v>
      </c>
      <c r="F171" s="22">
        <v>0.7293196474120025</v>
      </c>
      <c r="G171" s="22">
        <v>0.692975287753265</v>
      </c>
      <c r="H171" s="22"/>
      <c r="I171" s="22"/>
    </row>
    <row r="172" spans="1:9" x14ac:dyDescent="0.25">
      <c r="A172" s="20" t="str">
        <f t="shared" si="2"/>
        <v>DISTRIBUCION VOLUMEN X CRITERIO (kg ó litros)TOTAL BEBIDASCON COMPAÑEROS DE TRABAJO</v>
      </c>
      <c r="B172" s="20" t="s">
        <v>121</v>
      </c>
      <c r="C172" s="20" t="s">
        <v>123</v>
      </c>
      <c r="D172" s="20" t="s">
        <v>232</v>
      </c>
      <c r="E172" s="22">
        <v>7.2698672901438721</v>
      </c>
      <c r="F172" s="22">
        <v>6.9573742850613307</v>
      </c>
      <c r="G172" s="22">
        <v>6.655147056326431</v>
      </c>
      <c r="H172" s="22"/>
      <c r="I172" s="22"/>
    </row>
    <row r="173" spans="1:9" x14ac:dyDescent="0.25">
      <c r="A173" s="20" t="str">
        <f t="shared" si="2"/>
        <v>DISTRIBUCION VOLUMEN X CRITERIO (kg ó litros)TOTAL BEBIDASCON COMPAÑEROS DE CLASE</v>
      </c>
      <c r="B173" s="20" t="s">
        <v>121</v>
      </c>
      <c r="C173" s="20" t="s">
        <v>123</v>
      </c>
      <c r="D173" s="20" t="s">
        <v>233</v>
      </c>
      <c r="E173" s="22">
        <v>0.41424830271614466</v>
      </c>
      <c r="F173" s="22">
        <v>0.35213946264262258</v>
      </c>
      <c r="G173" s="22">
        <v>0.31760188089006386</v>
      </c>
      <c r="H173" s="22"/>
      <c r="I173" s="22"/>
    </row>
    <row r="174" spans="1:9" x14ac:dyDescent="0.25">
      <c r="A174" s="20" t="str">
        <f t="shared" si="2"/>
        <v>DISTRIBUCION VOLUMEN X CRITERIO (kg ó litros)TOTAL BEBIDASCON FAMILIA</v>
      </c>
      <c r="B174" s="20" t="s">
        <v>121</v>
      </c>
      <c r="C174" s="20" t="s">
        <v>123</v>
      </c>
      <c r="D174" s="20" t="s">
        <v>234</v>
      </c>
      <c r="E174" s="22">
        <v>30.830991115914543</v>
      </c>
      <c r="F174" s="22">
        <v>29.477657126813639</v>
      </c>
      <c r="G174" s="22">
        <v>27.532630389141953</v>
      </c>
      <c r="H174" s="22"/>
      <c r="I174" s="22"/>
    </row>
    <row r="175" spans="1:9" x14ac:dyDescent="0.25">
      <c r="A175" s="20" t="str">
        <f t="shared" si="2"/>
        <v>DISTRIBUCION VOLUMEN X CRITERIO (kg ó litros)TOTAL BEBIDASCON LA PAREJA</v>
      </c>
      <c r="B175" s="20" t="s">
        <v>121</v>
      </c>
      <c r="C175" s="20" t="s">
        <v>123</v>
      </c>
      <c r="D175" s="20" t="s">
        <v>235</v>
      </c>
      <c r="E175" s="22">
        <v>13.581154493780758</v>
      </c>
      <c r="F175" s="22">
        <v>14.102547085154363</v>
      </c>
      <c r="G175" s="22">
        <v>14.150391942731577</v>
      </c>
      <c r="H175" s="22"/>
      <c r="I175" s="22"/>
    </row>
    <row r="176" spans="1:9" x14ac:dyDescent="0.25">
      <c r="A176" s="20" t="str">
        <f t="shared" si="2"/>
        <v>DISTRIBUCION VOLUMEN X CRITERIO (kg ó litros)TOTAL BEBIDASESTABA SOLO/A</v>
      </c>
      <c r="B176" s="20" t="s">
        <v>121</v>
      </c>
      <c r="C176" s="20" t="s">
        <v>123</v>
      </c>
      <c r="D176" s="20" t="s">
        <v>236</v>
      </c>
      <c r="E176" s="22">
        <v>15.845829411649365</v>
      </c>
      <c r="F176" s="22">
        <v>16.139009908518556</v>
      </c>
      <c r="G176" s="22">
        <v>21.114285493399557</v>
      </c>
      <c r="H176" s="22"/>
      <c r="I176" s="22"/>
    </row>
    <row r="177" spans="1:9" x14ac:dyDescent="0.25">
      <c r="A177" s="20" t="str">
        <f t="shared" si="2"/>
        <v>DISTRIBUCION VOLUMEN X CRITERIO (kg ó litros)TOTAL BEBIDASOTROS</v>
      </c>
      <c r="B177" s="20" t="s">
        <v>121</v>
      </c>
      <c r="C177" s="20" t="s">
        <v>123</v>
      </c>
      <c r="D177" s="20" t="s">
        <v>237</v>
      </c>
      <c r="E177" s="22">
        <v>0.96603036321097835</v>
      </c>
      <c r="F177" s="22">
        <v>0.94297681326664629</v>
      </c>
      <c r="G177" s="22">
        <v>0.66326893562901068</v>
      </c>
      <c r="H177" s="22"/>
      <c r="I177" s="22"/>
    </row>
    <row r="178" spans="1:9" x14ac:dyDescent="0.25">
      <c r="A178" s="20" t="str">
        <f t="shared" si="2"/>
        <v>DISTRIBUCION VOLUMEN X CRITERIO (kg ó litros)TOTAL BEBIDASESTAR TRABAJANDO</v>
      </c>
      <c r="B178" s="20" t="s">
        <v>121</v>
      </c>
      <c r="C178" s="20" t="s">
        <v>123</v>
      </c>
      <c r="D178" s="20" t="s">
        <v>238</v>
      </c>
      <c r="E178" s="22">
        <v>12.004668650430807</v>
      </c>
      <c r="F178" s="22">
        <v>11.232934657923812</v>
      </c>
      <c r="G178" s="22">
        <v>13.198184501911975</v>
      </c>
      <c r="H178" s="22"/>
      <c r="I178" s="22"/>
    </row>
    <row r="179" spans="1:9" x14ac:dyDescent="0.25">
      <c r="A179" s="20" t="str">
        <f t="shared" si="2"/>
        <v>DISTRIBUCION VOLUMEN X CRITERIO (kg ó litros)TOTAL BEBIDASCOMIDA DE NEGOCIOS</v>
      </c>
      <c r="B179" s="20" t="s">
        <v>121</v>
      </c>
      <c r="C179" s="20" t="s">
        <v>123</v>
      </c>
      <c r="D179" s="20" t="s">
        <v>239</v>
      </c>
      <c r="E179" s="22">
        <v>0.38369084580287538</v>
      </c>
      <c r="F179" s="22">
        <v>0.41887933338028516</v>
      </c>
      <c r="G179" s="22">
        <v>0.33355790068533059</v>
      </c>
      <c r="H179" s="22"/>
      <c r="I179" s="22"/>
    </row>
    <row r="180" spans="1:9" x14ac:dyDescent="0.25">
      <c r="A180" s="20" t="str">
        <f t="shared" si="2"/>
        <v>DISTRIBUCION VOLUMEN X CRITERIO (kg ó litros)TOTAL BEBIDASPOR PLACER/RELAX</v>
      </c>
      <c r="B180" s="20" t="s">
        <v>121</v>
      </c>
      <c r="C180" s="20" t="s">
        <v>123</v>
      </c>
      <c r="D180" s="20" t="s">
        <v>240</v>
      </c>
      <c r="E180" s="22">
        <v>16.65795712317934</v>
      </c>
      <c r="F180" s="22">
        <v>15.611763562138053</v>
      </c>
      <c r="G180" s="22">
        <v>15.200176148457523</v>
      </c>
      <c r="H180" s="22"/>
      <c r="I180" s="22"/>
    </row>
    <row r="181" spans="1:9" x14ac:dyDescent="0.25">
      <c r="A181" s="20" t="str">
        <f t="shared" si="2"/>
        <v>DISTRIBUCION VOLUMEN X CRITERIO (kg ó litros)TOTAL BEBIDASTENER HAMBRE/SIN PLANIFICAR</v>
      </c>
      <c r="B181" s="20" t="s">
        <v>121</v>
      </c>
      <c r="C181" s="20" t="s">
        <v>123</v>
      </c>
      <c r="D181" s="20" t="s">
        <v>241</v>
      </c>
      <c r="E181" s="22">
        <v>22.112224791574768</v>
      </c>
      <c r="F181" s="22">
        <v>25.569218436738723</v>
      </c>
      <c r="G181" s="22">
        <v>26.670775610534587</v>
      </c>
      <c r="H181" s="22"/>
      <c r="I181" s="22"/>
    </row>
    <row r="182" spans="1:9" x14ac:dyDescent="0.25">
      <c r="A182" s="20" t="str">
        <f t="shared" si="2"/>
        <v>DISTRIBUCION VOLUMEN X CRITERIO (kg ó litros)TOTAL BEBIDASESTAR DE COMPRAS</v>
      </c>
      <c r="B182" s="20" t="s">
        <v>121</v>
      </c>
      <c r="C182" s="20" t="s">
        <v>123</v>
      </c>
      <c r="D182" s="20" t="s">
        <v>242</v>
      </c>
      <c r="E182" s="22">
        <v>3.2125559070413265</v>
      </c>
      <c r="F182" s="22">
        <v>2.9726662900536214</v>
      </c>
      <c r="G182" s="22">
        <v>4.1631551487453207</v>
      </c>
      <c r="H182" s="22"/>
      <c r="I182" s="22"/>
    </row>
    <row r="183" spans="1:9" x14ac:dyDescent="0.25">
      <c r="A183" s="20" t="str">
        <f t="shared" si="2"/>
        <v>DISTRIBUCION VOLUMEN X CRITERIO (kg ó litros)TOTAL BEBIDASNO COCINAR EN CASA</v>
      </c>
      <c r="B183" s="20" t="s">
        <v>121</v>
      </c>
      <c r="C183" s="20" t="s">
        <v>123</v>
      </c>
      <c r="D183" s="20" t="s">
        <v>243</v>
      </c>
      <c r="E183" s="22">
        <v>3.6124034530122939</v>
      </c>
      <c r="F183" s="22">
        <v>3.3363950811127223</v>
      </c>
      <c r="G183" s="22">
        <v>3.0437206419214138</v>
      </c>
      <c r="H183" s="22"/>
      <c r="I183" s="22"/>
    </row>
    <row r="184" spans="1:9" x14ac:dyDescent="0.25">
      <c r="A184" s="20" t="str">
        <f t="shared" si="2"/>
        <v>DISTRIBUCION VOLUMEN X CRITERIO (kg ó litros)TOTAL BEBIDASCELEBRACION/FIESTA/SALIR TOMAR</v>
      </c>
      <c r="B184" s="20" t="s">
        <v>121</v>
      </c>
      <c r="C184" s="20" t="s">
        <v>123</v>
      </c>
      <c r="D184" s="20" t="s">
        <v>244</v>
      </c>
      <c r="E184" s="22">
        <v>30.104565433845298</v>
      </c>
      <c r="F184" s="22">
        <v>31.302949191925215</v>
      </c>
      <c r="G184" s="22">
        <v>28.538240139118358</v>
      </c>
      <c r="H184" s="22"/>
      <c r="I184" s="22"/>
    </row>
    <row r="185" spans="1:9" x14ac:dyDescent="0.25">
      <c r="A185" s="20" t="str">
        <f t="shared" si="2"/>
        <v>DISTRIBUCION VOLUMEN X CRITERIO (kg ó litros)TOTAL BEBIDASVIENDO DEPORTES</v>
      </c>
      <c r="B185" s="20" t="s">
        <v>121</v>
      </c>
      <c r="C185" s="20" t="s">
        <v>123</v>
      </c>
      <c r="D185" s="20" t="s">
        <v>245</v>
      </c>
      <c r="E185" s="22">
        <v>1.8823729713161423</v>
      </c>
      <c r="F185" s="22">
        <v>1.8636591976230039</v>
      </c>
      <c r="G185" s="22">
        <v>1.5039578921734593</v>
      </c>
      <c r="H185" s="22"/>
      <c r="I185" s="22"/>
    </row>
    <row r="186" spans="1:9" x14ac:dyDescent="0.25">
      <c r="A186" s="20" t="str">
        <f t="shared" si="2"/>
        <v>DISTRIBUCION VOLUMEN X CRITERIO (kg ó litros)TOTAL BEBIDASOTROS MOTIVOS</v>
      </c>
      <c r="B186" s="20" t="s">
        <v>121</v>
      </c>
      <c r="C186" s="20" t="s">
        <v>123</v>
      </c>
      <c r="D186" s="20" t="s">
        <v>246</v>
      </c>
      <c r="E186" s="22">
        <v>9.9186483283878069</v>
      </c>
      <c r="F186" s="22">
        <v>7.6915325151285465</v>
      </c>
      <c r="G186" s="22">
        <v>7.3482374830371331</v>
      </c>
      <c r="H186" s="22"/>
      <c r="I186" s="22"/>
    </row>
    <row r="187" spans="1:9" x14ac:dyDescent="0.25">
      <c r="A187" s="20" t="str">
        <f t="shared" si="2"/>
        <v>DISTRIBUCION VOLUMEN X CRITERIO (kg ó litros).Total Bebidas FriasT.ESPAÑA</v>
      </c>
      <c r="B187" s="20" t="s">
        <v>121</v>
      </c>
      <c r="C187" s="20" t="s">
        <v>132</v>
      </c>
      <c r="D187" s="20" t="s">
        <v>37</v>
      </c>
      <c r="E187" s="22">
        <v>100</v>
      </c>
      <c r="F187" s="22">
        <v>100</v>
      </c>
      <c r="G187" s="22">
        <v>100</v>
      </c>
      <c r="H187" s="22"/>
      <c r="I187" s="22"/>
    </row>
    <row r="188" spans="1:9" x14ac:dyDescent="0.25">
      <c r="A188" s="20" t="str">
        <f t="shared" si="2"/>
        <v>DISTRIBUCION VOLUMEN X CRITERIO (kg ó litros).Total Bebidas FriasHiper+Super+Discount+G.A</v>
      </c>
      <c r="B188" s="20" t="s">
        <v>121</v>
      </c>
      <c r="C188" s="20" t="s">
        <v>132</v>
      </c>
      <c r="D188" s="20" t="s">
        <v>24</v>
      </c>
      <c r="E188" s="22">
        <v>15.430412618214604</v>
      </c>
      <c r="F188" s="22">
        <v>14.35950544209941</v>
      </c>
      <c r="G188" s="22">
        <v>17.582709415318519</v>
      </c>
      <c r="H188" s="22"/>
      <c r="I188" s="22"/>
    </row>
    <row r="189" spans="1:9" x14ac:dyDescent="0.25">
      <c r="A189" s="20" t="str">
        <f t="shared" si="2"/>
        <v>DISTRIBUCION VOLUMEN X CRITERIO (kg ó litros).Total Bebidas FriasRestaurantes</v>
      </c>
      <c r="B189" s="20" t="s">
        <v>121</v>
      </c>
      <c r="C189" s="20" t="s">
        <v>132</v>
      </c>
      <c r="D189" s="20" t="s">
        <v>25</v>
      </c>
      <c r="E189" s="22">
        <v>18.259337208278573</v>
      </c>
      <c r="F189" s="22">
        <v>18.576880853461201</v>
      </c>
      <c r="G189" s="22">
        <v>15.24492836399736</v>
      </c>
      <c r="H189" s="22"/>
      <c r="I189" s="22"/>
    </row>
    <row r="190" spans="1:9" x14ac:dyDescent="0.25">
      <c r="A190" s="20" t="str">
        <f t="shared" si="2"/>
        <v>DISTRIBUCION VOLUMEN X CRITERIO (kg ó litros).Total Bebidas FriasRestaurantes Fast Food</v>
      </c>
      <c r="B190" s="20" t="s">
        <v>121</v>
      </c>
      <c r="C190" s="20" t="s">
        <v>132</v>
      </c>
      <c r="D190" s="20" t="s">
        <v>26</v>
      </c>
      <c r="E190" s="22">
        <v>4.5686679956827518</v>
      </c>
      <c r="F190" s="22">
        <v>4.9140598263465982</v>
      </c>
      <c r="G190" s="22">
        <v>4.6992736080426534</v>
      </c>
      <c r="H190" s="22"/>
      <c r="I190" s="22"/>
    </row>
    <row r="191" spans="1:9" x14ac:dyDescent="0.25">
      <c r="A191" s="20" t="str">
        <f t="shared" si="2"/>
        <v>DISTRIBUCION VOLUMEN X CRITERIO (kg ó litros).Total Bebidas FriasBares/Cafeterias/Cervecerias</v>
      </c>
      <c r="B191" s="20" t="s">
        <v>121</v>
      </c>
      <c r="C191" s="20" t="s">
        <v>132</v>
      </c>
      <c r="D191" s="20" t="s">
        <v>27</v>
      </c>
      <c r="E191" s="22">
        <v>43.356894401308729</v>
      </c>
      <c r="F191" s="22">
        <v>43.972159886725066</v>
      </c>
      <c r="G191" s="22">
        <v>42.474717129410564</v>
      </c>
      <c r="H191" s="22"/>
      <c r="I191" s="22"/>
    </row>
    <row r="192" spans="1:9" x14ac:dyDescent="0.25">
      <c r="A192" s="20" t="str">
        <f t="shared" si="2"/>
        <v>DISTRIBUCION VOLUMEN X CRITERIO (kg ó litros).Total Bebidas FriasPanaderias/Pastelerias</v>
      </c>
      <c r="B192" s="20" t="s">
        <v>121</v>
      </c>
      <c r="C192" s="20" t="s">
        <v>132</v>
      </c>
      <c r="D192" s="20" t="s">
        <v>28</v>
      </c>
      <c r="E192" s="22">
        <v>1.2247909532737962</v>
      </c>
      <c r="F192" s="22">
        <v>1.0368141445182339</v>
      </c>
      <c r="G192" s="22">
        <v>1.0693991859521093</v>
      </c>
      <c r="H192" s="22"/>
      <c r="I192" s="22"/>
    </row>
    <row r="193" spans="1:9" x14ac:dyDescent="0.25">
      <c r="A193" s="20" t="str">
        <f t="shared" si="2"/>
        <v>DISTRIBUCION VOLUMEN X CRITERIO (kg ó litros).Total Bebidas FriasTda.Alimentacion/Delicatesen</v>
      </c>
      <c r="B193" s="20" t="s">
        <v>121</v>
      </c>
      <c r="C193" s="20" t="s">
        <v>132</v>
      </c>
      <c r="D193" s="20" t="s">
        <v>204</v>
      </c>
      <c r="E193" s="22">
        <v>2.3432502595390523</v>
      </c>
      <c r="F193" s="22">
        <v>2.5544773302015416</v>
      </c>
      <c r="G193" s="22">
        <v>4.1180748941018424</v>
      </c>
      <c r="H193" s="22"/>
      <c r="I193" s="22"/>
    </row>
    <row r="194" spans="1:9" x14ac:dyDescent="0.25">
      <c r="A194" s="20" t="str">
        <f t="shared" si="2"/>
        <v>DISTRIBUCION VOLUMEN X CRITERIO (kg ó litros).Total Bebidas FriasCanal Conveniencia/24h</v>
      </c>
      <c r="B194" s="20" t="s">
        <v>121</v>
      </c>
      <c r="C194" s="20" t="s">
        <v>132</v>
      </c>
      <c r="D194" s="20" t="s">
        <v>205</v>
      </c>
      <c r="E194" s="22">
        <v>0</v>
      </c>
      <c r="F194" s="22">
        <v>0</v>
      </c>
      <c r="G194" s="22">
        <v>2.477335968300638</v>
      </c>
      <c r="H194" s="22"/>
      <c r="I194" s="22"/>
    </row>
    <row r="195" spans="1:9" x14ac:dyDescent="0.25">
      <c r="A195" s="20" t="str">
        <f t="shared" si="2"/>
        <v>DISTRIBUCION VOLUMEN X CRITERIO (kg ó litros).Total Bebidas FriasHoteles</v>
      </c>
      <c r="B195" s="20" t="s">
        <v>121</v>
      </c>
      <c r="C195" s="20" t="s">
        <v>132</v>
      </c>
      <c r="D195" s="20" t="s">
        <v>30</v>
      </c>
      <c r="E195" s="22">
        <v>1.1411796491459447</v>
      </c>
      <c r="F195" s="22">
        <v>1.0570992606368168</v>
      </c>
      <c r="G195" s="22">
        <v>0.47917236612894487</v>
      </c>
      <c r="H195" s="22"/>
      <c r="I195" s="22"/>
    </row>
    <row r="196" spans="1:9" x14ac:dyDescent="0.25">
      <c r="A196" s="20" t="str">
        <f t="shared" ref="A196:A259" si="3">B196&amp;C196&amp;D196</f>
        <v>DISTRIBUCION VOLUMEN X CRITERIO (kg ó litros).Total Bebidas FriasEstaciones de servicio</v>
      </c>
      <c r="B196" s="20" t="s">
        <v>121</v>
      </c>
      <c r="C196" s="20" t="s">
        <v>132</v>
      </c>
      <c r="D196" s="20" t="s">
        <v>31</v>
      </c>
      <c r="E196" s="22">
        <v>1.9862627125549575</v>
      </c>
      <c r="F196" s="22">
        <v>0.68335675712458499</v>
      </c>
      <c r="G196" s="22">
        <v>2.3925888811877294</v>
      </c>
      <c r="H196" s="22"/>
      <c r="I196" s="22"/>
    </row>
    <row r="197" spans="1:9" x14ac:dyDescent="0.25">
      <c r="A197" s="20" t="str">
        <f t="shared" si="3"/>
        <v>DISTRIBUCION VOLUMEN X CRITERIO (kg ó litros).Total Bebidas FriasMaquinas dispensadoras</v>
      </c>
      <c r="B197" s="20" t="s">
        <v>121</v>
      </c>
      <c r="C197" s="20" t="s">
        <v>132</v>
      </c>
      <c r="D197" s="20" t="s">
        <v>32</v>
      </c>
      <c r="E197" s="22">
        <v>1.6723215629105042</v>
      </c>
      <c r="F197" s="22">
        <v>1.6122702614368642</v>
      </c>
      <c r="G197" s="22">
        <v>2.2203617025927045</v>
      </c>
      <c r="H197" s="22"/>
      <c r="I197" s="22"/>
    </row>
    <row r="198" spans="1:9" x14ac:dyDescent="0.25">
      <c r="A198" s="20" t="str">
        <f t="shared" si="3"/>
        <v>DISTRIBUCION VOLUMEN X CRITERIO (kg ó litros).Total Bebidas FriasServicio en la empresa</v>
      </c>
      <c r="B198" s="20" t="s">
        <v>121</v>
      </c>
      <c r="C198" s="20" t="s">
        <v>132</v>
      </c>
      <c r="D198" s="20" t="s">
        <v>33</v>
      </c>
      <c r="E198" s="22">
        <v>0.99831695564214729</v>
      </c>
      <c r="F198" s="22">
        <v>1.5258874215616014</v>
      </c>
      <c r="G198" s="22">
        <v>1.8930962957353026</v>
      </c>
      <c r="H198" s="22"/>
      <c r="I198" s="22"/>
    </row>
    <row r="199" spans="1:9" x14ac:dyDescent="0.25">
      <c r="A199" s="20" t="str">
        <f t="shared" si="3"/>
        <v>DISTRIBUCION VOLUMEN X CRITERIO (kg ó litros).Total Bebidas FriasResto de canales</v>
      </c>
      <c r="B199" s="20" t="s">
        <v>121</v>
      </c>
      <c r="C199" s="20" t="s">
        <v>132</v>
      </c>
      <c r="D199" s="20" t="s">
        <v>34</v>
      </c>
      <c r="E199" s="22">
        <v>9.0185624217940212</v>
      </c>
      <c r="F199" s="22">
        <v>9.7074830820032272</v>
      </c>
      <c r="G199" s="22">
        <v>5.3483463529870807</v>
      </c>
      <c r="H199" s="22"/>
      <c r="I199" s="22"/>
    </row>
    <row r="200" spans="1:9" x14ac:dyDescent="0.25">
      <c r="A200" s="20" t="str">
        <f t="shared" si="3"/>
        <v>DISTRIBUCION VOLUMEN X CRITERIO (kg ó litros).Total Bebidas FriasEN LA CALLE</v>
      </c>
      <c r="B200" s="20" t="s">
        <v>121</v>
      </c>
      <c r="C200" s="20" t="s">
        <v>132</v>
      </c>
      <c r="D200" s="20" t="s">
        <v>214</v>
      </c>
      <c r="E200" s="22">
        <v>7.4640859363474519</v>
      </c>
      <c r="F200" s="22">
        <v>7.00810982481081</v>
      </c>
      <c r="G200" s="22">
        <v>7.6732611640185482</v>
      </c>
      <c r="H200" s="22"/>
      <c r="I200" s="22"/>
    </row>
    <row r="201" spans="1:9" x14ac:dyDescent="0.25">
      <c r="A201" s="20" t="str">
        <f t="shared" si="3"/>
        <v>DISTRIBUCION VOLUMEN X CRITERIO (kg ó litros).Total Bebidas FriasEN CASA DE OTROS</v>
      </c>
      <c r="B201" s="20" t="s">
        <v>121</v>
      </c>
      <c r="C201" s="20" t="s">
        <v>132</v>
      </c>
      <c r="D201" s="20" t="s">
        <v>215</v>
      </c>
      <c r="E201" s="22">
        <v>3.8162561793119165</v>
      </c>
      <c r="F201" s="22">
        <v>4.1750467090312711</v>
      </c>
      <c r="G201" s="22">
        <v>6.8758276316642846</v>
      </c>
      <c r="H201" s="22"/>
      <c r="I201" s="22"/>
    </row>
    <row r="202" spans="1:9" x14ac:dyDescent="0.25">
      <c r="A202" s="20" t="str">
        <f t="shared" si="3"/>
        <v>DISTRIBUCION VOLUMEN X CRITERIO (kg ó litros).Total Bebidas FriasEN EL ESTABLECIMIENTO</v>
      </c>
      <c r="B202" s="20" t="s">
        <v>121</v>
      </c>
      <c r="C202" s="20" t="s">
        <v>132</v>
      </c>
      <c r="D202" s="20" t="s">
        <v>216</v>
      </c>
      <c r="E202" s="22">
        <v>71.222752505147795</v>
      </c>
      <c r="F202" s="22">
        <v>73.555132869867379</v>
      </c>
      <c r="G202" s="22">
        <v>67.18777965635897</v>
      </c>
      <c r="H202" s="22"/>
      <c r="I202" s="22"/>
    </row>
    <row r="203" spans="1:9" x14ac:dyDescent="0.25">
      <c r="A203" s="20" t="str">
        <f t="shared" si="3"/>
        <v>DISTRIBUCION VOLUMEN X CRITERIO (kg ó litros).Total Bebidas FriasEN EL TRABAJO</v>
      </c>
      <c r="B203" s="20" t="s">
        <v>121</v>
      </c>
      <c r="C203" s="20" t="s">
        <v>132</v>
      </c>
      <c r="D203" s="20" t="s">
        <v>217</v>
      </c>
      <c r="E203" s="22">
        <v>6.9736748270660165</v>
      </c>
      <c r="F203" s="22">
        <v>7.30126520522668</v>
      </c>
      <c r="G203" s="22">
        <v>8.5025097537032668</v>
      </c>
      <c r="H203" s="22"/>
      <c r="I203" s="22"/>
    </row>
    <row r="204" spans="1:9" x14ac:dyDescent="0.25">
      <c r="A204" s="20" t="str">
        <f t="shared" si="3"/>
        <v>DISTRIBUCION VOLUMEN X CRITERIO (kg ó litros).Total Bebidas FriasEN COLEGIO/INSTITUTO/UNIV.</v>
      </c>
      <c r="B204" s="20" t="s">
        <v>121</v>
      </c>
      <c r="C204" s="20" t="s">
        <v>132</v>
      </c>
      <c r="D204" s="20" t="s">
        <v>218</v>
      </c>
      <c r="E204" s="22">
        <v>0.29475003421151413</v>
      </c>
      <c r="F204" s="22">
        <v>0.24019053385233724</v>
      </c>
      <c r="G204" s="22">
        <v>0.18262765615199711</v>
      </c>
      <c r="H204" s="22"/>
      <c r="I204" s="22"/>
    </row>
    <row r="205" spans="1:9" x14ac:dyDescent="0.25">
      <c r="A205" s="20" t="str">
        <f t="shared" si="3"/>
        <v>DISTRIBUCION VOLUMEN X CRITERIO (kg ó litros).Total Bebidas FriasEN MI CASA</v>
      </c>
      <c r="B205" s="20" t="s">
        <v>121</v>
      </c>
      <c r="C205" s="20" t="s">
        <v>132</v>
      </c>
      <c r="D205" s="20" t="s">
        <v>219</v>
      </c>
      <c r="E205" s="22">
        <v>1.5733856398699655</v>
      </c>
      <c r="F205" s="22">
        <v>3.3683018308956236</v>
      </c>
      <c r="G205" s="22">
        <v>4.6279628597371429</v>
      </c>
      <c r="H205" s="22"/>
      <c r="I205" s="22"/>
    </row>
    <row r="206" spans="1:9" x14ac:dyDescent="0.25">
      <c r="A206" s="20" t="str">
        <f t="shared" si="3"/>
        <v>DISTRIBUCION VOLUMEN X CRITERIO (kg ó litros).Total Bebidas FriasEN M.TRANSP.(AVION,TREN,AUTOC,E</v>
      </c>
      <c r="B206" s="20" t="s">
        <v>121</v>
      </c>
      <c r="C206" s="20" t="s">
        <v>132</v>
      </c>
      <c r="D206" s="20" t="s">
        <v>220</v>
      </c>
      <c r="E206" s="22">
        <v>0</v>
      </c>
      <c r="F206" s="22">
        <v>0</v>
      </c>
      <c r="G206" s="22">
        <v>0.46225983671162674</v>
      </c>
      <c r="H206" s="22"/>
      <c r="I206" s="22"/>
    </row>
    <row r="207" spans="1:9" x14ac:dyDescent="0.25">
      <c r="A207" s="20" t="str">
        <f t="shared" si="3"/>
        <v>DISTRIBUCION VOLUMEN X CRITERIO (kg ó litros).Total Bebidas FriasEN OTRO LUGAR</v>
      </c>
      <c r="B207" s="20" t="s">
        <v>121</v>
      </c>
      <c r="C207" s="20" t="s">
        <v>132</v>
      </c>
      <c r="D207" s="20" t="s">
        <v>221</v>
      </c>
      <c r="E207" s="22">
        <v>8.6550904738149423</v>
      </c>
      <c r="F207" s="22">
        <v>4.3519492234257235</v>
      </c>
      <c r="G207" s="22">
        <v>4.4877718380448908</v>
      </c>
      <c r="H207" s="22"/>
      <c r="I207" s="22"/>
    </row>
    <row r="208" spans="1:9" x14ac:dyDescent="0.25">
      <c r="A208" s="20" t="str">
        <f t="shared" si="3"/>
        <v>DISTRIBUCION VOLUMEN X CRITERIO (kg ó litros).Total Bebidas FriasDESAYUNO</v>
      </c>
      <c r="B208" s="20" t="s">
        <v>121</v>
      </c>
      <c r="C208" s="20" t="s">
        <v>132</v>
      </c>
      <c r="D208" s="20" t="s">
        <v>222</v>
      </c>
      <c r="E208" s="22">
        <v>5.2866984355181046</v>
      </c>
      <c r="F208" s="22">
        <v>5.1056384928374801</v>
      </c>
      <c r="G208" s="22">
        <v>6.1875714475654435</v>
      </c>
      <c r="H208" s="22"/>
      <c r="I208" s="22"/>
    </row>
    <row r="209" spans="1:9" x14ac:dyDescent="0.25">
      <c r="A209" s="20" t="str">
        <f t="shared" si="3"/>
        <v>DISTRIBUCION VOLUMEN X CRITERIO (kg ó litros).Total Bebidas FriasAPERITIVO/ANTES DE COMER</v>
      </c>
      <c r="B209" s="20" t="s">
        <v>121</v>
      </c>
      <c r="C209" s="20" t="s">
        <v>132</v>
      </c>
      <c r="D209" s="20" t="s">
        <v>223</v>
      </c>
      <c r="E209" s="22">
        <v>16.66501058027794</v>
      </c>
      <c r="F209" s="22">
        <v>17.298178222928346</v>
      </c>
      <c r="G209" s="22">
        <v>18.845368612809761</v>
      </c>
      <c r="H209" s="22"/>
      <c r="I209" s="22"/>
    </row>
    <row r="210" spans="1:9" x14ac:dyDescent="0.25">
      <c r="A210" s="20" t="str">
        <f t="shared" si="3"/>
        <v>DISTRIBUCION VOLUMEN X CRITERIO (kg ó litros).Total Bebidas FriasCOMIDA</v>
      </c>
      <c r="B210" s="20" t="s">
        <v>121</v>
      </c>
      <c r="C210" s="20" t="s">
        <v>132</v>
      </c>
      <c r="D210" s="20" t="s">
        <v>224</v>
      </c>
      <c r="E210" s="22">
        <v>28.164451272015896</v>
      </c>
      <c r="F210" s="22">
        <v>28.991310108198199</v>
      </c>
      <c r="G210" s="22">
        <v>26.586272087464696</v>
      </c>
      <c r="H210" s="22"/>
      <c r="I210" s="22"/>
    </row>
    <row r="211" spans="1:9" x14ac:dyDescent="0.25">
      <c r="A211" s="20" t="str">
        <f t="shared" si="3"/>
        <v>DISTRIBUCION VOLUMEN X CRITERIO (kg ó litros).Total Bebidas FriasTARDE/MERIENDA</v>
      </c>
      <c r="B211" s="20" t="s">
        <v>121</v>
      </c>
      <c r="C211" s="20" t="s">
        <v>132</v>
      </c>
      <c r="D211" s="20" t="s">
        <v>225</v>
      </c>
      <c r="E211" s="22">
        <v>12.686248346406506</v>
      </c>
      <c r="F211" s="22">
        <v>12.093816454231748</v>
      </c>
      <c r="G211" s="22">
        <v>12.60632927628888</v>
      </c>
      <c r="H211" s="22"/>
      <c r="I211" s="22"/>
    </row>
    <row r="212" spans="1:9" x14ac:dyDescent="0.25">
      <c r="A212" s="20" t="str">
        <f t="shared" si="3"/>
        <v>DISTRIBUCION VOLUMEN X CRITERIO (kg ó litros).Total Bebidas FriasANTES DE CENAR</v>
      </c>
      <c r="B212" s="20" t="s">
        <v>121</v>
      </c>
      <c r="C212" s="20" t="s">
        <v>132</v>
      </c>
      <c r="D212" s="20" t="s">
        <v>226</v>
      </c>
      <c r="E212" s="22">
        <v>8.0547037327657378</v>
      </c>
      <c r="F212" s="22">
        <v>8.280804501259615</v>
      </c>
      <c r="G212" s="22">
        <v>8.9480596988388967</v>
      </c>
      <c r="H212" s="22"/>
      <c r="I212" s="22"/>
    </row>
    <row r="213" spans="1:9" x14ac:dyDescent="0.25">
      <c r="A213" s="20" t="str">
        <f t="shared" si="3"/>
        <v>DISTRIBUCION VOLUMEN X CRITERIO (kg ó litros).Total Bebidas FriasCENA</v>
      </c>
      <c r="B213" s="20" t="s">
        <v>121</v>
      </c>
      <c r="C213" s="20" t="s">
        <v>132</v>
      </c>
      <c r="D213" s="20" t="s">
        <v>227</v>
      </c>
      <c r="E213" s="22">
        <v>15.956051536703891</v>
      </c>
      <c r="F213" s="22">
        <v>16.227248458962094</v>
      </c>
      <c r="G213" s="22">
        <v>13.712201337855689</v>
      </c>
      <c r="H213" s="22"/>
      <c r="I213" s="22"/>
    </row>
    <row r="214" spans="1:9" x14ac:dyDescent="0.25">
      <c r="A214" s="20" t="str">
        <f t="shared" si="3"/>
        <v>DISTRIBUCION VOLUMEN X CRITERIO (kg ó litros).Total Bebidas FriasDESPUES DE LA CENA</v>
      </c>
      <c r="B214" s="20" t="s">
        <v>121</v>
      </c>
      <c r="C214" s="20" t="s">
        <v>132</v>
      </c>
      <c r="D214" s="20" t="s">
        <v>228</v>
      </c>
      <c r="E214" s="22">
        <v>3.6413416995922812</v>
      </c>
      <c r="F214" s="22">
        <v>3.3198618314737303</v>
      </c>
      <c r="G214" s="22">
        <v>2.649372276934582</v>
      </c>
      <c r="H214" s="22"/>
      <c r="I214" s="22"/>
    </row>
    <row r="215" spans="1:9" x14ac:dyDescent="0.25">
      <c r="A215" s="20" t="str">
        <f t="shared" si="3"/>
        <v>DISTRIBUCION VOLUMEN X CRITERIO (kg ó litros).Total Bebidas FriasDURANTE EL DIA</v>
      </c>
      <c r="B215" s="20" t="s">
        <v>121</v>
      </c>
      <c r="C215" s="20" t="s">
        <v>132</v>
      </c>
      <c r="D215" s="20" t="s">
        <v>229</v>
      </c>
      <c r="E215" s="22">
        <v>9.5454918194639298</v>
      </c>
      <c r="F215" s="22">
        <v>8.6831384723894569</v>
      </c>
      <c r="G215" s="22">
        <v>10.464831308189668</v>
      </c>
      <c r="H215" s="22"/>
      <c r="I215" s="22"/>
    </row>
    <row r="216" spans="1:9" x14ac:dyDescent="0.25">
      <c r="A216" s="20" t="str">
        <f t="shared" si="3"/>
        <v>DISTRIBUCION VOLUMEN X CRITERIO (kg ó litros).Total Bebidas FriasCON AMIGOS</v>
      </c>
      <c r="B216" s="20" t="s">
        <v>121</v>
      </c>
      <c r="C216" s="20" t="s">
        <v>132</v>
      </c>
      <c r="D216" s="20" t="s">
        <v>230</v>
      </c>
      <c r="E216" s="22">
        <v>31.830675382099489</v>
      </c>
      <c r="F216" s="22">
        <v>32.773974817377621</v>
      </c>
      <c r="G216" s="22">
        <v>30.127514937280619</v>
      </c>
      <c r="H216" s="22"/>
      <c r="I216" s="22"/>
    </row>
    <row r="217" spans="1:9" x14ac:dyDescent="0.25">
      <c r="A217" s="20" t="str">
        <f t="shared" si="3"/>
        <v>DISTRIBUCION VOLUMEN X CRITERIO (kg ó litros).Total Bebidas FriasCON CLIENTES</v>
      </c>
      <c r="B217" s="20" t="s">
        <v>121</v>
      </c>
      <c r="C217" s="20" t="s">
        <v>132</v>
      </c>
      <c r="D217" s="20" t="s">
        <v>231</v>
      </c>
      <c r="E217" s="22">
        <v>0.54276682757857453</v>
      </c>
      <c r="F217" s="22">
        <v>0.67612287931625581</v>
      </c>
      <c r="G217" s="22">
        <v>0.62419705816839699</v>
      </c>
      <c r="H217" s="22"/>
      <c r="I217" s="22"/>
    </row>
    <row r="218" spans="1:9" x14ac:dyDescent="0.25">
      <c r="A218" s="20" t="str">
        <f t="shared" si="3"/>
        <v>DISTRIBUCION VOLUMEN X CRITERIO (kg ó litros).Total Bebidas FriasCON COMPAÑEROS DE TRABAJO</v>
      </c>
      <c r="B218" s="20" t="s">
        <v>121</v>
      </c>
      <c r="C218" s="20" t="s">
        <v>132</v>
      </c>
      <c r="D218" s="20" t="s">
        <v>232</v>
      </c>
      <c r="E218" s="22">
        <v>6.0365046743382811</v>
      </c>
      <c r="F218" s="22">
        <v>5.7377615394100747</v>
      </c>
      <c r="G218" s="22">
        <v>5.2490075197597843</v>
      </c>
      <c r="H218" s="22"/>
      <c r="I218" s="22"/>
    </row>
    <row r="219" spans="1:9" x14ac:dyDescent="0.25">
      <c r="A219" s="20" t="str">
        <f t="shared" si="3"/>
        <v>DISTRIBUCION VOLUMEN X CRITERIO (kg ó litros).Total Bebidas FriasCON COMPAÑEROS DE CLASE</v>
      </c>
      <c r="B219" s="20" t="s">
        <v>121</v>
      </c>
      <c r="C219" s="20" t="s">
        <v>132</v>
      </c>
      <c r="D219" s="20" t="s">
        <v>233</v>
      </c>
      <c r="E219" s="22">
        <v>0.39075987654388045</v>
      </c>
      <c r="F219" s="22">
        <v>0.32112378626241367</v>
      </c>
      <c r="G219" s="22">
        <v>0.29771933988394672</v>
      </c>
      <c r="H219" s="22"/>
      <c r="I219" s="22"/>
    </row>
    <row r="220" spans="1:9" x14ac:dyDescent="0.25">
      <c r="A220" s="20" t="str">
        <f t="shared" si="3"/>
        <v>DISTRIBUCION VOLUMEN X CRITERIO (kg ó litros).Total Bebidas FriasCON FAMILIA</v>
      </c>
      <c r="B220" s="20" t="s">
        <v>121</v>
      </c>
      <c r="C220" s="20" t="s">
        <v>132</v>
      </c>
      <c r="D220" s="20" t="s">
        <v>234</v>
      </c>
      <c r="E220" s="22">
        <v>32.292167735899767</v>
      </c>
      <c r="F220" s="22">
        <v>30.842827828431084</v>
      </c>
      <c r="G220" s="22">
        <v>28.933068286735907</v>
      </c>
      <c r="H220" s="22"/>
      <c r="I220" s="22"/>
    </row>
    <row r="221" spans="1:9" x14ac:dyDescent="0.25">
      <c r="A221" s="20" t="str">
        <f t="shared" si="3"/>
        <v>DISTRIBUCION VOLUMEN X CRITERIO (kg ó litros).Total Bebidas FriasCON LA PAREJA</v>
      </c>
      <c r="B221" s="20" t="s">
        <v>121</v>
      </c>
      <c r="C221" s="20" t="s">
        <v>132</v>
      </c>
      <c r="D221" s="20" t="s">
        <v>235</v>
      </c>
      <c r="E221" s="22">
        <v>13.559556882962493</v>
      </c>
      <c r="F221" s="22">
        <v>14.034408817104193</v>
      </c>
      <c r="G221" s="22">
        <v>14.169143220561843</v>
      </c>
      <c r="H221" s="22"/>
      <c r="I221" s="22"/>
    </row>
    <row r="222" spans="1:9" x14ac:dyDescent="0.25">
      <c r="A222" s="20" t="str">
        <f t="shared" si="3"/>
        <v>DISTRIBUCION VOLUMEN X CRITERIO (kg ó litros).Total Bebidas FriasESTABA SOLO/A</v>
      </c>
      <c r="B222" s="20" t="s">
        <v>121</v>
      </c>
      <c r="C222" s="20" t="s">
        <v>132</v>
      </c>
      <c r="D222" s="20" t="s">
        <v>236</v>
      </c>
      <c r="E222" s="22">
        <v>14.401572014584785</v>
      </c>
      <c r="F222" s="22">
        <v>14.649829091439745</v>
      </c>
      <c r="G222" s="22">
        <v>19.936956095571034</v>
      </c>
      <c r="H222" s="22"/>
      <c r="I222" s="22"/>
    </row>
    <row r="223" spans="1:9" x14ac:dyDescent="0.25">
      <c r="A223" s="20" t="str">
        <f t="shared" si="3"/>
        <v>DISTRIBUCION VOLUMEN X CRITERIO (kg ó litros).Total Bebidas FriasOTROS</v>
      </c>
      <c r="B223" s="20" t="s">
        <v>121</v>
      </c>
      <c r="C223" s="20" t="s">
        <v>132</v>
      </c>
      <c r="D223" s="20" t="s">
        <v>237</v>
      </c>
      <c r="E223" s="22">
        <v>0.9459931813256347</v>
      </c>
      <c r="F223" s="22">
        <v>0.96394734998059739</v>
      </c>
      <c r="G223" s="22">
        <v>0.66239846971731053</v>
      </c>
      <c r="H223" s="22"/>
      <c r="I223" s="22"/>
    </row>
    <row r="224" spans="1:9" x14ac:dyDescent="0.25">
      <c r="A224" s="20" t="str">
        <f t="shared" si="3"/>
        <v>DISTRIBUCION VOLUMEN X CRITERIO (kg ó litros).Total Bebidas FriasESTAR TRABAJANDO</v>
      </c>
      <c r="B224" s="20" t="s">
        <v>121</v>
      </c>
      <c r="C224" s="20" t="s">
        <v>132</v>
      </c>
      <c r="D224" s="20" t="s">
        <v>238</v>
      </c>
      <c r="E224" s="22">
        <v>10.311974058634918</v>
      </c>
      <c r="F224" s="22">
        <v>9.4910212581450004</v>
      </c>
      <c r="G224" s="22">
        <v>11.420184417875728</v>
      </c>
      <c r="H224" s="22"/>
      <c r="I224" s="22"/>
    </row>
    <row r="225" spans="1:9" x14ac:dyDescent="0.25">
      <c r="A225" s="20" t="str">
        <f t="shared" si="3"/>
        <v>DISTRIBUCION VOLUMEN X CRITERIO (kg ó litros).Total Bebidas FriasCOMIDA DE NEGOCIOS</v>
      </c>
      <c r="B225" s="20" t="s">
        <v>121</v>
      </c>
      <c r="C225" s="20" t="s">
        <v>132</v>
      </c>
      <c r="D225" s="20" t="s">
        <v>239</v>
      </c>
      <c r="E225" s="22">
        <v>0.40743292325955988</v>
      </c>
      <c r="F225" s="22">
        <v>0.44804927509714526</v>
      </c>
      <c r="G225" s="22">
        <v>0.35458532243588609</v>
      </c>
      <c r="H225" s="22"/>
      <c r="I225" s="22"/>
    </row>
    <row r="226" spans="1:9" x14ac:dyDescent="0.25">
      <c r="A226" s="20" t="str">
        <f t="shared" si="3"/>
        <v>DISTRIBUCION VOLUMEN X CRITERIO (kg ó litros).Total Bebidas FriasPOR PLACER/RELAX</v>
      </c>
      <c r="B226" s="20" t="s">
        <v>121</v>
      </c>
      <c r="C226" s="20" t="s">
        <v>132</v>
      </c>
      <c r="D226" s="20" t="s">
        <v>240</v>
      </c>
      <c r="E226" s="22">
        <v>16.764075852913646</v>
      </c>
      <c r="F226" s="22">
        <v>15.83396121731851</v>
      </c>
      <c r="G226" s="22">
        <v>15.292406359931283</v>
      </c>
      <c r="H226" s="22"/>
      <c r="I226" s="22"/>
    </row>
    <row r="227" spans="1:9" x14ac:dyDescent="0.25">
      <c r="A227" s="20" t="str">
        <f t="shared" si="3"/>
        <v>DISTRIBUCION VOLUMEN X CRITERIO (kg ó litros).Total Bebidas FriasTENER HAMBRE/SIN PLANIFICAR</v>
      </c>
      <c r="B227" s="20" t="s">
        <v>121</v>
      </c>
      <c r="C227" s="20" t="s">
        <v>132</v>
      </c>
      <c r="D227" s="20" t="s">
        <v>241</v>
      </c>
      <c r="E227" s="22">
        <v>22.147268175629385</v>
      </c>
      <c r="F227" s="22">
        <v>25.52803058811951</v>
      </c>
      <c r="G227" s="22">
        <v>26.751412824791355</v>
      </c>
      <c r="H227" s="22"/>
      <c r="I227" s="22"/>
    </row>
    <row r="228" spans="1:9" x14ac:dyDescent="0.25">
      <c r="A228" s="20" t="str">
        <f t="shared" si="3"/>
        <v>DISTRIBUCION VOLUMEN X CRITERIO (kg ó litros).Total Bebidas FriasESTAR DE COMPRAS</v>
      </c>
      <c r="B228" s="20" t="s">
        <v>121</v>
      </c>
      <c r="C228" s="20" t="s">
        <v>132</v>
      </c>
      <c r="D228" s="20" t="s">
        <v>242</v>
      </c>
      <c r="E228" s="22">
        <v>3.2390088067782234</v>
      </c>
      <c r="F228" s="22">
        <v>2.9625686774079627</v>
      </c>
      <c r="G228" s="22">
        <v>4.2838415925167714</v>
      </c>
      <c r="H228" s="22"/>
      <c r="I228" s="22"/>
    </row>
    <row r="229" spans="1:9" x14ac:dyDescent="0.25">
      <c r="A229" s="20" t="str">
        <f t="shared" si="3"/>
        <v>DISTRIBUCION VOLUMEN X CRITERIO (kg ó litros).Total Bebidas FriasNO COCINAR EN CASA</v>
      </c>
      <c r="B229" s="20" t="s">
        <v>121</v>
      </c>
      <c r="C229" s="20" t="s">
        <v>132</v>
      </c>
      <c r="D229" s="20" t="s">
        <v>243</v>
      </c>
      <c r="E229" s="22">
        <v>3.7328261833712348</v>
      </c>
      <c r="F229" s="22">
        <v>3.4494598786298556</v>
      </c>
      <c r="G229" s="22">
        <v>3.1678576853544751</v>
      </c>
      <c r="H229" s="22"/>
      <c r="I229" s="22"/>
    </row>
    <row r="230" spans="1:9" x14ac:dyDescent="0.25">
      <c r="A230" s="20" t="str">
        <f t="shared" si="3"/>
        <v>DISTRIBUCION VOLUMEN X CRITERIO (kg ó litros).Total Bebidas FriasCELEBRACION/FIESTA/SALIR TOMAR</v>
      </c>
      <c r="B230" s="20" t="s">
        <v>121</v>
      </c>
      <c r="C230" s="20" t="s">
        <v>132</v>
      </c>
      <c r="D230" s="20" t="s">
        <v>244</v>
      </c>
      <c r="E230" s="22">
        <v>31.410733783679206</v>
      </c>
      <c r="F230" s="22">
        <v>32.685660221749295</v>
      </c>
      <c r="G230" s="22">
        <v>29.665564781102631</v>
      </c>
      <c r="H230" s="22"/>
      <c r="I230" s="22"/>
    </row>
    <row r="231" spans="1:9" x14ac:dyDescent="0.25">
      <c r="A231" s="20" t="str">
        <f t="shared" si="3"/>
        <v>DISTRIBUCION VOLUMEN X CRITERIO (kg ó litros).Total Bebidas FriasVIENDO DEPORTES</v>
      </c>
      <c r="B231" s="20" t="s">
        <v>121</v>
      </c>
      <c r="C231" s="20" t="s">
        <v>132</v>
      </c>
      <c r="D231" s="20" t="s">
        <v>245</v>
      </c>
      <c r="E231" s="22">
        <v>2.0612552415470629</v>
      </c>
      <c r="F231" s="22">
        <v>2.0339419179170619</v>
      </c>
      <c r="G231" s="22">
        <v>1.64078752620755</v>
      </c>
      <c r="H231" s="22"/>
      <c r="I231" s="22"/>
    </row>
    <row r="232" spans="1:9" x14ac:dyDescent="0.25">
      <c r="A232" s="20" t="str">
        <f t="shared" si="3"/>
        <v>DISTRIBUCION VOLUMEN X CRITERIO (kg ó litros).Total Bebidas FriasOTROS MOTIVOS</v>
      </c>
      <c r="B232" s="20" t="s">
        <v>121</v>
      </c>
      <c r="C232" s="20" t="s">
        <v>132</v>
      </c>
      <c r="D232" s="20" t="s">
        <v>246</v>
      </c>
      <c r="E232" s="22">
        <v>9.8221284248957357</v>
      </c>
      <c r="F232" s="22">
        <v>7.5673038884696187</v>
      </c>
      <c r="G232" s="22">
        <v>7.4233668996308459</v>
      </c>
      <c r="H232" s="22"/>
      <c r="I232" s="22"/>
    </row>
    <row r="233" spans="1:9" x14ac:dyDescent="0.25">
      <c r="A233" s="20" t="str">
        <f t="shared" si="3"/>
        <v>DISTRIBUCION VOLUMEN X CRITERIO (kg ó litros).Total Bebidas CalienteT.ESPAÑA</v>
      </c>
      <c r="B233" s="20" t="s">
        <v>121</v>
      </c>
      <c r="C233" s="20" t="s">
        <v>124</v>
      </c>
      <c r="D233" s="20" t="s">
        <v>37</v>
      </c>
      <c r="E233" s="22">
        <v>100</v>
      </c>
      <c r="F233" s="22">
        <v>100</v>
      </c>
      <c r="G233" s="22">
        <v>100</v>
      </c>
      <c r="H233" s="22"/>
      <c r="I233" s="22"/>
    </row>
    <row r="234" spans="1:9" x14ac:dyDescent="0.25">
      <c r="A234" s="20" t="str">
        <f t="shared" si="3"/>
        <v>DISTRIBUCION VOLUMEN X CRITERIO (kg ó litros).Total Bebidas CalienteHiper+Super+Discount+G.A</v>
      </c>
      <c r="B234" s="20" t="s">
        <v>121</v>
      </c>
      <c r="C234" s="20" t="s">
        <v>124</v>
      </c>
      <c r="D234" s="20" t="s">
        <v>24</v>
      </c>
      <c r="E234" s="22">
        <v>1.3623654922412947</v>
      </c>
      <c r="F234" s="22">
        <v>1.6608252213122805</v>
      </c>
      <c r="G234" s="22">
        <v>2.3087721913148647</v>
      </c>
      <c r="H234" s="22"/>
      <c r="I234" s="22"/>
    </row>
    <row r="235" spans="1:9" x14ac:dyDescent="0.25">
      <c r="A235" s="20" t="str">
        <f t="shared" si="3"/>
        <v>DISTRIBUCION VOLUMEN X CRITERIO (kg ó litros).Total Bebidas CalienteRestaurantes</v>
      </c>
      <c r="B235" s="20" t="s">
        <v>121</v>
      </c>
      <c r="C235" s="20" t="s">
        <v>124</v>
      </c>
      <c r="D235" s="20" t="s">
        <v>25</v>
      </c>
      <c r="E235" s="22">
        <v>4.7229774980992056</v>
      </c>
      <c r="F235" s="22">
        <v>4.8547338039161874</v>
      </c>
      <c r="G235" s="22">
        <v>3.9404556930182681</v>
      </c>
      <c r="H235" s="22"/>
      <c r="I235" s="22"/>
    </row>
    <row r="236" spans="1:9" x14ac:dyDescent="0.25">
      <c r="A236" s="20" t="str">
        <f t="shared" si="3"/>
        <v>DISTRIBUCION VOLUMEN X CRITERIO (kg ó litros).Total Bebidas CalienteRestaurantes Fast Food</v>
      </c>
      <c r="B236" s="20" t="s">
        <v>121</v>
      </c>
      <c r="C236" s="20" t="s">
        <v>124</v>
      </c>
      <c r="D236" s="20" t="s">
        <v>26</v>
      </c>
      <c r="E236" s="22">
        <v>1.7682426808268286</v>
      </c>
      <c r="F236" s="22">
        <v>1.622951787793014</v>
      </c>
      <c r="G236" s="22">
        <v>1.2153406816107102</v>
      </c>
      <c r="H236" s="22"/>
      <c r="I236" s="22"/>
    </row>
    <row r="237" spans="1:9" x14ac:dyDescent="0.25">
      <c r="A237" s="20" t="str">
        <f t="shared" si="3"/>
        <v>DISTRIBUCION VOLUMEN X CRITERIO (kg ó litros).Total Bebidas CalienteBares/Cafeterias/Cervecerias</v>
      </c>
      <c r="B237" s="20" t="s">
        <v>121</v>
      </c>
      <c r="C237" s="20" t="s">
        <v>124</v>
      </c>
      <c r="D237" s="20" t="s">
        <v>27</v>
      </c>
      <c r="E237" s="22">
        <v>68.676648171989513</v>
      </c>
      <c r="F237" s="22">
        <v>68.800188710690691</v>
      </c>
      <c r="G237" s="22">
        <v>68.868581098127905</v>
      </c>
      <c r="H237" s="22"/>
      <c r="I237" s="22"/>
    </row>
    <row r="238" spans="1:9" x14ac:dyDescent="0.25">
      <c r="A238" s="20" t="str">
        <f t="shared" si="3"/>
        <v>DISTRIBUCION VOLUMEN X CRITERIO (kg ó litros).Total Bebidas CalientePanaderias/Pastelerias</v>
      </c>
      <c r="B238" s="20" t="s">
        <v>121</v>
      </c>
      <c r="C238" s="20" t="s">
        <v>124</v>
      </c>
      <c r="D238" s="20" t="s">
        <v>28</v>
      </c>
      <c r="E238" s="22">
        <v>6.3040371717166783</v>
      </c>
      <c r="F238" s="22">
        <v>6.3207943680299268</v>
      </c>
      <c r="G238" s="22">
        <v>4.7673589900272102</v>
      </c>
      <c r="H238" s="22"/>
      <c r="I238" s="22"/>
    </row>
    <row r="239" spans="1:9" x14ac:dyDescent="0.25">
      <c r="A239" s="20" t="str">
        <f t="shared" si="3"/>
        <v>DISTRIBUCION VOLUMEN X CRITERIO (kg ó litros).Total Bebidas CalienteTda.Alimentacion/Delicatesen</v>
      </c>
      <c r="B239" s="20" t="s">
        <v>121</v>
      </c>
      <c r="C239" s="20" t="s">
        <v>124</v>
      </c>
      <c r="D239" s="20" t="s">
        <v>204</v>
      </c>
      <c r="E239" s="22">
        <v>0.11872770539254733</v>
      </c>
      <c r="F239" s="22">
        <v>0.12304543717658446</v>
      </c>
      <c r="G239" s="22">
        <v>0.23314700815312753</v>
      </c>
      <c r="H239" s="22"/>
      <c r="I239" s="22"/>
    </row>
    <row r="240" spans="1:9" x14ac:dyDescent="0.25">
      <c r="A240" s="20" t="str">
        <f t="shared" si="3"/>
        <v>DISTRIBUCION VOLUMEN X CRITERIO (kg ó litros).Total Bebidas CalienteCanal Conveniencia/24h</v>
      </c>
      <c r="B240" s="20" t="s">
        <v>121</v>
      </c>
      <c r="C240" s="20" t="s">
        <v>124</v>
      </c>
      <c r="D240" s="20" t="s">
        <v>205</v>
      </c>
      <c r="E240" s="22">
        <v>0</v>
      </c>
      <c r="F240" s="22">
        <v>0</v>
      </c>
      <c r="G240" s="22">
        <v>0.33552170765832234</v>
      </c>
      <c r="H240" s="22"/>
      <c r="I240" s="22"/>
    </row>
    <row r="241" spans="1:9" x14ac:dyDescent="0.25">
      <c r="A241" s="20" t="str">
        <f t="shared" si="3"/>
        <v>DISTRIBUCION VOLUMEN X CRITERIO (kg ó litros).Total Bebidas CalienteHoteles</v>
      </c>
      <c r="B241" s="20" t="s">
        <v>121</v>
      </c>
      <c r="C241" s="20" t="s">
        <v>124</v>
      </c>
      <c r="D241" s="20" t="s">
        <v>30</v>
      </c>
      <c r="E241" s="22">
        <v>0.93350784480013493</v>
      </c>
      <c r="F241" s="22">
        <v>0.67178656858628061</v>
      </c>
      <c r="G241" s="22">
        <v>0.3664165432142627</v>
      </c>
      <c r="H241" s="22"/>
      <c r="I241" s="22"/>
    </row>
    <row r="242" spans="1:9" x14ac:dyDescent="0.25">
      <c r="A242" s="20" t="str">
        <f t="shared" si="3"/>
        <v>DISTRIBUCION VOLUMEN X CRITERIO (kg ó litros).Total Bebidas CalienteEstaciones de servicio</v>
      </c>
      <c r="B242" s="20" t="s">
        <v>121</v>
      </c>
      <c r="C242" s="20" t="s">
        <v>124</v>
      </c>
      <c r="D242" s="20" t="s">
        <v>31</v>
      </c>
      <c r="E242" s="22">
        <v>2.2542690541419872</v>
      </c>
      <c r="F242" s="22">
        <v>0.89440548492874039</v>
      </c>
      <c r="G242" s="22">
        <v>2.7144187090090717</v>
      </c>
      <c r="H242" s="22"/>
      <c r="I242" s="22"/>
    </row>
    <row r="243" spans="1:9" x14ac:dyDescent="0.25">
      <c r="A243" s="20" t="str">
        <f t="shared" si="3"/>
        <v>DISTRIBUCION VOLUMEN X CRITERIO (kg ó litros).Total Bebidas CalienteMaquinas dispensadoras</v>
      </c>
      <c r="B243" s="20" t="s">
        <v>121</v>
      </c>
      <c r="C243" s="20" t="s">
        <v>124</v>
      </c>
      <c r="D243" s="20" t="s">
        <v>32</v>
      </c>
      <c r="E243" s="22">
        <v>7.1666840448515181</v>
      </c>
      <c r="F243" s="22">
        <v>7.0228203545227146</v>
      </c>
      <c r="G243" s="22">
        <v>9.2433129889029928</v>
      </c>
      <c r="H243" s="22"/>
      <c r="I243" s="22"/>
    </row>
    <row r="244" spans="1:9" x14ac:dyDescent="0.25">
      <c r="A244" s="20" t="str">
        <f t="shared" si="3"/>
        <v>DISTRIBUCION VOLUMEN X CRITERIO (kg ó litros).Total Bebidas CalienteServicio en la empresa</v>
      </c>
      <c r="B244" s="20" t="s">
        <v>121</v>
      </c>
      <c r="C244" s="20" t="s">
        <v>124</v>
      </c>
      <c r="D244" s="20" t="s">
        <v>33</v>
      </c>
      <c r="E244" s="22">
        <v>2.6140844472057063</v>
      </c>
      <c r="F244" s="22">
        <v>3.0138458397333161</v>
      </c>
      <c r="G244" s="22">
        <v>3.1644888536103277</v>
      </c>
      <c r="H244" s="22"/>
      <c r="I244" s="22"/>
    </row>
    <row r="245" spans="1:9" x14ac:dyDescent="0.25">
      <c r="A245" s="20" t="str">
        <f t="shared" si="3"/>
        <v>DISTRIBUCION VOLUMEN X CRITERIO (kg ó litros).Total Bebidas CalienteResto de canales</v>
      </c>
      <c r="B245" s="20" t="s">
        <v>121</v>
      </c>
      <c r="C245" s="20" t="s">
        <v>124</v>
      </c>
      <c r="D245" s="20" t="s">
        <v>34</v>
      </c>
      <c r="E245" s="22">
        <v>4.0784574027509235</v>
      </c>
      <c r="F245" s="22">
        <v>5.0146006746589116</v>
      </c>
      <c r="G245" s="22">
        <v>2.8421748554494672</v>
      </c>
      <c r="H245" s="22"/>
      <c r="I245" s="22"/>
    </row>
    <row r="246" spans="1:9" x14ac:dyDescent="0.25">
      <c r="A246" s="20" t="str">
        <f t="shared" si="3"/>
        <v>DISTRIBUCION VOLUMEN X CRITERIO (kg ó litros).Total Bebidas CalienteEN LA CALLE</v>
      </c>
      <c r="B246" s="20" t="s">
        <v>121</v>
      </c>
      <c r="C246" s="20" t="s">
        <v>124</v>
      </c>
      <c r="D246" s="20" t="s">
        <v>214</v>
      </c>
      <c r="E246" s="22">
        <v>2.6653470014205758</v>
      </c>
      <c r="F246" s="22">
        <v>2.0769178634148537</v>
      </c>
      <c r="G246" s="22">
        <v>4.541208454888146</v>
      </c>
      <c r="H246" s="22"/>
      <c r="I246" s="22"/>
    </row>
    <row r="247" spans="1:9" x14ac:dyDescent="0.25">
      <c r="A247" s="20" t="str">
        <f t="shared" si="3"/>
        <v>DISTRIBUCION VOLUMEN X CRITERIO (kg ó litros).Total Bebidas CalienteEN CASA DE OTROS</v>
      </c>
      <c r="B247" s="20" t="s">
        <v>121</v>
      </c>
      <c r="C247" s="20" t="s">
        <v>124</v>
      </c>
      <c r="D247" s="20" t="s">
        <v>215</v>
      </c>
      <c r="E247" s="22">
        <v>0.33029061017911071</v>
      </c>
      <c r="F247" s="22">
        <v>0.30668565119574015</v>
      </c>
      <c r="G247" s="22">
        <v>0.83043207851448197</v>
      </c>
      <c r="H247" s="22"/>
      <c r="I247" s="22"/>
    </row>
    <row r="248" spans="1:9" x14ac:dyDescent="0.25">
      <c r="A248" s="20" t="str">
        <f t="shared" si="3"/>
        <v>DISTRIBUCION VOLUMEN X CRITERIO (kg ó litros).Total Bebidas CalienteEN EL ESTABLECIMIENTO</v>
      </c>
      <c r="B248" s="20" t="s">
        <v>121</v>
      </c>
      <c r="C248" s="20" t="s">
        <v>124</v>
      </c>
      <c r="D248" s="20" t="s">
        <v>216</v>
      </c>
      <c r="E248" s="22">
        <v>85.058256783372045</v>
      </c>
      <c r="F248" s="22">
        <v>85.882869043507597</v>
      </c>
      <c r="G248" s="22">
        <v>79.943791774163657</v>
      </c>
      <c r="H248" s="22"/>
      <c r="I248" s="22"/>
    </row>
    <row r="249" spans="1:9" x14ac:dyDescent="0.25">
      <c r="A249" s="20" t="str">
        <f t="shared" si="3"/>
        <v>DISTRIBUCION VOLUMEN X CRITERIO (kg ó litros).Total Bebidas CalienteEN EL TRABAJO</v>
      </c>
      <c r="B249" s="20" t="s">
        <v>121</v>
      </c>
      <c r="C249" s="20" t="s">
        <v>124</v>
      </c>
      <c r="D249" s="20" t="s">
        <v>217</v>
      </c>
      <c r="E249" s="22">
        <v>9.5281908303512743</v>
      </c>
      <c r="F249" s="22">
        <v>9.8199902121911649</v>
      </c>
      <c r="G249" s="22">
        <v>12.460012650542792</v>
      </c>
      <c r="H249" s="22"/>
      <c r="I249" s="22"/>
    </row>
    <row r="250" spans="1:9" x14ac:dyDescent="0.25">
      <c r="A250" s="20" t="str">
        <f t="shared" si="3"/>
        <v>DISTRIBUCION VOLUMEN X CRITERIO (kg ó litros).Total Bebidas CalienteEN COLEGIO/INSTITUTO/UNIV.</v>
      </c>
      <c r="B250" s="20" t="s">
        <v>121</v>
      </c>
      <c r="C250" s="20" t="s">
        <v>124</v>
      </c>
      <c r="D250" s="20" t="s">
        <v>218</v>
      </c>
      <c r="E250" s="22">
        <v>0.38614382081407528</v>
      </c>
      <c r="F250" s="22">
        <v>0.39555845921364857</v>
      </c>
      <c r="G250" s="22">
        <v>0.28626818431171819</v>
      </c>
      <c r="H250" s="22"/>
      <c r="I250" s="22"/>
    </row>
    <row r="251" spans="1:9" x14ac:dyDescent="0.25">
      <c r="A251" s="20" t="str">
        <f t="shared" si="3"/>
        <v>DISTRIBUCION VOLUMEN X CRITERIO (kg ó litros).Total Bebidas CalienteEN MI CASA</v>
      </c>
      <c r="B251" s="20" t="s">
        <v>121</v>
      </c>
      <c r="C251" s="20" t="s">
        <v>124</v>
      </c>
      <c r="D251" s="20" t="s">
        <v>219</v>
      </c>
      <c r="E251" s="22">
        <v>0.19980276467851313</v>
      </c>
      <c r="F251" s="22">
        <v>0.52331560334127591</v>
      </c>
      <c r="G251" s="22">
        <v>0.67354034215329683</v>
      </c>
      <c r="H251" s="22"/>
      <c r="I251" s="22"/>
    </row>
    <row r="252" spans="1:9" x14ac:dyDescent="0.25">
      <c r="A252" s="20" t="str">
        <f t="shared" si="3"/>
        <v>DISTRIBUCION VOLUMEN X CRITERIO (kg ó litros).Total Bebidas CalienteEN M.TRANSP.(AVION,TREN,AUTOC,E</v>
      </c>
      <c r="B252" s="20" t="s">
        <v>121</v>
      </c>
      <c r="C252" s="20" t="s">
        <v>124</v>
      </c>
      <c r="D252" s="20" t="s">
        <v>220</v>
      </c>
      <c r="E252" s="22">
        <v>0</v>
      </c>
      <c r="F252" s="22">
        <v>0</v>
      </c>
      <c r="G252" s="22">
        <v>0.17512357500828299</v>
      </c>
      <c r="H252" s="22"/>
      <c r="I252" s="22"/>
    </row>
    <row r="253" spans="1:9" x14ac:dyDescent="0.25">
      <c r="A253" s="20" t="str">
        <f t="shared" si="3"/>
        <v>DISTRIBUCION VOLUMEN X CRITERIO (kg ó litros).Total Bebidas CalienteEN OTRO LUGAR</v>
      </c>
      <c r="B253" s="20" t="s">
        <v>121</v>
      </c>
      <c r="C253" s="20" t="s">
        <v>124</v>
      </c>
      <c r="D253" s="20" t="s">
        <v>221</v>
      </c>
      <c r="E253" s="22">
        <v>1.8319694605705421</v>
      </c>
      <c r="F253" s="22">
        <v>0.99466230153936996</v>
      </c>
      <c r="G253" s="22">
        <v>1.0896108119911314</v>
      </c>
      <c r="H253" s="22"/>
      <c r="I253" s="22"/>
    </row>
    <row r="254" spans="1:9" x14ac:dyDescent="0.25">
      <c r="A254" s="20" t="str">
        <f t="shared" si="3"/>
        <v>DISTRIBUCION VOLUMEN X CRITERIO (kg ó litros).Total Bebidas CalienteDESAYUNO</v>
      </c>
      <c r="B254" s="20" t="s">
        <v>121</v>
      </c>
      <c r="C254" s="20" t="s">
        <v>124</v>
      </c>
      <c r="D254" s="20" t="s">
        <v>222</v>
      </c>
      <c r="E254" s="22">
        <v>58.78310631256025</v>
      </c>
      <c r="F254" s="22">
        <v>59.612728499547494</v>
      </c>
      <c r="G254" s="22">
        <v>61.231108468576124</v>
      </c>
      <c r="H254" s="22"/>
      <c r="I254" s="22"/>
    </row>
    <row r="255" spans="1:9" x14ac:dyDescent="0.25">
      <c r="A255" s="20" t="str">
        <f t="shared" si="3"/>
        <v>DISTRIBUCION VOLUMEN X CRITERIO (kg ó litros).Total Bebidas CalienteAPERITIVO/ANTES DE COMER</v>
      </c>
      <c r="B255" s="20" t="s">
        <v>121</v>
      </c>
      <c r="C255" s="20" t="s">
        <v>124</v>
      </c>
      <c r="D255" s="20" t="s">
        <v>223</v>
      </c>
      <c r="E255" s="22">
        <v>8.806672156081806</v>
      </c>
      <c r="F255" s="22">
        <v>8.7092746598474111</v>
      </c>
      <c r="G255" s="22">
        <v>8.8722944603117408</v>
      </c>
      <c r="H255" s="22"/>
      <c r="I255" s="22"/>
    </row>
    <row r="256" spans="1:9" x14ac:dyDescent="0.25">
      <c r="A256" s="20" t="str">
        <f t="shared" si="3"/>
        <v>DISTRIBUCION VOLUMEN X CRITERIO (kg ó litros).Total Bebidas CalienteCOMIDA</v>
      </c>
      <c r="B256" s="20" t="s">
        <v>121</v>
      </c>
      <c r="C256" s="20" t="s">
        <v>124</v>
      </c>
      <c r="D256" s="20" t="s">
        <v>224</v>
      </c>
      <c r="E256" s="22">
        <v>7.2949384346349717</v>
      </c>
      <c r="F256" s="22">
        <v>7.4691770122690464</v>
      </c>
      <c r="G256" s="22">
        <v>6.5142582988179516</v>
      </c>
      <c r="H256" s="22"/>
      <c r="I256" s="22"/>
    </row>
    <row r="257" spans="1:9" x14ac:dyDescent="0.25">
      <c r="A257" s="20" t="str">
        <f t="shared" si="3"/>
        <v>DISTRIBUCION VOLUMEN X CRITERIO (kg ó litros).Total Bebidas CalienteTARDE/MERIENDA</v>
      </c>
      <c r="B257" s="20" t="s">
        <v>121</v>
      </c>
      <c r="C257" s="20" t="s">
        <v>124</v>
      </c>
      <c r="D257" s="20" t="s">
        <v>225</v>
      </c>
      <c r="E257" s="22">
        <v>17.553451832557155</v>
      </c>
      <c r="F257" s="22">
        <v>16.787620843939145</v>
      </c>
      <c r="G257" s="22">
        <v>16.436936682673917</v>
      </c>
      <c r="H257" s="22"/>
      <c r="I257" s="22"/>
    </row>
    <row r="258" spans="1:9" x14ac:dyDescent="0.25">
      <c r="A258" s="20" t="str">
        <f t="shared" si="3"/>
        <v>DISTRIBUCION VOLUMEN X CRITERIO (kg ó litros).Total Bebidas CalienteANTES DE CENAR</v>
      </c>
      <c r="B258" s="20" t="s">
        <v>121</v>
      </c>
      <c r="C258" s="20" t="s">
        <v>124</v>
      </c>
      <c r="D258" s="20" t="s">
        <v>226</v>
      </c>
      <c r="E258" s="22">
        <v>1.4313284011587517</v>
      </c>
      <c r="F258" s="22">
        <v>1.2775686634578149</v>
      </c>
      <c r="G258" s="22">
        <v>1.4122529694398169</v>
      </c>
      <c r="H258" s="22"/>
      <c r="I258" s="22"/>
    </row>
    <row r="259" spans="1:9" x14ac:dyDescent="0.25">
      <c r="A259" s="20" t="str">
        <f t="shared" si="3"/>
        <v>DISTRIBUCION VOLUMEN X CRITERIO (kg ó litros).Total Bebidas CalienteCENA</v>
      </c>
      <c r="B259" s="20" t="s">
        <v>121</v>
      </c>
      <c r="C259" s="20" t="s">
        <v>124</v>
      </c>
      <c r="D259" s="20" t="s">
        <v>227</v>
      </c>
      <c r="E259" s="22">
        <v>1.8604336339956566</v>
      </c>
      <c r="F259" s="22">
        <v>1.9583954573794009</v>
      </c>
      <c r="G259" s="22">
        <v>1.5008415157725308</v>
      </c>
      <c r="H259" s="22"/>
      <c r="I259" s="22"/>
    </row>
    <row r="260" spans="1:9" x14ac:dyDescent="0.25">
      <c r="A260" s="20" t="str">
        <f t="shared" ref="A260:A323" si="4">B260&amp;C260&amp;D260</f>
        <v>DISTRIBUCION VOLUMEN X CRITERIO (kg ó litros).Total Bebidas CalienteDESPUES DE LA CENA</v>
      </c>
      <c r="B260" s="20" t="s">
        <v>121</v>
      </c>
      <c r="C260" s="20" t="s">
        <v>124</v>
      </c>
      <c r="D260" s="20" t="s">
        <v>228</v>
      </c>
      <c r="E260" s="22">
        <v>1.7441710928051493</v>
      </c>
      <c r="F260" s="22">
        <v>1.7009749972012951</v>
      </c>
      <c r="G260" s="22">
        <v>1.2644471942580555</v>
      </c>
      <c r="H260" s="22"/>
      <c r="I260" s="22"/>
    </row>
    <row r="261" spans="1:9" x14ac:dyDescent="0.25">
      <c r="A261" s="20" t="str">
        <f t="shared" si="4"/>
        <v>DISTRIBUCION VOLUMEN X CRITERIO (kg ó litros).Total Bebidas CalienteDURANTE EL DIA</v>
      </c>
      <c r="B261" s="20" t="s">
        <v>121</v>
      </c>
      <c r="C261" s="20" t="s">
        <v>124</v>
      </c>
      <c r="D261" s="20" t="s">
        <v>229</v>
      </c>
      <c r="E261" s="22">
        <v>2.5258968306971541</v>
      </c>
      <c r="F261" s="22">
        <v>2.4842591270449241</v>
      </c>
      <c r="G261" s="22">
        <v>2.7678478553897934</v>
      </c>
      <c r="H261" s="22"/>
      <c r="I261" s="22"/>
    </row>
    <row r="262" spans="1:9" x14ac:dyDescent="0.25">
      <c r="A262" s="20" t="str">
        <f t="shared" si="4"/>
        <v>DISTRIBUCION VOLUMEN X CRITERIO (kg ó litros).Total Bebidas CalienteCON AMIGOS</v>
      </c>
      <c r="B262" s="20" t="s">
        <v>121</v>
      </c>
      <c r="C262" s="20" t="s">
        <v>124</v>
      </c>
      <c r="D262" s="20" t="s">
        <v>230</v>
      </c>
      <c r="E262" s="22">
        <v>19.675251158299904</v>
      </c>
      <c r="F262" s="22">
        <v>19.87610665471626</v>
      </c>
      <c r="G262" s="22">
        <v>19.187990063429734</v>
      </c>
      <c r="H262" s="22"/>
      <c r="I262" s="22"/>
    </row>
    <row r="263" spans="1:9" x14ac:dyDescent="0.25">
      <c r="A263" s="20" t="str">
        <f t="shared" si="4"/>
        <v>DISTRIBUCION VOLUMEN X CRITERIO (kg ó litros).Total Bebidas CalienteCON CLIENTES</v>
      </c>
      <c r="B263" s="20" t="s">
        <v>121</v>
      </c>
      <c r="C263" s="20" t="s">
        <v>124</v>
      </c>
      <c r="D263" s="20" t="s">
        <v>231</v>
      </c>
      <c r="E263" s="22">
        <v>1.4667897501298897</v>
      </c>
      <c r="F263" s="22">
        <v>1.1412914833610031</v>
      </c>
      <c r="G263" s="22">
        <v>1.2242872415352861</v>
      </c>
      <c r="H263" s="22"/>
      <c r="I263" s="22"/>
    </row>
    <row r="264" spans="1:9" x14ac:dyDescent="0.25">
      <c r="A264" s="20" t="str">
        <f t="shared" si="4"/>
        <v>DISTRIBUCION VOLUMEN X CRITERIO (kg ó litros).Total Bebidas CalienteCON COMPAÑEROS DE TRABAJO</v>
      </c>
      <c r="B264" s="20" t="s">
        <v>121</v>
      </c>
      <c r="C264" s="20" t="s">
        <v>124</v>
      </c>
      <c r="D264" s="20" t="s">
        <v>232</v>
      </c>
      <c r="E264" s="22">
        <v>16.845459357327485</v>
      </c>
      <c r="F264" s="22">
        <v>16.402423673558346</v>
      </c>
      <c r="G264" s="22">
        <v>17.517577638979013</v>
      </c>
      <c r="H264" s="22"/>
      <c r="I264" s="22"/>
    </row>
    <row r="265" spans="1:9" x14ac:dyDescent="0.25">
      <c r="A265" s="20" t="str">
        <f t="shared" si="4"/>
        <v>DISTRIBUCION VOLUMEN X CRITERIO (kg ó litros).Total Bebidas CalienteCON COMPAÑEROS DE CLASE</v>
      </c>
      <c r="B265" s="20" t="s">
        <v>121</v>
      </c>
      <c r="C265" s="20" t="s">
        <v>124</v>
      </c>
      <c r="D265" s="20" t="s">
        <v>233</v>
      </c>
      <c r="E265" s="22">
        <v>0.59660796275728656</v>
      </c>
      <c r="F265" s="22">
        <v>0.59233422632745525</v>
      </c>
      <c r="G265" s="22">
        <v>0.47119454781203174</v>
      </c>
      <c r="H265" s="22"/>
      <c r="I265" s="22"/>
    </row>
    <row r="266" spans="1:9" x14ac:dyDescent="0.25">
      <c r="A266" s="20" t="str">
        <f t="shared" si="4"/>
        <v>DISTRIBUCION VOLUMEN X CRITERIO (kg ó litros).Total Bebidas CalienteCON FAMILIA</v>
      </c>
      <c r="B266" s="20" t="s">
        <v>121</v>
      </c>
      <c r="C266" s="20" t="s">
        <v>124</v>
      </c>
      <c r="D266" s="20" t="s">
        <v>234</v>
      </c>
      <c r="E266" s="22">
        <v>19.486694579128567</v>
      </c>
      <c r="F266" s="22">
        <v>18.905362973212785</v>
      </c>
      <c r="G266" s="22">
        <v>16.714244978350024</v>
      </c>
      <c r="H266" s="22"/>
      <c r="I266" s="22"/>
    </row>
    <row r="267" spans="1:9" x14ac:dyDescent="0.25">
      <c r="A267" s="20" t="str">
        <f t="shared" si="4"/>
        <v>DISTRIBUCION VOLUMEN X CRITERIO (kg ó litros).Total Bebidas CalienteCON LA PAREJA</v>
      </c>
      <c r="B267" s="20" t="s">
        <v>121</v>
      </c>
      <c r="C267" s="20" t="s">
        <v>124</v>
      </c>
      <c r="D267" s="20" t="s">
        <v>235</v>
      </c>
      <c r="E267" s="22">
        <v>13.74883422411412</v>
      </c>
      <c r="F267" s="22">
        <v>14.630230408631654</v>
      </c>
      <c r="G267" s="22">
        <v>14.005538285985239</v>
      </c>
      <c r="H267" s="22"/>
      <c r="I267" s="22"/>
    </row>
    <row r="268" spans="1:9" x14ac:dyDescent="0.25">
      <c r="A268" s="20" t="str">
        <f t="shared" si="4"/>
        <v>DISTRIBUCION VOLUMEN X CRITERIO (kg ó litros).Total Bebidas CalienteESTABA SOLO/A</v>
      </c>
      <c r="B268" s="20" t="s">
        <v>121</v>
      </c>
      <c r="C268" s="20" t="s">
        <v>124</v>
      </c>
      <c r="D268" s="20" t="s">
        <v>236</v>
      </c>
      <c r="E268" s="22">
        <v>27.058768329268336</v>
      </c>
      <c r="F268" s="22">
        <v>27.67167584355763</v>
      </c>
      <c r="G268" s="22">
        <v>30.209157321023721</v>
      </c>
      <c r="H268" s="22"/>
      <c r="I268" s="22"/>
    </row>
    <row r="269" spans="1:9" x14ac:dyDescent="0.25">
      <c r="A269" s="20" t="str">
        <f t="shared" si="4"/>
        <v>DISTRIBUCION VOLUMEN X CRITERIO (kg ó litros).Total Bebidas CalienteOTROS</v>
      </c>
      <c r="B269" s="20" t="s">
        <v>121</v>
      </c>
      <c r="C269" s="20" t="s">
        <v>124</v>
      </c>
      <c r="D269" s="20" t="s">
        <v>237</v>
      </c>
      <c r="E269" s="22">
        <v>1.1215952209837197</v>
      </c>
      <c r="F269" s="22">
        <v>0.78057464448577552</v>
      </c>
      <c r="G269" s="22">
        <v>0.66999328644521383</v>
      </c>
      <c r="H269" s="22"/>
      <c r="I269" s="22"/>
    </row>
    <row r="270" spans="1:9" x14ac:dyDescent="0.25">
      <c r="A270" s="20" t="str">
        <f t="shared" si="4"/>
        <v>DISTRIBUCION VOLUMEN X CRITERIO (kg ó litros).Total Bebidas CalienteESTAR TRABAJANDO</v>
      </c>
      <c r="B270" s="20" t="s">
        <v>121</v>
      </c>
      <c r="C270" s="20" t="s">
        <v>124</v>
      </c>
      <c r="D270" s="20" t="s">
        <v>238</v>
      </c>
      <c r="E270" s="22">
        <v>25.146426554920581</v>
      </c>
      <c r="F270" s="22">
        <v>24.722838030990179</v>
      </c>
      <c r="G270" s="22">
        <v>26.933238517924842</v>
      </c>
      <c r="H270" s="22"/>
      <c r="I270" s="22"/>
    </row>
    <row r="271" spans="1:9" x14ac:dyDescent="0.25">
      <c r="A271" s="20" t="str">
        <f t="shared" si="4"/>
        <v>DISTRIBUCION VOLUMEN X CRITERIO (kg ó litros).Total Bebidas CalienteCOMIDA DE NEGOCIOS</v>
      </c>
      <c r="B271" s="20" t="s">
        <v>121</v>
      </c>
      <c r="C271" s="20" t="s">
        <v>124</v>
      </c>
      <c r="D271" s="20" t="s">
        <v>239</v>
      </c>
      <c r="E271" s="22">
        <v>0.19936188557718193</v>
      </c>
      <c r="F271" s="22">
        <v>0.19297849628448768</v>
      </c>
      <c r="G271" s="22">
        <v>0.17112102784462291</v>
      </c>
      <c r="H271" s="22"/>
      <c r="I271" s="22"/>
    </row>
    <row r="272" spans="1:9" x14ac:dyDescent="0.25">
      <c r="A272" s="20" t="str">
        <f t="shared" si="4"/>
        <v>DISTRIBUCION VOLUMEN X CRITERIO (kg ó litros).Total Bebidas CalientePOR PLACER/RELAX</v>
      </c>
      <c r="B272" s="20" t="s">
        <v>121</v>
      </c>
      <c r="C272" s="20" t="s">
        <v>124</v>
      </c>
      <c r="D272" s="20" t="s">
        <v>240</v>
      </c>
      <c r="E272" s="22">
        <v>15.834071549219694</v>
      </c>
      <c r="F272" s="22">
        <v>13.890997823446986</v>
      </c>
      <c r="G272" s="22">
        <v>14.48769759017495</v>
      </c>
      <c r="H272" s="22"/>
      <c r="I272" s="22"/>
    </row>
    <row r="273" spans="1:9" x14ac:dyDescent="0.25">
      <c r="A273" s="20" t="str">
        <f t="shared" si="4"/>
        <v>DISTRIBUCION VOLUMEN X CRITERIO (kg ó litros).Total Bebidas CalienteTENER HAMBRE/SIN PLANIFICAR</v>
      </c>
      <c r="B273" s="20" t="s">
        <v>121</v>
      </c>
      <c r="C273" s="20" t="s">
        <v>124</v>
      </c>
      <c r="D273" s="20" t="s">
        <v>241</v>
      </c>
      <c r="E273" s="22">
        <v>21.840154642812003</v>
      </c>
      <c r="F273" s="22">
        <v>25.888189573930891</v>
      </c>
      <c r="G273" s="22">
        <v>26.047852977705872</v>
      </c>
      <c r="H273" s="22"/>
      <c r="I273" s="22"/>
    </row>
    <row r="274" spans="1:9" x14ac:dyDescent="0.25">
      <c r="A274" s="20" t="str">
        <f t="shared" si="4"/>
        <v>DISTRIBUCION VOLUMEN X CRITERIO (kg ó litros).Total Bebidas CalienteESTAR DE COMPRAS</v>
      </c>
      <c r="B274" s="20" t="s">
        <v>121</v>
      </c>
      <c r="C274" s="20" t="s">
        <v>124</v>
      </c>
      <c r="D274" s="20" t="s">
        <v>242</v>
      </c>
      <c r="E274" s="22">
        <v>3.0071806397610001</v>
      </c>
      <c r="F274" s="22">
        <v>3.0508652515553178</v>
      </c>
      <c r="G274" s="22">
        <v>3.2308521420782097</v>
      </c>
      <c r="H274" s="22"/>
      <c r="I274" s="22"/>
    </row>
    <row r="275" spans="1:9" x14ac:dyDescent="0.25">
      <c r="A275" s="20" t="str">
        <f t="shared" si="4"/>
        <v>DISTRIBUCION VOLUMEN X CRITERIO (kg ó litros).Total Bebidas CalienteNO COCINAR EN CASA</v>
      </c>
      <c r="B275" s="20" t="s">
        <v>121</v>
      </c>
      <c r="C275" s="20" t="s">
        <v>124</v>
      </c>
      <c r="D275" s="20" t="s">
        <v>243</v>
      </c>
      <c r="E275" s="22">
        <v>2.6774643468999448</v>
      </c>
      <c r="F275" s="22">
        <v>2.4607871469897522</v>
      </c>
      <c r="G275" s="22">
        <v>2.0847617463342756</v>
      </c>
      <c r="H275" s="22"/>
      <c r="I275" s="22"/>
    </row>
    <row r="276" spans="1:9" x14ac:dyDescent="0.25">
      <c r="A276" s="20" t="str">
        <f t="shared" si="4"/>
        <v>DISTRIBUCION VOLUMEN X CRITERIO (kg ó litros).Total Bebidas CalienteCELEBRACION/FIESTA/SALIR TOMAR</v>
      </c>
      <c r="B276" s="20" t="s">
        <v>121</v>
      </c>
      <c r="C276" s="20" t="s">
        <v>124</v>
      </c>
      <c r="D276" s="20" t="s">
        <v>244</v>
      </c>
      <c r="E276" s="22">
        <v>19.963723536422897</v>
      </c>
      <c r="F276" s="22">
        <v>20.594817440043339</v>
      </c>
      <c r="G276" s="22">
        <v>19.829655145080324</v>
      </c>
      <c r="H276" s="22"/>
      <c r="I276" s="22"/>
    </row>
    <row r="277" spans="1:9" x14ac:dyDescent="0.25">
      <c r="A277" s="20" t="str">
        <f t="shared" si="4"/>
        <v>DISTRIBUCION VOLUMEN X CRITERIO (kg ó litros).Total Bebidas CalienteVIENDO DEPORTES</v>
      </c>
      <c r="B277" s="20" t="s">
        <v>121</v>
      </c>
      <c r="C277" s="20" t="s">
        <v>124</v>
      </c>
      <c r="D277" s="20" t="s">
        <v>245</v>
      </c>
      <c r="E277" s="22">
        <v>0.49356514964872072</v>
      </c>
      <c r="F277" s="22">
        <v>0.54493839143285716</v>
      </c>
      <c r="G277" s="22">
        <v>0.44694871015859422</v>
      </c>
      <c r="H277" s="22"/>
      <c r="I277" s="22"/>
    </row>
    <row r="278" spans="1:9" x14ac:dyDescent="0.25">
      <c r="A278" s="20" t="str">
        <f t="shared" si="4"/>
        <v>DISTRIBUCION VOLUMEN X CRITERIO (kg ó litros).Total Bebidas CalienteOTROS MOTIVOS</v>
      </c>
      <c r="B278" s="20" t="s">
        <v>121</v>
      </c>
      <c r="C278" s="20" t="s">
        <v>124</v>
      </c>
      <c r="D278" s="20" t="s">
        <v>246</v>
      </c>
      <c r="E278" s="22">
        <v>10.668010446519087</v>
      </c>
      <c r="F278" s="22">
        <v>8.6535965132644321</v>
      </c>
      <c r="G278" s="22">
        <v>6.7678625975851379</v>
      </c>
      <c r="H278" s="22"/>
      <c r="I278" s="22"/>
    </row>
    <row r="279" spans="1:9" x14ac:dyDescent="0.25">
      <c r="A279" s="20" t="str">
        <f t="shared" si="4"/>
        <v>CONSUMO PER CAPITA (kg ó litros por individuo)TOTAL BEBIDAST.ESPAÑA</v>
      </c>
      <c r="B279" s="20" t="s">
        <v>122</v>
      </c>
      <c r="C279" s="20" t="s">
        <v>123</v>
      </c>
      <c r="D279" s="20" t="s">
        <v>37</v>
      </c>
      <c r="E279" s="22">
        <v>95.600639899946643</v>
      </c>
      <c r="F279" s="22">
        <v>95.432333499115856</v>
      </c>
      <c r="G279" s="22">
        <v>58.245278177074248</v>
      </c>
      <c r="H279" s="22"/>
      <c r="I279" s="22"/>
    </row>
    <row r="280" spans="1:9" x14ac:dyDescent="0.25">
      <c r="A280" s="20" t="str">
        <f t="shared" si="4"/>
        <v>CONSUMO PER CAPITA (kg ó litros por individuo)TOTAL BEBIDASHiper+Super+Discount+G.A</v>
      </c>
      <c r="B280" s="20" t="s">
        <v>122</v>
      </c>
      <c r="C280" s="20" t="s">
        <v>123</v>
      </c>
      <c r="D280" s="20" t="s">
        <v>24</v>
      </c>
      <c r="E280" s="22">
        <v>13.216948611051809</v>
      </c>
      <c r="F280" s="22">
        <v>12.317717108520373</v>
      </c>
      <c r="G280" s="22">
        <v>9.2214578930683953</v>
      </c>
      <c r="H280" s="22"/>
      <c r="I280" s="22"/>
    </row>
    <row r="281" spans="1:9" x14ac:dyDescent="0.25">
      <c r="A281" s="20" t="str">
        <f t="shared" si="4"/>
        <v>CONSUMO PER CAPITA (kg ó litros por individuo)TOTAL BEBIDASRestaurantes</v>
      </c>
      <c r="B281" s="20" t="s">
        <v>122</v>
      </c>
      <c r="C281" s="20" t="s">
        <v>123</v>
      </c>
      <c r="D281" s="20" t="s">
        <v>25</v>
      </c>
      <c r="E281" s="22">
        <v>15.979421318944436</v>
      </c>
      <c r="F281" s="22">
        <v>16.230762494741928</v>
      </c>
      <c r="G281" s="22">
        <v>8.1247992179949797</v>
      </c>
      <c r="H281" s="22"/>
      <c r="I281" s="22"/>
    </row>
    <row r="282" spans="1:9" x14ac:dyDescent="0.25">
      <c r="A282" s="20" t="str">
        <f t="shared" si="4"/>
        <v>CONSUMO PER CAPITA (kg ó litros por individuo)TOTAL BEBIDASRestaurantes Fast Food</v>
      </c>
      <c r="B282" s="20" t="s">
        <v>122</v>
      </c>
      <c r="C282" s="20" t="s">
        <v>123</v>
      </c>
      <c r="D282" s="20" t="s">
        <v>26</v>
      </c>
      <c r="E282" s="22">
        <v>4.0621889827555817</v>
      </c>
      <c r="F282" s="22">
        <v>4.3304223248144726</v>
      </c>
      <c r="G282" s="22">
        <v>2.504528328192511</v>
      </c>
      <c r="H282" s="22"/>
      <c r="I282" s="22"/>
    </row>
    <row r="283" spans="1:9" x14ac:dyDescent="0.25">
      <c r="A283" s="20" t="str">
        <f t="shared" si="4"/>
        <v>CONSUMO PER CAPITA (kg ó litros por individuo)TOTAL BEBIDASBares/Cafeterias/Cervecerias</v>
      </c>
      <c r="B283" s="20" t="s">
        <v>122</v>
      </c>
      <c r="C283" s="20" t="s">
        <v>123</v>
      </c>
      <c r="D283" s="20" t="s">
        <v>27</v>
      </c>
      <c r="E283" s="22">
        <v>44.211498754849991</v>
      </c>
      <c r="F283" s="22">
        <v>44.673305365117663</v>
      </c>
      <c r="G283" s="22">
        <v>26.501481043734756</v>
      </c>
      <c r="H283" s="22"/>
      <c r="I283" s="22"/>
    </row>
    <row r="284" spans="1:9" x14ac:dyDescent="0.25">
      <c r="A284" s="20" t="str">
        <f t="shared" si="4"/>
        <v>CONSUMO PER CAPITA (kg ó litros por individuo)TOTAL BEBIDASPanaderias/Pastelerias</v>
      </c>
      <c r="B284" s="20" t="s">
        <v>122</v>
      </c>
      <c r="C284" s="20" t="s">
        <v>123</v>
      </c>
      <c r="D284" s="20" t="s">
        <v>28</v>
      </c>
      <c r="E284" s="22">
        <v>1.724981620822486</v>
      </c>
      <c r="F284" s="22">
        <v>1.566131649799164</v>
      </c>
      <c r="G284" s="22">
        <v>0.86973835923194009</v>
      </c>
      <c r="H284" s="22"/>
      <c r="I284" s="22"/>
    </row>
    <row r="285" spans="1:9" x14ac:dyDescent="0.25">
      <c r="A285" s="20" t="str">
        <f t="shared" si="4"/>
        <v>CONSUMO PER CAPITA (kg ó litros por individuo)TOTAL BEBIDASTda.Alimentacion/Delicatesen</v>
      </c>
      <c r="B285" s="20" t="s">
        <v>122</v>
      </c>
      <c r="C285" s="20" t="s">
        <v>123</v>
      </c>
      <c r="D285" s="20" t="s">
        <v>204</v>
      </c>
      <c r="E285" s="22">
        <v>1.997498622370049</v>
      </c>
      <c r="F285" s="22">
        <v>2.1724387581015501</v>
      </c>
      <c r="G285" s="22">
        <v>2.1392390362837466</v>
      </c>
      <c r="H285" s="22"/>
      <c r="I285" s="22"/>
    </row>
    <row r="286" spans="1:9" x14ac:dyDescent="0.25">
      <c r="A286" s="20" t="str">
        <f t="shared" si="4"/>
        <v>CONSUMO PER CAPITA (kg ó litros por individuo)TOTAL BEBIDASCanal Conveniencia/24h</v>
      </c>
      <c r="B286" s="20" t="s">
        <v>122</v>
      </c>
      <c r="C286" s="20" t="s">
        <v>123</v>
      </c>
      <c r="D286" s="20" t="s">
        <v>205</v>
      </c>
      <c r="E286" s="22" t="s">
        <v>213</v>
      </c>
      <c r="F286" s="22" t="s">
        <v>213</v>
      </c>
      <c r="G286" s="22">
        <v>1.299950857471764</v>
      </c>
      <c r="H286" s="22"/>
      <c r="I286" s="22"/>
    </row>
    <row r="287" spans="1:9" x14ac:dyDescent="0.25">
      <c r="A287" s="20" t="str">
        <f t="shared" si="4"/>
        <v>CONSUMO PER CAPITA (kg ó litros por individuo)TOTAL BEBIDASHoteles</v>
      </c>
      <c r="B287" s="20" t="s">
        <v>122</v>
      </c>
      <c r="C287" s="20" t="s">
        <v>123</v>
      </c>
      <c r="D287" s="20" t="s">
        <v>30</v>
      </c>
      <c r="E287" s="22">
        <v>1.0683208965374298</v>
      </c>
      <c r="F287" s="22">
        <v>0.9667626726427978</v>
      </c>
      <c r="G287" s="22">
        <v>0.27156801232164346</v>
      </c>
      <c r="H287" s="22"/>
      <c r="I287" s="22"/>
    </row>
    <row r="288" spans="1:9" x14ac:dyDescent="0.25">
      <c r="A288" s="20" t="str">
        <f t="shared" si="4"/>
        <v>CONSUMO PER CAPITA (kg ó litros por individuo)TOTAL BEBIDASEstaciones de servicio</v>
      </c>
      <c r="B288" s="20" t="s">
        <v>122</v>
      </c>
      <c r="C288" s="20" t="s">
        <v>123</v>
      </c>
      <c r="D288" s="20" t="s">
        <v>31</v>
      </c>
      <c r="E288" s="22">
        <v>1.9281162493600537</v>
      </c>
      <c r="F288" s="22">
        <v>0.67517632439955222</v>
      </c>
      <c r="G288" s="22">
        <v>1.4150543007617689</v>
      </c>
      <c r="H288" s="22"/>
      <c r="I288" s="22"/>
    </row>
    <row r="289" spans="1:9" x14ac:dyDescent="0.25">
      <c r="A289" s="20" t="str">
        <f t="shared" si="4"/>
        <v>CONSUMO PER CAPITA (kg ó litros por individuo)TOTAL BEBIDASMaquinas dispensadoras</v>
      </c>
      <c r="B289" s="20" t="s">
        <v>122</v>
      </c>
      <c r="C289" s="20" t="s">
        <v>123</v>
      </c>
      <c r="D289" s="20" t="s">
        <v>32</v>
      </c>
      <c r="E289" s="22">
        <v>2.1981065387456065</v>
      </c>
      <c r="F289" s="22">
        <v>2.1291164731246268</v>
      </c>
      <c r="G289" s="22">
        <v>1.7620850353360931</v>
      </c>
      <c r="H289" s="22"/>
      <c r="I289" s="22"/>
    </row>
    <row r="290" spans="1:9" x14ac:dyDescent="0.25">
      <c r="A290" s="20" t="str">
        <f t="shared" si="4"/>
        <v>CONSUMO PER CAPITA (kg ó litros por individuo)TOTAL BEBIDASServicio en la empresa</v>
      </c>
      <c r="B290" s="20" t="s">
        <v>122</v>
      </c>
      <c r="C290" s="20" t="s">
        <v>123</v>
      </c>
      <c r="D290" s="20" t="s">
        <v>33</v>
      </c>
      <c r="E290" s="22">
        <v>1.1306544667791885</v>
      </c>
      <c r="F290" s="22">
        <v>1.6185810305233674</v>
      </c>
      <c r="G290" s="22">
        <v>1.1875133703208143</v>
      </c>
      <c r="H290" s="22"/>
      <c r="I290" s="22"/>
    </row>
    <row r="291" spans="1:9" x14ac:dyDescent="0.25">
      <c r="A291" s="20" t="str">
        <f t="shared" si="4"/>
        <v>CONSUMO PER CAPITA (kg ó litros por individuo)TOTAL BEBIDASResto de canales</v>
      </c>
      <c r="B291" s="20" t="s">
        <v>122</v>
      </c>
      <c r="C291" s="20" t="s">
        <v>123</v>
      </c>
      <c r="D291" s="20" t="s">
        <v>34</v>
      </c>
      <c r="E291" s="22">
        <v>8.082909415106375</v>
      </c>
      <c r="F291" s="22">
        <v>8.7519133676586041</v>
      </c>
      <c r="G291" s="22">
        <v>2.9478555001303364</v>
      </c>
      <c r="H291" s="22"/>
      <c r="I291" s="22"/>
    </row>
    <row r="292" spans="1:9" x14ac:dyDescent="0.25">
      <c r="A292" s="20" t="str">
        <f t="shared" si="4"/>
        <v>CONSUMO PER CAPITA (kg ó litros por individuo)TOTAL BEBIDASEN LA CALLE</v>
      </c>
      <c r="B292" s="20" t="s">
        <v>122</v>
      </c>
      <c r="C292" s="20" t="s">
        <v>123</v>
      </c>
      <c r="D292" s="20" t="s">
        <v>214</v>
      </c>
      <c r="E292" s="22">
        <v>6.61224009813842</v>
      </c>
      <c r="F292" s="22">
        <v>6.1498298306351318</v>
      </c>
      <c r="G292" s="22">
        <v>4.2602266074363326</v>
      </c>
      <c r="H292" s="22"/>
      <c r="I292" s="22"/>
    </row>
    <row r="293" spans="1:9" x14ac:dyDescent="0.25">
      <c r="A293" s="20" t="str">
        <f t="shared" si="4"/>
        <v>CONSUMO PER CAPITA (kg ó litros por individuo)TOTAL BEBIDASEN CASA DE OTROS</v>
      </c>
      <c r="B293" s="20" t="s">
        <v>122</v>
      </c>
      <c r="C293" s="20" t="s">
        <v>123</v>
      </c>
      <c r="D293" s="20" t="s">
        <v>215</v>
      </c>
      <c r="E293" s="22">
        <v>3.2680959131891991</v>
      </c>
      <c r="F293" s="22">
        <v>3.5621648940422084</v>
      </c>
      <c r="G293" s="22">
        <v>3.6012734371477646</v>
      </c>
      <c r="H293" s="22"/>
      <c r="I293" s="22"/>
    </row>
    <row r="294" spans="1:9" x14ac:dyDescent="0.25">
      <c r="A294" s="20" t="str">
        <f t="shared" si="4"/>
        <v>CONSUMO PER CAPITA (kg ó litros por individuo)TOTAL BEBIDASEN EL ESTABLECIMIENTO</v>
      </c>
      <c r="B294" s="20" t="s">
        <v>122</v>
      </c>
      <c r="C294" s="20" t="s">
        <v>123</v>
      </c>
      <c r="D294" s="20" t="s">
        <v>216</v>
      </c>
      <c r="E294" s="22">
        <v>69.598673105750507</v>
      </c>
      <c r="F294" s="22">
        <v>71.540778417966649</v>
      </c>
      <c r="G294" s="22">
        <v>39.985252416219907</v>
      </c>
      <c r="H294" s="22"/>
      <c r="I294" s="22"/>
    </row>
    <row r="295" spans="1:9" x14ac:dyDescent="0.25">
      <c r="A295" s="20" t="str">
        <f t="shared" si="4"/>
        <v>CONSUMO PER CAPITA (kg ó litros por individuo)TOTAL BEBIDASEN EL TRABAJO</v>
      </c>
      <c r="B295" s="20" t="s">
        <v>122</v>
      </c>
      <c r="C295" s="20" t="s">
        <v>123</v>
      </c>
      <c r="D295" s="20" t="s">
        <v>217</v>
      </c>
      <c r="E295" s="22">
        <v>6.9455418760587007</v>
      </c>
      <c r="F295" s="22">
        <v>7.2426520691387761</v>
      </c>
      <c r="G295" s="22">
        <v>5.216500542087366</v>
      </c>
      <c r="H295" s="22"/>
      <c r="I295" s="22"/>
    </row>
    <row r="296" spans="1:9" x14ac:dyDescent="0.25">
      <c r="A296" s="20" t="str">
        <f t="shared" si="4"/>
        <v>CONSUMO PER CAPITA (kg ó litros por individuo)TOTAL BEBIDASEN COLEGIO/INSTITUTO/UNIV.</v>
      </c>
      <c r="B296" s="20" t="s">
        <v>122</v>
      </c>
      <c r="C296" s="20" t="s">
        <v>123</v>
      </c>
      <c r="D296" s="20" t="s">
        <v>218</v>
      </c>
      <c r="E296" s="22">
        <v>0.29175275262031619</v>
      </c>
      <c r="F296" s="22">
        <v>0.24617573692472569</v>
      </c>
      <c r="G296" s="22">
        <v>0.11329066805848587</v>
      </c>
      <c r="H296" s="22"/>
      <c r="I296" s="22"/>
    </row>
    <row r="297" spans="1:9" x14ac:dyDescent="0.25">
      <c r="A297" s="20" t="str">
        <f t="shared" si="4"/>
        <v>CONSUMO PER CAPITA (kg ó litros por individuo)TOTAL BEBIDASEN MI CASA</v>
      </c>
      <c r="B297" s="20" t="s">
        <v>122</v>
      </c>
      <c r="C297" s="20" t="s">
        <v>123</v>
      </c>
      <c r="D297" s="20" t="s">
        <v>219</v>
      </c>
      <c r="E297" s="22">
        <v>1.3543283966464519</v>
      </c>
      <c r="F297" s="22">
        <v>2.9039581597755899</v>
      </c>
      <c r="G297" s="22">
        <v>2.4315847049165007</v>
      </c>
      <c r="H297" s="22"/>
      <c r="I297" s="22"/>
    </row>
    <row r="298" spans="1:9" x14ac:dyDescent="0.25">
      <c r="A298" s="20" t="str">
        <f t="shared" si="4"/>
        <v>CONSUMO PER CAPITA (kg ó litros por individuo)TOTAL BEBIDASEN M.TRANSP.(AVION,TREN,AUTOC,E</v>
      </c>
      <c r="B298" s="20" t="s">
        <v>122</v>
      </c>
      <c r="C298" s="20" t="s">
        <v>123</v>
      </c>
      <c r="D298" s="20" t="s">
        <v>220</v>
      </c>
      <c r="E298" s="22" t="s">
        <v>213</v>
      </c>
      <c r="F298" s="22" t="s">
        <v>213</v>
      </c>
      <c r="G298" s="22">
        <v>0.25007622636031596</v>
      </c>
      <c r="H298" s="22"/>
      <c r="I298" s="22"/>
    </row>
    <row r="299" spans="1:9" x14ac:dyDescent="0.25">
      <c r="A299" s="20" t="str">
        <f t="shared" si="4"/>
        <v>CONSUMO PER CAPITA (kg ó litros por individuo)TOTAL BEBIDASEN OTRO LUGAR</v>
      </c>
      <c r="B299" s="20" t="s">
        <v>122</v>
      </c>
      <c r="C299" s="20" t="s">
        <v>123</v>
      </c>
      <c r="D299" s="20" t="s">
        <v>221</v>
      </c>
      <c r="E299" s="22">
        <v>7.5300181504233423</v>
      </c>
      <c r="F299" s="22">
        <v>3.7867653270278177</v>
      </c>
      <c r="G299" s="22">
        <v>2.3870652867580899</v>
      </c>
      <c r="H299" s="22"/>
      <c r="I299" s="22"/>
    </row>
    <row r="300" spans="1:9" x14ac:dyDescent="0.25">
      <c r="A300" s="20" t="str">
        <f t="shared" si="4"/>
        <v>CONSUMO PER CAPITA (kg ó litros por individuo)TOTAL BEBIDASDESAYUNO</v>
      </c>
      <c r="B300" s="20" t="s">
        <v>122</v>
      </c>
      <c r="C300" s="20" t="s">
        <v>123</v>
      </c>
      <c r="D300" s="20" t="s">
        <v>222</v>
      </c>
      <c r="E300" s="22">
        <v>10.889811320185594</v>
      </c>
      <c r="F300" s="22">
        <v>10.821146102273289</v>
      </c>
      <c r="G300" s="22">
        <v>7.2784966399149811</v>
      </c>
      <c r="H300" s="22"/>
      <c r="I300" s="22"/>
    </row>
    <row r="301" spans="1:9" x14ac:dyDescent="0.25">
      <c r="A301" s="20" t="str">
        <f t="shared" si="4"/>
        <v>CONSUMO PER CAPITA (kg ó litros por individuo)TOTAL BEBIDASAPERITIVO/ANTES DE COMER</v>
      </c>
      <c r="B301" s="20" t="s">
        <v>122</v>
      </c>
      <c r="C301" s="20" t="s">
        <v>123</v>
      </c>
      <c r="D301" s="20" t="s">
        <v>223</v>
      </c>
      <c r="E301" s="22">
        <v>15.07462604738839</v>
      </c>
      <c r="F301" s="22">
        <v>15.570689568379917</v>
      </c>
      <c r="G301" s="22">
        <v>10.310768250617398</v>
      </c>
      <c r="H301" s="22"/>
      <c r="I301" s="22"/>
    </row>
    <row r="302" spans="1:9" x14ac:dyDescent="0.25">
      <c r="A302" s="20" t="str">
        <f t="shared" si="4"/>
        <v>CONSUMO PER CAPITA (kg ó litros por individuo)TOTAL BEBIDASCOMIDA</v>
      </c>
      <c r="B302" s="20" t="s">
        <v>122</v>
      </c>
      <c r="C302" s="20" t="s">
        <v>123</v>
      </c>
      <c r="D302" s="20" t="s">
        <v>224</v>
      </c>
      <c r="E302" s="22">
        <v>24.648830102308668</v>
      </c>
      <c r="F302" s="22">
        <v>25.318232342222803</v>
      </c>
      <c r="G302" s="22">
        <v>14.145304112837346</v>
      </c>
      <c r="H302" s="22"/>
      <c r="I302" s="22"/>
    </row>
    <row r="303" spans="1:9" x14ac:dyDescent="0.25">
      <c r="A303" s="20" t="str">
        <f t="shared" si="4"/>
        <v>CONSUMO PER CAPITA (kg ó litros por individuo)TOTAL BEBIDASTARDE/MERIENDA</v>
      </c>
      <c r="B303" s="20" t="s">
        <v>122</v>
      </c>
      <c r="C303" s="20" t="s">
        <v>123</v>
      </c>
      <c r="D303" s="20" t="s">
        <v>225</v>
      </c>
      <c r="E303" s="22">
        <v>12.659077452700062</v>
      </c>
      <c r="F303" s="22">
        <v>12.053677696886098</v>
      </c>
      <c r="G303" s="22">
        <v>7.5983119092512803</v>
      </c>
      <c r="H303" s="22"/>
      <c r="I303" s="22"/>
    </row>
    <row r="304" spans="1:9" x14ac:dyDescent="0.25">
      <c r="A304" s="20" t="str">
        <f t="shared" si="4"/>
        <v>CONSUMO PER CAPITA (kg ó litros por individuo)TOTAL BEBIDASANTES DE CENAR</v>
      </c>
      <c r="B304" s="20" t="s">
        <v>122</v>
      </c>
      <c r="C304" s="20" t="s">
        <v>123</v>
      </c>
      <c r="D304" s="20" t="s">
        <v>226</v>
      </c>
      <c r="E304" s="22">
        <v>6.9778340793902895</v>
      </c>
      <c r="F304" s="22">
        <v>7.138256252159052</v>
      </c>
      <c r="G304" s="22">
        <v>4.7087557954745938</v>
      </c>
      <c r="H304" s="22"/>
      <c r="I304" s="22"/>
    </row>
    <row r="305" spans="1:9" x14ac:dyDescent="0.25">
      <c r="A305" s="20" t="str">
        <f t="shared" si="4"/>
        <v>CONSUMO PER CAPITA (kg ó litros por individuo)TOTAL BEBIDASCENA</v>
      </c>
      <c r="B305" s="20" t="s">
        <v>122</v>
      </c>
      <c r="C305" s="20" t="s">
        <v>123</v>
      </c>
      <c r="D305" s="20" t="s">
        <v>227</v>
      </c>
      <c r="E305" s="22">
        <v>13.716457301286466</v>
      </c>
      <c r="F305" s="22">
        <v>13.928787902985595</v>
      </c>
      <c r="G305" s="22">
        <v>7.1715195667656717</v>
      </c>
      <c r="H305" s="22"/>
      <c r="I305" s="22"/>
    </row>
    <row r="306" spans="1:9" x14ac:dyDescent="0.25">
      <c r="A306" s="20" t="str">
        <f t="shared" si="4"/>
        <v>CONSUMO PER CAPITA (kg ó litros por individuo)TOTAL BEBIDASDESPUES DE LA CENA</v>
      </c>
      <c r="B306" s="20" t="s">
        <v>122</v>
      </c>
      <c r="C306" s="20" t="s">
        <v>123</v>
      </c>
      <c r="D306" s="20" t="s">
        <v>228</v>
      </c>
      <c r="E306" s="22">
        <v>3.2741921005391257</v>
      </c>
      <c r="F306" s="22">
        <v>2.9915409061208385</v>
      </c>
      <c r="G306" s="22">
        <v>1.4506814270027935</v>
      </c>
      <c r="H306" s="22"/>
      <c r="I306" s="22"/>
    </row>
    <row r="307" spans="1:9" x14ac:dyDescent="0.25">
      <c r="A307" s="20" t="str">
        <f t="shared" si="4"/>
        <v>CONSUMO PER CAPITA (kg ó litros por individuo)TOTAL BEBIDASDURANTE EL DIA</v>
      </c>
      <c r="B307" s="20" t="s">
        <v>122</v>
      </c>
      <c r="C307" s="20" t="s">
        <v>123</v>
      </c>
      <c r="D307" s="20" t="s">
        <v>229</v>
      </c>
      <c r="E307" s="22">
        <v>8.3598151608400997</v>
      </c>
      <c r="F307" s="22">
        <v>7.609996614271612</v>
      </c>
      <c r="G307" s="22">
        <v>5.581445221251891</v>
      </c>
      <c r="H307" s="22"/>
      <c r="I307" s="22"/>
    </row>
    <row r="308" spans="1:9" x14ac:dyDescent="0.25">
      <c r="A308" s="20" t="str">
        <f t="shared" si="4"/>
        <v>CONSUMO PER CAPITA (kg ó litros por individuo)TOTAL BEBIDASCON AMIGOS</v>
      </c>
      <c r="B308" s="20" t="s">
        <v>122</v>
      </c>
      <c r="C308" s="20" t="s">
        <v>123</v>
      </c>
      <c r="D308" s="20" t="s">
        <v>230</v>
      </c>
      <c r="E308" s="22">
        <v>29.104347810581245</v>
      </c>
      <c r="F308" s="22">
        <v>29.869335378460487</v>
      </c>
      <c r="G308" s="22">
        <v>16.817565902596861</v>
      </c>
      <c r="H308" s="22"/>
      <c r="I308" s="22"/>
    </row>
    <row r="309" spans="1:9" x14ac:dyDescent="0.25">
      <c r="A309" s="20" t="str">
        <f t="shared" si="4"/>
        <v>CONSUMO PER CAPITA (kg ó litros por individuo)TOTAL BEBIDASCON CLIENTES</v>
      </c>
      <c r="B309" s="20" t="s">
        <v>122</v>
      </c>
      <c r="C309" s="20" t="s">
        <v>123</v>
      </c>
      <c r="D309" s="20" t="s">
        <v>231</v>
      </c>
      <c r="E309" s="22">
        <v>0.61968623257266198</v>
      </c>
      <c r="F309" s="22">
        <v>0.69600649951111349</v>
      </c>
      <c r="G309" s="22">
        <v>0.40362541576956956</v>
      </c>
      <c r="H309" s="22"/>
      <c r="I309" s="22"/>
    </row>
    <row r="310" spans="1:9" x14ac:dyDescent="0.25">
      <c r="A310" s="20" t="str">
        <f t="shared" si="4"/>
        <v>CONSUMO PER CAPITA (kg ó litros por individuo)TOTAL BEBIDASCON COMPAÑEROS DE TRABAJO</v>
      </c>
      <c r="B310" s="20" t="s">
        <v>122</v>
      </c>
      <c r="C310" s="20" t="s">
        <v>123</v>
      </c>
      <c r="D310" s="20" t="s">
        <v>232</v>
      </c>
      <c r="E310" s="22">
        <v>6.9500426569808864</v>
      </c>
      <c r="F310" s="22">
        <v>6.6395828235438934</v>
      </c>
      <c r="G310" s="22">
        <v>3.8763104042026524</v>
      </c>
      <c r="H310" s="22"/>
      <c r="I310" s="22"/>
    </row>
    <row r="311" spans="1:9" x14ac:dyDescent="0.25">
      <c r="A311" s="20" t="str">
        <f t="shared" si="4"/>
        <v>CONSUMO PER CAPITA (kg ó litros por individuo)TOTAL BEBIDASCON COMPAÑEROS DE CLASE</v>
      </c>
      <c r="B311" s="20" t="s">
        <v>122</v>
      </c>
      <c r="C311" s="20" t="s">
        <v>123</v>
      </c>
      <c r="D311" s="20" t="s">
        <v>233</v>
      </c>
      <c r="E311" s="22">
        <v>0.3960239617237839</v>
      </c>
      <c r="F311" s="22">
        <v>0.33605495145236092</v>
      </c>
      <c r="G311" s="22">
        <v>0.18498804434979038</v>
      </c>
      <c r="H311" s="22"/>
      <c r="I311" s="22"/>
    </row>
    <row r="312" spans="1:9" x14ac:dyDescent="0.25">
      <c r="A312" s="20" t="str">
        <f t="shared" si="4"/>
        <v>CONSUMO PER CAPITA (kg ó litros por individuo)TOTAL BEBIDASCON FAMILIA</v>
      </c>
      <c r="B312" s="20" t="s">
        <v>122</v>
      </c>
      <c r="C312" s="20" t="s">
        <v>123</v>
      </c>
      <c r="D312" s="20" t="s">
        <v>234</v>
      </c>
      <c r="E312" s="22">
        <v>29.474629543667408</v>
      </c>
      <c r="F312" s="22">
        <v>28.131215804715286</v>
      </c>
      <c r="G312" s="22">
        <v>16.036457500875766</v>
      </c>
      <c r="H312" s="22"/>
      <c r="I312" s="22"/>
    </row>
    <row r="313" spans="1:9" x14ac:dyDescent="0.25">
      <c r="A313" s="20" t="str">
        <f t="shared" si="4"/>
        <v>CONSUMO PER CAPITA (kg ó litros por individuo)TOTAL BEBIDASCON LA PAREJA</v>
      </c>
      <c r="B313" s="20" t="s">
        <v>122</v>
      </c>
      <c r="C313" s="20" t="s">
        <v>123</v>
      </c>
      <c r="D313" s="20" t="s">
        <v>235</v>
      </c>
      <c r="E313" s="22">
        <v>12.983669243354386</v>
      </c>
      <c r="F313" s="22">
        <v>13.458390909018661</v>
      </c>
      <c r="G313" s="22">
        <v>8.2419334501433443</v>
      </c>
      <c r="H313" s="22"/>
      <c r="I313" s="22"/>
    </row>
    <row r="314" spans="1:9" x14ac:dyDescent="0.25">
      <c r="A314" s="20" t="str">
        <f t="shared" si="4"/>
        <v>CONSUMO PER CAPITA (kg ó litros por individuo)TOTAL BEBIDASESTABA SOLO/A</v>
      </c>
      <c r="B314" s="20" t="s">
        <v>122</v>
      </c>
      <c r="C314" s="20" t="s">
        <v>123</v>
      </c>
      <c r="D314" s="20" t="s">
        <v>236</v>
      </c>
      <c r="E314" s="22">
        <v>15.148717033000052</v>
      </c>
      <c r="F314" s="22">
        <v>15.401831231783413</v>
      </c>
      <c r="G314" s="22">
        <v>12.298071426859707</v>
      </c>
      <c r="H314" s="22"/>
      <c r="I314" s="22"/>
    </row>
    <row r="315" spans="1:9" x14ac:dyDescent="0.25">
      <c r="A315" s="20" t="str">
        <f t="shared" si="4"/>
        <v>CONSUMO PER CAPITA (kg ó litros por individuo)TOTAL BEBIDASOTROS</v>
      </c>
      <c r="B315" s="20" t="s">
        <v>122</v>
      </c>
      <c r="C315" s="20" t="s">
        <v>123</v>
      </c>
      <c r="D315" s="20" t="s">
        <v>237</v>
      </c>
      <c r="E315" s="22">
        <v>0.92353122139501798</v>
      </c>
      <c r="F315" s="22">
        <v>0.89990473489642064</v>
      </c>
      <c r="G315" s="22">
        <v>0.38632280090252324</v>
      </c>
      <c r="H315" s="22"/>
      <c r="I315" s="22"/>
    </row>
    <row r="316" spans="1:9" x14ac:dyDescent="0.25">
      <c r="A316" s="20" t="str">
        <f t="shared" si="4"/>
        <v>CONSUMO PER CAPITA (kg ó litros por individuo)TOTAL BEBIDASESTAR TRABAJANDO</v>
      </c>
      <c r="B316" s="20" t="s">
        <v>122</v>
      </c>
      <c r="C316" s="20" t="s">
        <v>123</v>
      </c>
      <c r="D316" s="20" t="s">
        <v>238</v>
      </c>
      <c r="E316" s="22">
        <v>11.476541776760683</v>
      </c>
      <c r="F316" s="22">
        <v>10.719848808550738</v>
      </c>
      <c r="G316" s="22">
        <v>7.6873205346725761</v>
      </c>
      <c r="H316" s="22"/>
      <c r="I316" s="22"/>
    </row>
    <row r="317" spans="1:9" x14ac:dyDescent="0.25">
      <c r="A317" s="20" t="str">
        <f t="shared" si="4"/>
        <v>CONSUMO PER CAPITA (kg ó litros por individuo)TOTAL BEBIDASCOMIDA DE NEGOCIOS</v>
      </c>
      <c r="B317" s="20" t="s">
        <v>122</v>
      </c>
      <c r="C317" s="20" t="s">
        <v>123</v>
      </c>
      <c r="D317" s="20" t="s">
        <v>239</v>
      </c>
      <c r="E317" s="22">
        <v>0.36681082119907432</v>
      </c>
      <c r="F317" s="22">
        <v>0.39974626480223896</v>
      </c>
      <c r="G317" s="22">
        <v>0.19428174499185813</v>
      </c>
      <c r="H317" s="22"/>
      <c r="I317" s="22"/>
    </row>
    <row r="318" spans="1:9" x14ac:dyDescent="0.25">
      <c r="A318" s="20" t="str">
        <f t="shared" si="4"/>
        <v>CONSUMO PER CAPITA (kg ó litros por individuo)TOTAL BEBIDASPOR PLACER/RELAX</v>
      </c>
      <c r="B318" s="20" t="s">
        <v>122</v>
      </c>
      <c r="C318" s="20" t="s">
        <v>123</v>
      </c>
      <c r="D318" s="20" t="s">
        <v>240</v>
      </c>
      <c r="E318" s="22">
        <v>15.925112645554547</v>
      </c>
      <c r="F318" s="22">
        <v>14.898670597807007</v>
      </c>
      <c r="G318" s="22">
        <v>8.8533857880463902</v>
      </c>
      <c r="H318" s="22"/>
      <c r="I318" s="22"/>
    </row>
    <row r="319" spans="1:9" x14ac:dyDescent="0.25">
      <c r="A319" s="20" t="str">
        <f t="shared" si="4"/>
        <v>CONSUMO PER CAPITA (kg ó litros por individuo)TOTAL BEBIDASTENER HAMBRE/SIN PLANIFICAR</v>
      </c>
      <c r="B319" s="20" t="s">
        <v>122</v>
      </c>
      <c r="C319" s="20" t="s">
        <v>123</v>
      </c>
      <c r="D319" s="20" t="s">
        <v>241</v>
      </c>
      <c r="E319" s="22">
        <v>21.139430490225983</v>
      </c>
      <c r="F319" s="22">
        <v>24.401302382757233</v>
      </c>
      <c r="G319" s="22">
        <v>15.534469995184461</v>
      </c>
      <c r="H319" s="22"/>
      <c r="I319" s="22"/>
    </row>
    <row r="320" spans="1:9" x14ac:dyDescent="0.25">
      <c r="A320" s="20" t="str">
        <f t="shared" si="4"/>
        <v>CONSUMO PER CAPITA (kg ó litros por individuo)TOTAL BEBIDASESTAR DE COMPRAS</v>
      </c>
      <c r="B320" s="20" t="s">
        <v>122</v>
      </c>
      <c r="C320" s="20" t="s">
        <v>123</v>
      </c>
      <c r="D320" s="20" t="s">
        <v>242</v>
      </c>
      <c r="E320" s="22">
        <v>3.0712245484335297</v>
      </c>
      <c r="F320" s="22">
        <v>2.8368849322461038</v>
      </c>
      <c r="G320" s="22">
        <v>2.4248399900345454</v>
      </c>
      <c r="H320" s="22"/>
      <c r="I320" s="22"/>
    </row>
    <row r="321" spans="1:9" x14ac:dyDescent="0.25">
      <c r="A321" s="20" t="str">
        <f t="shared" si="4"/>
        <v>CONSUMO PER CAPITA (kg ó litros por individuo)TOTAL BEBIDASNO COCINAR EN CASA</v>
      </c>
      <c r="B321" s="20" t="s">
        <v>122</v>
      </c>
      <c r="C321" s="20" t="s">
        <v>123</v>
      </c>
      <c r="D321" s="20" t="s">
        <v>243</v>
      </c>
      <c r="E321" s="22">
        <v>3.453480411241125</v>
      </c>
      <c r="F321" s="22">
        <v>3.1839993559365745</v>
      </c>
      <c r="G321" s="22">
        <v>1.7728241791471004</v>
      </c>
      <c r="H321" s="22"/>
      <c r="I321" s="22"/>
    </row>
    <row r="322" spans="1:9" x14ac:dyDescent="0.25">
      <c r="A322" s="20" t="str">
        <f t="shared" si="4"/>
        <v>CONSUMO PER CAPITA (kg ó litros por individuo)TOTAL BEBIDASCELEBRACION/FIESTA/SALIR TOMAR</v>
      </c>
      <c r="B322" s="20" t="s">
        <v>122</v>
      </c>
      <c r="C322" s="20" t="s">
        <v>123</v>
      </c>
      <c r="D322" s="20" t="s">
        <v>244</v>
      </c>
      <c r="E322" s="22">
        <v>28.780157048363542</v>
      </c>
      <c r="F322" s="22">
        <v>29.873133550586459</v>
      </c>
      <c r="G322" s="22">
        <v>16.622179299962589</v>
      </c>
      <c r="H322" s="22"/>
      <c r="I322" s="22"/>
    </row>
    <row r="323" spans="1:9" x14ac:dyDescent="0.25">
      <c r="A323" s="20" t="str">
        <f t="shared" si="4"/>
        <v>CONSUMO PER CAPITA (kg ó litros por individuo)TOTAL BEBIDASVIENDO DEPORTES</v>
      </c>
      <c r="B323" s="20" t="s">
        <v>122</v>
      </c>
      <c r="C323" s="20" t="s">
        <v>123</v>
      </c>
      <c r="D323" s="20" t="s">
        <v>245</v>
      </c>
      <c r="E323" s="22">
        <v>1.7995604843454391</v>
      </c>
      <c r="F323" s="22">
        <v>1.7785330571785123</v>
      </c>
      <c r="G323" s="22">
        <v>0.87598427963602521</v>
      </c>
      <c r="H323" s="22"/>
      <c r="I323" s="22"/>
    </row>
    <row r="324" spans="1:9" x14ac:dyDescent="0.25">
      <c r="A324" s="20" t="str">
        <f t="shared" ref="A324:A387" si="5">B324&amp;C324&amp;D324</f>
        <v>CONSUMO PER CAPITA (kg ó litros por individuo)TOTAL BEBIDASOTROS MOTIVOS</v>
      </c>
      <c r="B324" s="20" t="s">
        <v>122</v>
      </c>
      <c r="C324" s="20" t="s">
        <v>123</v>
      </c>
      <c r="D324" s="20" t="s">
        <v>246</v>
      </c>
      <c r="E324" s="22">
        <v>9.4822917728990035</v>
      </c>
      <c r="F324" s="22">
        <v>7.3402080985690974</v>
      </c>
      <c r="G324" s="22">
        <v>4.2800026940688465</v>
      </c>
      <c r="H324" s="22"/>
      <c r="I324" s="22"/>
    </row>
    <row r="325" spans="1:9" x14ac:dyDescent="0.25">
      <c r="A325" s="20" t="str">
        <f t="shared" si="5"/>
        <v>CONSUMO PER CAPITA (kg ó litros por individuo).Total Bebidas FriasT.ESPAÑA</v>
      </c>
      <c r="B325" s="20" t="s">
        <v>122</v>
      </c>
      <c r="C325" s="20" t="s">
        <v>132</v>
      </c>
      <c r="D325" s="20" t="s">
        <v>37</v>
      </c>
      <c r="E325" s="22">
        <v>84.692072845281885</v>
      </c>
      <c r="F325" s="22">
        <v>84.518679158726442</v>
      </c>
      <c r="G325" s="22">
        <v>51.569599570462024</v>
      </c>
      <c r="H325" s="22"/>
      <c r="I325" s="22"/>
    </row>
    <row r="326" spans="1:9" x14ac:dyDescent="0.25">
      <c r="A326" s="20" t="str">
        <f t="shared" si="5"/>
        <v>CONSUMO PER CAPITA (kg ó litros por individuo).Total Bebidas FriasHiper+Super+Discount+G.A</v>
      </c>
      <c r="B326" s="20" t="s">
        <v>122</v>
      </c>
      <c r="C326" s="20" t="s">
        <v>132</v>
      </c>
      <c r="D326" s="20" t="s">
        <v>24</v>
      </c>
      <c r="E326" s="22">
        <v>13.068333419607008</v>
      </c>
      <c r="F326" s="22">
        <v>12.136463646933461</v>
      </c>
      <c r="G326" s="22">
        <v>9.0673306305193915</v>
      </c>
      <c r="H326" s="22"/>
      <c r="I326" s="22"/>
    </row>
    <row r="327" spans="1:9" x14ac:dyDescent="0.25">
      <c r="A327" s="20" t="str">
        <f t="shared" si="5"/>
        <v>CONSUMO PER CAPITA (kg ó litros por individuo).Total Bebidas FriasRestaurantes</v>
      </c>
      <c r="B327" s="20" t="s">
        <v>122</v>
      </c>
      <c r="C327" s="20" t="s">
        <v>132</v>
      </c>
      <c r="D327" s="20" t="s">
        <v>25</v>
      </c>
      <c r="E327" s="22">
        <v>15.464209228753809</v>
      </c>
      <c r="F327" s="22">
        <v>15.700929257614979</v>
      </c>
      <c r="G327" s="22">
        <v>7.8617501294983843</v>
      </c>
      <c r="H327" s="22"/>
      <c r="I327" s="22"/>
    </row>
    <row r="328" spans="1:9" x14ac:dyDescent="0.25">
      <c r="A328" s="20" t="str">
        <f t="shared" si="5"/>
        <v>CONSUMO PER CAPITA (kg ó litros por individuo).Total Bebidas FriasRestaurantes Fast Food</v>
      </c>
      <c r="B328" s="20" t="s">
        <v>122</v>
      </c>
      <c r="C328" s="20" t="s">
        <v>132</v>
      </c>
      <c r="D328" s="20" t="s">
        <v>26</v>
      </c>
      <c r="E328" s="22">
        <v>3.8692995692077967</v>
      </c>
      <c r="F328" s="22">
        <v>4.1532974902247872</v>
      </c>
      <c r="G328" s="22">
        <v>2.4233974989298201</v>
      </c>
      <c r="H328" s="22"/>
      <c r="I328" s="22"/>
    </row>
    <row r="329" spans="1:9" x14ac:dyDescent="0.25">
      <c r="A329" s="20" t="str">
        <f t="shared" si="5"/>
        <v>CONSUMO PER CAPITA (kg ó litros por individuo).Total Bebidas FriasBares/Cafeterias/Cervecerias</v>
      </c>
      <c r="B329" s="20" t="s">
        <v>122</v>
      </c>
      <c r="C329" s="20" t="s">
        <v>132</v>
      </c>
      <c r="D329" s="20" t="s">
        <v>27</v>
      </c>
      <c r="E329" s="22">
        <v>36.719859539709965</v>
      </c>
      <c r="F329" s="22">
        <v>37.164683149881668</v>
      </c>
      <c r="G329" s="22">
        <v>21.904042412800166</v>
      </c>
      <c r="H329" s="22"/>
      <c r="I329" s="22"/>
    </row>
    <row r="330" spans="1:9" x14ac:dyDescent="0.25">
      <c r="A330" s="20" t="str">
        <f t="shared" si="5"/>
        <v>CONSUMO PER CAPITA (kg ó litros por individuo).Total Bebidas FriasPanaderias/Pastelerias</v>
      </c>
      <c r="B330" s="20" t="s">
        <v>122</v>
      </c>
      <c r="C330" s="20" t="s">
        <v>132</v>
      </c>
      <c r="D330" s="20" t="s">
        <v>28</v>
      </c>
      <c r="E330" s="22">
        <v>1.037300949166825</v>
      </c>
      <c r="F330" s="22">
        <v>0.8763015246154896</v>
      </c>
      <c r="G330" s="22">
        <v>0.55148493277405952</v>
      </c>
      <c r="H330" s="22"/>
      <c r="I330" s="22"/>
    </row>
    <row r="331" spans="1:9" x14ac:dyDescent="0.25">
      <c r="A331" s="20" t="str">
        <f t="shared" si="5"/>
        <v>CONSUMO PER CAPITA (kg ó litros por individuo).Total Bebidas FriasTda.Alimentacion/Delicatesen</v>
      </c>
      <c r="B331" s="20" t="s">
        <v>122</v>
      </c>
      <c r="C331" s="20" t="s">
        <v>132</v>
      </c>
      <c r="D331" s="20" t="s">
        <v>204</v>
      </c>
      <c r="E331" s="22">
        <v>1.9845473874775095</v>
      </c>
      <c r="F331" s="22">
        <v>2.159009812431417</v>
      </c>
      <c r="G331" s="22">
        <v>2.123675085006298</v>
      </c>
      <c r="H331" s="22"/>
      <c r="I331" s="22"/>
    </row>
    <row r="332" spans="1:9" x14ac:dyDescent="0.25">
      <c r="A332" s="20" t="str">
        <f t="shared" si="5"/>
        <v>CONSUMO PER CAPITA (kg ó litros por individuo).Total Bebidas FriasCanal Conveniencia/24h</v>
      </c>
      <c r="B332" s="20" t="s">
        <v>122</v>
      </c>
      <c r="C332" s="20" t="s">
        <v>132</v>
      </c>
      <c r="D332" s="20" t="s">
        <v>205</v>
      </c>
      <c r="E332" s="22" t="s">
        <v>213</v>
      </c>
      <c r="F332" s="22" t="s">
        <v>213</v>
      </c>
      <c r="G332" s="22">
        <v>1.2775524534939005</v>
      </c>
      <c r="H332" s="22"/>
      <c r="I332" s="22"/>
    </row>
    <row r="333" spans="1:9" x14ac:dyDescent="0.25">
      <c r="A333" s="20" t="str">
        <f t="shared" si="5"/>
        <v>CONSUMO PER CAPITA (kg ó litros por individuo).Total Bebidas FriasHoteles</v>
      </c>
      <c r="B333" s="20" t="s">
        <v>122</v>
      </c>
      <c r="C333" s="20" t="s">
        <v>132</v>
      </c>
      <c r="D333" s="20" t="s">
        <v>30</v>
      </c>
      <c r="E333" s="22">
        <v>0.96648880177318119</v>
      </c>
      <c r="F333" s="22">
        <v>0.89344603382271448</v>
      </c>
      <c r="G333" s="22">
        <v>0.24710722680338051</v>
      </c>
      <c r="H333" s="22"/>
      <c r="I333" s="22"/>
    </row>
    <row r="334" spans="1:9" x14ac:dyDescent="0.25">
      <c r="A334" s="20" t="str">
        <f t="shared" si="5"/>
        <v>CONSUMO PER CAPITA (kg ó litros por individuo).Total Bebidas FriasEstaciones de servicio</v>
      </c>
      <c r="B334" s="20" t="s">
        <v>122</v>
      </c>
      <c r="C334" s="20" t="s">
        <v>132</v>
      </c>
      <c r="D334" s="20" t="s">
        <v>31</v>
      </c>
      <c r="E334" s="22">
        <v>1.6822074305672223</v>
      </c>
      <c r="F334" s="22">
        <v>0.57756392183738525</v>
      </c>
      <c r="G334" s="22">
        <v>1.2338488063771993</v>
      </c>
      <c r="H334" s="22"/>
      <c r="I334" s="22"/>
    </row>
    <row r="335" spans="1:9" x14ac:dyDescent="0.25">
      <c r="A335" s="20" t="str">
        <f t="shared" si="5"/>
        <v>CONSUMO PER CAPITA (kg ó litros por individuo).Total Bebidas FriasMaquinas dispensadoras</v>
      </c>
      <c r="B335" s="20" t="s">
        <v>122</v>
      </c>
      <c r="C335" s="20" t="s">
        <v>132</v>
      </c>
      <c r="D335" s="20" t="s">
        <v>32</v>
      </c>
      <c r="E335" s="22">
        <v>1.4163237915704263</v>
      </c>
      <c r="F335" s="22">
        <v>1.3626696727886731</v>
      </c>
      <c r="G335" s="22">
        <v>1.1450318912903623</v>
      </c>
      <c r="H335" s="22"/>
      <c r="I335" s="22"/>
    </row>
    <row r="336" spans="1:9" x14ac:dyDescent="0.25">
      <c r="A336" s="20" t="str">
        <f t="shared" si="5"/>
        <v>CONSUMO PER CAPITA (kg ó litros por individuo).Total Bebidas FriasServicio en la empresa</v>
      </c>
      <c r="B336" s="20" t="s">
        <v>122</v>
      </c>
      <c r="C336" s="20" t="s">
        <v>132</v>
      </c>
      <c r="D336" s="20" t="s">
        <v>33</v>
      </c>
      <c r="E336" s="22">
        <v>0.84549557272315023</v>
      </c>
      <c r="F336" s="22">
        <v>1.2896597472281885</v>
      </c>
      <c r="G336" s="22">
        <v>0.97626205688054069</v>
      </c>
      <c r="H336" s="22"/>
      <c r="I336" s="22"/>
    </row>
    <row r="337" spans="1:9" x14ac:dyDescent="0.25">
      <c r="A337" s="20" t="str">
        <f t="shared" si="5"/>
        <v>CONSUMO PER CAPITA (kg ó litros por individuo).Total Bebidas FriasResto de canales</v>
      </c>
      <c r="B337" s="20" t="s">
        <v>122</v>
      </c>
      <c r="C337" s="20" t="s">
        <v>132</v>
      </c>
      <c r="D337" s="20" t="s">
        <v>34</v>
      </c>
      <c r="E337" s="22">
        <v>7.638008875643</v>
      </c>
      <c r="F337" s="22">
        <v>8.2046369959915086</v>
      </c>
      <c r="G337" s="22">
        <v>2.7581214281036095</v>
      </c>
      <c r="H337" s="22"/>
      <c r="I337" s="22"/>
    </row>
    <row r="338" spans="1:9" x14ac:dyDescent="0.25">
      <c r="A338" s="20" t="str">
        <f t="shared" si="5"/>
        <v>CONSUMO PER CAPITA (kg ó litros por individuo).Total Bebidas FriasEN LA CALLE</v>
      </c>
      <c r="B338" s="20" t="s">
        <v>122</v>
      </c>
      <c r="C338" s="20" t="s">
        <v>132</v>
      </c>
      <c r="D338" s="20" t="s">
        <v>214</v>
      </c>
      <c r="E338" s="22">
        <v>6.321489471801236</v>
      </c>
      <c r="F338" s="22">
        <v>5.9231610682122104</v>
      </c>
      <c r="G338" s="22">
        <v>3.9570701026997011</v>
      </c>
      <c r="H338" s="22"/>
      <c r="I338" s="22"/>
    </row>
    <row r="339" spans="1:9" x14ac:dyDescent="0.25">
      <c r="A339" s="20" t="str">
        <f t="shared" si="5"/>
        <v>CONSUMO PER CAPITA (kg ó litros por individuo).Total Bebidas FriasEN CASA DE OTROS</v>
      </c>
      <c r="B339" s="20" t="s">
        <v>122</v>
      </c>
      <c r="C339" s="20" t="s">
        <v>132</v>
      </c>
      <c r="D339" s="20" t="s">
        <v>215</v>
      </c>
      <c r="E339" s="22">
        <v>3.2320671271993318</v>
      </c>
      <c r="F339" s="22">
        <v>3.5286943076478332</v>
      </c>
      <c r="G339" s="22">
        <v>3.5458374488738311</v>
      </c>
      <c r="H339" s="22"/>
      <c r="I339" s="22"/>
    </row>
    <row r="340" spans="1:9" x14ac:dyDescent="0.25">
      <c r="A340" s="20" t="str">
        <f t="shared" si="5"/>
        <v>CONSUMO PER CAPITA (kg ó litros por individuo).Total Bebidas FriasEN EL ESTABLECIMIENTO</v>
      </c>
      <c r="B340" s="20" t="s">
        <v>122</v>
      </c>
      <c r="C340" s="20" t="s">
        <v>132</v>
      </c>
      <c r="D340" s="20" t="s">
        <v>216</v>
      </c>
      <c r="E340" s="22">
        <v>60.320031922004866</v>
      </c>
      <c r="F340" s="22">
        <v>62.167824963835479</v>
      </c>
      <c r="G340" s="22">
        <v>34.648464482152953</v>
      </c>
      <c r="H340" s="22"/>
      <c r="I340" s="22"/>
    </row>
    <row r="341" spans="1:9" x14ac:dyDescent="0.25">
      <c r="A341" s="20" t="str">
        <f t="shared" si="5"/>
        <v>CONSUMO PER CAPITA (kg ó litros por individuo).Total Bebidas FriasEN EL TRABAJO</v>
      </c>
      <c r="B341" s="20" t="s">
        <v>122</v>
      </c>
      <c r="C341" s="20" t="s">
        <v>132</v>
      </c>
      <c r="D341" s="20" t="s">
        <v>217</v>
      </c>
      <c r="E341" s="22">
        <v>5.9061508769078248</v>
      </c>
      <c r="F341" s="22">
        <v>6.1709311170874548</v>
      </c>
      <c r="G341" s="22">
        <v>4.3847101380310542</v>
      </c>
      <c r="H341" s="22"/>
      <c r="I341" s="22"/>
    </row>
    <row r="342" spans="1:9" x14ac:dyDescent="0.25">
      <c r="A342" s="20" t="str">
        <f t="shared" si="5"/>
        <v>CONSUMO PER CAPITA (kg ó litros por individuo).Total Bebidas FriasEN COLEGIO/INSTITUTO/UNIV.</v>
      </c>
      <c r="B342" s="20" t="s">
        <v>122</v>
      </c>
      <c r="C342" s="20" t="s">
        <v>132</v>
      </c>
      <c r="D342" s="20" t="s">
        <v>218</v>
      </c>
      <c r="E342" s="22">
        <v>0.24962986935486214</v>
      </c>
      <c r="F342" s="22">
        <v>0.20300581745021556</v>
      </c>
      <c r="G342" s="22">
        <v>9.4180383662938419E-2</v>
      </c>
      <c r="H342" s="22"/>
      <c r="I342" s="22"/>
    </row>
    <row r="343" spans="1:9" x14ac:dyDescent="0.25">
      <c r="A343" s="20" t="str">
        <f t="shared" si="5"/>
        <v>CONSUMO PER CAPITA (kg ó litros por individuo).Total Bebidas FriasEN MI CASA</v>
      </c>
      <c r="B343" s="20" t="s">
        <v>122</v>
      </c>
      <c r="C343" s="20" t="s">
        <v>132</v>
      </c>
      <c r="D343" s="20" t="s">
        <v>219</v>
      </c>
      <c r="E343" s="22">
        <v>1.3325331549244164</v>
      </c>
      <c r="F343" s="22">
        <v>2.8468435952494029</v>
      </c>
      <c r="G343" s="22">
        <v>2.3866224094567179</v>
      </c>
      <c r="H343" s="22"/>
      <c r="I343" s="22"/>
    </row>
    <row r="344" spans="1:9" x14ac:dyDescent="0.25">
      <c r="A344" s="20" t="str">
        <f t="shared" si="5"/>
        <v>CONSUMO PER CAPITA (kg ó litros por individuo).Total Bebidas FriasEN M.TRANSP.(AVION,TREN,AUTOC,E</v>
      </c>
      <c r="B344" s="20" t="s">
        <v>122</v>
      </c>
      <c r="C344" s="20" t="s">
        <v>132</v>
      </c>
      <c r="D344" s="20" t="s">
        <v>220</v>
      </c>
      <c r="E344" s="22" t="s">
        <v>213</v>
      </c>
      <c r="F344" s="22" t="s">
        <v>213</v>
      </c>
      <c r="G344" s="22">
        <v>0.23838555926534657</v>
      </c>
      <c r="H344" s="22"/>
      <c r="I344" s="22"/>
    </row>
    <row r="345" spans="1:9" x14ac:dyDescent="0.25">
      <c r="A345" s="20" t="str">
        <f t="shared" si="5"/>
        <v>CONSUMO PER CAPITA (kg ó litros por individuo).Total Bebidas FriasEN OTRO LUGAR</v>
      </c>
      <c r="B345" s="20" t="s">
        <v>122</v>
      </c>
      <c r="C345" s="20" t="s">
        <v>132</v>
      </c>
      <c r="D345" s="20" t="s">
        <v>221</v>
      </c>
      <c r="E345" s="22">
        <v>7.330175438446747</v>
      </c>
      <c r="F345" s="22">
        <v>3.678209164364262</v>
      </c>
      <c r="G345" s="22">
        <v>2.314326034358448</v>
      </c>
      <c r="H345" s="22"/>
      <c r="I345" s="22"/>
    </row>
    <row r="346" spans="1:9" x14ac:dyDescent="0.25">
      <c r="A346" s="20" t="str">
        <f t="shared" si="5"/>
        <v>CONSUMO PER CAPITA (kg ó litros por individuo).Total Bebidas FriasDESAYUNO</v>
      </c>
      <c r="B346" s="20" t="s">
        <v>122</v>
      </c>
      <c r="C346" s="20" t="s">
        <v>132</v>
      </c>
      <c r="D346" s="20" t="s">
        <v>222</v>
      </c>
      <c r="E346" s="22">
        <v>4.4774154869350182</v>
      </c>
      <c r="F346" s="22">
        <v>4.3152186991548023</v>
      </c>
      <c r="G346" s="22">
        <v>3.1909048500177741</v>
      </c>
      <c r="H346" s="22"/>
      <c r="I346" s="22"/>
    </row>
    <row r="347" spans="1:9" x14ac:dyDescent="0.25">
      <c r="A347" s="20" t="str">
        <f t="shared" si="5"/>
        <v>CONSUMO PER CAPITA (kg ó litros por individuo).Total Bebidas FriasAPERITIVO/ANTES DE COMER</v>
      </c>
      <c r="B347" s="20" t="s">
        <v>122</v>
      </c>
      <c r="C347" s="20" t="s">
        <v>132</v>
      </c>
      <c r="D347" s="20" t="s">
        <v>223</v>
      </c>
      <c r="E347" s="22">
        <v>14.113943363038443</v>
      </c>
      <c r="F347" s="22">
        <v>14.620190956561533</v>
      </c>
      <c r="G347" s="22">
        <v>9.7184792685752743</v>
      </c>
      <c r="H347" s="22"/>
      <c r="I347" s="22"/>
    </row>
    <row r="348" spans="1:9" x14ac:dyDescent="0.25">
      <c r="A348" s="20" t="str">
        <f t="shared" si="5"/>
        <v>CONSUMO PER CAPITA (kg ó litros por individuo).Total Bebidas FriasCOMIDA</v>
      </c>
      <c r="B348" s="20" t="s">
        <v>122</v>
      </c>
      <c r="C348" s="20" t="s">
        <v>132</v>
      </c>
      <c r="D348" s="20" t="s">
        <v>224</v>
      </c>
      <c r="E348" s="22">
        <v>23.853061992213462</v>
      </c>
      <c r="F348" s="22">
        <v>24.503069710348687</v>
      </c>
      <c r="G348" s="22">
        <v>13.71043404325494</v>
      </c>
      <c r="H348" s="22"/>
      <c r="I348" s="22"/>
    </row>
    <row r="349" spans="1:9" x14ac:dyDescent="0.25">
      <c r="A349" s="20" t="str">
        <f t="shared" si="5"/>
        <v>CONSUMO PER CAPITA (kg ó litros por individuo).Total Bebidas FriasTARDE/MERIENDA</v>
      </c>
      <c r="B349" s="20" t="s">
        <v>122</v>
      </c>
      <c r="C349" s="20" t="s">
        <v>132</v>
      </c>
      <c r="D349" s="20" t="s">
        <v>225</v>
      </c>
      <c r="E349" s="22">
        <v>10.744245937687865</v>
      </c>
      <c r="F349" s="22">
        <v>10.221531161940046</v>
      </c>
      <c r="G349" s="22">
        <v>6.5010335429035244</v>
      </c>
      <c r="H349" s="22"/>
      <c r="I349" s="22"/>
    </row>
    <row r="350" spans="1:9" x14ac:dyDescent="0.25">
      <c r="A350" s="20" t="str">
        <f t="shared" si="5"/>
        <v>CONSUMO PER CAPITA (kg ó litros por individuo).Total Bebidas FriasANTES DE CENAR</v>
      </c>
      <c r="B350" s="20" t="s">
        <v>122</v>
      </c>
      <c r="C350" s="20" t="s">
        <v>132</v>
      </c>
      <c r="D350" s="20" t="s">
        <v>226</v>
      </c>
      <c r="E350" s="22">
        <v>6.8216961956571671</v>
      </c>
      <c r="F350" s="22">
        <v>6.9988269652533974</v>
      </c>
      <c r="G350" s="22">
        <v>4.6144783168945605</v>
      </c>
      <c r="H350" s="22"/>
      <c r="I350" s="22"/>
    </row>
    <row r="351" spans="1:9" x14ac:dyDescent="0.25">
      <c r="A351" s="20" t="str">
        <f t="shared" si="5"/>
        <v>CONSUMO PER CAPITA (kg ó litros por individuo).Total Bebidas FriasCENA</v>
      </c>
      <c r="B351" s="20" t="s">
        <v>122</v>
      </c>
      <c r="C351" s="20" t="s">
        <v>132</v>
      </c>
      <c r="D351" s="20" t="s">
        <v>227</v>
      </c>
      <c r="E351" s="22">
        <v>13.513509690302318</v>
      </c>
      <c r="F351" s="22">
        <v>13.71505624428309</v>
      </c>
      <c r="G351" s="22">
        <v>7.0713264652433363</v>
      </c>
      <c r="H351" s="22"/>
      <c r="I351" s="22"/>
    </row>
    <row r="352" spans="1:9" x14ac:dyDescent="0.25">
      <c r="A352" s="20" t="str">
        <f t="shared" si="5"/>
        <v>CONSUMO PER CAPITA (kg ó litros por individuo).Total Bebidas FriasDESPUES DE LA CENA</v>
      </c>
      <c r="B352" s="20" t="s">
        <v>122</v>
      </c>
      <c r="C352" s="20" t="s">
        <v>132</v>
      </c>
      <c r="D352" s="20" t="s">
        <v>228</v>
      </c>
      <c r="E352" s="22">
        <v>3.0839279433623714</v>
      </c>
      <c r="F352" s="22">
        <v>2.8059032191275564</v>
      </c>
      <c r="G352" s="22">
        <v>1.3662707850750051</v>
      </c>
      <c r="H352" s="22"/>
      <c r="I352" s="22"/>
    </row>
    <row r="353" spans="1:9" x14ac:dyDescent="0.25">
      <c r="A353" s="20" t="str">
        <f t="shared" si="5"/>
        <v>CONSUMO PER CAPITA (kg ó litros por individuo).Total Bebidas FriasDURANTE EL DIA</v>
      </c>
      <c r="B353" s="20" t="s">
        <v>122</v>
      </c>
      <c r="C353" s="20" t="s">
        <v>132</v>
      </c>
      <c r="D353" s="20" t="s">
        <v>229</v>
      </c>
      <c r="E353" s="22">
        <v>8.0842783787883779</v>
      </c>
      <c r="F353" s="22">
        <v>7.3388741448158399</v>
      </c>
      <c r="G353" s="22">
        <v>5.3966723343650518</v>
      </c>
      <c r="H353" s="22"/>
      <c r="I353" s="22"/>
    </row>
    <row r="354" spans="1:9" x14ac:dyDescent="0.25">
      <c r="A354" s="20" t="str">
        <f t="shared" si="5"/>
        <v>CONSUMO PER CAPITA (kg ó litros por individuo).Total Bebidas FriasCON AMIGOS</v>
      </c>
      <c r="B354" s="20" t="s">
        <v>122</v>
      </c>
      <c r="C354" s="20" t="s">
        <v>132</v>
      </c>
      <c r="D354" s="20" t="s">
        <v>230</v>
      </c>
      <c r="E354" s="22">
        <v>26.958061301155134</v>
      </c>
      <c r="F354" s="22">
        <v>27.700131731898356</v>
      </c>
      <c r="G354" s="22">
        <v>15.536636748924108</v>
      </c>
      <c r="H354" s="22"/>
      <c r="I354" s="22"/>
    </row>
    <row r="355" spans="1:9" x14ac:dyDescent="0.25">
      <c r="A355" s="20" t="str">
        <f t="shared" si="5"/>
        <v>CONSUMO PER CAPITA (kg ó litros por individuo).Total Bebidas FriasCON CLIENTES</v>
      </c>
      <c r="B355" s="20" t="s">
        <v>122</v>
      </c>
      <c r="C355" s="20" t="s">
        <v>132</v>
      </c>
      <c r="D355" s="20" t="s">
        <v>231</v>
      </c>
      <c r="E355" s="22">
        <v>0.45968053235007217</v>
      </c>
      <c r="F355" s="22">
        <v>0.57145003870858313</v>
      </c>
      <c r="G355" s="22">
        <v>0.32189594437909802</v>
      </c>
      <c r="H355" s="22"/>
      <c r="I355" s="22"/>
    </row>
    <row r="356" spans="1:9" x14ac:dyDescent="0.25">
      <c r="A356" s="20" t="str">
        <f t="shared" si="5"/>
        <v>CONSUMO PER CAPITA (kg ó litros por individuo).Total Bebidas FriasCON COMPAÑEROS DE TRABAJO</v>
      </c>
      <c r="B356" s="20" t="s">
        <v>122</v>
      </c>
      <c r="C356" s="20" t="s">
        <v>132</v>
      </c>
      <c r="D356" s="20" t="s">
        <v>232</v>
      </c>
      <c r="E356" s="22">
        <v>5.1124394932688926</v>
      </c>
      <c r="F356" s="22">
        <v>4.8494793397018583</v>
      </c>
      <c r="G356" s="22">
        <v>2.7068923403768164</v>
      </c>
      <c r="H356" s="22"/>
      <c r="I356" s="22"/>
    </row>
    <row r="357" spans="1:9" x14ac:dyDescent="0.25">
      <c r="A357" s="20" t="str">
        <f t="shared" si="5"/>
        <v>CONSUMO PER CAPITA (kg ó litros por individuo).Total Bebidas FriasCON COMPAÑEROS DE CLASE</v>
      </c>
      <c r="B357" s="20" t="s">
        <v>122</v>
      </c>
      <c r="C357" s="20" t="s">
        <v>132</v>
      </c>
      <c r="D357" s="20" t="s">
        <v>233</v>
      </c>
      <c r="E357" s="22">
        <v>0.33094267646124553</v>
      </c>
      <c r="F357" s="22">
        <v>0.27140957866596233</v>
      </c>
      <c r="G357" s="22">
        <v>0.15353264510416037</v>
      </c>
      <c r="H357" s="22"/>
      <c r="I357" s="22"/>
    </row>
    <row r="358" spans="1:9" x14ac:dyDescent="0.25">
      <c r="A358" s="20" t="str">
        <f t="shared" si="5"/>
        <v>CONSUMO PER CAPITA (kg ó litros por individuo).Total Bebidas FriasCON FAMILIA</v>
      </c>
      <c r="B358" s="20" t="s">
        <v>122</v>
      </c>
      <c r="C358" s="20" t="s">
        <v>132</v>
      </c>
      <c r="D358" s="20" t="s">
        <v>234</v>
      </c>
      <c r="E358" s="22">
        <v>27.348908913057556</v>
      </c>
      <c r="F358" s="22">
        <v>26.067943883587798</v>
      </c>
      <c r="G358" s="22">
        <v>14.920666540913913</v>
      </c>
      <c r="H358" s="22"/>
      <c r="I358" s="22"/>
    </row>
    <row r="359" spans="1:9" x14ac:dyDescent="0.25">
      <c r="A359" s="20" t="str">
        <f t="shared" si="5"/>
        <v>CONSUMO PER CAPITA (kg ó litros por individuo).Total Bebidas FriasCON LA PAREJA</v>
      </c>
      <c r="B359" s="20" t="s">
        <v>122</v>
      </c>
      <c r="C359" s="20" t="s">
        <v>132</v>
      </c>
      <c r="D359" s="20" t="s">
        <v>235</v>
      </c>
      <c r="E359" s="22">
        <v>11.483870339108401</v>
      </c>
      <c r="F359" s="22">
        <v>11.861693372436298</v>
      </c>
      <c r="G359" s="22">
        <v>7.3069723418728039</v>
      </c>
      <c r="H359" s="22"/>
      <c r="I359" s="22"/>
    </row>
    <row r="360" spans="1:9" x14ac:dyDescent="0.25">
      <c r="A360" s="20" t="str">
        <f t="shared" si="5"/>
        <v>CONSUMO PER CAPITA (kg ó litros por individuo).Total Bebidas FriasESTABA SOLO/A</v>
      </c>
      <c r="B360" s="20" t="s">
        <v>122</v>
      </c>
      <c r="C360" s="20" t="s">
        <v>132</v>
      </c>
      <c r="D360" s="20" t="s">
        <v>236</v>
      </c>
      <c r="E360" s="22">
        <v>12.196992621734909</v>
      </c>
      <c r="F360" s="22">
        <v>12.381843359422822</v>
      </c>
      <c r="G360" s="22">
        <v>10.281411299949285</v>
      </c>
      <c r="H360" s="22"/>
      <c r="I360" s="22"/>
    </row>
    <row r="361" spans="1:9" x14ac:dyDescent="0.25">
      <c r="A361" s="20" t="str">
        <f t="shared" si="5"/>
        <v>CONSUMO PER CAPITA (kg ó litros por individuo).Total Bebidas FriasOTROS</v>
      </c>
      <c r="B361" s="20" t="s">
        <v>122</v>
      </c>
      <c r="C361" s="20" t="s">
        <v>132</v>
      </c>
      <c r="D361" s="20" t="s">
        <v>237</v>
      </c>
      <c r="E361" s="22">
        <v>0.80118131020329264</v>
      </c>
      <c r="F361" s="22">
        <v>0.81471551481894633</v>
      </c>
      <c r="G361" s="22">
        <v>0.34159627570914081</v>
      </c>
      <c r="H361" s="22"/>
      <c r="I361" s="22"/>
    </row>
    <row r="362" spans="1:9" x14ac:dyDescent="0.25">
      <c r="A362" s="20" t="str">
        <f t="shared" si="5"/>
        <v>CONSUMO PER CAPITA (kg ó litros por individuo).Total Bebidas FriasESTAR TRABAJANDO</v>
      </c>
      <c r="B362" s="20" t="s">
        <v>122</v>
      </c>
      <c r="C362" s="20" t="s">
        <v>132</v>
      </c>
      <c r="D362" s="20" t="s">
        <v>238</v>
      </c>
      <c r="E362" s="22">
        <v>8.7334279598411388</v>
      </c>
      <c r="F362" s="22">
        <v>8.0216870265342717</v>
      </c>
      <c r="G362" s="22">
        <v>5.8893406161889414</v>
      </c>
      <c r="H362" s="22"/>
      <c r="I362" s="22"/>
    </row>
    <row r="363" spans="1:9" x14ac:dyDescent="0.25">
      <c r="A363" s="20" t="str">
        <f t="shared" si="5"/>
        <v>CONSUMO PER CAPITA (kg ó litros por individuo).Total Bebidas FriasCOMIDA DE NEGOCIOS</v>
      </c>
      <c r="B363" s="20" t="s">
        <v>122</v>
      </c>
      <c r="C363" s="20" t="s">
        <v>132</v>
      </c>
      <c r="D363" s="20" t="s">
        <v>239</v>
      </c>
      <c r="E363" s="22">
        <v>0.34506331129914652</v>
      </c>
      <c r="F363" s="22">
        <v>0.37868522781344544</v>
      </c>
      <c r="G363" s="22">
        <v>0.18285821453586959</v>
      </c>
      <c r="H363" s="22"/>
      <c r="I363" s="22"/>
    </row>
    <row r="364" spans="1:9" x14ac:dyDescent="0.25">
      <c r="A364" s="20" t="str">
        <f t="shared" si="5"/>
        <v>CONSUMO PER CAPITA (kg ó litros por individuo).Total Bebidas FriasPOR PLACER/RELAX</v>
      </c>
      <c r="B364" s="20" t="s">
        <v>122</v>
      </c>
      <c r="C364" s="20" t="s">
        <v>132</v>
      </c>
      <c r="D364" s="20" t="s">
        <v>240</v>
      </c>
      <c r="E364" s="22">
        <v>14.197841328083094</v>
      </c>
      <c r="F364" s="22">
        <v>13.382651115741108</v>
      </c>
      <c r="G364" s="22">
        <v>7.8862324955912273</v>
      </c>
      <c r="H364" s="22"/>
      <c r="I364" s="22"/>
    </row>
    <row r="365" spans="1:9" x14ac:dyDescent="0.25">
      <c r="A365" s="20" t="str">
        <f t="shared" si="5"/>
        <v>CONSUMO PER CAPITA (kg ó litros por individuo).Total Bebidas FriasTENER HAMBRE/SIN PLANIFICAR</v>
      </c>
      <c r="B365" s="20" t="s">
        <v>122</v>
      </c>
      <c r="C365" s="20" t="s">
        <v>132</v>
      </c>
      <c r="D365" s="20" t="s">
        <v>241</v>
      </c>
      <c r="E365" s="22">
        <v>18.756982837767385</v>
      </c>
      <c r="F365" s="22">
        <v>21.575950940441746</v>
      </c>
      <c r="G365" s="22">
        <v>13.795595534224242</v>
      </c>
      <c r="H365" s="22"/>
      <c r="I365" s="22"/>
    </row>
    <row r="366" spans="1:9" x14ac:dyDescent="0.25">
      <c r="A366" s="20" t="str">
        <f t="shared" si="5"/>
        <v>CONSUMO PER CAPITA (kg ó litros por individuo).Total Bebidas FriasESTAR DE COMPRAS</v>
      </c>
      <c r="B366" s="20" t="s">
        <v>122</v>
      </c>
      <c r="C366" s="20" t="s">
        <v>132</v>
      </c>
      <c r="D366" s="20" t="s">
        <v>242</v>
      </c>
      <c r="E366" s="22">
        <v>2.7431840884572547</v>
      </c>
      <c r="F366" s="22">
        <v>2.5039236081856382</v>
      </c>
      <c r="G366" s="22">
        <v>2.2091603280629246</v>
      </c>
      <c r="H366" s="22"/>
      <c r="I366" s="22"/>
    </row>
    <row r="367" spans="1:9" x14ac:dyDescent="0.25">
      <c r="A367" s="20" t="str">
        <f t="shared" si="5"/>
        <v>CONSUMO PER CAPITA (kg ó litros por individuo).Total Bebidas FriasNO COCINAR EN CASA</v>
      </c>
      <c r="B367" s="20" t="s">
        <v>122</v>
      </c>
      <c r="C367" s="20" t="s">
        <v>132</v>
      </c>
      <c r="D367" s="20" t="s">
        <v>243</v>
      </c>
      <c r="E367" s="22">
        <v>3.1614076669732745</v>
      </c>
      <c r="F367" s="22">
        <v>2.9154375727763053</v>
      </c>
      <c r="G367" s="22">
        <v>1.6336514593168541</v>
      </c>
      <c r="H367" s="22"/>
      <c r="I367" s="22"/>
    </row>
    <row r="368" spans="1:9" x14ac:dyDescent="0.25">
      <c r="A368" s="20" t="str">
        <f t="shared" si="5"/>
        <v>CONSUMO PER CAPITA (kg ó litros por individuo).Total Bebidas FriasCELEBRACION/FIESTA/SALIR TOMAR</v>
      </c>
      <c r="B368" s="20" t="s">
        <v>122</v>
      </c>
      <c r="C368" s="20" t="s">
        <v>132</v>
      </c>
      <c r="D368" s="20" t="s">
        <v>244</v>
      </c>
      <c r="E368" s="22">
        <v>26.602405921337532</v>
      </c>
      <c r="F368" s="22">
        <v>27.625490286318161</v>
      </c>
      <c r="G368" s="22">
        <v>15.298415579354417</v>
      </c>
      <c r="H368" s="22"/>
      <c r="I368" s="22"/>
    </row>
    <row r="369" spans="1:9" x14ac:dyDescent="0.25">
      <c r="A369" s="20" t="str">
        <f t="shared" si="5"/>
        <v>CONSUMO PER CAPITA (kg ó litros por individuo).Total Bebidas FriasVIENDO DEPORTES</v>
      </c>
      <c r="B369" s="20" t="s">
        <v>122</v>
      </c>
      <c r="C369" s="20" t="s">
        <v>132</v>
      </c>
      <c r="D369" s="20" t="s">
        <v>245</v>
      </c>
      <c r="E369" s="22">
        <v>1.7457199954561864</v>
      </c>
      <c r="F369" s="22">
        <v>1.7190606987036487</v>
      </c>
      <c r="G369" s="22">
        <v>0.84614755150099563</v>
      </c>
      <c r="H369" s="22"/>
      <c r="I369" s="22"/>
    </row>
    <row r="370" spans="1:9" x14ac:dyDescent="0.25">
      <c r="A370" s="20" t="str">
        <f t="shared" si="5"/>
        <v>CONSUMO PER CAPITA (kg ó litros por individuo).Total Bebidas FriasOTROS MOTIVOS</v>
      </c>
      <c r="B370" s="20" t="s">
        <v>122</v>
      </c>
      <c r="C370" s="20" t="s">
        <v>132</v>
      </c>
      <c r="D370" s="20" t="s">
        <v>246</v>
      </c>
      <c r="E370" s="22">
        <v>8.3185654925200865</v>
      </c>
      <c r="F370" s="22">
        <v>6.3957843306332851</v>
      </c>
      <c r="G370" s="22">
        <v>3.8281992471955788</v>
      </c>
      <c r="H370" s="22"/>
      <c r="I370" s="22"/>
    </row>
    <row r="371" spans="1:9" x14ac:dyDescent="0.25">
      <c r="A371" s="20" t="str">
        <f t="shared" si="5"/>
        <v>CONSUMO PER CAPITA (kg ó litros por individuo).Total Bebidas CalienteT.ESPAÑA</v>
      </c>
      <c r="B371" s="20" t="s">
        <v>122</v>
      </c>
      <c r="C371" s="20" t="s">
        <v>124</v>
      </c>
      <c r="D371" s="20" t="s">
        <v>37</v>
      </c>
      <c r="E371" s="22">
        <v>10.908571293386997</v>
      </c>
      <c r="F371" s="22">
        <v>10.913660468498035</v>
      </c>
      <c r="G371" s="22">
        <v>6.6756742598277263</v>
      </c>
      <c r="H371" s="22"/>
      <c r="I371" s="22"/>
    </row>
    <row r="372" spans="1:9" x14ac:dyDescent="0.25">
      <c r="A372" s="20" t="str">
        <f t="shared" si="5"/>
        <v>CONSUMO PER CAPITA (kg ó litros por individuo).Total Bebidas CalienteHiper+Super+Discount+G.A</v>
      </c>
      <c r="B372" s="20" t="s">
        <v>122</v>
      </c>
      <c r="C372" s="20" t="s">
        <v>124</v>
      </c>
      <c r="D372" s="20" t="s">
        <v>24</v>
      </c>
      <c r="E372" s="22">
        <v>0.14861456565616357</v>
      </c>
      <c r="F372" s="22">
        <v>0.18125679636231623</v>
      </c>
      <c r="G372" s="22">
        <v>0.1541261401227956</v>
      </c>
      <c r="H372" s="22"/>
      <c r="I372" s="22"/>
    </row>
    <row r="373" spans="1:9" x14ac:dyDescent="0.25">
      <c r="A373" s="20" t="str">
        <f t="shared" si="5"/>
        <v>CONSUMO PER CAPITA (kg ó litros por individuo).Total Bebidas CalienteRestaurantes</v>
      </c>
      <c r="B373" s="20" t="s">
        <v>122</v>
      </c>
      <c r="C373" s="20" t="s">
        <v>124</v>
      </c>
      <c r="D373" s="20" t="s">
        <v>25</v>
      </c>
      <c r="E373" s="22">
        <v>0.51520935728858896</v>
      </c>
      <c r="F373" s="22">
        <v>0.52982929468987727</v>
      </c>
      <c r="G373" s="22">
        <v>0.26305201238032994</v>
      </c>
      <c r="H373" s="22"/>
      <c r="I373" s="22"/>
    </row>
    <row r="374" spans="1:9" x14ac:dyDescent="0.25">
      <c r="A374" s="20" t="str">
        <f t="shared" si="5"/>
        <v>CONSUMO PER CAPITA (kg ó litros por individuo).Total Bebidas CalienteRestaurantes Fast Food</v>
      </c>
      <c r="B374" s="20" t="s">
        <v>122</v>
      </c>
      <c r="C374" s="20" t="s">
        <v>124</v>
      </c>
      <c r="D374" s="20" t="s">
        <v>26</v>
      </c>
      <c r="E374" s="22">
        <v>0.19289001498751701</v>
      </c>
      <c r="F374" s="22">
        <v>0.17712341502546317</v>
      </c>
      <c r="G374" s="22">
        <v>8.1132204916537123E-2</v>
      </c>
      <c r="H374" s="22"/>
      <c r="I374" s="22"/>
    </row>
    <row r="375" spans="1:9" x14ac:dyDescent="0.25">
      <c r="A375" s="20" t="str">
        <f t="shared" si="5"/>
        <v>CONSUMO PER CAPITA (kg ó litros por individuo).Total Bebidas CalienteBares/Cafeterias/Cervecerias</v>
      </c>
      <c r="B375" s="20" t="s">
        <v>122</v>
      </c>
      <c r="C375" s="20" t="s">
        <v>124</v>
      </c>
      <c r="D375" s="20" t="s">
        <v>27</v>
      </c>
      <c r="E375" s="22">
        <v>7.4916430239552216</v>
      </c>
      <c r="F375" s="22">
        <v>7.5086165836227341</v>
      </c>
      <c r="G375" s="22">
        <v>4.5974423827958164</v>
      </c>
      <c r="H375" s="22"/>
      <c r="I375" s="22"/>
    </row>
    <row r="376" spans="1:9" x14ac:dyDescent="0.25">
      <c r="A376" s="20" t="str">
        <f t="shared" si="5"/>
        <v>CONSUMO PER CAPITA (kg ó litros por individuo).Total Bebidas CalientePanaderias/Pastelerias</v>
      </c>
      <c r="B376" s="20" t="s">
        <v>122</v>
      </c>
      <c r="C376" s="20" t="s">
        <v>124</v>
      </c>
      <c r="D376" s="20" t="s">
        <v>28</v>
      </c>
      <c r="E376" s="22">
        <v>0.68768039319348206</v>
      </c>
      <c r="F376" s="22">
        <v>0.68982996276965214</v>
      </c>
      <c r="G376" s="22">
        <v>0.318253365782797</v>
      </c>
      <c r="H376" s="22"/>
      <c r="I376" s="22"/>
    </row>
    <row r="377" spans="1:9" x14ac:dyDescent="0.25">
      <c r="A377" s="20" t="str">
        <f t="shared" si="5"/>
        <v>CONSUMO PER CAPITA (kg ó litros por individuo).Total Bebidas CalienteTda.Alimentacion/Delicatesen</v>
      </c>
      <c r="B377" s="20" t="s">
        <v>122</v>
      </c>
      <c r="C377" s="20" t="s">
        <v>124</v>
      </c>
      <c r="D377" s="20" t="s">
        <v>204</v>
      </c>
      <c r="E377" s="22">
        <v>1.2951497350167188E-2</v>
      </c>
      <c r="F377" s="22">
        <v>1.3428759896384193E-2</v>
      </c>
      <c r="G377" s="22">
        <v>1.5564136076590344E-2</v>
      </c>
      <c r="H377" s="22"/>
      <c r="I377" s="22"/>
    </row>
    <row r="378" spans="1:9" x14ac:dyDescent="0.25">
      <c r="A378" s="20" t="str">
        <f t="shared" si="5"/>
        <v>CONSUMO PER CAPITA (kg ó litros por individuo).Total Bebidas CalienteCanal Conveniencia/24h</v>
      </c>
      <c r="B378" s="20" t="s">
        <v>122</v>
      </c>
      <c r="C378" s="20" t="s">
        <v>124</v>
      </c>
      <c r="D378" s="20" t="s">
        <v>205</v>
      </c>
      <c r="E378" s="22" t="s">
        <v>213</v>
      </c>
      <c r="F378" s="22" t="s">
        <v>213</v>
      </c>
      <c r="G378" s="22">
        <v>2.2398339535288695E-2</v>
      </c>
      <c r="H378" s="22"/>
      <c r="I378" s="22"/>
    </row>
    <row r="379" spans="1:9" x14ac:dyDescent="0.25">
      <c r="A379" s="20" t="str">
        <f t="shared" si="5"/>
        <v>CONSUMO PER CAPITA (kg ó litros por individuo).Total Bebidas CalienteHoteles</v>
      </c>
      <c r="B379" s="20" t="s">
        <v>122</v>
      </c>
      <c r="C379" s="20" t="s">
        <v>124</v>
      </c>
      <c r="D379" s="20" t="s">
        <v>30</v>
      </c>
      <c r="E379" s="22">
        <v>0.1018323478556019</v>
      </c>
      <c r="F379" s="22">
        <v>7.3316496996882474E-2</v>
      </c>
      <c r="G379" s="22">
        <v>2.4460774340787059E-2</v>
      </c>
      <c r="H379" s="22"/>
      <c r="I379" s="22"/>
    </row>
    <row r="380" spans="1:9" x14ac:dyDescent="0.25">
      <c r="A380" s="20" t="str">
        <f t="shared" si="5"/>
        <v>CONSUMO PER CAPITA (kg ó litros por individuo).Total Bebidas CalienteEstaciones de servicio</v>
      </c>
      <c r="B380" s="20" t="s">
        <v>122</v>
      </c>
      <c r="C380" s="20" t="s">
        <v>124</v>
      </c>
      <c r="D380" s="20" t="s">
        <v>31</v>
      </c>
      <c r="E380" s="22">
        <v>0.24590855691435357</v>
      </c>
      <c r="F380" s="22">
        <v>9.7612360853821634E-2</v>
      </c>
      <c r="G380" s="22">
        <v>0.18120578254779032</v>
      </c>
      <c r="H380" s="22"/>
      <c r="I380" s="22"/>
    </row>
    <row r="381" spans="1:9" x14ac:dyDescent="0.25">
      <c r="A381" s="20" t="str">
        <f t="shared" si="5"/>
        <v>CONSUMO PER CAPITA (kg ó litros por individuo).Total Bebidas CalienteMaquinas dispensadoras</v>
      </c>
      <c r="B381" s="20" t="s">
        <v>122</v>
      </c>
      <c r="C381" s="20" t="s">
        <v>124</v>
      </c>
      <c r="D381" s="20" t="s">
        <v>32</v>
      </c>
      <c r="E381" s="22">
        <v>0.78178304802157994</v>
      </c>
      <c r="F381" s="22">
        <v>0.76644661424776361</v>
      </c>
      <c r="G381" s="22">
        <v>0.61705333727254541</v>
      </c>
      <c r="H381" s="22"/>
      <c r="I381" s="22"/>
    </row>
    <row r="382" spans="1:9" x14ac:dyDescent="0.25">
      <c r="A382" s="20" t="str">
        <f t="shared" si="5"/>
        <v>CONSUMO PER CAPITA (kg ó litros por individuo).Total Bebidas CalienteServicio en la empresa</v>
      </c>
      <c r="B382" s="20" t="s">
        <v>122</v>
      </c>
      <c r="C382" s="20" t="s">
        <v>124</v>
      </c>
      <c r="D382" s="20" t="s">
        <v>33</v>
      </c>
      <c r="E382" s="22">
        <v>0.28515926512029754</v>
      </c>
      <c r="F382" s="22">
        <v>0.3289208867883443</v>
      </c>
      <c r="G382" s="22">
        <v>0.21125093851661519</v>
      </c>
      <c r="H382" s="22"/>
      <c r="I382" s="22"/>
    </row>
    <row r="383" spans="1:9" x14ac:dyDescent="0.25">
      <c r="A383" s="20" t="str">
        <f t="shared" si="5"/>
        <v>CONSUMO PER CAPITA (kg ó litros por individuo).Total Bebidas CalienteResto de canales</v>
      </c>
      <c r="B383" s="20" t="s">
        <v>122</v>
      </c>
      <c r="C383" s="20" t="s">
        <v>124</v>
      </c>
      <c r="D383" s="20" t="s">
        <v>34</v>
      </c>
      <c r="E383" s="22">
        <v>0.44490136675489983</v>
      </c>
      <c r="F383" s="22">
        <v>0.54727638934477074</v>
      </c>
      <c r="G383" s="22">
        <v>0.1897343578267677</v>
      </c>
      <c r="H383" s="22"/>
      <c r="I383" s="22"/>
    </row>
    <row r="384" spans="1:9" x14ac:dyDescent="0.25">
      <c r="A384" s="20" t="str">
        <f t="shared" si="5"/>
        <v>CONSUMO PER CAPITA (kg ó litros por individuo).Total Bebidas CalienteEN LA CALLE</v>
      </c>
      <c r="B384" s="20" t="s">
        <v>122</v>
      </c>
      <c r="C384" s="20" t="s">
        <v>124</v>
      </c>
      <c r="D384" s="20" t="s">
        <v>214</v>
      </c>
      <c r="E384" s="22">
        <v>0.29075132222489625</v>
      </c>
      <c r="F384" s="22">
        <v>0.22666771679979081</v>
      </c>
      <c r="G384" s="22">
        <v>0.30315631791321745</v>
      </c>
      <c r="H384" s="22"/>
      <c r="I384" s="22"/>
    </row>
    <row r="385" spans="1:9" x14ac:dyDescent="0.25">
      <c r="A385" s="20" t="str">
        <f t="shared" si="5"/>
        <v>CONSUMO PER CAPITA (kg ó litros por individuo).Total Bebidas CalienteEN CASA DE OTROS</v>
      </c>
      <c r="B385" s="20" t="s">
        <v>122</v>
      </c>
      <c r="C385" s="20" t="s">
        <v>124</v>
      </c>
      <c r="D385" s="20" t="s">
        <v>215</v>
      </c>
      <c r="E385" s="22">
        <v>3.602998505050975E-2</v>
      </c>
      <c r="F385" s="22">
        <v>3.3470626553467435E-2</v>
      </c>
      <c r="G385" s="22">
        <v>5.5436945506269868E-2</v>
      </c>
      <c r="H385" s="22"/>
      <c r="I385" s="22"/>
    </row>
    <row r="386" spans="1:9" x14ac:dyDescent="0.25">
      <c r="A386" s="20" t="str">
        <f t="shared" si="5"/>
        <v>CONSUMO PER CAPITA (kg ó litros por individuo).Total Bebidas CalienteEN EL ESTABLECIMIENTO</v>
      </c>
      <c r="B386" s="20" t="s">
        <v>122</v>
      </c>
      <c r="C386" s="20" t="s">
        <v>124</v>
      </c>
      <c r="D386" s="20" t="s">
        <v>216</v>
      </c>
      <c r="E386" s="22">
        <v>9.2786404679543448</v>
      </c>
      <c r="F386" s="22">
        <v>9.3729642774561572</v>
      </c>
      <c r="G386" s="22">
        <v>5.3367878729984488</v>
      </c>
      <c r="H386" s="22"/>
      <c r="I386" s="22"/>
    </row>
    <row r="387" spans="1:9" x14ac:dyDescent="0.25">
      <c r="A387" s="20" t="str">
        <f t="shared" si="5"/>
        <v>CONSUMO PER CAPITA (kg ó litros por individuo).Total Bebidas CalienteEN EL TRABAJO</v>
      </c>
      <c r="B387" s="20" t="s">
        <v>122</v>
      </c>
      <c r="C387" s="20" t="s">
        <v>124</v>
      </c>
      <c r="D387" s="20" t="s">
        <v>217</v>
      </c>
      <c r="E387" s="22">
        <v>1.039389409355123</v>
      </c>
      <c r="F387" s="22">
        <v>1.0717201870930151</v>
      </c>
      <c r="G387" s="22">
        <v>0.83178990081875459</v>
      </c>
      <c r="H387" s="22"/>
      <c r="I387" s="22"/>
    </row>
    <row r="388" spans="1:9" x14ac:dyDescent="0.25">
      <c r="A388" s="20" t="str">
        <f t="shared" ref="A388:A416" si="6">B388&amp;C388&amp;D388</f>
        <v>CONSUMO PER CAPITA (kg ó litros por individuo).Total Bebidas CalienteEN COLEGIO/INSTITUTO/UNIV.</v>
      </c>
      <c r="B388" s="20" t="s">
        <v>122</v>
      </c>
      <c r="C388" s="20" t="s">
        <v>124</v>
      </c>
      <c r="D388" s="20" t="s">
        <v>218</v>
      </c>
      <c r="E388" s="22">
        <v>4.2122775881186167E-2</v>
      </c>
      <c r="F388" s="22">
        <v>4.316989457382997E-2</v>
      </c>
      <c r="G388" s="22">
        <v>1.9110327663099322E-2</v>
      </c>
      <c r="H388" s="22"/>
      <c r="I388" s="22"/>
    </row>
    <row r="389" spans="1:9" x14ac:dyDescent="0.25">
      <c r="A389" s="20" t="str">
        <f t="shared" si="6"/>
        <v>CONSUMO PER CAPITA (kg ó litros por individuo).Total Bebidas CalienteEN MI CASA</v>
      </c>
      <c r="B389" s="20" t="s">
        <v>122</v>
      </c>
      <c r="C389" s="20" t="s">
        <v>124</v>
      </c>
      <c r="D389" s="20" t="s">
        <v>219</v>
      </c>
      <c r="E389" s="22">
        <v>2.1795636187176417E-2</v>
      </c>
      <c r="F389" s="22">
        <v>5.711286804826856E-2</v>
      </c>
      <c r="G389" s="22">
        <v>4.4963355385209007E-2</v>
      </c>
      <c r="H389" s="22"/>
      <c r="I389" s="22"/>
    </row>
    <row r="390" spans="1:9" x14ac:dyDescent="0.25">
      <c r="A390" s="20" t="str">
        <f t="shared" si="6"/>
        <v>CONSUMO PER CAPITA (kg ó litros por individuo).Total Bebidas CalienteEN M.TRANSP.(AVION,TREN,AUTOC,E</v>
      </c>
      <c r="B390" s="20" t="s">
        <v>122</v>
      </c>
      <c r="C390" s="20" t="s">
        <v>124</v>
      </c>
      <c r="D390" s="20" t="s">
        <v>220</v>
      </c>
      <c r="E390" s="22" t="s">
        <v>213</v>
      </c>
      <c r="F390" s="22" t="s">
        <v>213</v>
      </c>
      <c r="G390" s="22">
        <v>1.1690679116732102E-2</v>
      </c>
      <c r="H390" s="22"/>
      <c r="I390" s="22"/>
    </row>
    <row r="391" spans="1:9" x14ac:dyDescent="0.25">
      <c r="A391" s="20" t="str">
        <f t="shared" si="6"/>
        <v>CONSUMO PER CAPITA (kg ó litros por individuo).Total Bebidas CalienteEN OTRO LUGAR</v>
      </c>
      <c r="B391" s="20" t="s">
        <v>122</v>
      </c>
      <c r="C391" s="20" t="s">
        <v>124</v>
      </c>
      <c r="D391" s="20" t="s">
        <v>221</v>
      </c>
      <c r="E391" s="22">
        <v>0.19984177159339847</v>
      </c>
      <c r="F391" s="22">
        <v>0.1085540454340231</v>
      </c>
      <c r="G391" s="22">
        <v>7.2738861767573978E-2</v>
      </c>
      <c r="H391" s="22"/>
      <c r="I391" s="22"/>
    </row>
    <row r="392" spans="1:9" x14ac:dyDescent="0.25">
      <c r="A392" s="20" t="str">
        <f t="shared" si="6"/>
        <v>CONSUMO PER CAPITA (kg ó litros por individuo).Total Bebidas CalienteDESAYUNO</v>
      </c>
      <c r="B392" s="20" t="s">
        <v>122</v>
      </c>
      <c r="C392" s="20" t="s">
        <v>124</v>
      </c>
      <c r="D392" s="20" t="s">
        <v>222</v>
      </c>
      <c r="E392" s="22">
        <v>6.4123981808889425</v>
      </c>
      <c r="F392" s="22">
        <v>6.5059290051620797</v>
      </c>
      <c r="G392" s="22">
        <v>4.0875894035302665</v>
      </c>
      <c r="H392" s="22"/>
      <c r="I392" s="22"/>
    </row>
    <row r="393" spans="1:9" x14ac:dyDescent="0.25">
      <c r="A393" s="20" t="str">
        <f t="shared" si="6"/>
        <v>CONSUMO PER CAPITA (kg ó litros por individuo).Total Bebidas CalienteAPERITIVO/ANTES DE COMER</v>
      </c>
      <c r="B393" s="20" t="s">
        <v>122</v>
      </c>
      <c r="C393" s="20" t="s">
        <v>124</v>
      </c>
      <c r="D393" s="20" t="s">
        <v>223</v>
      </c>
      <c r="E393" s="22">
        <v>0.96068233377386747</v>
      </c>
      <c r="F393" s="22">
        <v>0.95050047764536882</v>
      </c>
      <c r="G393" s="22">
        <v>0.5922857332504885</v>
      </c>
      <c r="H393" s="22"/>
      <c r="I393" s="22"/>
    </row>
    <row r="394" spans="1:9" x14ac:dyDescent="0.25">
      <c r="A394" s="20" t="str">
        <f t="shared" si="6"/>
        <v>CONSUMO PER CAPITA (kg ó litros por individuo).Total Bebidas CalienteCOMIDA</v>
      </c>
      <c r="B394" s="20" t="s">
        <v>122</v>
      </c>
      <c r="C394" s="20" t="s">
        <v>124</v>
      </c>
      <c r="D394" s="20" t="s">
        <v>224</v>
      </c>
      <c r="E394" s="22">
        <v>0.79577357796075066</v>
      </c>
      <c r="F394" s="22">
        <v>0.81516048455857559</v>
      </c>
      <c r="G394" s="22">
        <v>0.43487072174450098</v>
      </c>
      <c r="H394" s="22"/>
      <c r="I394" s="22"/>
    </row>
    <row r="395" spans="1:9" x14ac:dyDescent="0.25">
      <c r="A395" s="20" t="str">
        <f t="shared" si="6"/>
        <v>CONSUMO PER CAPITA (kg ó litros por individuo).Total Bebidas CalienteTARDE/MERIENDA</v>
      </c>
      <c r="B395" s="20" t="s">
        <v>122</v>
      </c>
      <c r="C395" s="20" t="s">
        <v>124</v>
      </c>
      <c r="D395" s="20" t="s">
        <v>225</v>
      </c>
      <c r="E395" s="22">
        <v>1.9148306500401584</v>
      </c>
      <c r="F395" s="22">
        <v>1.832143513350871</v>
      </c>
      <c r="G395" s="22">
        <v>1.0972766560668981</v>
      </c>
      <c r="H395" s="22"/>
      <c r="I395" s="22"/>
    </row>
    <row r="396" spans="1:9" x14ac:dyDescent="0.25">
      <c r="A396" s="20" t="str">
        <f t="shared" si="6"/>
        <v>CONSUMO PER CAPITA (kg ó litros por individuo).Total Bebidas CalienteANTES DE CENAR</v>
      </c>
      <c r="B396" s="20" t="s">
        <v>122</v>
      </c>
      <c r="C396" s="20" t="s">
        <v>124</v>
      </c>
      <c r="D396" s="20" t="s">
        <v>226</v>
      </c>
      <c r="E396" s="22">
        <v>0.15613746521781272</v>
      </c>
      <c r="F396" s="22">
        <v>0.13942948397079344</v>
      </c>
      <c r="G396" s="22">
        <v>9.4277425164530276E-2</v>
      </c>
      <c r="H396" s="22"/>
      <c r="I396" s="22"/>
    </row>
    <row r="397" spans="1:9" x14ac:dyDescent="0.25">
      <c r="A397" s="20" t="str">
        <f t="shared" si="6"/>
        <v>CONSUMO PER CAPITA (kg ó litros por individuo).Total Bebidas CalienteCENA</v>
      </c>
      <c r="B397" s="20" t="s">
        <v>122</v>
      </c>
      <c r="C397" s="20" t="s">
        <v>124</v>
      </c>
      <c r="D397" s="20" t="s">
        <v>227</v>
      </c>
      <c r="E397" s="22">
        <v>0.20294674510470481</v>
      </c>
      <c r="F397" s="22">
        <v>0.21373256723712417</v>
      </c>
      <c r="G397" s="22">
        <v>0.10019129784439267</v>
      </c>
      <c r="H397" s="22"/>
      <c r="I397" s="22"/>
    </row>
    <row r="398" spans="1:9" x14ac:dyDescent="0.25">
      <c r="A398" s="20" t="str">
        <f t="shared" si="6"/>
        <v>CONSUMO PER CAPITA (kg ó litros por individuo).Total Bebidas CalienteDESPUES DE LA CENA</v>
      </c>
      <c r="B398" s="20" t="s">
        <v>122</v>
      </c>
      <c r="C398" s="20" t="s">
        <v>124</v>
      </c>
      <c r="D398" s="20" t="s">
        <v>228</v>
      </c>
      <c r="E398" s="22">
        <v>0.1902642026277398</v>
      </c>
      <c r="F398" s="22">
        <v>0.18563858792306978</v>
      </c>
      <c r="G398" s="22">
        <v>8.4410374844558031E-2</v>
      </c>
      <c r="H398" s="22"/>
      <c r="I398" s="22"/>
    </row>
    <row r="399" spans="1:9" x14ac:dyDescent="0.25">
      <c r="A399" s="20" t="str">
        <f t="shared" si="6"/>
        <v>CONSUMO PER CAPITA (kg ó litros por individuo).Total Bebidas CalienteDURANTE EL DIA</v>
      </c>
      <c r="B399" s="20" t="s">
        <v>122</v>
      </c>
      <c r="C399" s="20" t="s">
        <v>124</v>
      </c>
      <c r="D399" s="20" t="s">
        <v>229</v>
      </c>
      <c r="E399" s="22">
        <v>0.2755392011155936</v>
      </c>
      <c r="F399" s="22">
        <v>0.27112351526308814</v>
      </c>
      <c r="G399" s="22">
        <v>0.18477255283068628</v>
      </c>
    </row>
    <row r="400" spans="1:9" x14ac:dyDescent="0.25">
      <c r="A400" s="20" t="str">
        <f t="shared" si="6"/>
        <v>CONSUMO PER CAPITA (kg ó litros por individuo).Total Bebidas CalienteCON AMIGOS</v>
      </c>
      <c r="B400" s="20" t="s">
        <v>122</v>
      </c>
      <c r="C400" s="20" t="s">
        <v>124</v>
      </c>
      <c r="D400" s="20" t="s">
        <v>230</v>
      </c>
      <c r="E400" s="22">
        <v>2.1462888862335876</v>
      </c>
      <c r="F400" s="22">
        <v>2.1692101923968736</v>
      </c>
      <c r="G400" s="22">
        <v>1.2809276243182208</v>
      </c>
    </row>
    <row r="401" spans="1:7" x14ac:dyDescent="0.25">
      <c r="A401" s="20" t="str">
        <f t="shared" si="6"/>
        <v>CONSUMO PER CAPITA (kg ó litros por individuo).Total Bebidas CalienteCON CLIENTES</v>
      </c>
      <c r="B401" s="20" t="s">
        <v>122</v>
      </c>
      <c r="C401" s="20" t="s">
        <v>124</v>
      </c>
      <c r="D401" s="20" t="s">
        <v>231</v>
      </c>
      <c r="E401" s="22">
        <v>0.16000580887787513</v>
      </c>
      <c r="F401" s="22">
        <v>0.12455664001581494</v>
      </c>
      <c r="G401" s="22">
        <v>8.1729463425483165E-2</v>
      </c>
    </row>
    <row r="402" spans="1:7" x14ac:dyDescent="0.25">
      <c r="A402" s="20" t="str">
        <f t="shared" si="6"/>
        <v>CONSUMO PER CAPITA (kg ó litros por individuo).Total Bebidas CalienteCON COMPAÑEROS DE TRABAJO</v>
      </c>
      <c r="B402" s="20" t="s">
        <v>122</v>
      </c>
      <c r="C402" s="20" t="s">
        <v>124</v>
      </c>
      <c r="D402" s="20" t="s">
        <v>232</v>
      </c>
      <c r="E402" s="22">
        <v>1.8375985882609864</v>
      </c>
      <c r="F402" s="22">
        <v>1.7901039577276157</v>
      </c>
      <c r="G402" s="22">
        <v>1.1694158895809246</v>
      </c>
    </row>
    <row r="403" spans="1:7" x14ac:dyDescent="0.25">
      <c r="A403" s="20" t="str">
        <f t="shared" si="6"/>
        <v>CONSUMO PER CAPITA (kg ó litros por individuo).Total Bebidas CalienteCON COMPAÑEROS DE CLASE</v>
      </c>
      <c r="B403" s="20" t="s">
        <v>122</v>
      </c>
      <c r="C403" s="20" t="s">
        <v>124</v>
      </c>
      <c r="D403" s="20" t="s">
        <v>233</v>
      </c>
      <c r="E403" s="22">
        <v>6.5081430114102251E-2</v>
      </c>
      <c r="F403" s="22">
        <v>6.4645347205466816E-2</v>
      </c>
      <c r="G403" s="22">
        <v>3.1455419616086042E-2</v>
      </c>
    </row>
    <row r="404" spans="1:7" x14ac:dyDescent="0.25">
      <c r="A404" s="20" t="str">
        <f t="shared" si="6"/>
        <v>CONSUMO PER CAPITA (kg ó litros por individuo).Total Bebidas CalienteCON FAMILIA</v>
      </c>
      <c r="B404" s="20" t="s">
        <v>122</v>
      </c>
      <c r="C404" s="20" t="s">
        <v>124</v>
      </c>
      <c r="D404" s="20" t="s">
        <v>234</v>
      </c>
      <c r="E404" s="22">
        <v>2.1257205286124696</v>
      </c>
      <c r="F404" s="22">
        <v>2.0632666190021416</v>
      </c>
      <c r="G404" s="22">
        <v>1.1157888940389447</v>
      </c>
    </row>
    <row r="405" spans="1:7" x14ac:dyDescent="0.25">
      <c r="A405" s="20" t="str">
        <f t="shared" si="6"/>
        <v>CONSUMO PER CAPITA (kg ó litros por individuo).Total Bebidas CalienteCON LA PAREJA</v>
      </c>
      <c r="B405" s="20" t="s">
        <v>122</v>
      </c>
      <c r="C405" s="20" t="s">
        <v>124</v>
      </c>
      <c r="D405" s="20" t="s">
        <v>235</v>
      </c>
      <c r="E405" s="22">
        <v>1.4998017263666217</v>
      </c>
      <c r="F405" s="22">
        <v>1.5966936242691516</v>
      </c>
      <c r="G405" s="22">
        <v>0.93496423127815054</v>
      </c>
    </row>
    <row r="406" spans="1:7" x14ac:dyDescent="0.25">
      <c r="A406" s="20" t="str">
        <f t="shared" si="6"/>
        <v>CONSUMO PER CAPITA (kg ó litros por individuo).Total Bebidas CalienteESTABA SOLO/A</v>
      </c>
      <c r="B406" s="20" t="s">
        <v>122</v>
      </c>
      <c r="C406" s="20" t="s">
        <v>124</v>
      </c>
      <c r="D406" s="20" t="s">
        <v>236</v>
      </c>
      <c r="E406" s="22">
        <v>2.9517249384965067</v>
      </c>
      <c r="F406" s="22">
        <v>3.0199928519088335</v>
      </c>
      <c r="G406" s="22">
        <v>2.0166648387557768</v>
      </c>
    </row>
    <row r="407" spans="1:7" x14ac:dyDescent="0.25">
      <c r="A407" s="20" t="str">
        <f t="shared" si="6"/>
        <v>CONSUMO PER CAPITA (kg ó litros por individuo).Total Bebidas CalienteOTROS</v>
      </c>
      <c r="B407" s="20" t="s">
        <v>122</v>
      </c>
      <c r="C407" s="20" t="s">
        <v>124</v>
      </c>
      <c r="D407" s="20" t="s">
        <v>237</v>
      </c>
      <c r="E407" s="22">
        <v>0.12235001621045884</v>
      </c>
      <c r="F407" s="22">
        <v>8.5189258343460542E-2</v>
      </c>
      <c r="G407" s="22">
        <v>4.4726570619698355E-2</v>
      </c>
    </row>
    <row r="408" spans="1:7" x14ac:dyDescent="0.25">
      <c r="A408" s="20" t="str">
        <f t="shared" si="6"/>
        <v>CONSUMO PER CAPITA (kg ó litros por individuo).Total Bebidas CalienteESTAR TRABAJANDO</v>
      </c>
      <c r="B408" s="20" t="s">
        <v>122</v>
      </c>
      <c r="C408" s="20" t="s">
        <v>124</v>
      </c>
      <c r="D408" s="20" t="s">
        <v>238</v>
      </c>
      <c r="E408" s="22">
        <v>2.7431168087940185</v>
      </c>
      <c r="F408" s="22">
        <v>2.6981660153407141</v>
      </c>
      <c r="G408" s="22">
        <v>1.7979761020954697</v>
      </c>
    </row>
    <row r="409" spans="1:7" x14ac:dyDescent="0.25">
      <c r="A409" s="20" t="str">
        <f t="shared" si="6"/>
        <v>CONSUMO PER CAPITA (kg ó litros por individuo).Total Bebidas CalienteCOMIDA DE NEGOCIOS</v>
      </c>
      <c r="B409" s="20" t="s">
        <v>122</v>
      </c>
      <c r="C409" s="20" t="s">
        <v>124</v>
      </c>
      <c r="D409" s="20" t="s">
        <v>239</v>
      </c>
      <c r="E409" s="22">
        <v>2.1747535341518274E-2</v>
      </c>
      <c r="F409" s="22">
        <v>2.1061015947283653E-2</v>
      </c>
      <c r="G409" s="22">
        <v>1.1423482356435553E-2</v>
      </c>
    </row>
    <row r="410" spans="1:7" x14ac:dyDescent="0.25">
      <c r="A410" s="20" t="str">
        <f t="shared" si="6"/>
        <v>CONSUMO PER CAPITA (kg ó litros por individuo).Total Bebidas CalientePOR PLACER/RELAX</v>
      </c>
      <c r="B410" s="20" t="s">
        <v>122</v>
      </c>
      <c r="C410" s="20" t="s">
        <v>124</v>
      </c>
      <c r="D410" s="20" t="s">
        <v>240</v>
      </c>
      <c r="E410" s="22">
        <v>1.7272711478510283</v>
      </c>
      <c r="F410" s="22">
        <v>1.5160162444030483</v>
      </c>
      <c r="G410" s="22">
        <v>0.96715142482774297</v>
      </c>
    </row>
    <row r="411" spans="1:7" x14ac:dyDescent="0.25">
      <c r="A411" s="20" t="str">
        <f t="shared" si="6"/>
        <v>CONSUMO PER CAPITA (kg ó litros por individuo).Total Bebidas CalienteTENER HAMBRE/SIN PLANIFICAR</v>
      </c>
      <c r="B411" s="20" t="s">
        <v>122</v>
      </c>
      <c r="C411" s="20" t="s">
        <v>124</v>
      </c>
      <c r="D411" s="20" t="s">
        <v>241</v>
      </c>
      <c r="E411" s="22">
        <v>2.3824493122541357</v>
      </c>
      <c r="F411" s="22">
        <v>2.8253492633927055</v>
      </c>
      <c r="G411" s="22">
        <v>1.7388701655207803</v>
      </c>
    </row>
    <row r="412" spans="1:7" x14ac:dyDescent="0.25">
      <c r="A412" s="20" t="str">
        <f t="shared" si="6"/>
        <v>CONSUMO PER CAPITA (kg ó litros por individuo).Total Bebidas CalienteESTAR DE COMPRAS</v>
      </c>
      <c r="B412" s="20" t="s">
        <v>122</v>
      </c>
      <c r="C412" s="20" t="s">
        <v>124</v>
      </c>
      <c r="D412" s="20" t="s">
        <v>242</v>
      </c>
      <c r="E412" s="22">
        <v>0.3280405170065141</v>
      </c>
      <c r="F412" s="22">
        <v>0.33296102068212607</v>
      </c>
      <c r="G412" s="22">
        <v>0.21568119232532174</v>
      </c>
    </row>
    <row r="413" spans="1:7" x14ac:dyDescent="0.25">
      <c r="A413" s="20" t="str">
        <f t="shared" si="6"/>
        <v>CONSUMO PER CAPITA (kg ó litros por individuo).Total Bebidas CalienteNO COCINAR EN CASA</v>
      </c>
      <c r="B413" s="20" t="s">
        <v>122</v>
      </c>
      <c r="C413" s="20" t="s">
        <v>124</v>
      </c>
      <c r="D413" s="20" t="s">
        <v>243</v>
      </c>
      <c r="E413" s="22">
        <v>0.2920731243692169</v>
      </c>
      <c r="F413" s="22">
        <v>0.26856194010147894</v>
      </c>
      <c r="G413" s="22">
        <v>0.13917185337474025</v>
      </c>
    </row>
    <row r="414" spans="1:7" x14ac:dyDescent="0.25">
      <c r="A414" s="20" t="str">
        <f t="shared" si="6"/>
        <v>CONSUMO PER CAPITA (kg ó litros por individuo).Total Bebidas CalienteCELEBRACION/FIESTA/SALIR TOMAR</v>
      </c>
      <c r="B414" s="20" t="s">
        <v>122</v>
      </c>
      <c r="C414" s="20" t="s">
        <v>124</v>
      </c>
      <c r="D414" s="20" t="s">
        <v>244</v>
      </c>
      <c r="E414" s="22">
        <v>2.1777576424065255</v>
      </c>
      <c r="F414" s="22">
        <v>2.247648661980068</v>
      </c>
      <c r="G414" s="22">
        <v>1.3237633545100163</v>
      </c>
    </row>
    <row r="415" spans="1:7" x14ac:dyDescent="0.25">
      <c r="A415" s="20" t="str">
        <f t="shared" si="6"/>
        <v>CONSUMO PER CAPITA (kg ó litros por individuo).Total Bebidas CalienteVIENDO DEPORTES</v>
      </c>
      <c r="B415" s="20" t="s">
        <v>122</v>
      </c>
      <c r="C415" s="20" t="s">
        <v>124</v>
      </c>
      <c r="D415" s="20" t="s">
        <v>245</v>
      </c>
      <c r="E415" s="22">
        <v>5.3840911149079816E-2</v>
      </c>
      <c r="F415" s="22">
        <v>5.9472720393707573E-2</v>
      </c>
      <c r="G415" s="22">
        <v>2.9836839041249241E-2</v>
      </c>
    </row>
    <row r="416" spans="1:7" x14ac:dyDescent="0.25">
      <c r="A416" s="20" t="str">
        <f t="shared" si="6"/>
        <v>CONSUMO PER CAPITA (kg ó litros por individuo).Total Bebidas CalienteOTROS MOTIVOS</v>
      </c>
      <c r="B416" s="20" t="s">
        <v>122</v>
      </c>
      <c r="C416" s="20" t="s">
        <v>124</v>
      </c>
      <c r="D416" s="20" t="s">
        <v>246</v>
      </c>
      <c r="E416" s="22">
        <v>1.1637274764180392</v>
      </c>
      <c r="F416" s="22">
        <v>0.94442414212049663</v>
      </c>
      <c r="G416" s="22">
        <v>0.45180064052107655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92D050"/>
  </sheetPr>
  <dimension ref="A1:H67"/>
  <sheetViews>
    <sheetView showGridLines="0" showRowColHeaders="0" zoomScaleNormal="100" workbookViewId="0">
      <selection sqref="A1:E1"/>
    </sheetView>
  </sheetViews>
  <sheetFormatPr baseColWidth="10" defaultRowHeight="15" x14ac:dyDescent="0.25"/>
  <cols>
    <col min="1" max="1" width="36" style="19" customWidth="1"/>
    <col min="2" max="2" width="8" style="19" customWidth="1"/>
    <col min="3" max="5" width="18.5703125" style="19" customWidth="1"/>
    <col min="6" max="6" width="3.7109375" customWidth="1"/>
    <col min="7" max="7" width="18.5703125" style="19" customWidth="1"/>
    <col min="8" max="8" width="1.28515625" style="19" customWidth="1"/>
    <col min="9" max="9" width="53.85546875" customWidth="1"/>
    <col min="10" max="10" width="21.7109375" bestFit="1" customWidth="1"/>
    <col min="11" max="11" width="25.7109375" customWidth="1"/>
    <col min="12" max="12" width="19.5703125" customWidth="1"/>
  </cols>
  <sheetData>
    <row r="1" spans="1:8" ht="48.75" customHeight="1" x14ac:dyDescent="0.25">
      <c r="A1" s="114" t="s">
        <v>112</v>
      </c>
      <c r="B1" s="114"/>
      <c r="C1" s="114"/>
      <c r="D1" s="114"/>
      <c r="E1" s="114"/>
      <c r="G1" s="42"/>
      <c r="H1" s="42"/>
    </row>
    <row r="2" spans="1:8" x14ac:dyDescent="0.25">
      <c r="B2" s="6"/>
      <c r="C2" s="23"/>
      <c r="D2" s="23"/>
      <c r="E2" s="23"/>
      <c r="G2" s="23"/>
      <c r="H2" s="23"/>
    </row>
    <row r="3" spans="1:8" ht="21" customHeight="1" x14ac:dyDescent="0.25">
      <c r="A3" s="23"/>
      <c r="C3" s="23"/>
      <c r="D3" s="23"/>
      <c r="E3" s="23"/>
      <c r="G3" s="23"/>
      <c r="H3" s="23"/>
    </row>
    <row r="4" spans="1:8" ht="19.5" thickBot="1" x14ac:dyDescent="0.3">
      <c r="A4" s="51" t="s">
        <v>36</v>
      </c>
      <c r="B4" s="52"/>
      <c r="C4" s="89"/>
      <c r="D4" s="89"/>
      <c r="E4" s="89"/>
      <c r="F4" s="8"/>
      <c r="G4" s="89"/>
      <c r="H4" s="23"/>
    </row>
    <row r="5" spans="1:8" ht="15.75" thickTop="1" x14ac:dyDescent="0.25">
      <c r="A5" s="90"/>
      <c r="B5" s="91"/>
      <c r="C5" s="89"/>
      <c r="D5" s="89"/>
      <c r="E5" s="89"/>
      <c r="F5" s="8"/>
      <c r="G5" s="89"/>
      <c r="H5" s="23"/>
    </row>
    <row r="6" spans="1:8" ht="32.25" customHeight="1" x14ac:dyDescent="0.25">
      <c r="A6" s="92">
        <v>2</v>
      </c>
      <c r="B6" s="52" t="str">
        <f>VLOOKUP(A6,Desplegables!$A$2:$C$12,3,0)</f>
        <v>VOLUMEN (Miles kg ó litros)</v>
      </c>
      <c r="C6" s="91">
        <v>4</v>
      </c>
      <c r="D6" s="91">
        <v>5</v>
      </c>
      <c r="E6" s="91">
        <v>6</v>
      </c>
      <c r="F6" s="8"/>
      <c r="G6" s="90"/>
      <c r="H6" s="23"/>
    </row>
    <row r="7" spans="1:8" ht="24.95" customHeight="1" x14ac:dyDescent="0.25">
      <c r="A7" s="93"/>
      <c r="B7" s="94"/>
      <c r="C7" s="49" t="str">
        <f>KPI_DATOS!D2</f>
        <v>AÑO 2018</v>
      </c>
      <c r="D7" s="49" t="str">
        <f>KPI_DATOS!E2</f>
        <v>AÑO 2019</v>
      </c>
      <c r="E7" s="49" t="str">
        <f>KPI_DATOS!F2</f>
        <v>AÑO 2020</v>
      </c>
      <c r="F7" s="16"/>
      <c r="G7" s="49" t="str">
        <f>"Evolucion "&amp;E7&amp;" vs "&amp;D7</f>
        <v>Evolucion AÑO 2020 vs AÑO 2019</v>
      </c>
      <c r="H7" s="23"/>
    </row>
    <row r="8" spans="1:8" ht="20.100000000000001" customHeight="1" x14ac:dyDescent="0.25">
      <c r="A8" s="95" t="str">
        <f>KPI_DATOS!C3</f>
        <v>TOTAL BEBIDAS</v>
      </c>
      <c r="B8" s="96"/>
      <c r="C8" s="69">
        <f>IF($A$6&lt;4,VLOOKUP($B$6&amp;$A8,KPI_DATOS!$A:$F,C$6,0)/1000,VLOOKUP($B$6&amp;$A8,KPI_DATOS!$A:$F,C$6,0))</f>
        <v>3208.4515026388322</v>
      </c>
      <c r="D8" s="69">
        <f>IF($A$6&lt;4,VLOOKUP($B$6&amp;$A8,KPI_DATOS!$A:$F,D$6,0)/1000,VLOOKUP($B$6&amp;$A8,KPI_DATOS!$A:$F,D$6,0))</f>
        <v>3236.79937731875</v>
      </c>
      <c r="E8" s="69">
        <f>IF($A$6&lt;4,VLOOKUP($B$6&amp;$A8,KPI_DATOS!$A:$F,E$6,0)/1000,VLOOKUP($B$6&amp;$A8,KPI_DATOS!$A:$F,E$6,0))</f>
        <v>1984.6127504112001</v>
      </c>
      <c r="F8" s="16"/>
      <c r="G8" s="50">
        <f>IFERROR(IF(A6=4,(E8-D8),((E8/D8-1)*100)),"-")</f>
        <v>-38.685951180107338</v>
      </c>
      <c r="H8" s="23"/>
    </row>
    <row r="9" spans="1:8" ht="20.100000000000001" customHeight="1" x14ac:dyDescent="0.25">
      <c r="A9" s="97" t="str">
        <f>KPI_DATOS!C4</f>
        <v>.Total Bebidas Caliente</v>
      </c>
      <c r="B9" s="96"/>
      <c r="C9" s="69">
        <f>IF($A$6&lt;4,VLOOKUP($B$6&amp;$A9,KPI_DATOS!$A:$F,C$6,0)/1000,VLOOKUP($B$6&amp;$A9,KPI_DATOS!$A:$F,C$6,0))</f>
        <v>366.10238955</v>
      </c>
      <c r="D9" s="69">
        <f>IF($A$6&lt;4,VLOOKUP($B$6&amp;$A9,KPI_DATOS!$A:$F,D$6,0)/1000,VLOOKUP($B$6&amp;$A9,KPI_DATOS!$A:$F,D$6,0))</f>
        <v>370.16097894499995</v>
      </c>
      <c r="E9" s="69">
        <f>IF($A$6&lt;4,VLOOKUP($B$6&amp;$A9,KPI_DATOS!$A:$F,E$6,0)/1000,VLOOKUP($B$6&amp;$A9,KPI_DATOS!$A:$F,E$6,0))</f>
        <v>227.46273005</v>
      </c>
      <c r="F9" s="16"/>
      <c r="G9" s="50">
        <f t="shared" ref="G9:G59" si="0">IFERROR(IF(A7=4,(E9-D9),((E9/D9-1)*100)),"-")</f>
        <v>-38.550321890142456</v>
      </c>
      <c r="H9" s="23"/>
    </row>
    <row r="10" spans="1:8" ht="20.100000000000001" customHeight="1" x14ac:dyDescent="0.25">
      <c r="A10" s="98" t="str">
        <f>KPI_DATOS!C5</f>
        <v>Cafe</v>
      </c>
      <c r="B10" s="96"/>
      <c r="C10" s="69">
        <f>IF($A$6&lt;4,VLOOKUP($B$6&amp;$A10,KPI_DATOS!$A:$F,C$6,0)/1000,VLOOKUP($B$6&amp;$A10,KPI_DATOS!$A:$F,C$6,0))</f>
        <v>89.242090050000002</v>
      </c>
      <c r="D10" s="69">
        <f>IF($A$6&lt;4,VLOOKUP($B$6&amp;$A10,KPI_DATOS!$A:$F,D$6,0)/1000,VLOOKUP($B$6&amp;$A10,KPI_DATOS!$A:$F,D$6,0))</f>
        <v>89.398272949999992</v>
      </c>
      <c r="E10" s="69">
        <f>IF($A$6&lt;4,VLOOKUP($B$6&amp;$A10,KPI_DATOS!$A:$F,E$6,0)/1000,VLOOKUP($B$6&amp;$A10,KPI_DATOS!$A:$F,E$6,0))</f>
        <v>55.576110500000006</v>
      </c>
      <c r="F10" s="16"/>
      <c r="G10" s="50">
        <f t="shared" si="0"/>
        <v>-37.833127345666462</v>
      </c>
      <c r="H10" s="23"/>
    </row>
    <row r="11" spans="1:8" ht="20.100000000000001" customHeight="1" x14ac:dyDescent="0.25">
      <c r="A11" s="98" t="str">
        <f>KPI_DATOS!C6</f>
        <v>Leche+bebidas vegetales</v>
      </c>
      <c r="B11" s="96"/>
      <c r="C11" s="69">
        <f>IF($A$6&lt;4,VLOOKUP($B$6&amp;$A11,KPI_DATOS!$A:$F,C$6,0)/1000,VLOOKUP($B$6&amp;$A11,KPI_DATOS!$A:$F,C$6,0))</f>
        <v>243.44223009999999</v>
      </c>
      <c r="D11" s="69">
        <f>IF($A$6&lt;4,VLOOKUP($B$6&amp;$A11,KPI_DATOS!$A:$F,D$6,0)/1000,VLOOKUP($B$6&amp;$A11,KPI_DATOS!$A:$F,D$6,0))</f>
        <v>248.124044</v>
      </c>
      <c r="E11" s="69">
        <f>IF($A$6&lt;4,VLOOKUP($B$6&amp;$A11,KPI_DATOS!$A:$F,E$6,0)/1000,VLOOKUP($B$6&amp;$A11,KPI_DATOS!$A:$F,E$6,0))</f>
        <v>154.54738219999999</v>
      </c>
      <c r="F11" s="16"/>
      <c r="G11" s="50">
        <f t="shared" si="0"/>
        <v>-37.713661397522614</v>
      </c>
      <c r="H11" s="23"/>
    </row>
    <row r="12" spans="1:8" ht="20.100000000000001" customHeight="1" x14ac:dyDescent="0.25">
      <c r="A12" s="99" t="str">
        <f>KPI_DATOS!C7</f>
        <v>Leche</v>
      </c>
      <c r="B12" s="96"/>
      <c r="C12" s="69">
        <f>IF($A$6&lt;4,VLOOKUP($B$6&amp;$A12,KPI_DATOS!$A:$F,C$6,0)/1000,VLOOKUP($B$6&amp;$A12,KPI_DATOS!$A:$F,C$6,0))</f>
        <v>243.44223009999999</v>
      </c>
      <c r="D12" s="69">
        <f>IF($A$6&lt;4,VLOOKUP($B$6&amp;$A12,KPI_DATOS!$A:$F,D$6,0)/1000,VLOOKUP($B$6&amp;$A12,KPI_DATOS!$A:$F,D$6,0))</f>
        <v>248.124044</v>
      </c>
      <c r="E12" s="69">
        <f>IF($A$6&lt;4,VLOOKUP($B$6&amp;$A12,KPI_DATOS!$A:$F,E$6,0)/1000,VLOOKUP($B$6&amp;$A12,KPI_DATOS!$A:$F,E$6,0))</f>
        <v>148.05298499999998</v>
      </c>
      <c r="F12" s="16"/>
      <c r="G12" s="50">
        <f t="shared" si="0"/>
        <v>-40.331060781840243</v>
      </c>
      <c r="H12" s="23"/>
    </row>
    <row r="13" spans="1:8" ht="20.100000000000001" customHeight="1" x14ac:dyDescent="0.25">
      <c r="A13" s="100" t="str">
        <f>KPI_DATOS!C8</f>
        <v>Leche Sola</v>
      </c>
      <c r="B13" s="96"/>
      <c r="C13" s="69">
        <f>IF($A$6&lt;4,VLOOKUP($B$6&amp;$A13,KPI_DATOS!$A:$F,C$6,0)/1000,VLOOKUP($B$6&amp;$A13,KPI_DATOS!$A:$F,C$6,0))</f>
        <v>3.7255986000000001</v>
      </c>
      <c r="D13" s="69">
        <f>IF($A$6&lt;4,VLOOKUP($B$6&amp;$A13,KPI_DATOS!$A:$F,D$6,0)/1000,VLOOKUP($B$6&amp;$A13,KPI_DATOS!$A:$F,D$6,0))</f>
        <v>3.9796019999999999</v>
      </c>
      <c r="E13" s="69">
        <f>IF($A$6&lt;4,VLOOKUP($B$6&amp;$A13,KPI_DATOS!$A:$F,E$6,0)/1000,VLOOKUP($B$6&amp;$A13,KPI_DATOS!$A:$F,E$6,0))</f>
        <v>2.8405720000000003</v>
      </c>
      <c r="F13" s="16"/>
      <c r="G13" s="50">
        <f t="shared" si="0"/>
        <v>-28.621706391744695</v>
      </c>
      <c r="H13" s="23"/>
    </row>
    <row r="14" spans="1:8" ht="20.100000000000001" customHeight="1" x14ac:dyDescent="0.25">
      <c r="A14" s="100" t="str">
        <f>KPI_DATOS!C9</f>
        <v>Leche Con Cacao</v>
      </c>
      <c r="B14" s="96"/>
      <c r="C14" s="69">
        <f>IF($A$6&lt;4,VLOOKUP($B$6&amp;$A14,KPI_DATOS!$A:$F,C$6,0)/1000,VLOOKUP($B$6&amp;$A14,KPI_DATOS!$A:$F,C$6,0))</f>
        <v>11.303293999999999</v>
      </c>
      <c r="D14" s="69">
        <f>IF($A$6&lt;4,VLOOKUP($B$6&amp;$A14,KPI_DATOS!$A:$F,D$6,0)/1000,VLOOKUP($B$6&amp;$A14,KPI_DATOS!$A:$F,D$6,0))</f>
        <v>11.668291999999999</v>
      </c>
      <c r="E14" s="69">
        <f>IF($A$6&lt;4,VLOOKUP($B$6&amp;$A14,KPI_DATOS!$A:$F,E$6,0)/1000,VLOOKUP($B$6&amp;$A14,KPI_DATOS!$A:$F,E$6,0))</f>
        <v>7.5992879999999996</v>
      </c>
      <c r="F14" s="16"/>
      <c r="G14" s="50">
        <f t="shared" si="0"/>
        <v>-34.872318930654124</v>
      </c>
      <c r="H14" s="23"/>
    </row>
    <row r="15" spans="1:8" ht="20.100000000000001" customHeight="1" x14ac:dyDescent="0.25">
      <c r="A15" s="100" t="str">
        <f>KPI_DATOS!C10</f>
        <v>Leche Con Cafe</v>
      </c>
      <c r="B15" s="96"/>
      <c r="C15" s="69">
        <f>IF($A$6&lt;4,VLOOKUP($B$6&amp;$A15,KPI_DATOS!$A:$F,C$6,0)/1000,VLOOKUP($B$6&amp;$A15,KPI_DATOS!$A:$F,C$6,0))</f>
        <v>228.41333749999998</v>
      </c>
      <c r="D15" s="69">
        <f>IF($A$6&lt;4,VLOOKUP($B$6&amp;$A15,KPI_DATOS!$A:$F,D$6,0)/1000,VLOOKUP($B$6&amp;$A15,KPI_DATOS!$A:$F,D$6,0))</f>
        <v>232.47614999999999</v>
      </c>
      <c r="E15" s="69">
        <f>IF($A$6&lt;4,VLOOKUP($B$6&amp;$A15,KPI_DATOS!$A:$F,E$6,0)/1000,VLOOKUP($B$6&amp;$A15,KPI_DATOS!$A:$F,E$6,0))</f>
        <v>137.613125</v>
      </c>
      <c r="F15" s="16"/>
      <c r="G15" s="50">
        <f t="shared" si="0"/>
        <v>-40.805486928444054</v>
      </c>
      <c r="H15" s="23"/>
    </row>
    <row r="16" spans="1:8" ht="20.100000000000001" customHeight="1" x14ac:dyDescent="0.25">
      <c r="A16" s="99" t="str">
        <f>KPI_DATOS!C11</f>
        <v>Bebidas Vegetales</v>
      </c>
      <c r="B16" s="96"/>
      <c r="C16" s="69">
        <f>IF($A$6&lt;4,VLOOKUP($B$6&amp;$A16,KPI_DATOS!$A:$F,C$6,0)/1000,VLOOKUP($B$6&amp;$A16,KPI_DATOS!$A:$F,C$6,0))</f>
        <v>0</v>
      </c>
      <c r="D16" s="69">
        <f>IF($A$6&lt;4,VLOOKUP($B$6&amp;$A16,KPI_DATOS!$A:$F,D$6,0)/1000,VLOOKUP($B$6&amp;$A16,KPI_DATOS!$A:$F,D$6,0))</f>
        <v>0</v>
      </c>
      <c r="E16" s="69">
        <f>IF($A$6&lt;4,VLOOKUP($B$6&amp;$A16,KPI_DATOS!$A:$F,E$6,0)/1000,VLOOKUP($B$6&amp;$A16,KPI_DATOS!$A:$F,E$6,0))</f>
        <v>6.4943972000000008</v>
      </c>
      <c r="F16" s="16"/>
      <c r="G16" s="50" t="str">
        <f t="shared" si="0"/>
        <v>-</v>
      </c>
      <c r="H16" s="23"/>
    </row>
    <row r="17" spans="1:8" ht="20.100000000000001" customHeight="1" x14ac:dyDescent="0.25">
      <c r="A17" s="98" t="str">
        <f>KPI_DATOS!C12</f>
        <v>Infusiones</v>
      </c>
      <c r="B17" s="96"/>
      <c r="C17" s="69">
        <f>IF($A$6&lt;4,VLOOKUP($B$6&amp;$A17,KPI_DATOS!$A:$F,C$6,0)/1000,VLOOKUP($B$6&amp;$A17,KPI_DATOS!$A:$F,C$6,0))</f>
        <v>22.10839275</v>
      </c>
      <c r="D17" s="69">
        <f>IF($A$6&lt;4,VLOOKUP($B$6&amp;$A17,KPI_DATOS!$A:$F,D$6,0)/1000,VLOOKUP($B$6&amp;$A17,KPI_DATOS!$A:$F,D$6,0))</f>
        <v>21.250094175000001</v>
      </c>
      <c r="E17" s="69">
        <f>IF($A$6&lt;4,VLOOKUP($B$6&amp;$A17,KPI_DATOS!$A:$F,E$6,0)/1000,VLOOKUP($B$6&amp;$A17,KPI_DATOS!$A:$F,E$6,0))</f>
        <v>10.581246999999999</v>
      </c>
      <c r="F17" s="16"/>
      <c r="G17" s="50">
        <f t="shared" si="0"/>
        <v>-50.206117145360849</v>
      </c>
      <c r="H17" s="23"/>
    </row>
    <row r="18" spans="1:8" ht="20.100000000000001" customHeight="1" x14ac:dyDescent="0.25">
      <c r="A18" s="98" t="str">
        <f>KPI_DATOS!C13</f>
        <v>Resto Bebidas Caliente</v>
      </c>
      <c r="B18" s="96"/>
      <c r="C18" s="69">
        <f>IF($A$6&lt;4,VLOOKUP($B$6&amp;$A18,KPI_DATOS!$A:$F,C$6,0)/1000,VLOOKUP($B$6&amp;$A18,KPI_DATOS!$A:$F,C$6,0))</f>
        <v>11.309676650000002</v>
      </c>
      <c r="D18" s="69">
        <f>IF($A$6&lt;4,VLOOKUP($B$6&amp;$A18,KPI_DATOS!$A:$F,D$6,0)/1000,VLOOKUP($B$6&amp;$A18,KPI_DATOS!$A:$F,D$6,0))</f>
        <v>11.38856782</v>
      </c>
      <c r="E18" s="69">
        <f>IF($A$6&lt;4,VLOOKUP($B$6&amp;$A18,KPI_DATOS!$A:$F,E$6,0)/1000,VLOOKUP($B$6&amp;$A18,KPI_DATOS!$A:$F,E$6,0))</f>
        <v>6.75799035</v>
      </c>
      <c r="F18" s="16"/>
      <c r="G18" s="50">
        <f t="shared" si="0"/>
        <v>-40.659875264280601</v>
      </c>
      <c r="H18" s="23"/>
    </row>
    <row r="19" spans="1:8" ht="20.100000000000001" customHeight="1" x14ac:dyDescent="0.25">
      <c r="A19" s="97" t="str">
        <f>KPI_DATOS!C14</f>
        <v>.Total Bebidas Frias</v>
      </c>
      <c r="B19" s="96"/>
      <c r="C19" s="69">
        <f>IF($A$6&lt;4,VLOOKUP($B$6&amp;$A19,KPI_DATOS!$A:$F,C$6,0)/1000,VLOOKUP($B$6&amp;$A19,KPI_DATOS!$A:$F,C$6,0))</f>
        <v>2842.3491130888319</v>
      </c>
      <c r="D19" s="69">
        <f>IF($A$6&lt;4,VLOOKUP($B$6&amp;$A19,KPI_DATOS!$A:$F,D$6,0)/1000,VLOOKUP($B$6&amp;$A19,KPI_DATOS!$A:$F,D$6,0))</f>
        <v>2866.6383983737501</v>
      </c>
      <c r="E19" s="69">
        <f>IF($A$6&lt;4,VLOOKUP($B$6&amp;$A19,KPI_DATOS!$A:$F,E$6,0)/1000,VLOOKUP($B$6&amp;$A19,KPI_DATOS!$A:$F,E$6,0))</f>
        <v>1757.1500203612002</v>
      </c>
      <c r="F19" s="16"/>
      <c r="G19" s="50">
        <f t="shared" si="0"/>
        <v>-38.703464610045167</v>
      </c>
      <c r="H19" s="23"/>
    </row>
    <row r="20" spans="1:8" ht="20.100000000000001" customHeight="1" x14ac:dyDescent="0.25">
      <c r="A20" s="101" t="str">
        <f>KPI_DATOS!C15</f>
        <v>Total bebidas de vino</v>
      </c>
      <c r="B20" s="96"/>
      <c r="C20" s="69">
        <f>IF($A$6&lt;4,VLOOKUP($B$6&amp;$A20,KPI_DATOS!$A:$F,C$6,0)/1000,VLOOKUP($B$6&amp;$A20,KPI_DATOS!$A:$F,C$6,0))</f>
        <v>202.63891612199998</v>
      </c>
      <c r="D20" s="69">
        <f>IF($A$6&lt;4,VLOOKUP($B$6&amp;$A20,KPI_DATOS!$A:$F,D$6,0)/1000,VLOOKUP($B$6&amp;$A20,KPI_DATOS!$A:$F,D$6,0))</f>
        <v>185.2467295205</v>
      </c>
      <c r="E20" s="69">
        <f>IF($A$6&lt;4,VLOOKUP($B$6&amp;$A20,KPI_DATOS!$A:$F,E$6,0)/1000,VLOOKUP($B$6&amp;$A20,KPI_DATOS!$A:$F,E$6,0))</f>
        <v>106.56349830024999</v>
      </c>
      <c r="F20" s="16"/>
      <c r="G20" s="50">
        <f t="shared" si="0"/>
        <v>-42.474828799362243</v>
      </c>
      <c r="H20" s="23"/>
    </row>
    <row r="21" spans="1:8" ht="20.100000000000001" customHeight="1" x14ac:dyDescent="0.25">
      <c r="A21" s="102" t="str">
        <f>KPI_DATOS!C16</f>
        <v>Vino</v>
      </c>
      <c r="B21" s="96"/>
      <c r="C21" s="69">
        <f>IF($A$6&lt;4,VLOOKUP($B$6&amp;$A21,KPI_DATOS!$A:$F,C$6,0)/1000,VLOOKUP($B$6&amp;$A21,KPI_DATOS!$A:$F,C$6,0))</f>
        <v>149.42330291900001</v>
      </c>
      <c r="D21" s="69">
        <f>IF($A$6&lt;4,VLOOKUP($B$6&amp;$A21,KPI_DATOS!$A:$F,D$6,0)/1000,VLOOKUP($B$6&amp;$A21,KPI_DATOS!$A:$F,D$6,0))</f>
        <v>133.55350592799999</v>
      </c>
      <c r="E21" s="69">
        <f>IF($A$6&lt;4,VLOOKUP($B$6&amp;$A21,KPI_DATOS!$A:$F,E$6,0)/1000,VLOOKUP($B$6&amp;$A21,KPI_DATOS!$A:$F,E$6,0))</f>
        <v>73.540327175000002</v>
      </c>
      <c r="F21" s="16"/>
      <c r="G21" s="50">
        <f t="shared" si="0"/>
        <v>-44.935682021970791</v>
      </c>
      <c r="H21" s="23"/>
    </row>
    <row r="22" spans="1:8" ht="20.100000000000001" customHeight="1" x14ac:dyDescent="0.25">
      <c r="A22" s="103" t="str">
        <f>KPI_DATOS!C17</f>
        <v>Tinto</v>
      </c>
      <c r="B22" s="96"/>
      <c r="C22" s="69">
        <f>IF($A$6&lt;4,VLOOKUP($B$6&amp;$A22,KPI_DATOS!$A:$F,C$6,0)/1000,VLOOKUP($B$6&amp;$A22,KPI_DATOS!$A:$F,C$6,0))</f>
        <v>95.424398669999988</v>
      </c>
      <c r="D22" s="69">
        <f>IF($A$6&lt;4,VLOOKUP($B$6&amp;$A22,KPI_DATOS!$A:$F,D$6,0)/1000,VLOOKUP($B$6&amp;$A22,KPI_DATOS!$A:$F,D$6,0))</f>
        <v>84.150428649999995</v>
      </c>
      <c r="E22" s="69">
        <f>IF($A$6&lt;4,VLOOKUP($B$6&amp;$A22,KPI_DATOS!$A:$F,E$6,0)/1000,VLOOKUP($B$6&amp;$A22,KPI_DATOS!$A:$F,E$6,0))</f>
        <v>44.786688900000001</v>
      </c>
      <c r="F22" s="16"/>
      <c r="G22" s="50">
        <f t="shared" si="0"/>
        <v>-46.777824405057252</v>
      </c>
      <c r="H22" s="23"/>
    </row>
    <row r="23" spans="1:8" ht="20.100000000000001" customHeight="1" x14ac:dyDescent="0.25">
      <c r="A23" s="103" t="str">
        <f>KPI_DATOS!C18</f>
        <v>Blanco</v>
      </c>
      <c r="B23" s="96"/>
      <c r="C23" s="69">
        <f>IF($A$6&lt;4,VLOOKUP($B$6&amp;$A23,KPI_DATOS!$A:$F,C$6,0)/1000,VLOOKUP($B$6&amp;$A23,KPI_DATOS!$A:$F,C$6,0))</f>
        <v>41.365881799999997</v>
      </c>
      <c r="D23" s="69">
        <f>IF($A$6&lt;4,VLOOKUP($B$6&amp;$A23,KPI_DATOS!$A:$F,D$6,0)/1000,VLOOKUP($B$6&amp;$A23,KPI_DATOS!$A:$F,D$6,0))</f>
        <v>39.885593999999998</v>
      </c>
      <c r="E23" s="69">
        <f>IF($A$6&lt;4,VLOOKUP($B$6&amp;$A23,KPI_DATOS!$A:$F,E$6,0)/1000,VLOOKUP($B$6&amp;$A23,KPI_DATOS!$A:$F,E$6,0))</f>
        <v>24.429383399999999</v>
      </c>
      <c r="F23" s="16"/>
      <c r="G23" s="50">
        <f t="shared" si="0"/>
        <v>-38.75136120575263</v>
      </c>
      <c r="H23" s="23"/>
    </row>
    <row r="24" spans="1:8" ht="20.100000000000001" customHeight="1" x14ac:dyDescent="0.25">
      <c r="A24" s="103" t="str">
        <f>KPI_DATOS!C19</f>
        <v>Rosado</v>
      </c>
      <c r="B24" s="96"/>
      <c r="C24" s="69">
        <f>IF($A$6&lt;4,VLOOKUP($B$6&amp;$A24,KPI_DATOS!$A:$F,C$6,0)/1000,VLOOKUP($B$6&amp;$A24,KPI_DATOS!$A:$F,C$6,0))</f>
        <v>11.225552219000001</v>
      </c>
      <c r="D24" s="69">
        <f>IF($A$6&lt;4,VLOOKUP($B$6&amp;$A24,KPI_DATOS!$A:$F,D$6,0)/1000,VLOOKUP($B$6&amp;$A24,KPI_DATOS!$A:$F,D$6,0))</f>
        <v>8.1189968530000005</v>
      </c>
      <c r="E24" s="69">
        <f>IF($A$6&lt;4,VLOOKUP($B$6&amp;$A24,KPI_DATOS!$A:$F,E$6,0)/1000,VLOOKUP($B$6&amp;$A24,KPI_DATOS!$A:$F,E$6,0))</f>
        <v>3.3452367500000002</v>
      </c>
      <c r="F24" s="16"/>
      <c r="G24" s="50">
        <f t="shared" si="0"/>
        <v>-58.797412900044144</v>
      </c>
      <c r="H24" s="23"/>
    </row>
    <row r="25" spans="1:8" ht="20.100000000000001" customHeight="1" x14ac:dyDescent="0.25">
      <c r="A25" s="103" t="str">
        <f>KPI_DATOS!C20</f>
        <v>Resto vino</v>
      </c>
      <c r="B25" s="96"/>
      <c r="C25" s="69">
        <f>IF($A$6&lt;4,VLOOKUP($B$6&amp;$A25,KPI_DATOS!$A:$F,C$6,0)/1000,VLOOKUP($B$6&amp;$A25,KPI_DATOS!$A:$F,C$6,0))</f>
        <v>1.4074702299999999</v>
      </c>
      <c r="D25" s="69">
        <f>IF($A$6&lt;4,VLOOKUP($B$6&amp;$A25,KPI_DATOS!$A:$F,D$6,0)/1000,VLOOKUP($B$6&amp;$A25,KPI_DATOS!$A:$F,D$6,0))</f>
        <v>1.398486425</v>
      </c>
      <c r="E25" s="69">
        <f>IF($A$6&lt;4,VLOOKUP($B$6&amp;$A25,KPI_DATOS!$A:$F,E$6,0)/1000,VLOOKUP($B$6&amp;$A25,KPI_DATOS!$A:$F,E$6,0))</f>
        <v>0.97901812500000007</v>
      </c>
      <c r="F25" s="16"/>
      <c r="G25" s="50">
        <f t="shared" si="0"/>
        <v>-29.994449177438376</v>
      </c>
      <c r="H25" s="23"/>
    </row>
    <row r="26" spans="1:8" ht="20.100000000000001" customHeight="1" x14ac:dyDescent="0.25">
      <c r="A26" s="102" t="str">
        <f>KPI_DATOS!C21</f>
        <v>Cava</v>
      </c>
      <c r="B26" s="96"/>
      <c r="C26" s="69">
        <f>IF($A$6&lt;4,VLOOKUP($B$6&amp;$A26,KPI_DATOS!$A:$F,C$6,0)/1000,VLOOKUP($B$6&amp;$A26,KPI_DATOS!$A:$F,C$6,0))</f>
        <v>9.7758768249999992</v>
      </c>
      <c r="D26" s="69">
        <f>IF($A$6&lt;4,VLOOKUP($B$6&amp;$A26,KPI_DATOS!$A:$F,D$6,0)/1000,VLOOKUP($B$6&amp;$A26,KPI_DATOS!$A:$F,D$6,0))</f>
        <v>7.3256980499999997</v>
      </c>
      <c r="E26" s="69">
        <f>IF($A$6&lt;4,VLOOKUP($B$6&amp;$A26,KPI_DATOS!$A:$F,E$6,0)/1000,VLOOKUP($B$6&amp;$A26,KPI_DATOS!$A:$F,E$6,0))</f>
        <v>4.7861962499999997</v>
      </c>
      <c r="F26" s="16"/>
      <c r="G26" s="50">
        <f t="shared" si="0"/>
        <v>-34.665663021696616</v>
      </c>
    </row>
    <row r="27" spans="1:8" ht="20.100000000000001" customHeight="1" x14ac:dyDescent="0.25">
      <c r="A27" s="102" t="str">
        <f>KPI_DATOS!C22</f>
        <v>Otr.Bebidas Deri.Vino</v>
      </c>
      <c r="B27" s="96"/>
      <c r="C27" s="69">
        <f>IF($A$6&lt;4,VLOOKUP($B$6&amp;$A27,KPI_DATOS!$A:$F,C$6,0)/1000,VLOOKUP($B$6&amp;$A27,KPI_DATOS!$A:$F,C$6,0))</f>
        <v>43.439736377999999</v>
      </c>
      <c r="D27" s="69">
        <f>IF($A$6&lt;4,VLOOKUP($B$6&amp;$A27,KPI_DATOS!$A:$F,D$6,0)/1000,VLOOKUP($B$6&amp;$A27,KPI_DATOS!$A:$F,D$6,0))</f>
        <v>44.367525542499997</v>
      </c>
      <c r="E27" s="69">
        <f>IF($A$6&lt;4,VLOOKUP($B$6&amp;$A27,KPI_DATOS!$A:$F,E$6,0)/1000,VLOOKUP($B$6&amp;$A27,KPI_DATOS!$A:$F,E$6,0))</f>
        <v>28.236974875250002</v>
      </c>
      <c r="F27" s="16"/>
      <c r="G27" s="50">
        <f t="shared" si="0"/>
        <v>-36.356660575533816</v>
      </c>
    </row>
    <row r="28" spans="1:8" ht="20.100000000000001" customHeight="1" x14ac:dyDescent="0.25">
      <c r="A28" s="103" t="str">
        <f>KPI_DATOS!C23</f>
        <v>Tinto de Verano</v>
      </c>
      <c r="B28" s="96"/>
      <c r="C28" s="69">
        <f>IF($A$6&lt;4,VLOOKUP($B$6&amp;$A28,KPI_DATOS!$A:$F,C$6,0)/1000,VLOOKUP($B$6&amp;$A28,KPI_DATOS!$A:$F,C$6,0))</f>
        <v>34.168170500000002</v>
      </c>
      <c r="D28" s="69">
        <f>IF($A$6&lt;4,VLOOKUP($B$6&amp;$A28,KPI_DATOS!$A:$F,D$6,0)/1000,VLOOKUP($B$6&amp;$A28,KPI_DATOS!$A:$F,D$6,0))</f>
        <v>34.77948335</v>
      </c>
      <c r="E28" s="69">
        <f>IF($A$6&lt;4,VLOOKUP($B$6&amp;$A28,KPI_DATOS!$A:$F,E$6,0)/1000,VLOOKUP($B$6&amp;$A28,KPI_DATOS!$A:$F,E$6,0))</f>
        <v>21.700449499999998</v>
      </c>
      <c r="F28" s="16"/>
      <c r="G28" s="50">
        <f t="shared" si="0"/>
        <v>-37.605601320699321</v>
      </c>
    </row>
    <row r="29" spans="1:8" ht="20.100000000000001" customHeight="1" x14ac:dyDescent="0.25">
      <c r="A29" s="103" t="str">
        <f>KPI_DATOS!C24</f>
        <v>Sangria de Vino</v>
      </c>
      <c r="B29" s="96"/>
      <c r="C29" s="69">
        <f>IF($A$6&lt;4,VLOOKUP($B$6&amp;$A29,KPI_DATOS!$A:$F,C$6,0)/1000,VLOOKUP($B$6&amp;$A29,KPI_DATOS!$A:$F,C$6,0))</f>
        <v>6.0089425749999998</v>
      </c>
      <c r="D29" s="69">
        <f>IF($A$6&lt;4,VLOOKUP($B$6&amp;$A29,KPI_DATOS!$A:$F,D$6,0)/1000,VLOOKUP($B$6&amp;$A29,KPI_DATOS!$A:$F,D$6,0))</f>
        <v>5.1241912074999991</v>
      </c>
      <c r="E29" s="69">
        <f>IF($A$6&lt;4,VLOOKUP($B$6&amp;$A29,KPI_DATOS!$A:$F,E$6,0)/1000,VLOOKUP($B$6&amp;$A29,KPI_DATOS!$A:$F,E$6,0))</f>
        <v>2.1620487749999997</v>
      </c>
      <c r="F29" s="16"/>
      <c r="G29" s="50">
        <f t="shared" si="0"/>
        <v>-57.807023831672666</v>
      </c>
    </row>
    <row r="30" spans="1:8" ht="20.100000000000001" customHeight="1" x14ac:dyDescent="0.25">
      <c r="A30" s="103" t="str">
        <f>KPI_DATOS!C25</f>
        <v>Sangria de Cava</v>
      </c>
      <c r="B30" s="96"/>
      <c r="C30" s="69">
        <f>IF($A$6&lt;4,VLOOKUP($B$6&amp;$A30,KPI_DATOS!$A:$F,C$6,0)/1000,VLOOKUP($B$6&amp;$A30,KPI_DATOS!$A:$F,C$6,0))</f>
        <v>1.4422895280000001</v>
      </c>
      <c r="D30" s="69">
        <f>IF($A$6&lt;4,VLOOKUP($B$6&amp;$A30,KPI_DATOS!$A:$F,D$6,0)/1000,VLOOKUP($B$6&amp;$A30,KPI_DATOS!$A:$F,D$6,0))</f>
        <v>2.3779989824999999</v>
      </c>
      <c r="E30" s="69">
        <f>IF($A$6&lt;4,VLOOKUP($B$6&amp;$A30,KPI_DATOS!$A:$F,E$6,0)/1000,VLOOKUP($B$6&amp;$A30,KPI_DATOS!$A:$F,E$6,0))</f>
        <v>0.93030172500000008</v>
      </c>
      <c r="F30" s="16"/>
      <c r="G30" s="50">
        <f t="shared" si="0"/>
        <v>-60.878800544230252</v>
      </c>
    </row>
    <row r="31" spans="1:8" ht="20.100000000000001" customHeight="1" x14ac:dyDescent="0.25">
      <c r="A31" s="103" t="str">
        <f>KPI_DATOS!C26</f>
        <v>Calimocho</v>
      </c>
      <c r="B31" s="96"/>
      <c r="C31" s="69">
        <f>IF($A$6&lt;4,VLOOKUP($B$6&amp;$A31,KPI_DATOS!$A:$F,C$6,0)/1000,VLOOKUP($B$6&amp;$A31,KPI_DATOS!$A:$F,C$6,0))</f>
        <v>1.8203337749999999</v>
      </c>
      <c r="D31" s="69">
        <f>IF($A$6&lt;4,VLOOKUP($B$6&amp;$A31,KPI_DATOS!$A:$F,D$6,0)/1000,VLOOKUP($B$6&amp;$A31,KPI_DATOS!$A:$F,D$6,0))</f>
        <v>1.9398595999999999</v>
      </c>
      <c r="E31" s="69">
        <f>IF($A$6&lt;4,VLOOKUP($B$6&amp;$A31,KPI_DATOS!$A:$F,E$6,0)/1000,VLOOKUP($B$6&amp;$A31,KPI_DATOS!$A:$F,E$6,0))</f>
        <v>1.07304595</v>
      </c>
      <c r="F31" s="16"/>
      <c r="G31" s="50">
        <f t="shared" si="0"/>
        <v>-44.684349836452078</v>
      </c>
    </row>
    <row r="32" spans="1:8" ht="20.100000000000001" customHeight="1" x14ac:dyDescent="0.25">
      <c r="A32" s="103" t="str">
        <f>KPI_DATOS!C27</f>
        <v>Rebujito</v>
      </c>
      <c r="B32" s="96"/>
      <c r="C32" s="69">
        <f>IF($A$6&lt;4,VLOOKUP($B$6&amp;$A32,KPI_DATOS!$A:$F,C$6,0)/1000,VLOOKUP($B$6&amp;$A32,KPI_DATOS!$A:$F,C$6,0))</f>
        <v>0</v>
      </c>
      <c r="D32" s="69">
        <f>IF($A$6&lt;4,VLOOKUP($B$6&amp;$A32,KPI_DATOS!$A:$F,D$6,0)/1000,VLOOKUP($B$6&amp;$A32,KPI_DATOS!$A:$F,D$6,0))</f>
        <v>0.14599240250000001</v>
      </c>
      <c r="E32" s="69">
        <f>IF($A$6&lt;4,VLOOKUP($B$6&amp;$A32,KPI_DATOS!$A:$F,E$6,0)/1000,VLOOKUP($B$6&amp;$A32,KPI_DATOS!$A:$F,E$6,0))</f>
        <v>0.12511192525000001</v>
      </c>
      <c r="F32" s="16"/>
      <c r="G32" s="50">
        <f t="shared" si="0"/>
        <v>-14.302441012298573</v>
      </c>
    </row>
    <row r="33" spans="1:7" ht="20.100000000000001" customHeight="1" x14ac:dyDescent="0.25">
      <c r="A33" s="103" t="str">
        <f>KPI_DATOS!C28</f>
        <v>Espum/Lambrusc/Mosca</v>
      </c>
      <c r="B33" s="96"/>
      <c r="C33" s="69">
        <f>IF($A$6&lt;4,VLOOKUP($B$6&amp;$A33,KPI_DATOS!$A:$F,C$6,0)/1000,VLOOKUP($B$6&amp;$A33,KPI_DATOS!$A:$F,C$6,0))</f>
        <v>0</v>
      </c>
      <c r="D33" s="69">
        <f>IF($A$6&lt;4,VLOOKUP($B$6&amp;$A33,KPI_DATOS!$A:$F,D$6,0)/1000,VLOOKUP($B$6&amp;$A33,KPI_DATOS!$A:$F,D$6,0))</f>
        <v>0</v>
      </c>
      <c r="E33" s="69">
        <f>IF($A$6&lt;4,VLOOKUP($B$6&amp;$A33,KPI_DATOS!$A:$F,E$6,0)/1000,VLOOKUP($B$6&amp;$A33,KPI_DATOS!$A:$F,E$6,0))</f>
        <v>2.2460169999999997</v>
      </c>
      <c r="F33" s="16"/>
      <c r="G33" s="50" t="str">
        <f t="shared" si="0"/>
        <v>-</v>
      </c>
    </row>
    <row r="34" spans="1:7" ht="20.100000000000001" customHeight="1" x14ac:dyDescent="0.25">
      <c r="A34" s="101" t="str">
        <f>KPI_DATOS!C29</f>
        <v>Sidra</v>
      </c>
      <c r="B34" s="96"/>
      <c r="C34" s="69">
        <f>IF($A$6&lt;4,VLOOKUP($B$6&amp;$A34,KPI_DATOS!$A:$F,C$6,0)/1000,VLOOKUP($B$6&amp;$A34,KPI_DATOS!$A:$F,C$6,0))</f>
        <v>26.193721324499997</v>
      </c>
      <c r="D34" s="69">
        <f>IF($A$6&lt;4,VLOOKUP($B$6&amp;$A34,KPI_DATOS!$A:$F,D$6,0)/1000,VLOOKUP($B$6&amp;$A34,KPI_DATOS!$A:$F,D$6,0))</f>
        <v>31.133651986</v>
      </c>
      <c r="E34" s="69">
        <f>IF($A$6&lt;4,VLOOKUP($B$6&amp;$A34,KPI_DATOS!$A:$F,E$6,0)/1000,VLOOKUP($B$6&amp;$A34,KPI_DATOS!$A:$F,E$6,0))</f>
        <v>19.281107182</v>
      </c>
      <c r="F34" s="16"/>
      <c r="G34" s="50">
        <f t="shared" si="0"/>
        <v>-38.069882740803372</v>
      </c>
    </row>
    <row r="35" spans="1:7" ht="20.100000000000001" customHeight="1" x14ac:dyDescent="0.25">
      <c r="A35" s="101" t="str">
        <f>KPI_DATOS!C30</f>
        <v>Cerveza</v>
      </c>
      <c r="B35" s="96"/>
      <c r="C35" s="69">
        <f>IF($A$6&lt;4,VLOOKUP($B$6&amp;$A35,KPI_DATOS!$A:$F,C$6,0)/1000,VLOOKUP($B$6&amp;$A35,KPI_DATOS!$A:$F,C$6,0))</f>
        <v>999.84498746907195</v>
      </c>
      <c r="D35" s="69">
        <f>IF($A$6&lt;4,VLOOKUP($B$6&amp;$A35,KPI_DATOS!$A:$F,D$6,0)/1000,VLOOKUP($B$6&amp;$A35,KPI_DATOS!$A:$F,D$6,0))</f>
        <v>1031.6470170052501</v>
      </c>
      <c r="E35" s="69">
        <f>IF($A$6&lt;4,VLOOKUP($B$6&amp;$A35,KPI_DATOS!$A:$F,E$6,0)/1000,VLOOKUP($B$6&amp;$A35,KPI_DATOS!$A:$F,E$6,0))</f>
        <v>640.36796516789991</v>
      </c>
      <c r="F35" s="16"/>
      <c r="G35" s="50">
        <f t="shared" si="0"/>
        <v>-37.927609481505328</v>
      </c>
    </row>
    <row r="36" spans="1:7" ht="20.100000000000001" customHeight="1" x14ac:dyDescent="0.25">
      <c r="A36" s="102" t="str">
        <f>KPI_DATOS!C31</f>
        <v>Con alcohol</v>
      </c>
      <c r="B36" s="96"/>
      <c r="C36" s="69">
        <f>IF($A$6&lt;4,VLOOKUP($B$6&amp;$A36,KPI_DATOS!$A:$F,C$6,0)/1000,VLOOKUP($B$6&amp;$A36,KPI_DATOS!$A:$F,C$6,0))</f>
        <v>896.56678152999996</v>
      </c>
      <c r="D36" s="69">
        <f>IF($A$6&lt;4,VLOOKUP($B$6&amp;$A36,KPI_DATOS!$A:$F,D$6,0)/1000,VLOOKUP($B$6&amp;$A36,KPI_DATOS!$A:$F,D$6,0))</f>
        <v>923.40982984000004</v>
      </c>
      <c r="E36" s="69">
        <f>IF($A$6&lt;4,VLOOKUP($B$6&amp;$A36,KPI_DATOS!$A:$F,E$6,0)/1000,VLOOKUP($B$6&amp;$A36,KPI_DATOS!$A:$F,E$6,0))</f>
        <v>583.73273074000008</v>
      </c>
      <c r="F36" s="16"/>
      <c r="G36" s="50">
        <f t="shared" si="0"/>
        <v>-36.785085898301098</v>
      </c>
    </row>
    <row r="37" spans="1:7" ht="20.100000000000001" customHeight="1" x14ac:dyDescent="0.25">
      <c r="A37" s="102" t="str">
        <f>KPI_DATOS!C32</f>
        <v>Sin alcohol</v>
      </c>
      <c r="B37" s="96"/>
      <c r="C37" s="69">
        <f>IF($A$6&lt;4,VLOOKUP($B$6&amp;$A37,KPI_DATOS!$A:$F,C$6,0)/1000,VLOOKUP($B$6&amp;$A37,KPI_DATOS!$A:$F,C$6,0))</f>
        <v>101.90200380900001</v>
      </c>
      <c r="D37" s="69">
        <f>IF($A$6&lt;4,VLOOKUP($B$6&amp;$A37,KPI_DATOS!$A:$F,D$6,0)/1000,VLOOKUP($B$6&amp;$A37,KPI_DATOS!$A:$F,D$6,0))</f>
        <v>106.35970368999999</v>
      </c>
      <c r="E37" s="69">
        <f>IF($A$6&lt;4,VLOOKUP($B$6&amp;$A37,KPI_DATOS!$A:$F,E$6,0)/1000,VLOOKUP($B$6&amp;$A37,KPI_DATOS!$A:$F,E$6,0))</f>
        <v>56.129330583999995</v>
      </c>
      <c r="F37" s="16"/>
      <c r="G37" s="50">
        <f t="shared" si="0"/>
        <v>-47.22688326812505</v>
      </c>
    </row>
    <row r="38" spans="1:7" ht="20.100000000000001" customHeight="1" x14ac:dyDescent="0.25">
      <c r="A38" s="102" t="str">
        <f>KPI_DATOS!C33</f>
        <v>Cerveza Envasada</v>
      </c>
      <c r="B38" s="96"/>
      <c r="C38" s="69">
        <f>IF($A$6&lt;4,VLOOKUP($B$6&amp;$A38,KPI_DATOS!$A:$F,C$6,0)/1000,VLOOKUP($B$6&amp;$A38,KPI_DATOS!$A:$F,C$6,0))</f>
        <v>0</v>
      </c>
      <c r="D38" s="69">
        <f>IF($A$6&lt;4,VLOOKUP($B$6&amp;$A38,KPI_DATOS!$A:$F,D$6,0)/1000,VLOOKUP($B$6&amp;$A38,KPI_DATOS!$A:$F,D$6,0))</f>
        <v>0</v>
      </c>
      <c r="E38" s="69">
        <f>IF($A$6&lt;4,VLOOKUP($B$6&amp;$A38,KPI_DATOS!$A:$F,E$6,0)/1000,VLOOKUP($B$6&amp;$A38,KPI_DATOS!$A:$F,E$6,0))</f>
        <v>285.81850674999998</v>
      </c>
      <c r="F38" s="16"/>
      <c r="G38" s="50" t="str">
        <f t="shared" si="0"/>
        <v>-</v>
      </c>
    </row>
    <row r="39" spans="1:7" ht="20.100000000000001" customHeight="1" x14ac:dyDescent="0.25">
      <c r="A39" s="102" t="str">
        <f>KPI_DATOS!C34</f>
        <v>Cerveza Surtidor</v>
      </c>
      <c r="B39" s="96"/>
      <c r="C39" s="69">
        <f>IF($A$6&lt;4,VLOOKUP($B$6&amp;$A39,KPI_DATOS!$A:$F,C$6,0)/1000,VLOOKUP($B$6&amp;$A39,KPI_DATOS!$A:$F,C$6,0))</f>
        <v>0</v>
      </c>
      <c r="D39" s="69">
        <f>IF($A$6&lt;4,VLOOKUP($B$6&amp;$A39,KPI_DATOS!$A:$F,D$6,0)/1000,VLOOKUP($B$6&amp;$A39,KPI_DATOS!$A:$F,D$6,0))</f>
        <v>0</v>
      </c>
      <c r="E39" s="69">
        <f>IF($A$6&lt;4,VLOOKUP($B$6&amp;$A39,KPI_DATOS!$A:$F,E$6,0)/1000,VLOOKUP($B$6&amp;$A39,KPI_DATOS!$A:$F,E$6,0))</f>
        <v>354.54946851</v>
      </c>
      <c r="F39" s="16"/>
      <c r="G39" s="50" t="str">
        <f t="shared" si="0"/>
        <v>-</v>
      </c>
    </row>
    <row r="40" spans="1:7" ht="20.100000000000001" customHeight="1" x14ac:dyDescent="0.25">
      <c r="A40" s="102" t="str">
        <f>KPI_DATOS!C35</f>
        <v>Otras Cervezas</v>
      </c>
      <c r="B40" s="96"/>
      <c r="C40" s="69">
        <f>IF($A$6&lt;4,VLOOKUP($B$6&amp;$A40,KPI_DATOS!$A:$F,C$6,0)/1000,VLOOKUP($B$6&amp;$A40,KPI_DATOS!$A:$F,C$6,0))</f>
        <v>1.376202130072</v>
      </c>
      <c r="D40" s="69">
        <f>IF($A$6&lt;4,VLOOKUP($B$6&amp;$A40,KPI_DATOS!$A:$F,D$6,0)/1000,VLOOKUP($B$6&amp;$A40,KPI_DATOS!$A:$F,D$6,0))</f>
        <v>1.8774834752499998</v>
      </c>
      <c r="E40" s="69">
        <f>IF($A$6&lt;4,VLOOKUP($B$6&amp;$A40,KPI_DATOS!$A:$F,E$6,0)/1000,VLOOKUP($B$6&amp;$A40,KPI_DATOS!$A:$F,E$6,0))</f>
        <v>0.50590384389999998</v>
      </c>
      <c r="F40" s="16"/>
      <c r="G40" s="50">
        <f t="shared" si="0"/>
        <v>-73.054151976883034</v>
      </c>
    </row>
    <row r="41" spans="1:7" ht="20.100000000000001" customHeight="1" x14ac:dyDescent="0.25">
      <c r="A41" s="101" t="str">
        <f>KPI_DATOS!C36</f>
        <v>Espirituosas</v>
      </c>
      <c r="B41" s="96"/>
      <c r="C41" s="69">
        <f>IF($A$6&lt;4,VLOOKUP($B$6&amp;$A41,KPI_DATOS!$A:$F,C$6,0)/1000,VLOOKUP($B$6&amp;$A41,KPI_DATOS!$A:$F,C$6,0))</f>
        <v>64.348894829999992</v>
      </c>
      <c r="D41" s="69">
        <f>IF($A$6&lt;4,VLOOKUP($B$6&amp;$A41,KPI_DATOS!$A:$F,D$6,0)/1000,VLOOKUP($B$6&amp;$A41,KPI_DATOS!$A:$F,D$6,0))</f>
        <v>56.731876381839996</v>
      </c>
      <c r="E41" s="69">
        <f>IF($A$6&lt;4,VLOOKUP($B$6&amp;$A41,KPI_DATOS!$A:$F,E$6,0)/1000,VLOOKUP($B$6&amp;$A41,KPI_DATOS!$A:$F,E$6,0))</f>
        <v>31.443313528999997</v>
      </c>
      <c r="F41" s="16"/>
      <c r="G41" s="50">
        <f t="shared" si="0"/>
        <v>-44.57557984268422</v>
      </c>
    </row>
    <row r="42" spans="1:7" ht="20.100000000000001" customHeight="1" x14ac:dyDescent="0.25">
      <c r="A42" s="102" t="str">
        <f>KPI_DATOS!C37</f>
        <v>Whisky</v>
      </c>
      <c r="B42" s="96"/>
      <c r="C42" s="69">
        <f>IF($A$6&lt;4,VLOOKUP($B$6&amp;$A42,KPI_DATOS!$A:$F,C$6,0)/1000,VLOOKUP($B$6&amp;$A42,KPI_DATOS!$A:$F,C$6,0))</f>
        <v>4.2622835400000003</v>
      </c>
      <c r="D42" s="69">
        <f>IF($A$6&lt;4,VLOOKUP($B$6&amp;$A42,KPI_DATOS!$A:$F,D$6,0)/1000,VLOOKUP($B$6&amp;$A42,KPI_DATOS!$A:$F,D$6,0))</f>
        <v>4.6038918049999991</v>
      </c>
      <c r="E42" s="69">
        <f>IF($A$6&lt;4,VLOOKUP($B$6&amp;$A42,KPI_DATOS!$A:$F,E$6,0)/1000,VLOOKUP($B$6&amp;$A42,KPI_DATOS!$A:$F,E$6,0))</f>
        <v>2.8279723799999998</v>
      </c>
      <c r="F42" s="16"/>
      <c r="G42" s="50">
        <f t="shared" si="0"/>
        <v>-38.574308437728369</v>
      </c>
    </row>
    <row r="43" spans="1:7" ht="20.100000000000001" customHeight="1" x14ac:dyDescent="0.25">
      <c r="A43" s="102" t="str">
        <f>KPI_DATOS!C38</f>
        <v>Brandy</v>
      </c>
      <c r="B43" s="96"/>
      <c r="C43" s="69">
        <f>IF($A$6&lt;4,VLOOKUP($B$6&amp;$A43,KPI_DATOS!$A:$F,C$6,0)/1000,VLOOKUP($B$6&amp;$A43,KPI_DATOS!$A:$F,C$6,0))</f>
        <v>0.64112828499999996</v>
      </c>
      <c r="D43" s="69">
        <f>IF($A$6&lt;4,VLOOKUP($B$6&amp;$A43,KPI_DATOS!$A:$F,D$6,0)/1000,VLOOKUP($B$6&amp;$A43,KPI_DATOS!$A:$F,D$6,0))</f>
        <v>0.4652966295</v>
      </c>
      <c r="E43" s="69">
        <f>IF($A$6&lt;4,VLOOKUP($B$6&amp;$A43,KPI_DATOS!$A:$F,E$6,0)/1000,VLOOKUP($B$6&amp;$A43,KPI_DATOS!$A:$F,E$6,0))</f>
        <v>0.5321303839999999</v>
      </c>
      <c r="F43" s="16"/>
      <c r="G43" s="50">
        <f t="shared" si="0"/>
        <v>14.363687648418665</v>
      </c>
    </row>
    <row r="44" spans="1:7" ht="20.100000000000001" customHeight="1" x14ac:dyDescent="0.25">
      <c r="A44" s="102" t="str">
        <f>KPI_DATOS!C39</f>
        <v>Ginebra</v>
      </c>
      <c r="B44" s="96"/>
      <c r="C44" s="69">
        <f>IF($A$6&lt;4,VLOOKUP($B$6&amp;$A44,KPI_DATOS!$A:$F,C$6,0)/1000,VLOOKUP($B$6&amp;$A44,KPI_DATOS!$A:$F,C$6,0))</f>
        <v>9.4056706119999998</v>
      </c>
      <c r="D44" s="69">
        <f>IF($A$6&lt;4,VLOOKUP($B$6&amp;$A44,KPI_DATOS!$A:$F,D$6,0)/1000,VLOOKUP($B$6&amp;$A44,KPI_DATOS!$A:$F,D$6,0))</f>
        <v>9.7825052698399997</v>
      </c>
      <c r="E44" s="69">
        <f>IF($A$6&lt;4,VLOOKUP($B$6&amp;$A44,KPI_DATOS!$A:$F,E$6,0)/1000,VLOOKUP($B$6&amp;$A44,KPI_DATOS!$A:$F,E$6,0))</f>
        <v>5.1872797790000007</v>
      </c>
      <c r="F44" s="16"/>
      <c r="G44" s="50">
        <f t="shared" si="0"/>
        <v>-46.973912756350167</v>
      </c>
    </row>
    <row r="45" spans="1:7" ht="20.100000000000001" customHeight="1" x14ac:dyDescent="0.25">
      <c r="A45" s="102" t="str">
        <f>KPI_DATOS!C40</f>
        <v>Ron</v>
      </c>
      <c r="B45" s="96"/>
      <c r="C45" s="69">
        <f>IF($A$6&lt;4,VLOOKUP($B$6&amp;$A45,KPI_DATOS!$A:$F,C$6,0)/1000,VLOOKUP($B$6&amp;$A45,KPI_DATOS!$A:$F,C$6,0))</f>
        <v>6.7662725400000001</v>
      </c>
      <c r="D45" s="69">
        <f>IF($A$6&lt;4,VLOOKUP($B$6&amp;$A45,KPI_DATOS!$A:$F,D$6,0)/1000,VLOOKUP($B$6&amp;$A45,KPI_DATOS!$A:$F,D$6,0))</f>
        <v>5.7482538099999996</v>
      </c>
      <c r="E45" s="69">
        <f>IF($A$6&lt;4,VLOOKUP($B$6&amp;$A45,KPI_DATOS!$A:$F,E$6,0)/1000,VLOOKUP($B$6&amp;$A45,KPI_DATOS!$A:$F,E$6,0))</f>
        <v>2.6721122159999999</v>
      </c>
      <c r="F45" s="16"/>
      <c r="G45" s="50">
        <f t="shared" si="0"/>
        <v>-53.514366200193933</v>
      </c>
    </row>
    <row r="46" spans="1:7" ht="20.100000000000001" customHeight="1" x14ac:dyDescent="0.25">
      <c r="A46" s="102" t="str">
        <f>KPI_DATOS!C41</f>
        <v>Anis</v>
      </c>
      <c r="B46" s="96"/>
      <c r="C46" s="69">
        <f>IF($A$6&lt;4,VLOOKUP($B$6&amp;$A46,KPI_DATOS!$A:$F,C$6,0)/1000,VLOOKUP($B$6&amp;$A46,KPI_DATOS!$A:$F,C$6,0))</f>
        <v>0.98349057299999998</v>
      </c>
      <c r="D46" s="69">
        <f>IF($A$6&lt;4,VLOOKUP($B$6&amp;$A46,KPI_DATOS!$A:$F,D$6,0)/1000,VLOOKUP($B$6&amp;$A46,KPI_DATOS!$A:$F,D$6,0))</f>
        <v>0.47987278749999995</v>
      </c>
      <c r="E46" s="69">
        <f>IF($A$6&lt;4,VLOOKUP($B$6&amp;$A46,KPI_DATOS!$A:$F,E$6,0)/1000,VLOOKUP($B$6&amp;$A46,KPI_DATOS!$A:$F,E$6,0))</f>
        <v>0.35993696999999997</v>
      </c>
      <c r="F46" s="16"/>
      <c r="G46" s="50">
        <f t="shared" si="0"/>
        <v>-24.993252508614063</v>
      </c>
    </row>
    <row r="47" spans="1:7" ht="20.100000000000001" customHeight="1" x14ac:dyDescent="0.25">
      <c r="A47" s="102" t="str">
        <f>KPI_DATOS!C42</f>
        <v>Otras Espirituosas</v>
      </c>
      <c r="B47" s="96"/>
      <c r="C47" s="69">
        <f>IF($A$6&lt;4,VLOOKUP($B$6&amp;$A47,KPI_DATOS!$A:$F,C$6,0)/1000,VLOOKUP($B$6&amp;$A47,KPI_DATOS!$A:$F,C$6,0))</f>
        <v>42.290049279999998</v>
      </c>
      <c r="D47" s="69">
        <f>IF($A$6&lt;4,VLOOKUP($B$6&amp;$A47,KPI_DATOS!$A:$F,D$6,0)/1000,VLOOKUP($B$6&amp;$A47,KPI_DATOS!$A:$F,D$6,0))</f>
        <v>35.652056079999994</v>
      </c>
      <c r="E47" s="69">
        <f>IF($A$6&lt;4,VLOOKUP($B$6&amp;$A47,KPI_DATOS!$A:$F,E$6,0)/1000,VLOOKUP($B$6&amp;$A47,KPI_DATOS!$A:$F,E$6,0))</f>
        <v>19.863881799999998</v>
      </c>
      <c r="F47" s="16"/>
      <c r="G47" s="50">
        <f t="shared" si="0"/>
        <v>-44.284049830317663</v>
      </c>
    </row>
    <row r="48" spans="1:7" ht="20.100000000000001" customHeight="1" x14ac:dyDescent="0.25">
      <c r="A48" s="101" t="str">
        <f>KPI_DATOS!C43</f>
        <v>T.Zumo+Horchata+Mosto</v>
      </c>
      <c r="B48" s="96"/>
      <c r="C48" s="69">
        <f>IF($A$6&lt;4,VLOOKUP($B$6&amp;$A48,KPI_DATOS!$A:$F,C$6,0)/1000,VLOOKUP($B$6&amp;$A48,KPI_DATOS!$A:$F,C$6,0))</f>
        <v>66.580105972499993</v>
      </c>
      <c r="D48" s="69">
        <f>IF($A$6&lt;4,VLOOKUP($B$6&amp;$A48,KPI_DATOS!$A:$F,D$6,0)/1000,VLOOKUP($B$6&amp;$A48,KPI_DATOS!$A:$F,D$6,0))</f>
        <v>66.886129502499998</v>
      </c>
      <c r="E48" s="69">
        <f>IF($A$6&lt;4,VLOOKUP($B$6&amp;$A48,KPI_DATOS!$A:$F,E$6,0)/1000,VLOOKUP($B$6&amp;$A48,KPI_DATOS!$A:$F,E$6,0))</f>
        <v>40.756471704999996</v>
      </c>
      <c r="F48" s="16"/>
      <c r="G48" s="50">
        <f t="shared" si="0"/>
        <v>-39.065884050778209</v>
      </c>
    </row>
    <row r="49" spans="1:7" ht="20.100000000000001" customHeight="1" x14ac:dyDescent="0.25">
      <c r="A49" s="101" t="str">
        <f>KPI_DATOS!C44</f>
        <v>Agua Envasada</v>
      </c>
      <c r="B49" s="96"/>
      <c r="C49" s="69">
        <f>IF($A$6&lt;4,VLOOKUP($B$6&amp;$A49,KPI_DATOS!$A:$F,C$6,0)/1000,VLOOKUP($B$6&amp;$A49,KPI_DATOS!$A:$F,C$6,0))</f>
        <v>928.83472014999995</v>
      </c>
      <c r="D49" s="69">
        <f>IF($A$6&lt;4,VLOOKUP($B$6&amp;$A49,KPI_DATOS!$A:$F,D$6,0)/1000,VLOOKUP($B$6&amp;$A49,KPI_DATOS!$A:$F,D$6,0))</f>
        <v>939.45306325000001</v>
      </c>
      <c r="E49" s="69">
        <f>IF($A$6&lt;4,VLOOKUP($B$6&amp;$A49,KPI_DATOS!$A:$F,E$6,0)/1000,VLOOKUP($B$6&amp;$A49,KPI_DATOS!$A:$F,E$6,0))</f>
        <v>555.40647849999993</v>
      </c>
      <c r="F49" s="16"/>
      <c r="G49" s="50">
        <f t="shared" si="0"/>
        <v>-40.879805471218155</v>
      </c>
    </row>
    <row r="50" spans="1:7" ht="20.100000000000001" customHeight="1" x14ac:dyDescent="0.25">
      <c r="A50" s="101" t="str">
        <f>KPI_DATOS!C45</f>
        <v>Bebidas Refrescantes</v>
      </c>
      <c r="B50" s="96"/>
      <c r="C50" s="69">
        <f>IF($A$6&lt;4,VLOOKUP($B$6&amp;$A50,KPI_DATOS!$A:$F,C$6,0)/1000,VLOOKUP($B$6&amp;$A50,KPI_DATOS!$A:$F,C$6,0))</f>
        <v>553.90776722075998</v>
      </c>
      <c r="D50" s="69">
        <f>IF($A$6&lt;4,VLOOKUP($B$6&amp;$A50,KPI_DATOS!$A:$F,D$6,0)/1000,VLOOKUP($B$6&amp;$A50,KPI_DATOS!$A:$F,D$6,0))</f>
        <v>555.53993072765991</v>
      </c>
      <c r="E50" s="69">
        <f>IF($A$6&lt;4,VLOOKUP($B$6&amp;$A50,KPI_DATOS!$A:$F,E$6,0)/1000,VLOOKUP($B$6&amp;$A50,KPI_DATOS!$A:$F,E$6,0))</f>
        <v>363.33118597704998</v>
      </c>
      <c r="F50" s="16"/>
      <c r="G50" s="50">
        <f t="shared" si="0"/>
        <v>-34.598547128529567</v>
      </c>
    </row>
    <row r="51" spans="1:7" ht="20.100000000000001" customHeight="1" x14ac:dyDescent="0.25">
      <c r="A51" s="102" t="str">
        <f>KPI_DATOS!C46</f>
        <v>Colas</v>
      </c>
      <c r="B51" s="96"/>
      <c r="C51" s="69">
        <f>IF($A$6&lt;4,VLOOKUP($B$6&amp;$A51,KPI_DATOS!$A:$F,C$6,0)/1000,VLOOKUP($B$6&amp;$A51,KPI_DATOS!$A:$F,C$6,0))</f>
        <v>325.00008313540002</v>
      </c>
      <c r="D51" s="69">
        <f>IF($A$6&lt;4,VLOOKUP($B$6&amp;$A51,KPI_DATOS!$A:$F,D$6,0)/1000,VLOOKUP($B$6&amp;$A51,KPI_DATOS!$A:$F,D$6,0))</f>
        <v>327.18043262899999</v>
      </c>
      <c r="E51" s="69">
        <f>IF($A$6&lt;4,VLOOKUP($B$6&amp;$A51,KPI_DATOS!$A:$F,E$6,0)/1000,VLOOKUP($B$6&amp;$A51,KPI_DATOS!$A:$F,E$6,0))</f>
        <v>211.15571630829999</v>
      </c>
      <c r="F51" s="16"/>
      <c r="G51" s="50">
        <f t="shared" si="0"/>
        <v>-35.461997341468162</v>
      </c>
    </row>
    <row r="52" spans="1:7" ht="20.100000000000001" customHeight="1" x14ac:dyDescent="0.25">
      <c r="A52" s="102" t="str">
        <f>KPI_DATOS!C47</f>
        <v>Cola Regular</v>
      </c>
      <c r="B52" s="96"/>
      <c r="C52" s="69">
        <f>IF($A$6&lt;4,VLOOKUP($B$6&amp;$A52,KPI_DATOS!$A:$F,C$6,0)/1000,VLOOKUP($B$6&amp;$A52,KPI_DATOS!$A:$F,C$6,0))</f>
        <v>161.52897952000004</v>
      </c>
      <c r="D52" s="69">
        <f>IF($A$6&lt;4,VLOOKUP($B$6&amp;$A52,KPI_DATOS!$A:$F,D$6,0)/1000,VLOOKUP($B$6&amp;$A52,KPI_DATOS!$A:$F,D$6,0))</f>
        <v>160.47688805500002</v>
      </c>
      <c r="E52" s="69">
        <f>IF($A$6&lt;4,VLOOKUP($B$6&amp;$A52,KPI_DATOS!$A:$F,E$6,0)/1000,VLOOKUP($B$6&amp;$A52,KPI_DATOS!$A:$F,E$6,0))</f>
        <v>106.546804978</v>
      </c>
      <c r="F52" s="16"/>
      <c r="G52" s="50">
        <f t="shared" si="0"/>
        <v>-33.606137139521699</v>
      </c>
    </row>
    <row r="53" spans="1:7" ht="20.100000000000001" customHeight="1" x14ac:dyDescent="0.25">
      <c r="A53" s="102" t="str">
        <f>KPI_DATOS!C48</f>
        <v>Light/Zero</v>
      </c>
      <c r="B53" s="96"/>
      <c r="C53" s="69">
        <f>IF($A$6&lt;4,VLOOKUP($B$6&amp;$A53,KPI_DATOS!$A:$F,C$6,0)/1000,VLOOKUP($B$6&amp;$A53,KPI_DATOS!$A:$F,C$6,0))</f>
        <v>160.563464993</v>
      </c>
      <c r="D53" s="69">
        <f>IF($A$6&lt;4,VLOOKUP($B$6&amp;$A53,KPI_DATOS!$A:$F,D$6,0)/1000,VLOOKUP($B$6&amp;$A53,KPI_DATOS!$A:$F,D$6,0))</f>
        <v>163.37078296499999</v>
      </c>
      <c r="E53" s="69">
        <f>IF($A$6&lt;4,VLOOKUP($B$6&amp;$A53,KPI_DATOS!$A:$F,E$6,0)/1000,VLOOKUP($B$6&amp;$A53,KPI_DATOS!$A:$F,E$6,0))</f>
        <v>104.24714612999999</v>
      </c>
      <c r="F53" s="16"/>
      <c r="G53" s="50">
        <f t="shared" si="0"/>
        <v>-36.189847267651551</v>
      </c>
    </row>
    <row r="54" spans="1:7" ht="20.100000000000001" customHeight="1" x14ac:dyDescent="0.25">
      <c r="A54" s="102" t="str">
        <f>KPI_DATOS!C49</f>
        <v>Otra Variedad Cola</v>
      </c>
      <c r="B54" s="96"/>
      <c r="C54" s="69">
        <f>IF($A$6&lt;4,VLOOKUP($B$6&amp;$A54,KPI_DATOS!$A:$F,C$6,0)/1000,VLOOKUP($B$6&amp;$A54,KPI_DATOS!$A:$F,C$6,0))</f>
        <v>2.9076386224000004</v>
      </c>
      <c r="D54" s="69">
        <f>IF($A$6&lt;4,VLOOKUP($B$6&amp;$A54,KPI_DATOS!$A:$F,D$6,0)/1000,VLOOKUP($B$6&amp;$A54,KPI_DATOS!$A:$F,D$6,0))</f>
        <v>3.3327616090000003</v>
      </c>
      <c r="E54" s="69">
        <f>IF($A$6&lt;4,VLOOKUP($B$6&amp;$A54,KPI_DATOS!$A:$F,E$6,0)/1000,VLOOKUP($B$6&amp;$A54,KPI_DATOS!$A:$F,E$6,0))</f>
        <v>0.36176520029999998</v>
      </c>
      <c r="F54" s="16"/>
      <c r="G54" s="50">
        <f t="shared" si="0"/>
        <v>-89.145182201959301</v>
      </c>
    </row>
    <row r="55" spans="1:7" ht="20.100000000000001" customHeight="1" x14ac:dyDescent="0.25">
      <c r="A55" s="102" t="str">
        <f>KPI_DATOS!C50</f>
        <v>Con Cafeina</v>
      </c>
      <c r="B55" s="96"/>
      <c r="C55" s="69">
        <f>IF($A$6&lt;4,VLOOKUP($B$6&amp;$A55,KPI_DATOS!$A:$F,C$6,0)/1000,VLOOKUP($B$6&amp;$A55,KPI_DATOS!$A:$F,C$6,0))</f>
        <v>281.51300013499997</v>
      </c>
      <c r="D55" s="69">
        <f>IF($A$6&lt;4,VLOOKUP($B$6&amp;$A55,KPI_DATOS!$A:$F,D$6,0)/1000,VLOOKUP($B$6&amp;$A55,KPI_DATOS!$A:$F,D$6,0))</f>
        <v>277.659632155</v>
      </c>
      <c r="E55" s="69">
        <f>IF($A$6&lt;4,VLOOKUP($B$6&amp;$A55,KPI_DATOS!$A:$F,E$6,0)/1000,VLOOKUP($B$6&amp;$A55,KPI_DATOS!$A:$F,E$6,0))</f>
        <v>178.556267257</v>
      </c>
      <c r="F55" s="16"/>
      <c r="G55" s="50">
        <f t="shared" si="0"/>
        <v>-35.692392202938883</v>
      </c>
    </row>
    <row r="56" spans="1:7" ht="20.100000000000001" customHeight="1" x14ac:dyDescent="0.25">
      <c r="A56" s="102" t="str">
        <f>KPI_DATOS!C51</f>
        <v>Sin Cafeina</v>
      </c>
      <c r="B56" s="96"/>
      <c r="C56" s="69">
        <f>IF($A$6&lt;4,VLOOKUP($B$6&amp;$A56,KPI_DATOS!$A:$F,C$6,0)/1000,VLOOKUP($B$6&amp;$A56,KPI_DATOS!$A:$F,C$6,0))</f>
        <v>36.819970268999995</v>
      </c>
      <c r="D56" s="69">
        <f>IF($A$6&lt;4,VLOOKUP($B$6&amp;$A56,KPI_DATOS!$A:$F,D$6,0)/1000,VLOOKUP($B$6&amp;$A56,KPI_DATOS!$A:$F,D$6,0))</f>
        <v>42.719724369999994</v>
      </c>
      <c r="E56" s="69">
        <f>IF($A$6&lt;4,VLOOKUP($B$6&amp;$A56,KPI_DATOS!$A:$F,E$6,0)/1000,VLOOKUP($B$6&amp;$A56,KPI_DATOS!$A:$F,E$6,0))</f>
        <v>28.376895319999999</v>
      </c>
      <c r="F56" s="16"/>
      <c r="G56" s="50">
        <f t="shared" si="0"/>
        <v>-33.57425465992069</v>
      </c>
    </row>
    <row r="57" spans="1:7" ht="20.100000000000001" customHeight="1" x14ac:dyDescent="0.25">
      <c r="A57" s="102" t="str">
        <f>KPI_DATOS!C52</f>
        <v>Frutas con gas</v>
      </c>
      <c r="B57" s="96"/>
      <c r="C57" s="69">
        <f>IF($A$6&lt;4,VLOOKUP($B$6&amp;$A57,KPI_DATOS!$A:$F,C$6,0)/1000,VLOOKUP($B$6&amp;$A57,KPI_DATOS!$A:$F,C$6,0))</f>
        <v>72.564227466199995</v>
      </c>
      <c r="D57" s="69">
        <f>IF($A$6&lt;4,VLOOKUP($B$6&amp;$A57,KPI_DATOS!$A:$F,D$6,0)/1000,VLOOKUP($B$6&amp;$A57,KPI_DATOS!$A:$F,D$6,0))</f>
        <v>67.975656041440004</v>
      </c>
      <c r="E57" s="69">
        <f>IF($A$6&lt;4,VLOOKUP($B$6&amp;$A57,KPI_DATOS!$A:$F,E$6,0)/1000,VLOOKUP($B$6&amp;$A57,KPI_DATOS!$A:$F,E$6,0))</f>
        <v>46.709672663900001</v>
      </c>
      <c r="F57" s="16"/>
      <c r="G57" s="50">
        <f t="shared" si="0"/>
        <v>-31.284704872249591</v>
      </c>
    </row>
    <row r="58" spans="1:7" ht="20.100000000000001" customHeight="1" x14ac:dyDescent="0.25">
      <c r="A58" s="102" t="str">
        <f>KPI_DATOS!C53</f>
        <v>Frutas sin gas</v>
      </c>
      <c r="B58" s="96"/>
      <c r="C58" s="69">
        <f>IF($A$6&lt;4,VLOOKUP($B$6&amp;$A58,KPI_DATOS!$A:$F,C$6,0)/1000,VLOOKUP($B$6&amp;$A58,KPI_DATOS!$A:$F,C$6,0))</f>
        <v>18.492185304000003</v>
      </c>
      <c r="D58" s="69">
        <f>IF($A$6&lt;4,VLOOKUP($B$6&amp;$A58,KPI_DATOS!$A:$F,D$6,0)/1000,VLOOKUP($B$6&amp;$A58,KPI_DATOS!$A:$F,D$6,0))</f>
        <v>15.2338602179</v>
      </c>
      <c r="E58" s="69">
        <f>IF($A$6&lt;4,VLOOKUP($B$6&amp;$A58,KPI_DATOS!$A:$F,E$6,0)/1000,VLOOKUP($B$6&amp;$A58,KPI_DATOS!$A:$F,E$6,0))</f>
        <v>10.647880309</v>
      </c>
      <c r="F58" s="16"/>
      <c r="G58" s="50">
        <f t="shared" si="0"/>
        <v>-30.103859713189507</v>
      </c>
    </row>
    <row r="59" spans="1:7" ht="20.100000000000001" customHeight="1" x14ac:dyDescent="0.25">
      <c r="A59" s="102" t="s">
        <v>79</v>
      </c>
      <c r="B59" s="96"/>
      <c r="C59" s="69">
        <f>IF($A$6&lt;4,VLOOKUP($B$6&amp;$A59,KPI_DATOS!$A:$F,C$6,0)/1000,VLOOKUP($B$6&amp;$A59,KPI_DATOS!$A:$F,C$6,0))</f>
        <v>32.466694751700004</v>
      </c>
      <c r="D59" s="69">
        <f>IF($A$6&lt;4,VLOOKUP($B$6&amp;$A59,KPI_DATOS!$A:$F,D$6,0)/1000,VLOOKUP($B$6&amp;$A59,KPI_DATOS!$A:$F,D$6,0))</f>
        <v>32.693083589099999</v>
      </c>
      <c r="E59" s="69">
        <f>IF($A$6&lt;4,VLOOKUP($B$6&amp;$A59,KPI_DATOS!$A:$F,E$6,0)/1000,VLOOKUP($B$6&amp;$A59,KPI_DATOS!$A:$F,E$6,0))</f>
        <v>20.726053121</v>
      </c>
      <c r="F59" s="16"/>
      <c r="G59" s="50">
        <f t="shared" si="0"/>
        <v>-36.604165634867961</v>
      </c>
    </row>
    <row r="60" spans="1:7" x14ac:dyDescent="0.25">
      <c r="A60" s="25"/>
      <c r="B60" s="25"/>
      <c r="C60" s="25"/>
      <c r="D60" s="25"/>
      <c r="E60" s="25"/>
      <c r="F60" s="8"/>
      <c r="G60" s="25"/>
    </row>
    <row r="61" spans="1:7" x14ac:dyDescent="0.25">
      <c r="A61" s="75" t="s">
        <v>117</v>
      </c>
      <c r="B61" s="25"/>
      <c r="C61" s="25"/>
      <c r="D61" s="25"/>
      <c r="E61" s="25"/>
      <c r="F61" s="8"/>
      <c r="G61" s="25"/>
    </row>
    <row r="62" spans="1:7" x14ac:dyDescent="0.25">
      <c r="A62" s="79" t="s">
        <v>118</v>
      </c>
      <c r="B62" s="25"/>
      <c r="C62" s="25"/>
      <c r="D62" s="25"/>
      <c r="E62" s="25"/>
      <c r="F62" s="8"/>
      <c r="G62" s="25"/>
    </row>
    <row r="63" spans="1:7" x14ac:dyDescent="0.25">
      <c r="A63" s="25"/>
      <c r="B63" s="25"/>
      <c r="C63" s="25"/>
      <c r="D63" s="25"/>
      <c r="E63" s="25"/>
      <c r="F63" s="8"/>
      <c r="G63" s="25"/>
    </row>
    <row r="64" spans="1:7" x14ac:dyDescent="0.25">
      <c r="A64" s="25"/>
      <c r="B64" s="25"/>
      <c r="C64" s="25"/>
      <c r="D64" s="25"/>
      <c r="E64" s="25"/>
      <c r="F64" s="8"/>
      <c r="G64" s="25"/>
    </row>
    <row r="65" spans="1:7" x14ac:dyDescent="0.25">
      <c r="A65" s="25"/>
      <c r="B65" s="25"/>
      <c r="C65" s="25"/>
      <c r="D65" s="25"/>
      <c r="E65" s="25"/>
      <c r="F65" s="8"/>
      <c r="G65" s="25"/>
    </row>
    <row r="66" spans="1:7" x14ac:dyDescent="0.25">
      <c r="A66" s="25"/>
      <c r="B66" s="25"/>
      <c r="C66" s="25"/>
      <c r="D66" s="25"/>
      <c r="E66" s="25"/>
      <c r="F66" s="8"/>
      <c r="G66" s="25"/>
    </row>
    <row r="67" spans="1:7" x14ac:dyDescent="0.25">
      <c r="A67" s="25"/>
      <c r="B67" s="25"/>
      <c r="C67" s="25"/>
      <c r="D67" s="25"/>
      <c r="E67" s="25"/>
      <c r="F67" s="8"/>
      <c r="G67" s="25"/>
    </row>
  </sheetData>
  <mergeCells count="1">
    <mergeCell ref="A1:E1"/>
  </mergeCells>
  <conditionalFormatting sqref="C8:E59">
    <cfRule type="containsErrors" dxfId="1" priority="2">
      <formula>ISERROR(C8)</formula>
    </cfRule>
  </conditionalFormatting>
  <conditionalFormatting sqref="G8:G59">
    <cfRule type="containsErrors" dxfId="0" priority="1">
      <formula>ISERROR(G8)</formula>
    </cfRule>
  </conditionalFormatting>
  <pageMargins left="0.70866141732283472" right="0.70866141732283472" top="0.74803149606299213" bottom="0.74803149606299213" header="0.31496062992125984" footer="0.31496062992125984"/>
  <pageSetup paperSize="9" scale="39" orientation="portrait" r:id="rId1"/>
  <colBreaks count="1" manualBreakCount="1">
    <brk id="5" max="1048575" man="1"/>
  </colBreaks>
  <ignoredErrors>
    <ignoredError sqref="C11:E11 C16:E16 C32:E33 C38:E3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180975</xdr:colOff>
                    <xdr:row>4</xdr:row>
                    <xdr:rowOff>95250</xdr:rowOff>
                  </from>
                  <to>
                    <xdr:col>2</xdr:col>
                    <xdr:colOff>180975</xdr:colOff>
                    <xdr:row>5</xdr:row>
                    <xdr:rowOff>361950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583573-3E5E-43FF-82C5-615E4DF40B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B5FC78-AD63-450C-93FD-E18F929CADF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66D45C8-F90C-4050-BE8F-5D4EEB69FB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Desplegables</vt:lpstr>
      <vt:lpstr>PERFIL_DATOS</vt:lpstr>
      <vt:lpstr>MOTIVOS_DATOS</vt:lpstr>
      <vt:lpstr>KPI</vt:lpstr>
      <vt:lpstr>PERFIL</vt:lpstr>
      <vt:lpstr>MOTIVOS</vt:lpstr>
      <vt:lpstr>MOTIVOS!_GoBack</vt:lpstr>
      <vt:lpstr>METODOLOGÍA!Área_de_impresión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Sánchez Alconada, Juan Carlos</cp:lastModifiedBy>
  <cp:lastPrinted>2020-05-21T07:58:10Z</cp:lastPrinted>
  <dcterms:created xsi:type="dcterms:W3CDTF">2019-04-04T11:02:49Z</dcterms:created>
  <dcterms:modified xsi:type="dcterms:W3CDTF">2021-06-08T05:48:29Z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