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8.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xl/ctrlProps/ctrlProp2.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1.xml" ContentType="application/vnd.ms-excel.controlproperties+xml"/>
  <Override PartName="/xl/ctrlProps/ctrlProp3.xml" ContentType="application/vnd.ms-excel.controlproperties+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C:\Users\Tamara.Sanchez\Downloads\mapa pendientes\"/>
    </mc:Choice>
  </mc:AlternateContent>
  <xr:revisionPtr revIDLastSave="0" documentId="13_ncr:1_{99EABBBC-4D90-4A04-A132-CCA12B340EE3}" xr6:coauthVersionLast="45" xr6:coauthVersionMax="45" xr10:uidLastSave="{00000000-0000-0000-0000-000000000000}"/>
  <bookViews>
    <workbookView showSheetTabs="0" xWindow="-120" yWindow="-120" windowWidth="21840" windowHeight="1314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KPI!$A$1:$H$16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5" l="1"/>
  <c r="A7" i="9" l="1"/>
  <c r="E7" i="8" l="1"/>
  <c r="C7" i="8"/>
  <c r="E7" i="5" l="1"/>
  <c r="C7" i="5"/>
  <c r="D7" i="5"/>
  <c r="A80" i="3"/>
  <c r="A77" i="3"/>
  <c r="H18" i="8"/>
  <c r="H23" i="8"/>
  <c r="H31" i="8"/>
  <c r="H26" i="8"/>
  <c r="H17" i="8"/>
  <c r="H29" i="8"/>
  <c r="A61" i="10"/>
  <c r="A58" i="10"/>
  <c r="A60" i="10"/>
  <c r="A81" i="10"/>
  <c r="A72" i="10"/>
  <c r="A112" i="10"/>
  <c r="A97" i="10"/>
  <c r="A122" i="10"/>
  <c r="A134" i="10"/>
  <c r="A108" i="10"/>
  <c r="A125" i="10"/>
  <c r="A107" i="10"/>
  <c r="A111" i="10"/>
  <c r="A115" i="10"/>
  <c r="H38" i="8"/>
  <c r="H35" i="8"/>
  <c r="H32" i="8"/>
  <c r="H28" i="8"/>
  <c r="H34" i="8"/>
  <c r="H25" i="8"/>
  <c r="H24" i="8"/>
  <c r="H14" i="8"/>
  <c r="H22" i="8"/>
  <c r="H20" i="8"/>
  <c r="H21" i="8"/>
  <c r="H13" i="8"/>
  <c r="H37" i="8"/>
  <c r="H19" i="8"/>
  <c r="A25" i="10"/>
  <c r="A21" i="10"/>
  <c r="A28" i="10"/>
  <c r="A16" i="10"/>
  <c r="A33" i="10"/>
  <c r="A11" i="10"/>
  <c r="A41" i="10"/>
  <c r="A19" i="10"/>
  <c r="A27" i="10"/>
  <c r="A45" i="10"/>
  <c r="A36" i="10"/>
  <c r="A30" i="10"/>
  <c r="A48" i="10"/>
  <c r="A26" i="10"/>
  <c r="A39" i="10"/>
  <c r="A20" i="10"/>
  <c r="A23" i="10"/>
  <c r="A42" i="10"/>
  <c r="A44" i="10"/>
  <c r="A38" i="10"/>
  <c r="A12" i="10"/>
  <c r="A9" i="10"/>
  <c r="A40" i="10"/>
  <c r="H10" i="8"/>
  <c r="H36" i="8"/>
  <c r="H16" i="8"/>
  <c r="H30" i="8"/>
  <c r="H27" i="8"/>
  <c r="H11" i="8"/>
  <c r="H15" i="8"/>
  <c r="H12" i="8"/>
  <c r="H33" i="8"/>
  <c r="E7" i="9" l="1"/>
  <c r="G7" i="5"/>
  <c r="A13" i="10"/>
  <c r="A22" i="10"/>
  <c r="A47" i="10"/>
  <c r="A10" i="10"/>
  <c r="A6" i="10"/>
  <c r="A99" i="10"/>
  <c r="A88" i="10"/>
  <c r="A68" i="3"/>
  <c r="A133" i="10"/>
  <c r="A7" i="10"/>
  <c r="A95" i="10"/>
  <c r="A128" i="10"/>
  <c r="A54" i="10"/>
  <c r="A70" i="3"/>
  <c r="A14" i="10"/>
  <c r="A29" i="10"/>
  <c r="A8" i="10"/>
  <c r="A119" i="10"/>
  <c r="A79" i="10"/>
  <c r="A84" i="10"/>
  <c r="A67" i="10"/>
  <c r="A5" i="10"/>
  <c r="A4" i="10"/>
  <c r="A136" i="10"/>
  <c r="A34" i="10"/>
  <c r="A35" i="10"/>
  <c r="A18" i="10"/>
  <c r="A37" i="10"/>
  <c r="A116" i="10"/>
  <c r="A117" i="10"/>
  <c r="A73" i="10"/>
  <c r="A62" i="10"/>
  <c r="A64" i="10"/>
  <c r="A85" i="10"/>
  <c r="A46" i="10"/>
  <c r="A17" i="10"/>
  <c r="A103" i="10"/>
  <c r="A123" i="10"/>
  <c r="A129" i="10"/>
  <c r="A135" i="10"/>
  <c r="A68" i="10"/>
  <c r="A63" i="10"/>
  <c r="A83" i="10"/>
  <c r="A70" i="10"/>
  <c r="E9" i="8"/>
  <c r="A72" i="3"/>
  <c r="A71" i="3"/>
  <c r="A69" i="3"/>
  <c r="A67" i="3"/>
  <c r="A66" i="3"/>
  <c r="A74" i="3"/>
  <c r="A73" i="3"/>
  <c r="A70" i="7"/>
  <c r="A182" i="7"/>
  <c r="A69" i="7"/>
  <c r="A13" i="7"/>
  <c r="A251" i="7"/>
  <c r="A5" i="7"/>
  <c r="A226" i="7"/>
  <c r="A61" i="7"/>
  <c r="A91" i="7"/>
  <c r="A17" i="7"/>
  <c r="A33" i="7"/>
  <c r="A162" i="7"/>
  <c r="A10" i="7"/>
  <c r="A206" i="7"/>
  <c r="A83" i="7"/>
  <c r="A171" i="7"/>
  <c r="A227" i="7"/>
  <c r="A202" i="7"/>
  <c r="A101" i="7"/>
  <c r="A213" i="7"/>
  <c r="A217" i="7"/>
  <c r="A204" i="7"/>
  <c r="A133" i="7"/>
  <c r="A113" i="7"/>
  <c r="A12" i="7"/>
  <c r="A261" i="7"/>
  <c r="A159" i="7"/>
  <c r="A215" i="7"/>
  <c r="A28" i="7"/>
  <c r="A231" i="7"/>
  <c r="A187" i="7"/>
  <c r="A260" i="7"/>
  <c r="A144" i="7"/>
  <c r="A196" i="7"/>
  <c r="A203" i="7"/>
  <c r="A178" i="7"/>
  <c r="A199" i="7"/>
  <c r="A240" i="7"/>
  <c r="A8" i="7"/>
  <c r="A122" i="7"/>
  <c r="A234" i="7"/>
  <c r="A148" i="7"/>
  <c r="A76" i="7"/>
  <c r="A164" i="7"/>
  <c r="A220" i="7"/>
  <c r="A137" i="7"/>
  <c r="A209" i="7"/>
  <c r="A145" i="7"/>
  <c r="A132" i="7"/>
  <c r="A188" i="7"/>
  <c r="A212" i="7"/>
  <c r="A201" i="7"/>
  <c r="A141" i="7"/>
  <c r="A93" i="7"/>
  <c r="A46" i="7"/>
  <c r="A158" i="7"/>
  <c r="A232" i="7"/>
  <c r="A89" i="7"/>
  <c r="A257" i="7"/>
  <c r="A166" i="7"/>
  <c r="A191" i="7"/>
  <c r="A253" i="7"/>
  <c r="A32" i="7"/>
  <c r="A120" i="7"/>
  <c r="A176" i="7"/>
  <c r="A23" i="7"/>
  <c r="A134" i="7"/>
  <c r="A246" i="7"/>
  <c r="A197" i="7"/>
  <c r="A66" i="7"/>
  <c r="A250" i="7"/>
  <c r="A21" i="7"/>
  <c r="A252" i="7"/>
  <c r="A185" i="7"/>
  <c r="A147" i="7"/>
  <c r="A115" i="7"/>
  <c r="A65" i="7"/>
  <c r="A223" i="7"/>
  <c r="A116" i="7"/>
  <c r="A262" i="7"/>
  <c r="A102" i="7"/>
  <c r="A140" i="7"/>
  <c r="A85" i="7"/>
  <c r="A88" i="7"/>
  <c r="A222" i="7"/>
  <c r="A230" i="7"/>
  <c r="A241" i="7"/>
  <c r="A249" i="7"/>
  <c r="A224" i="7"/>
  <c r="A233" i="7"/>
  <c r="A90" i="7"/>
  <c r="A63" i="7"/>
  <c r="A151" i="7"/>
  <c r="A207" i="7"/>
  <c r="A135" i="7"/>
  <c r="A59" i="7"/>
  <c r="A247" i="7"/>
  <c r="A119" i="7"/>
  <c r="A175" i="7"/>
  <c r="A103" i="7"/>
  <c r="A142" i="7"/>
  <c r="A194" i="7"/>
  <c r="A57" i="7"/>
  <c r="A98" i="7"/>
  <c r="A210" i="7"/>
  <c r="A78" i="7"/>
  <c r="A96" i="7"/>
  <c r="A152" i="7"/>
  <c r="A208" i="7"/>
  <c r="A86" i="7"/>
  <c r="A245" i="7"/>
  <c r="A254" i="7"/>
  <c r="A107" i="7"/>
  <c r="A163" i="7"/>
  <c r="A74" i="7"/>
  <c r="A186" i="7"/>
  <c r="A22" i="7"/>
  <c r="A244" i="7"/>
  <c r="A108" i="7"/>
  <c r="A41" i="7"/>
  <c r="A40" i="7"/>
  <c r="A48" i="7"/>
  <c r="A124" i="7"/>
  <c r="A189" i="7"/>
  <c r="A183" i="7"/>
  <c r="A239" i="7"/>
  <c r="A11" i="7"/>
  <c r="A35" i="7"/>
  <c r="A131" i="7"/>
  <c r="A73" i="7"/>
  <c r="A150" i="7"/>
  <c r="A173" i="7"/>
  <c r="A75" i="7"/>
  <c r="A228" i="7"/>
  <c r="A179" i="7"/>
  <c r="A24" i="7"/>
  <c r="A80" i="7"/>
  <c r="A117" i="7"/>
  <c r="A15" i="7"/>
  <c r="A118" i="7"/>
  <c r="A14" i="7"/>
  <c r="A121" i="7"/>
  <c r="A190" i="7"/>
  <c r="A229" i="7"/>
  <c r="A54" i="7"/>
  <c r="A154" i="7"/>
  <c r="A169" i="7"/>
  <c r="A100" i="7"/>
  <c r="A156" i="7"/>
  <c r="A180" i="7"/>
  <c r="A200" i="7"/>
  <c r="A198" i="7"/>
  <c r="A51" i="7"/>
  <c r="A139" i="7"/>
  <c r="A195" i="7"/>
  <c r="A138" i="7"/>
  <c r="A258" i="7"/>
  <c r="A242" i="7"/>
  <c r="A205" i="7"/>
  <c r="A30" i="7"/>
  <c r="A104" i="7"/>
  <c r="A256" i="7"/>
  <c r="A49" i="7"/>
  <c r="A218" i="7"/>
  <c r="A95" i="7"/>
  <c r="A243" i="7"/>
  <c r="A259" i="7"/>
  <c r="A114" i="7"/>
  <c r="A177" i="7"/>
  <c r="A184" i="7"/>
  <c r="A37" i="7"/>
  <c r="A161" i="7"/>
  <c r="A62" i="7"/>
  <c r="A238" i="7"/>
  <c r="A67" i="7"/>
  <c r="A153" i="7"/>
  <c r="A58" i="7"/>
  <c r="A170" i="7"/>
  <c r="A52" i="7"/>
  <c r="A44" i="7"/>
  <c r="A47" i="7"/>
  <c r="A9" i="7"/>
  <c r="A106" i="7"/>
  <c r="A167" i="7"/>
  <c r="A255" i="7"/>
  <c r="A87" i="7"/>
  <c r="A143" i="7"/>
  <c r="A39" i="7"/>
  <c r="A19" i="7"/>
  <c r="A105" i="7"/>
  <c r="A29" i="7"/>
  <c r="A3" i="7"/>
  <c r="A94" i="7"/>
  <c r="A168" i="7"/>
  <c r="A27" i="7"/>
  <c r="A16" i="7"/>
  <c r="A225" i="7"/>
  <c r="A82" i="7"/>
  <c r="A109" i="7"/>
  <c r="A211" i="7"/>
  <c r="A56" i="7"/>
  <c r="A112" i="7"/>
  <c r="A181" i="7"/>
  <c r="A64" i="7"/>
  <c r="A53" i="7"/>
  <c r="A77" i="7"/>
  <c r="A174" i="7"/>
  <c r="A221" i="7"/>
  <c r="A128" i="7"/>
  <c r="A111" i="7"/>
  <c r="A172" i="7"/>
  <c r="A130" i="7"/>
  <c r="A50" i="7"/>
  <c r="A18" i="7"/>
  <c r="A125" i="7"/>
  <c r="A155" i="7"/>
  <c r="A192" i="7"/>
  <c r="A248" i="7"/>
  <c r="A193" i="7"/>
  <c r="A31" i="7"/>
  <c r="A25" i="7"/>
  <c r="A160" i="7"/>
  <c r="A216" i="7"/>
  <c r="A4" i="7"/>
  <c r="A214" i="7"/>
  <c r="A165" i="7"/>
  <c r="A7" i="7"/>
  <c r="A26" i="7"/>
  <c r="A236" i="7"/>
  <c r="A127" i="7"/>
  <c r="A81" i="7"/>
  <c r="A34" i="7"/>
  <c r="A146" i="7"/>
  <c r="A237" i="7"/>
  <c r="A36" i="7"/>
  <c r="A92" i="7"/>
  <c r="A84" i="7"/>
  <c r="A72" i="7"/>
  <c r="A263" i="7"/>
  <c r="A126" i="7"/>
  <c r="A43" i="7"/>
  <c r="A99" i="7"/>
  <c r="A129" i="7"/>
  <c r="A60" i="7"/>
  <c r="A20" i="7"/>
  <c r="A97" i="7"/>
  <c r="A235" i="7"/>
  <c r="A38" i="7"/>
  <c r="A6" i="7"/>
  <c r="A42" i="7"/>
  <c r="A71" i="7"/>
  <c r="A68" i="7"/>
  <c r="A136" i="7"/>
  <c r="A79" i="7"/>
  <c r="A45" i="7"/>
  <c r="A219" i="7"/>
  <c r="A123" i="7"/>
  <c r="A110" i="7"/>
  <c r="A55" i="7"/>
  <c r="A149" i="7"/>
  <c r="A157" i="7"/>
  <c r="A15" i="10"/>
  <c r="A24" i="10"/>
  <c r="A121" i="10"/>
  <c r="A120" i="10"/>
  <c r="A118" i="10"/>
  <c r="A74" i="10"/>
  <c r="A89" i="10"/>
  <c r="A93" i="10"/>
  <c r="A66" i="10"/>
  <c r="A49" i="10"/>
  <c r="A53" i="10"/>
  <c r="A3" i="10"/>
  <c r="A98" i="10"/>
  <c r="A139" i="10"/>
  <c r="A130" i="10"/>
  <c r="A101" i="10"/>
  <c r="A75" i="10"/>
  <c r="A71" i="10"/>
  <c r="A76" i="10"/>
  <c r="A78" i="10"/>
  <c r="A59" i="10"/>
  <c r="A612" i="7"/>
  <c r="A668" i="7"/>
  <c r="A693" i="7"/>
  <c r="A785" i="7"/>
  <c r="A749" i="7"/>
  <c r="A583" i="7"/>
  <c r="A633" i="7"/>
  <c r="A532" i="7"/>
  <c r="A658" i="7"/>
  <c r="A601" i="7"/>
  <c r="A774" i="7"/>
  <c r="A626" i="7"/>
  <c r="A603" i="7"/>
  <c r="A528" i="7"/>
  <c r="A721" i="7"/>
  <c r="A775" i="7"/>
  <c r="A572" i="7"/>
  <c r="A535" i="7"/>
  <c r="A713" i="7"/>
  <c r="A773" i="7"/>
  <c r="A553" i="7"/>
  <c r="A761" i="7"/>
  <c r="A731" i="7"/>
  <c r="A704" i="7"/>
  <c r="A753" i="7"/>
  <c r="A691" i="7"/>
  <c r="A591" i="7"/>
  <c r="A541" i="7"/>
  <c r="A646" i="7"/>
  <c r="A692" i="7"/>
  <c r="A682" i="7"/>
  <c r="A715" i="7"/>
  <c r="A724" i="7"/>
  <c r="A663" i="7"/>
  <c r="A702" i="7"/>
  <c r="A768" i="7"/>
  <c r="A580" i="7"/>
  <c r="A590" i="7"/>
  <c r="A706" i="7"/>
  <c r="A611" i="7"/>
  <c r="A615" i="7"/>
  <c r="A697" i="7"/>
  <c r="A660" i="7"/>
  <c r="A610" i="7"/>
  <c r="A652" i="7"/>
  <c r="A654" i="7"/>
  <c r="A632" i="7"/>
  <c r="A645" i="7"/>
  <c r="A716" i="7"/>
  <c r="A549" i="7"/>
  <c r="A701" i="7"/>
  <c r="A544" i="7"/>
  <c r="A694" i="7"/>
  <c r="A531" i="7"/>
  <c r="A755" i="7"/>
  <c r="A777" i="7"/>
  <c r="A766" i="7"/>
  <c r="A737" i="7"/>
  <c r="A725" i="7"/>
  <c r="A536" i="7"/>
  <c r="A720" i="7"/>
  <c r="A620" i="7"/>
  <c r="A622" i="7"/>
  <c r="A707" i="7"/>
  <c r="A765" i="7"/>
  <c r="A609" i="7"/>
  <c r="A670" i="7"/>
  <c r="A680" i="7"/>
  <c r="A770" i="7"/>
  <c r="A599" i="7"/>
  <c r="A744" i="7"/>
  <c r="A690" i="7"/>
  <c r="A656" i="7"/>
  <c r="A628" i="7"/>
  <c r="A745" i="7"/>
  <c r="A551" i="7"/>
  <c r="A779" i="7"/>
  <c r="A762" i="7"/>
  <c r="A679" i="7"/>
  <c r="A760" i="7"/>
  <c r="A638" i="7"/>
  <c r="A640" i="7"/>
  <c r="A627" i="7"/>
  <c r="A643" i="7"/>
  <c r="A567" i="7"/>
  <c r="A642" i="7"/>
  <c r="A530" i="7"/>
  <c r="A534" i="7"/>
  <c r="A588" i="7"/>
  <c r="A742" i="7"/>
  <c r="A718" i="7"/>
  <c r="A664" i="7"/>
  <c r="A607" i="7"/>
  <c r="A748" i="7"/>
  <c r="A709" i="7"/>
  <c r="A578" i="7"/>
  <c r="A635" i="7"/>
  <c r="A560" i="7"/>
  <c r="A719" i="7"/>
  <c r="A671" i="7"/>
  <c r="A659" i="7"/>
  <c r="A769" i="7"/>
  <c r="A738" i="7"/>
  <c r="A550" i="7"/>
  <c r="A537" i="7"/>
  <c r="A526" i="7"/>
  <c r="A568" i="7"/>
  <c r="A546" i="7"/>
  <c r="A736" i="7"/>
  <c r="A539" i="7"/>
  <c r="A723" i="7"/>
  <c r="A623" i="7"/>
  <c r="A545" i="7"/>
  <c r="A577" i="7"/>
  <c r="A756" i="7"/>
  <c r="A621" i="7"/>
  <c r="A616" i="7"/>
  <c r="A644" i="7"/>
  <c r="A700" i="7"/>
  <c r="A757" i="7"/>
  <c r="A587" i="7"/>
  <c r="A552" i="7"/>
  <c r="A651" i="7"/>
  <c r="A759" i="7"/>
  <c r="A712" i="7"/>
  <c r="A657" i="7"/>
  <c r="A687" i="7"/>
  <c r="A540" i="7"/>
  <c r="A574" i="7"/>
  <c r="A605" i="7"/>
  <c r="A542" i="7"/>
  <c r="A586" i="7"/>
  <c r="A667" i="7"/>
  <c r="A592" i="7"/>
  <c r="A751" i="7"/>
  <c r="A732" i="7"/>
  <c r="A576" i="7"/>
  <c r="A758" i="7"/>
  <c r="A563" i="7"/>
  <c r="A665" i="7"/>
  <c r="A617" i="7"/>
  <c r="A778" i="7"/>
  <c r="A589" i="7"/>
  <c r="A564" i="7"/>
  <c r="A538" i="7"/>
  <c r="A672" i="7"/>
  <c r="A594" i="7"/>
  <c r="A571" i="7"/>
  <c r="A585" i="7"/>
  <c r="A739" i="7"/>
  <c r="A566" i="7"/>
  <c r="A673" i="7"/>
  <c r="A734" i="7"/>
  <c r="A559" i="7"/>
  <c r="A575" i="7"/>
  <c r="A695" i="7"/>
  <c r="A754" i="7"/>
  <c r="A733" i="7"/>
  <c r="A647" i="7"/>
  <c r="A639" i="7"/>
  <c r="A581" i="7"/>
  <c r="A618" i="7"/>
  <c r="A655" i="7"/>
  <c r="A606" i="7"/>
  <c r="A740" i="7"/>
  <c r="A772" i="7"/>
  <c r="A661" i="7"/>
  <c r="A735" i="7"/>
  <c r="A608" i="7"/>
  <c r="A561" i="7"/>
  <c r="A595" i="7"/>
  <c r="A729" i="7"/>
  <c r="A629" i="7"/>
  <c r="A547" i="7"/>
  <c r="A746" i="7"/>
  <c r="A614" i="7"/>
  <c r="A677" i="7"/>
  <c r="A752" i="7"/>
  <c r="A730" i="7"/>
  <c r="A710" i="7"/>
  <c r="A681" i="7"/>
  <c r="A584" i="7"/>
  <c r="A631" i="7"/>
  <c r="A771" i="7"/>
  <c r="A630" i="7"/>
  <c r="A689" i="7"/>
  <c r="A641" i="7"/>
  <c r="A666" i="7"/>
  <c r="A685" i="7"/>
  <c r="A776" i="7"/>
  <c r="A708" i="7"/>
  <c r="A764" i="7"/>
  <c r="A686" i="7"/>
  <c r="A683" i="7"/>
  <c r="A597" i="7"/>
  <c r="A782" i="7"/>
  <c r="A696" i="7"/>
  <c r="A602" i="7"/>
  <c r="A780" i="7"/>
  <c r="A593" i="7"/>
  <c r="A750" i="7"/>
  <c r="A717" i="7"/>
  <c r="A636" i="7"/>
  <c r="A684" i="7"/>
  <c r="A784" i="7"/>
  <c r="A743" i="7"/>
  <c r="A688" i="7"/>
  <c r="A579" i="7"/>
  <c r="A573" i="7"/>
  <c r="A678" i="7"/>
  <c r="A741" i="7"/>
  <c r="A556" i="7"/>
  <c r="A781" i="7"/>
  <c r="A596" i="7"/>
  <c r="A570" i="7"/>
  <c r="A555" i="7"/>
  <c r="A613" i="7"/>
  <c r="A548" i="7"/>
  <c r="A604" i="7"/>
  <c r="A714" i="7"/>
  <c r="A529" i="7"/>
  <c r="A722" i="7"/>
  <c r="A705" i="7"/>
  <c r="A698" i="7"/>
  <c r="A557" i="7"/>
  <c r="A554" i="7"/>
  <c r="A727" i="7"/>
  <c r="A650" i="7"/>
  <c r="A726" i="7"/>
  <c r="A711" i="7"/>
  <c r="A767" i="7"/>
  <c r="A543" i="7"/>
  <c r="A669" i="7"/>
  <c r="A728" i="7"/>
  <c r="A533" i="7"/>
  <c r="A699" i="7"/>
  <c r="A624" i="7"/>
  <c r="A783" i="7"/>
  <c r="A676" i="7"/>
  <c r="A582" i="7"/>
  <c r="A674" i="7"/>
  <c r="A619" i="7"/>
  <c r="A703" i="7"/>
  <c r="A675" i="7"/>
  <c r="A648" i="7"/>
  <c r="A562" i="7"/>
  <c r="A662" i="7"/>
  <c r="A569" i="7"/>
  <c r="A653" i="7"/>
  <c r="A525" i="7"/>
  <c r="A747" i="7"/>
  <c r="A649" i="7"/>
  <c r="A558" i="7"/>
  <c r="A625" i="7"/>
  <c r="A527" i="7"/>
  <c r="A598" i="7"/>
  <c r="A565" i="7"/>
  <c r="A600" i="7"/>
  <c r="A634" i="7"/>
  <c r="A763" i="7"/>
  <c r="A637" i="7"/>
  <c r="A30" i="3"/>
  <c r="A38" i="3"/>
  <c r="A31" i="3"/>
  <c r="A37" i="3"/>
  <c r="A33" i="3"/>
  <c r="A32" i="3"/>
  <c r="A36" i="3"/>
  <c r="A35" i="3"/>
  <c r="A34" i="3"/>
  <c r="A43" i="10"/>
  <c r="A32" i="10"/>
  <c r="A31" i="10"/>
  <c r="A110" i="10"/>
  <c r="A124" i="10"/>
  <c r="A126" i="10"/>
  <c r="A131" i="10"/>
  <c r="A51" i="10"/>
  <c r="A82" i="10"/>
  <c r="A57" i="10"/>
  <c r="A510" i="7"/>
  <c r="A494" i="7"/>
  <c r="A287" i="7"/>
  <c r="A322" i="7"/>
  <c r="A509" i="7"/>
  <c r="A329" i="7"/>
  <c r="A417" i="7"/>
  <c r="A501" i="7"/>
  <c r="A360" i="7"/>
  <c r="A414" i="7"/>
  <c r="A406" i="7"/>
  <c r="A398" i="7"/>
  <c r="A433" i="7"/>
  <c r="A464" i="7"/>
  <c r="A395" i="7"/>
  <c r="A457" i="7"/>
  <c r="A467" i="7"/>
  <c r="A493" i="7"/>
  <c r="A264" i="7"/>
  <c r="A361" i="7"/>
  <c r="A364" i="7"/>
  <c r="A316" i="7"/>
  <c r="A522" i="7"/>
  <c r="A504" i="7"/>
  <c r="A496" i="7"/>
  <c r="A296" i="7"/>
  <c r="A312" i="7"/>
  <c r="A368" i="7"/>
  <c r="A514" i="7"/>
  <c r="A450" i="7"/>
  <c r="A344" i="7"/>
  <c r="A439" i="7"/>
  <c r="A306" i="7"/>
  <c r="A328" i="7"/>
  <c r="A384" i="7"/>
  <c r="A319" i="7"/>
  <c r="A410" i="7"/>
  <c r="A270" i="7"/>
  <c r="A269" i="7"/>
  <c r="A429" i="7"/>
  <c r="A421" i="7"/>
  <c r="A381" i="7"/>
  <c r="A265" i="7"/>
  <c r="A497" i="7"/>
  <c r="A428" i="7"/>
  <c r="A304" i="7"/>
  <c r="A272" i="7"/>
  <c r="A290" i="7"/>
  <c r="A365" i="7"/>
  <c r="A357" i="7"/>
  <c r="A317" i="7"/>
  <c r="A480" i="7"/>
  <c r="A351" i="7"/>
  <c r="A346" i="7"/>
  <c r="A402" i="7"/>
  <c r="A470" i="7"/>
  <c r="A268" i="7"/>
  <c r="A399" i="7"/>
  <c r="A391" i="7"/>
  <c r="A415" i="7"/>
  <c r="A339" i="7"/>
  <c r="A286" i="7"/>
  <c r="A367" i="7"/>
  <c r="A359" i="7"/>
  <c r="A383" i="7"/>
  <c r="A518" i="7"/>
  <c r="A299" i="7"/>
  <c r="A483" i="7"/>
  <c r="A460" i="7"/>
  <c r="A516" i="7"/>
  <c r="A390" i="7"/>
  <c r="A288" i="7"/>
  <c r="A452" i="7"/>
  <c r="A400" i="7"/>
  <c r="A448" i="7"/>
  <c r="A426" i="7"/>
  <c r="A338" i="7"/>
  <c r="A295" i="7"/>
  <c r="A487" i="7"/>
  <c r="A336" i="7"/>
  <c r="A481" i="7"/>
  <c r="A459" i="7"/>
  <c r="A478" i="7"/>
  <c r="A284" i="7"/>
  <c r="A352" i="7"/>
  <c r="A320" i="7"/>
  <c r="A332" i="7"/>
  <c r="A407" i="7"/>
  <c r="A455" i="7"/>
  <c r="A447" i="7"/>
  <c r="A503" i="7"/>
  <c r="A523" i="7"/>
  <c r="A340" i="7"/>
  <c r="A498" i="7"/>
  <c r="A408" i="7"/>
  <c r="A513" i="7"/>
  <c r="A343" i="7"/>
  <c r="A267" i="7"/>
  <c r="A458" i="7"/>
  <c r="A353" i="7"/>
  <c r="A409" i="7"/>
  <c r="A491" i="7"/>
  <c r="A350" i="7"/>
  <c r="A342" i="7"/>
  <c r="A334" i="7"/>
  <c r="A305" i="7"/>
  <c r="A469" i="7"/>
  <c r="A318" i="7"/>
  <c r="A310" i="7"/>
  <c r="A302" i="7"/>
  <c r="A356" i="7"/>
  <c r="A355" i="7"/>
  <c r="A502" i="7"/>
  <c r="A323" i="7"/>
  <c r="A379" i="7"/>
  <c r="A341" i="7"/>
  <c r="A300" i="7"/>
  <c r="A432" i="7"/>
  <c r="A475" i="7"/>
  <c r="A401" i="7"/>
  <c r="A314" i="7"/>
  <c r="A394" i="7"/>
  <c r="A479" i="7"/>
  <c r="A315" i="7"/>
  <c r="A472" i="7"/>
  <c r="A324" i="7"/>
  <c r="A482" i="7"/>
  <c r="A461" i="7"/>
  <c r="A451" i="7"/>
  <c r="A507" i="7"/>
  <c r="A484" i="7"/>
  <c r="A358" i="7"/>
  <c r="A446" i="7"/>
  <c r="A438" i="7"/>
  <c r="A430" i="7"/>
  <c r="A485" i="7"/>
  <c r="A327" i="7"/>
  <c r="A427" i="7"/>
  <c r="A521" i="7"/>
  <c r="A499" i="7"/>
  <c r="A294" i="7"/>
  <c r="A489" i="7"/>
  <c r="A515" i="7"/>
  <c r="A376" i="7"/>
  <c r="A275" i="7"/>
  <c r="A337" i="7"/>
  <c r="A301" i="7"/>
  <c r="A293" i="7"/>
  <c r="A276" i="7"/>
  <c r="A495" i="7"/>
  <c r="A492" i="7"/>
  <c r="A490" i="7"/>
  <c r="A436" i="7"/>
  <c r="A416" i="7"/>
  <c r="A463" i="7"/>
  <c r="A348" i="7"/>
  <c r="A425" i="7"/>
  <c r="A517" i="7"/>
  <c r="A330" i="7"/>
  <c r="A280" i="7"/>
  <c r="A373" i="7"/>
  <c r="A388" i="7"/>
  <c r="A325" i="7"/>
  <c r="A271" i="7"/>
  <c r="A476" i="7"/>
  <c r="A465" i="7"/>
  <c r="A311" i="7"/>
  <c r="A435" i="7"/>
  <c r="A345" i="7"/>
  <c r="A371" i="7"/>
  <c r="A278" i="7"/>
  <c r="A442" i="7"/>
  <c r="A291" i="7"/>
  <c r="A347" i="7"/>
  <c r="A309" i="7"/>
  <c r="A397" i="7"/>
  <c r="A389" i="7"/>
  <c r="A349" i="7"/>
  <c r="A512" i="7"/>
  <c r="A420" i="7"/>
  <c r="A378" i="7"/>
  <c r="A434" i="7"/>
  <c r="A283" i="7"/>
  <c r="A372" i="7"/>
  <c r="A431" i="7"/>
  <c r="A423" i="7"/>
  <c r="A449" i="7"/>
  <c r="A403" i="7"/>
  <c r="A335" i="7"/>
  <c r="A466" i="7"/>
  <c r="A424" i="7"/>
  <c r="A445" i="7"/>
  <c r="A279" i="7"/>
  <c r="A520" i="7"/>
  <c r="A500" i="7"/>
  <c r="A524" i="7"/>
  <c r="A285" i="7"/>
  <c r="A462" i="7"/>
  <c r="A422" i="7"/>
  <c r="A444" i="7"/>
  <c r="A292" i="7"/>
  <c r="A281" i="7"/>
  <c r="A418" i="7"/>
  <c r="A440" i="7"/>
  <c r="A473" i="7"/>
  <c r="A307" i="7"/>
  <c r="A362" i="7"/>
  <c r="A282" i="7"/>
  <c r="A468" i="7"/>
  <c r="A277" i="7"/>
  <c r="A474" i="7"/>
  <c r="A321" i="7"/>
  <c r="A289" i="7"/>
  <c r="A413" i="7"/>
  <c r="A393" i="7"/>
  <c r="A453" i="7"/>
  <c r="A298" i="7"/>
  <c r="A274" i="7"/>
  <c r="A506" i="7"/>
  <c r="A412" i="7"/>
  <c r="A392" i="7"/>
  <c r="A375" i="7"/>
  <c r="A313" i="7"/>
  <c r="A297" i="7"/>
  <c r="A385" i="7"/>
  <c r="A441" i="7"/>
  <c r="A508" i="7"/>
  <c r="A382" i="7"/>
  <c r="A374" i="7"/>
  <c r="A366" i="7"/>
  <c r="A369" i="7"/>
  <c r="A308" i="7"/>
  <c r="A363" i="7"/>
  <c r="A419" i="7"/>
  <c r="A505" i="7"/>
  <c r="A437" i="7"/>
  <c r="A411" i="7"/>
  <c r="A331" i="7"/>
  <c r="A387" i="7"/>
  <c r="A443" i="7"/>
  <c r="A405" i="7"/>
  <c r="A519" i="7"/>
  <c r="A511" i="7"/>
  <c r="A488" i="7"/>
  <c r="A273" i="7"/>
  <c r="A266" i="7"/>
  <c r="A354" i="7"/>
  <c r="A326" i="7"/>
  <c r="A380" i="7"/>
  <c r="A333" i="7"/>
  <c r="A404" i="7"/>
  <c r="A370" i="7"/>
  <c r="A454" i="7"/>
  <c r="A303" i="7"/>
  <c r="A386" i="7"/>
  <c r="A456" i="7"/>
  <c r="A486" i="7"/>
  <c r="A471" i="7"/>
  <c r="A396" i="7"/>
  <c r="A377" i="7"/>
  <c r="A477" i="7"/>
  <c r="A18" i="3"/>
  <c r="A15" i="3"/>
  <c r="A13" i="3"/>
  <c r="A20" i="3"/>
  <c r="A16" i="3"/>
  <c r="A12" i="3"/>
  <c r="A17" i="3"/>
  <c r="A14" i="3"/>
  <c r="A19" i="3"/>
  <c r="A85" i="3"/>
  <c r="A90" i="3"/>
  <c r="A86" i="3"/>
  <c r="A91" i="3"/>
  <c r="A89" i="3"/>
  <c r="A84" i="3"/>
  <c r="A88" i="3"/>
  <c r="A92" i="3"/>
  <c r="A87" i="3"/>
  <c r="A138" i="10"/>
  <c r="A105" i="10"/>
  <c r="A109" i="10"/>
  <c r="A106" i="10"/>
  <c r="A91" i="10"/>
  <c r="A86" i="10"/>
  <c r="C7" i="9"/>
  <c r="C9" i="8"/>
  <c r="A5" i="3"/>
  <c r="A8" i="3"/>
  <c r="A9" i="3"/>
  <c r="A4" i="3"/>
  <c r="A3" i="3"/>
  <c r="A7" i="3"/>
  <c r="A11" i="3"/>
  <c r="A10" i="3"/>
  <c r="A6" i="3"/>
  <c r="A81" i="3"/>
  <c r="A78" i="3"/>
  <c r="A79" i="3"/>
  <c r="A83" i="3"/>
  <c r="A82" i="3"/>
  <c r="A75" i="3"/>
  <c r="A76" i="3"/>
  <c r="A96" i="10"/>
  <c r="A102" i="10"/>
  <c r="A137" i="10"/>
  <c r="A56" i="10"/>
  <c r="A55" i="10"/>
  <c r="A90" i="10"/>
  <c r="A65" i="10"/>
  <c r="A69" i="10"/>
  <c r="A50" i="10"/>
  <c r="A59" i="3"/>
  <c r="A57" i="3"/>
  <c r="A63" i="3"/>
  <c r="A61" i="3"/>
  <c r="A60" i="3"/>
  <c r="A62" i="3"/>
  <c r="A65" i="3"/>
  <c r="A64" i="3"/>
  <c r="A58" i="3"/>
  <c r="D7" i="9"/>
  <c r="D9" i="8"/>
  <c r="A94" i="3"/>
  <c r="A101" i="3"/>
  <c r="A97" i="3"/>
  <c r="A95" i="3"/>
  <c r="A100" i="3"/>
  <c r="A93" i="3"/>
  <c r="A96" i="3"/>
  <c r="A98" i="3"/>
  <c r="A99" i="3"/>
  <c r="A132" i="10"/>
  <c r="A113" i="10"/>
  <c r="A114" i="10"/>
  <c r="A94" i="10"/>
  <c r="A52" i="10"/>
  <c r="A80" i="10"/>
  <c r="A127" i="10"/>
  <c r="A104" i="10"/>
  <c r="A140" i="10"/>
  <c r="A100" i="10"/>
  <c r="A92" i="10"/>
  <c r="A77" i="10"/>
  <c r="A87" i="10"/>
  <c r="A24" i="3"/>
  <c r="A25" i="3"/>
  <c r="A28" i="3"/>
  <c r="A27" i="3"/>
  <c r="A23" i="3"/>
  <c r="A26" i="3"/>
  <c r="A22" i="3"/>
  <c r="A29" i="3"/>
  <c r="A21" i="3"/>
  <c r="A55" i="3"/>
  <c r="A52" i="3"/>
  <c r="A56" i="3"/>
  <c r="A50" i="3"/>
  <c r="A49" i="3"/>
  <c r="A54" i="3"/>
  <c r="A51" i="3"/>
  <c r="A53" i="3"/>
  <c r="A48" i="3"/>
  <c r="A41" i="3"/>
  <c r="A45" i="3"/>
  <c r="A42" i="3"/>
  <c r="A43" i="3"/>
  <c r="A47" i="3"/>
  <c r="A44" i="3"/>
  <c r="A46" i="3"/>
  <c r="A40" i="3"/>
  <c r="A39" i="3"/>
  <c r="C50" i="9" l="1"/>
  <c r="D53" i="9"/>
  <c r="D25" i="9"/>
  <c r="C18" i="9"/>
  <c r="C21" i="9"/>
  <c r="C29" i="9"/>
  <c r="C36" i="9"/>
  <c r="E38" i="9"/>
  <c r="E12" i="9"/>
  <c r="D17" i="9"/>
  <c r="E39" i="9"/>
  <c r="E10" i="9"/>
  <c r="D48" i="9"/>
  <c r="C44" i="9"/>
  <c r="C51" i="9"/>
  <c r="E13" i="9"/>
  <c r="E49" i="9"/>
  <c r="D46" i="9"/>
  <c r="D38" i="9"/>
  <c r="E36" i="9"/>
  <c r="C15" i="9"/>
  <c r="C12" i="9"/>
  <c r="D42" i="9"/>
  <c r="E14" i="9"/>
  <c r="C32" i="9"/>
  <c r="E40" i="9"/>
  <c r="E18" i="9"/>
  <c r="E45" i="9"/>
  <c r="C11" i="9"/>
  <c r="D14" i="9"/>
  <c r="C10" i="9"/>
  <c r="C22" i="9"/>
  <c r="E33" i="9"/>
  <c r="E46" i="9"/>
  <c r="D35" i="9"/>
  <c r="C41" i="9"/>
  <c r="E28" i="9"/>
  <c r="C24" i="9"/>
  <c r="E8" i="9"/>
  <c r="D24" i="9"/>
  <c r="E51" i="9"/>
  <c r="E9" i="9"/>
  <c r="D26" i="9"/>
  <c r="D15" i="9"/>
  <c r="D51" i="9"/>
  <c r="D50" i="9"/>
  <c r="E53" i="9"/>
  <c r="C37" i="9"/>
  <c r="E25" i="9"/>
  <c r="C40" i="9"/>
  <c r="E44" i="9"/>
  <c r="D40" i="9"/>
  <c r="D21" i="9"/>
  <c r="E21" i="9"/>
  <c r="C49" i="9"/>
  <c r="C43" i="9"/>
  <c r="C23" i="9"/>
  <c r="C39" i="9"/>
  <c r="D18" i="9"/>
  <c r="C9" i="9"/>
  <c r="D23" i="9"/>
  <c r="C14" i="9"/>
  <c r="C30" i="9"/>
  <c r="D31" i="9"/>
  <c r="C19" i="9"/>
  <c r="E35" i="9"/>
  <c r="D22" i="9"/>
  <c r="C42" i="9"/>
  <c r="E42" i="9"/>
  <c r="E16" i="9"/>
  <c r="D20" i="9"/>
  <c r="D33" i="9"/>
  <c r="E52" i="9"/>
  <c r="C53" i="9"/>
  <c r="E31" i="9"/>
  <c r="C47" i="9"/>
  <c r="D10" i="9"/>
  <c r="C46" i="9"/>
  <c r="E43" i="9"/>
  <c r="D27" i="9"/>
  <c r="D11" i="9"/>
  <c r="E23" i="9"/>
  <c r="C28" i="9"/>
  <c r="D44" i="9"/>
  <c r="C16" i="9"/>
  <c r="D45" i="9"/>
  <c r="E41" i="9"/>
  <c r="D47" i="9"/>
  <c r="C52" i="9"/>
  <c r="D49" i="9"/>
  <c r="C45" i="9"/>
  <c r="D19" i="9"/>
  <c r="E50" i="9"/>
  <c r="E47" i="9"/>
  <c r="E22" i="9"/>
  <c r="E37" i="9"/>
  <c r="D32" i="9"/>
  <c r="E27" i="9"/>
  <c r="C38" i="9"/>
  <c r="E26" i="9"/>
  <c r="D34" i="9"/>
  <c r="C27" i="9"/>
  <c r="D29" i="9"/>
  <c r="E19" i="9"/>
  <c r="D30" i="9"/>
  <c r="E29" i="9"/>
  <c r="C20" i="9"/>
  <c r="D8" i="9"/>
  <c r="C31" i="9"/>
  <c r="D39" i="9"/>
  <c r="E48" i="9"/>
  <c r="E15" i="9"/>
  <c r="D37" i="9"/>
  <c r="C8" i="9"/>
  <c r="E11" i="9"/>
  <c r="C25" i="9"/>
  <c r="D52" i="9"/>
  <c r="E20" i="9"/>
  <c r="D16" i="9"/>
  <c r="E34" i="9"/>
  <c r="D12" i="9"/>
  <c r="C48" i="9"/>
  <c r="C34" i="9"/>
  <c r="D41" i="9"/>
  <c r="C26" i="9"/>
  <c r="D43" i="9"/>
  <c r="C35" i="9"/>
  <c r="E32" i="9"/>
  <c r="C33" i="9"/>
  <c r="C13" i="9"/>
  <c r="E17" i="9"/>
  <c r="D36" i="9"/>
  <c r="E30" i="9"/>
  <c r="D9" i="9"/>
  <c r="D28" i="9"/>
  <c r="D13" i="9"/>
  <c r="C17" i="9"/>
  <c r="E24" i="9"/>
  <c r="D13" i="8"/>
  <c r="E28" i="8"/>
  <c r="E37" i="8"/>
  <c r="E17" i="8"/>
  <c r="E22" i="8"/>
  <c r="D30" i="8"/>
  <c r="C25" i="8"/>
  <c r="D19" i="8"/>
  <c r="E12" i="8"/>
  <c r="C35" i="8"/>
  <c r="C20" i="8"/>
  <c r="E23" i="8"/>
  <c r="E19" i="8"/>
  <c r="D17" i="8"/>
  <c r="E16" i="8"/>
  <c r="D21" i="8"/>
  <c r="C24" i="8"/>
  <c r="D23" i="8"/>
  <c r="D18" i="8"/>
  <c r="C36" i="8"/>
  <c r="D28" i="8"/>
  <c r="E33" i="8"/>
  <c r="C38" i="8"/>
  <c r="D31" i="8"/>
  <c r="E25" i="8"/>
  <c r="C26" i="8"/>
  <c r="C14" i="8"/>
  <c r="D29" i="8"/>
  <c r="E29" i="8"/>
  <c r="D27" i="8"/>
  <c r="E30" i="8"/>
  <c r="E20" i="8"/>
  <c r="E31" i="8"/>
  <c r="E10" i="8"/>
  <c r="D16" i="8"/>
  <c r="D32" i="8"/>
  <c r="C17" i="8"/>
  <c r="D11" i="8"/>
  <c r="C37" i="8"/>
  <c r="D35" i="8"/>
  <c r="E21" i="8"/>
  <c r="E13" i="8"/>
  <c r="D20" i="8"/>
  <c r="D33" i="8"/>
  <c r="E36" i="8"/>
  <c r="D15" i="8"/>
  <c r="E32" i="8"/>
  <c r="D24" i="8"/>
  <c r="E38" i="8"/>
  <c r="C13" i="8"/>
  <c r="C31" i="8"/>
  <c r="D12" i="8"/>
  <c r="C29" i="8"/>
  <c r="D34" i="8"/>
  <c r="E14" i="8"/>
  <c r="E11" i="8"/>
  <c r="C30" i="8"/>
  <c r="D14" i="8"/>
  <c r="C23" i="8"/>
  <c r="E35" i="8"/>
  <c r="C28" i="8"/>
  <c r="E34" i="8"/>
  <c r="C32" i="8"/>
  <c r="E18" i="8"/>
  <c r="D26" i="8"/>
  <c r="C21" i="8"/>
  <c r="C19" i="8"/>
  <c r="C10" i="8"/>
  <c r="C33" i="8"/>
  <c r="D22" i="8"/>
  <c r="C27" i="8"/>
  <c r="D36" i="8"/>
  <c r="C22" i="8"/>
  <c r="C18" i="8"/>
  <c r="E15" i="8"/>
  <c r="C12" i="8"/>
  <c r="D10" i="8"/>
  <c r="C16" i="8"/>
  <c r="C11" i="8"/>
  <c r="D37" i="8"/>
  <c r="E26" i="8"/>
  <c r="E24" i="8"/>
  <c r="C34" i="8"/>
  <c r="E27" i="8"/>
  <c r="C15" i="8"/>
  <c r="D38" i="8"/>
  <c r="D25" i="8"/>
  <c r="C16" i="5"/>
  <c r="C14" i="5"/>
  <c r="E14" i="5"/>
  <c r="E9" i="5"/>
  <c r="C11" i="5"/>
  <c r="C9" i="5"/>
  <c r="D12" i="5"/>
  <c r="D8" i="5"/>
  <c r="D16" i="5"/>
  <c r="E13" i="5"/>
  <c r="E10" i="5"/>
  <c r="C13" i="5"/>
  <c r="D11" i="5"/>
  <c r="D15" i="5"/>
  <c r="C8" i="5"/>
  <c r="E11" i="5"/>
  <c r="D9" i="5"/>
  <c r="C15" i="5"/>
  <c r="E15" i="5"/>
  <c r="E8" i="5"/>
  <c r="D10" i="5"/>
  <c r="C12" i="5"/>
  <c r="E12" i="5"/>
  <c r="G12" i="5" s="1"/>
  <c r="D14" i="5"/>
  <c r="E16" i="5"/>
  <c r="G16" i="5" s="1"/>
  <c r="D13" i="5"/>
  <c r="C10" i="5"/>
  <c r="G11" i="5" l="1"/>
  <c r="G8" i="5"/>
  <c r="G9" i="5"/>
  <c r="G15" i="5"/>
  <c r="G10" i="5"/>
  <c r="G14" i="5"/>
  <c r="G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G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<sst xmlns="http://schemas.openxmlformats.org/spreadsheetml/2006/main" count="1635" uniqueCount="201">
  <si>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</si>
  <si>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</si>
  <si>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</si>
  <si>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</si>
  <si>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</si>
  <si>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</si>
  <si>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</si>
  <si>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</si>
  <si>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</si>
  <si>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</si>
  <si>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</si>
  <si>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</si>
  <si>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</si>
  <si>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</si>
  <si>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</si>
  <si>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</si>
  <si>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</si>
  <si>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</si>
  <si>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</si>
  <si>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</si>
  <si>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</si>
  <si>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</si>
  <si>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</si>
  <si>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</si>
  <si>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</si>
  <si>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</si>
  <si>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</si>
  <si>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</si>
  <si>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</si>
  <si>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</si>
  <si>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</si>
  <si>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</si>
  <si>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</si>
  <si>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</si>
  <si>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Patatas Fritas</t>
  </si>
  <si>
    <t>Otros Snacks Salados</t>
  </si>
  <si>
    <t>Frutos Secos</t>
  </si>
  <si>
    <t>Chicles</t>
  </si>
  <si>
    <t>Caramelos</t>
  </si>
  <si>
    <t>Golosinas</t>
  </si>
  <si>
    <t>Total Aperitivos</t>
  </si>
  <si>
    <t>Patatas Fritas + Otros Aperitivos Salados</t>
  </si>
  <si>
    <t>Chocolatinas/Chocolate/Bombones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</si>
  <si>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</si>
  <si>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</si>
  <si>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</si>
  <si>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</si>
  <si>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</si>
  <si>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</si>
  <si>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</si>
  <si>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</si>
  <si>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</si>
  <si>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</si>
  <si>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</si>
  <si>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</si>
  <si>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</si>
  <si>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</si>
  <si>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</si>
  <si>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</si>
  <si>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</si>
  <si>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</si>
  <si>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</si>
  <si>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</si>
  <si>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</si>
  <si>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</si>
  <si>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</si>
  <si>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</si>
  <si>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</si>
  <si>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</si>
  <si>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</si>
  <si>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</si>
  <si>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</si>
  <si>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</si>
  <si>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</si>
  <si>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</si>
  <si>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</si>
  <si>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</si>
  <si>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</si>
  <si>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</si>
  <si>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</si>
  <si>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</si>
  <si>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</si>
  <si>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</si>
  <si>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</si>
  <si>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</si>
  <si>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</si>
  <si>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</si>
  <si>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</si>
  <si>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</si>
  <si>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</si>
  <si>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</si>
  <si>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</si>
  <si>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</si>
  <si>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</si>
  <si>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</si>
  <si>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</si>
  <si>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</si>
  <si>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</si>
  <si>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</si>
  <si>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</si>
  <si>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</si>
  <si>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</si>
  <si>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</si>
  <si>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</si>
  <si>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</si>
  <si>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</si>
  <si>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</si>
  <si>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</si>
  <si>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</si>
  <si>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</si>
  <si>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</si>
  <si>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</si>
  <si>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</si>
  <si>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</si>
  <si>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</si>
  <si>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</si>
  <si>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</si>
  <si>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</si>
  <si>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</si>
  <si>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</si>
  <si>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</si>
  <si>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</si>
  <si>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APERITIVOS</t>
  </si>
  <si>
    <t>Informe consumo de aperitivos fuera del hogar</t>
  </si>
  <si>
    <t>Informe consumo aperitivos fuera del hogar</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</si>
  <si>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</si>
  <si>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</si>
  <si>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</si>
  <si>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</si>
  <si>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</si>
  <si>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</si>
  <si>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</si>
  <si>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</si>
  <si>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</si>
  <si>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</si>
  <si>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</si>
  <si>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</si>
  <si>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</si>
  <si>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Motivos</t>
  </si>
  <si>
    <t>DISTRIBUCION VOLUMEN X CRITERIO (Consumiciones)</t>
  </si>
  <si>
    <t>DISTRIBUCION VOLUMEN X CRITERIO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</si>
  <si>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</si>
  <si>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</si>
  <si>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</si>
  <si>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</si>
  <si>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</si>
  <si>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</si>
  <si>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</si>
  <si>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</si>
  <si>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</si>
  <si>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</si>
  <si>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</si>
  <si>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Tda.Alimentacion/Delicatesen</t>
  </si>
  <si>
    <t>Canal Conveniencia/24h</t>
  </si>
  <si>
    <t>En m.transp.(avion,tren,autoc,e</t>
  </si>
  <si>
    <t>Aperitivo/antes de comer</t>
  </si>
  <si>
    <t>Tarde/merienda</t>
  </si>
  <si>
    <t>VOLUMEN POR ACTO (consumiciones)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</si>
  <si>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</si>
  <si>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Conclusiones</t>
  </si>
  <si>
    <t>AÑO 2018</t>
  </si>
  <si>
    <t>AÑO 2019</t>
  </si>
  <si>
    <t>AÑO 2020</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</si>
  <si>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</si>
  <si>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</si>
  <si>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</si>
  <si>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</si>
  <si>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</si>
  <si>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</si>
  <si>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</si>
  <si>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</si>
  <si>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</si>
  <si>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</si>
  <si>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</si>
  <si>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</si>
  <si>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</si>
  <si>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</si>
  <si>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</si>
  <si>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</si>
  <si>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</si>
  <si>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</si>
  <si>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</si>
  <si>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</si>
  <si>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</si>
  <si>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</si>
  <si>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</si>
  <si>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</si>
  <si>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</si>
  <si>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</si>
  <si>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</si>
  <si>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</si>
  <si>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</si>
  <si>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</si>
  <si>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</si>
  <si>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</si>
  <si>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</si>
  <si>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</si>
  <si>
    <t>%POBLACION</t>
  </si>
  <si>
    <t xml:space="preserve">La compra de productos de aperitivos en el ámbito extradoméstico se reduce un 18,1 % durante el año 2020. El gasto en la categoría se reduce y lo hace de forma más pronunciada (22,1 %) debido al descenso del precio medio del 4,9 %. 
Una gran parte de la población consume este tipo de productos fuera de casa (6 de cada 10), si bien y a consecuencia del confinamiento y a las medidas restrictivas, se reduce con respecto al año anterior en 10 puntos (70,1 % penetración del año 2019). Mismo efecto se aprecia en la frecuencia de compra, se reduce la compra (18,5 %), el equivalente a perder 3 actos de compra.
Los frutos secos son, dentro de esta tipología de productos aquellos que registran un menor decrecimiento (6,8 %). La compra de chocolates/chocolatinas y bombones en el ámbito de fuera del hogar, retrocede un 15,2 % con respecto al año anterior. Sin embargo, son productos como patatas fritas y otros snacks salados quienes sufren la mayor contracción de consumidores (12,3 puntos menos de penetración) y un descenso en la frecuencia de compra del 11,9 %. 
Se producen evoluciones diferentes por áreas geográficas, se reduce de forma destacada en Andalucía (26,3 %) al igual que en Madrid y Cataluña (30,7 % y 34,6 %). Sin embargo, en Norte Centro y Resto Centro se incrementa el consumo de aperitivos (5,9 % y 2,4% respectivamente). </t>
  </si>
  <si>
    <t xml:space="preserve">La caída en compra de estos productos es trasversal a todos los cortes de edad. Por encima del promedio se posicionan adultos de entre 35 y 59 años. Son los individuos más jóvenes quienes en menor proporción reducen la compra de la categoría, con una variación del 1,5 % menos para individuos de 20 a 24 años. 
Las mujeres son las grandes consumidoras de la categoría (58,7 % del volumen), su variación es importante, reducen la compra un 22,5%, el equivalente a cerca de 0,5 kilos menos por consumidor.
Por clase social es la clase social baja la que menos reduce su consumo (2,8 %) y se mantienen como los mayores consumidores per cápita de la categoría, superando el promedio nacional. 
La compra de aperitivos se concentra en el canal dinámico, el 51,6% del volumen comprado fuera del hogar se realiza en este canal, con un descenso (10,1 %) inferior al promedio. Se produce un fuerte abastecimiento de este tipo de productos en las estaciones de servicio y en tiendas de alimentación, su peso en estos canales aún es minoritario. </t>
  </si>
  <si>
    <t xml:space="preserve">La calle es el lugar de consumo más importante de aperitivos durante el año 2020 (31,6 %) seguido del consumo en casa de otras personas (21,4 %), canal que adquiere mucha relevancia este trimestre con un incremento del 30,5 %.
El momento preferido para el consumo de aperitivos es la tarde (30,3 %), ganan relevancia en este año aperitivos antes de comer, la comida y a lo largo del día. 
Este tipo de productos se consume especialmente en familia y con amigos, si bien aumenta la proporción de consumo en momentos en solitario. Algo que está íntimamente relacionado con la versatilidad del producto y los motivos de consumo, pues a cierre de año 2020 la mayor proporción sigue siendo para sin planificar/tener hambre y por placer/relax. Reduciéndose en aspectos como celebración, fiestas y salir a tomar algo.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</si>
</sst>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3"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20"/>
      <color rgb="FF92D400"/>
      <name val="Calibri"/>
      <family val="2"/>
      <scheme val="minor"/>
    </font>
    <font>
      <sz val="20"/>
      <color rgb="FF92D05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right/>
      <top/>
      <bottom style="double">
        <color rgb="FF92AE2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rgb="FF92AE29"/>
      </left>
      <right/>
      <top style="thick">
        <color rgb="FF92AE29"/>
      </top>
      <bottom style="thick">
        <color rgb="FF92AE29"/>
      </bottom>
      <diagonal/>
    </border>
    <border>
      <left/>
      <right/>
      <top style="thick">
        <color rgb="FF92AE29"/>
      </top>
      <bottom style="thick">
        <color rgb="FF92AE29"/>
      </bottom>
      <diagonal/>
    </border>
    <border>
      <left/>
      <right/>
      <top/>
      <bottom style="thin">
        <color theme="0" tint="-0.24994659260841701"/>
      </bottom>
      <diagonal/>
    </border>
  </borders>
  <cellStyleXfs count="11">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9" fillId="0" borderId="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cellStyleXfs>
  <cellXfs count="115">
    <xf numFmtId="0" fontId="0" fillId="0" borderId="0" xfId="0"/>
    <xf numFmtId="0" fontId="0" fillId="0" borderId="0" xfId="0" applyFill="1"/>
    <xf numFmtId="164" fontId="0" fillId="0" borderId="0" xfId="1" applyFont="1" applyFill="1"/>
    <xf numFmtId="164" fontId="0" fillId="0" borderId="0" xfId="1" applyFont="1"/>
    <xf numFmtId="0" fontId="7" fillId="0" borderId="1" xfId="0" applyFont="1" applyBorder="1" applyAlignment="1">
      <alignment vertical="center" wrapText="1"/>
    </xf>
    <xf numFmtId="0" fontId="5" fillId="0" borderId="0" xfId="0" applyFont="1" applyAlignment="1">
      <alignment horizontal="left"/>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49" fontId="13" fillId="0" borderId="0" xfId="0" applyNumberFormat="1" applyFont="1" applyAlignment="1">
      <alignment horizontal="left"/>
    </xf>
    <xf numFmtId="166" fontId="0" fillId="0" borderId="0" xfId="0" applyNumberFormat="1"/>
    <xf numFmtId="164" fontId="4" fillId="0" borderId="0" xfId="1" applyFont="1"/>
    <xf numFmtId="0" fontId="5" fillId="0" borderId="0" xfId="0" applyFont="1"/>
    <xf numFmtId="0" fontId="18" fillId="0" borderId="0" xfId="0" applyFont="1" applyFill="1" applyBorder="1"/>
    <xf numFmtId="0" fontId="0" fillId="0" borderId="0" xfId="0" applyBorder="1"/>
    <xf numFmtId="164" fontId="18" fillId="0" borderId="0" xfId="1" applyFont="1" applyFill="1" applyBorder="1"/>
    <xf numFmtId="164" fontId="19" fillId="0" borderId="0" xfId="1" applyFont="1" applyFill="1" applyBorder="1"/>
    <xf numFmtId="0" fontId="18" fillId="0" borderId="0" xfId="0" applyFont="1"/>
    <xf numFmtId="0" fontId="26" fillId="0" borderId="0" xfId="2" applyFont="1" applyAlignment="1">
      <alignment horizontal="left" vertical="center"/>
    </xf>
    <xf numFmtId="0" fontId="6" fillId="0" borderId="0" xfId="0" applyFont="1" applyFill="1" applyAlignment="1">
      <alignment vertical="center" wrapText="1"/>
    </xf>
    <xf numFmtId="0" fontId="27" fillId="0" borderId="0" xfId="0" applyFont="1" applyFill="1" applyBorder="1" applyAlignment="1">
      <alignment vertical="center" wrapText="1"/>
    </xf>
    <xf numFmtId="0" fontId="27" fillId="0" borderId="0" xfId="0" applyFont="1" applyFill="1" applyBorder="1" applyAlignment="1">
      <alignment vertical="center"/>
    </xf>
    <xf numFmtId="0" fontId="28" fillId="0" borderId="0" xfId="0" applyFont="1" applyFill="1" applyAlignment="1">
      <alignment horizontal="center" vertical="center"/>
    </xf>
    <xf numFmtId="0" fontId="0" fillId="0" borderId="0" xfId="0" applyFill="1" applyAlignment="1">
      <alignment wrapText="1"/>
    </xf>
    <xf numFmtId="0" fontId="0" fillId="0" borderId="0" xfId="0" applyFont="1" applyFill="1" applyAlignment="1">
      <alignment horizontal="left" wrapText="1"/>
    </xf>
    <xf numFmtId="0" fontId="0" fillId="0" borderId="0" xfId="0" applyFill="1" applyAlignment="1">
      <alignment vertical="center" wrapText="1"/>
    </xf>
    <xf numFmtId="0" fontId="0" fillId="0" borderId="0" xfId="0" applyFill="1" applyAlignment="1">
      <alignment horizontal="left" vertical="center" wrapText="1"/>
    </xf>
    <xf numFmtId="0" fontId="0" fillId="0" borderId="0" xfId="0" applyFill="1" applyAlignment="1">
      <alignment horizontal="left" wrapText="1"/>
    </xf>
    <xf numFmtId="0" fontId="10" fillId="0" borderId="0" xfId="0" applyFont="1" applyFill="1"/>
    <xf numFmtId="0" fontId="6" fillId="0" borderId="0" xfId="0" applyFont="1" applyAlignment="1">
      <alignment vertical="center" wrapText="1"/>
    </xf>
    <xf numFmtId="0" fontId="5" fillId="0" borderId="0" xfId="0" applyFont="1" applyAlignment="1">
      <alignment horizontal="left"/>
    </xf>
    <xf numFmtId="0" fontId="3" fillId="0" borderId="0" xfId="0" applyFont="1" applyAlignment="1" applyProtection="1">
      <alignment vertical="top"/>
      <protection locked="0"/>
    </xf>
    <xf numFmtId="0" fontId="12" fillId="0" borderId="0" xfId="0" applyFont="1" applyAlignment="1" applyProtection="1">
      <alignment horizontal="center" vertical="center"/>
      <protection locked="0"/>
    </xf>
    <xf numFmtId="0" fontId="5" fillId="0" borderId="0" xfId="0" applyFont="1"/>
    <xf numFmtId="0" fontId="5" fillId="0" borderId="0" xfId="0" applyFont="1" applyAlignment="1" applyProtection="1">
      <alignment horizontal="left" indent="2"/>
      <protection locked="0"/>
    </xf>
    <xf numFmtId="0" fontId="5" fillId="0" borderId="0" xfId="0" applyFont="1" applyProtection="1">
      <protection locked="0"/>
    </xf>
    <xf numFmtId="49" fontId="22" fillId="0" borderId="0" xfId="0" applyNumberFormat="1" applyFont="1" applyAlignment="1">
      <alignment horizontal="left"/>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0" applyNumberFormat="1"/>
    <xf numFmtId="164" fontId="0" fillId="0" borderId="0" xfId="1" applyFont="1" applyBorder="1"/>
    <xf numFmtId="0" fontId="18" fillId="0" borderId="0" xfId="0" applyFont="1" applyProtection="1">
      <protection locked="0"/>
    </xf>
    <xf numFmtId="0" fontId="32" fillId="0" borderId="0" xfId="0" applyFont="1" applyAlignment="1" applyProtection="1">
      <protection locked="0"/>
    </xf>
    <xf numFmtId="0" fontId="27" fillId="0" borderId="0" xfId="0" applyFont="1" applyAlignment="1">
      <alignment vertical="center" wrapText="1"/>
    </xf>
    <xf numFmtId="0" fontId="27" fillId="0" borderId="0" xfId="0" applyFont="1" applyAlignment="1">
      <alignment vertical="center"/>
    </xf>
    <xf numFmtId="0" fontId="28" fillId="0" borderId="0" xfId="0" applyFont="1" applyAlignment="1">
      <alignment horizontal="center" vertical="center"/>
    </xf>
    <xf numFmtId="0" fontId="0" fillId="0" borderId="0" xfId="0" applyAlignment="1">
      <alignment wrapText="1"/>
    </xf>
    <xf numFmtId="0" fontId="17" fillId="0" borderId="0" xfId="0" applyFont="1" applyAlignment="1">
      <alignment horizontal="left"/>
    </xf>
    <xf numFmtId="0" fontId="21" fillId="3" borderId="2" xfId="0" applyFont="1" applyFill="1" applyBorder="1" applyAlignment="1" applyProtection="1">
      <alignment horizontal="center" vertical="center" wrapText="1"/>
      <protection hidden="1"/>
    </xf>
    <xf numFmtId="167" fontId="18" fillId="0" borderId="3" xfId="1" applyNumberFormat="1" applyFont="1" applyFill="1" applyBorder="1" applyAlignment="1" applyProtection="1">
      <alignment horizontal="center"/>
      <protection hidden="1"/>
    </xf>
    <xf numFmtId="0" fontId="7" fillId="0" borderId="1" xfId="0" applyFont="1" applyBorder="1" applyAlignment="1" applyProtection="1">
      <alignment vertical="center" wrapText="1"/>
      <protection locked="0"/>
    </xf>
    <xf numFmtId="0" fontId="20" fillId="0" borderId="0" xfId="0" applyFont="1" applyBorder="1" applyAlignment="1" applyProtection="1">
      <alignment vertical="center" wrapText="1"/>
      <protection locked="0"/>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23" fillId="0" borderId="0" xfId="0" applyFont="1" applyFill="1" applyBorder="1" applyAlignment="1" applyProtection="1">
      <alignment horizontal="left" indent="4"/>
      <protection locked="0"/>
    </xf>
    <xf numFmtId="0" fontId="5" fillId="0" borderId="0" xfId="0" applyFont="1" applyFill="1" applyBorder="1" applyProtection="1">
      <protection locked="0"/>
    </xf>
    <xf numFmtId="0" fontId="18" fillId="0" borderId="0" xfId="0" applyFont="1" applyFill="1" applyBorder="1" applyAlignment="1" applyProtection="1">
      <alignment horizontal="left" indent="8"/>
      <protection locked="0"/>
    </xf>
    <xf numFmtId="0" fontId="18" fillId="0" borderId="0" xfId="0" applyFont="1" applyFill="1" applyBorder="1" applyAlignment="1" applyProtection="1">
      <alignment horizontal="left" indent="10"/>
      <protection locked="0"/>
    </xf>
    <xf numFmtId="164" fontId="21" fillId="3" borderId="11" xfId="0" applyNumberFormat="1" applyFont="1" applyFill="1" applyBorder="1" applyAlignment="1" applyProtection="1">
      <alignment horizontal="center" vertical="center" wrapText="1"/>
      <protection hidden="1"/>
    </xf>
    <xf numFmtId="164" fontId="21" fillId="3" borderId="2" xfId="0" applyNumberFormat="1" applyFont="1" applyFill="1" applyBorder="1" applyAlignment="1" applyProtection="1">
      <alignment horizontal="center" vertical="center" wrapText="1"/>
      <protection hidden="1"/>
    </xf>
    <xf numFmtId="0" fontId="0" fillId="0" borderId="0" xfId="0" applyProtection="1">
      <protection hidden="1"/>
    </xf>
    <xf numFmtId="164" fontId="18" fillId="0" borderId="3" xfId="1" applyFont="1" applyFill="1" applyBorder="1" applyProtection="1">
      <protection hidden="1"/>
    </xf>
    <xf numFmtId="0" fontId="5" fillId="0" borderId="0" xfId="0" applyFont="1" applyAlignment="1" applyProtection="1">
      <alignment horizontal="left"/>
      <protection locked="0"/>
    </xf>
    <xf numFmtId="0" fontId="9" fillId="0" borderId="12" xfId="0" applyFont="1" applyFill="1" applyBorder="1" applyAlignment="1" applyProtection="1">
      <alignment vertical="center"/>
      <protection locked="0"/>
    </xf>
    <xf numFmtId="0" fontId="5" fillId="0" borderId="13" xfId="0" applyFont="1" applyFill="1" applyBorder="1" applyProtection="1">
      <protection locked="0"/>
    </xf>
    <xf numFmtId="0" fontId="10" fillId="0" borderId="4" xfId="0" applyFont="1" applyFill="1" applyBorder="1" applyAlignment="1" applyProtection="1">
      <alignment horizontal="left" vertical="center" indent="2"/>
      <protection locked="0"/>
    </xf>
    <xf numFmtId="0" fontId="5" fillId="0" borderId="5" xfId="0" applyFont="1" applyFill="1" applyBorder="1" applyProtection="1">
      <protection locked="0"/>
    </xf>
    <xf numFmtId="0" fontId="10" fillId="0" borderId="7" xfId="0" applyFont="1" applyFill="1" applyBorder="1" applyAlignment="1" applyProtection="1">
      <alignment horizontal="left" vertical="center" indent="2"/>
      <protection locked="0"/>
    </xf>
    <xf numFmtId="0" fontId="10" fillId="0" borderId="8" xfId="0" applyFont="1" applyFill="1" applyBorder="1" applyAlignment="1" applyProtection="1">
      <alignment horizontal="left" vertical="center" indent="2"/>
      <protection locked="0"/>
    </xf>
    <xf numFmtId="0" fontId="5" fillId="0" borderId="9" xfId="0" applyFont="1" applyFill="1" applyBorder="1" applyProtection="1">
      <protection locked="0"/>
    </xf>
    <xf numFmtId="0" fontId="18"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4" fillId="0" borderId="0" xfId="1" applyNumberFormat="1" applyFont="1" applyBorder="1" applyAlignment="1" applyProtection="1">
      <alignment horizontal="right"/>
      <protection locked="0"/>
    </xf>
    <xf numFmtId="0" fontId="15" fillId="0" borderId="0" xfId="0" applyFont="1" applyAlignment="1" applyProtection="1">
      <alignment horizontal="right"/>
      <protection locked="0"/>
    </xf>
    <xf numFmtId="0" fontId="18" fillId="0" borderId="0" xfId="0" quotePrefix="1" applyFont="1" applyAlignment="1" applyProtection="1">
      <alignment horizontal="left" indent="3"/>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164" fontId="9" fillId="3" borderId="11" xfId="0" applyNumberFormat="1" applyFont="1" applyFill="1" applyBorder="1" applyAlignment="1" applyProtection="1">
      <alignment horizontal="center" vertical="center" wrapText="1"/>
      <protection hidden="1"/>
    </xf>
    <xf numFmtId="0" fontId="21" fillId="4" borderId="2" xfId="0" applyFont="1" applyFill="1" applyBorder="1" applyAlignment="1" applyProtection="1">
      <alignment horizontal="center" vertical="center" wrapText="1"/>
      <protection hidden="1"/>
    </xf>
    <xf numFmtId="165" fontId="18" fillId="0" borderId="14"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6"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3" xfId="1" applyNumberFormat="1" applyFont="1" applyFill="1" applyBorder="1" applyProtection="1">
      <protection hidden="1"/>
    </xf>
    <xf numFmtId="165" fontId="18" fillId="0" borderId="17" xfId="1" applyNumberFormat="1" applyFont="1" applyFill="1" applyBorder="1" applyProtection="1">
      <protection hidden="1"/>
    </xf>
    <xf numFmtId="165" fontId="18" fillId="0" borderId="10" xfId="1" applyNumberFormat="1" applyFont="1" applyFill="1" applyBorder="1" applyProtection="1">
      <protection hidden="1"/>
    </xf>
    <xf numFmtId="165" fontId="18" fillId="0" borderId="18" xfId="1" applyNumberFormat="1" applyFont="1" applyFill="1" applyBorder="1" applyProtection="1">
      <protection hidden="1"/>
    </xf>
    <xf numFmtId="165" fontId="19" fillId="0" borderId="6" xfId="1" applyNumberFormat="1" applyFont="1" applyFill="1" applyBorder="1" applyProtection="1">
      <protection hidden="1"/>
    </xf>
    <xf numFmtId="0" fontId="11" fillId="0" borderId="0" xfId="0" applyFont="1" applyAlignment="1" applyProtection="1">
      <protection locked="0"/>
    </xf>
    <xf numFmtId="0" fontId="16" fillId="0" borderId="0" xfId="0" applyFont="1" applyAlignment="1" applyProtection="1">
      <alignment vertical="center"/>
      <protection locked="0"/>
    </xf>
    <xf numFmtId="0" fontId="18" fillId="0" borderId="12" xfId="0" applyFont="1" applyFill="1" applyBorder="1" applyAlignment="1" applyProtection="1">
      <alignment horizontal="left" indent="3"/>
      <protection locked="0"/>
    </xf>
    <xf numFmtId="0" fontId="18" fillId="0" borderId="4" xfId="0" applyFont="1" applyFill="1" applyBorder="1" applyAlignment="1" applyProtection="1">
      <alignment horizontal="left" indent="5"/>
      <protection locked="0"/>
    </xf>
    <xf numFmtId="0" fontId="18" fillId="0" borderId="7" xfId="0" applyFont="1" applyFill="1" applyBorder="1" applyAlignment="1" applyProtection="1">
      <alignment horizontal="left" indent="5"/>
      <protection locked="0"/>
    </xf>
    <xf numFmtId="0" fontId="18" fillId="0" borderId="8" xfId="0" applyFont="1" applyFill="1" applyBorder="1" applyAlignment="1" applyProtection="1">
      <alignment horizontal="left" indent="5"/>
      <protection locked="0"/>
    </xf>
    <xf numFmtId="164" fontId="18" fillId="0" borderId="14" xfId="1" applyNumberFormat="1" applyFont="1" applyFill="1" applyBorder="1" applyProtection="1">
      <protection hidden="1"/>
    </xf>
    <xf numFmtId="164" fontId="18" fillId="0" borderId="6" xfId="1" applyFont="1" applyFill="1" applyBorder="1" applyProtection="1">
      <protection hidden="1"/>
    </xf>
    <xf numFmtId="164" fontId="18" fillId="0" borderId="10" xfId="1" applyFont="1" applyFill="1" applyBorder="1" applyProtection="1">
      <protection hidden="1"/>
    </xf>
    <xf numFmtId="0" fontId="25" fillId="0" borderId="0" xfId="0" applyFont="1" applyAlignment="1">
      <alignment horizontal="center" vertical="center" wrapText="1"/>
    </xf>
    <xf numFmtId="164" fontId="6" fillId="0" borderId="0" xfId="4" applyFont="1" applyFill="1" applyAlignment="1">
      <alignment horizontal="center" vertical="center" wrapText="1"/>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19" xfId="0" applyFont="1" applyFill="1" applyBorder="1" applyAlignment="1">
      <alignment horizontal="center" vertical="center"/>
    </xf>
    <xf numFmtId="0" fontId="27" fillId="0" borderId="20" xfId="0" applyFont="1" applyFill="1" applyBorder="1" applyAlignment="1">
      <alignment horizontal="center" vertical="center"/>
    </xf>
    <xf numFmtId="0" fontId="6" fillId="0" borderId="0" xfId="0" applyFont="1" applyAlignment="1">
      <alignment horizontal="center" vertical="center" wrapText="1"/>
    </xf>
    <xf numFmtId="0" fontId="30" fillId="0" borderId="0" xfId="3" applyFont="1" applyAlignment="1">
      <alignment horizontal="left" vertical="center" wrapText="1"/>
    </xf>
    <xf numFmtId="0" fontId="0" fillId="2" borderId="0" xfId="0" applyFill="1" applyAlignment="1">
      <alignment horizontal="center"/>
    </xf>
    <xf numFmtId="0" fontId="26" fillId="0" borderId="0" xfId="0" applyFont="1" applyAlignment="1">
      <alignment horizontal="center" vertical="center" wrapText="1"/>
    </xf>
    <xf numFmtId="0" fontId="26" fillId="0" borderId="0" xfId="0" applyFont="1" applyAlignment="1">
      <alignment horizontal="center" vertical="center"/>
    </xf>
    <xf numFmtId="0" fontId="6" fillId="0" borderId="0" xfId="0" applyFont="1" applyAlignment="1" applyProtection="1">
      <alignment horizontal="center" vertical="center" wrapText="1"/>
      <protection locked="0"/>
    </xf>
    <xf numFmtId="0" fontId="16" fillId="0" borderId="21" xfId="0" applyFont="1" applyBorder="1" applyAlignment="1" applyProtection="1">
      <alignment horizontal="center" vertical="center"/>
      <protection locked="0"/>
    </xf>
    <xf numFmtId="0" fontId="0" fillId="0" borderId="0" xfId="0" applyFont="1" applyAlignment="1">
      <alignment wrapText="1"/>
    </xf>
    <xf numFmtId="0" fontId="0" fillId="0" borderId="0" xfId="0" applyFont="1" applyAlignment="1">
      <alignment horizontal="left" vertical="top" wrapText="1"/>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5" val="3"/>
</file>

<file path=xl/ctrlProps/ctrlProp2.xml><?xml version="1.0" encoding="utf-8"?>
<formControlPr xmlns="http://schemas.microsoft.com/office/spreadsheetml/2009/9/main" objectType="Drop" dropStyle="combo" dx="22" fmlaLink="A7" fmlaRange="DESPLEGABLES!$M$3:$M$5" noThreeD="1" sel="2"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298450</xdr:colOff>
      <xdr:row>17</xdr:row>
      <xdr:rowOff>95250</xdr:rowOff>
    </xdr:from>
    <xdr:to>
      <xdr:col>3</xdr:col>
      <xdr:colOff>646150</xdr:colOff>
      <xdr:row>18</xdr:row>
      <xdr:rowOff>87646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98450" y="5667375"/>
          <a:ext cx="2633700" cy="182896"/>
        </a:xfrm>
        <a:prstGeom prst="rect">
          <a:avLst/>
        </a:prstGeom>
      </xdr:spPr>
    </xdr:pic>
    <xdr:clientData/>
  </xdr:twoCellAnchor>
  <xdr:twoCellAnchor editAs="oneCell">
    <xdr:from>
      <xdr:col>7</xdr:col>
      <xdr:colOff>603250</xdr:colOff>
      <xdr:row>1</xdr:row>
      <xdr:rowOff>32230</xdr:rowOff>
    </xdr:from>
    <xdr:to>
      <xdr:col>15</xdr:col>
      <xdr:colOff>622300</xdr:colOff>
      <xdr:row>12</xdr:row>
      <xdr:rowOff>55238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937250" y="756130"/>
          <a:ext cx="6115050" cy="3918733"/>
        </a:xfrm>
        <a:prstGeom prst="rect">
          <a:avLst/>
        </a:prstGeom>
      </xdr:spPr>
    </xdr:pic>
    <xdr:clientData/>
  </xdr:twoCellAnchor>
  <xdr:twoCellAnchor editAs="oneCell">
    <xdr:from>
      <xdr:col>13</xdr:col>
      <xdr:colOff>419100</xdr:colOff>
      <xdr:row>15</xdr:row>
      <xdr:rowOff>47625</xdr:rowOff>
    </xdr:from>
    <xdr:to>
      <xdr:col>15</xdr:col>
      <xdr:colOff>638707</xdr:colOff>
      <xdr:row>17</xdr:row>
      <xdr:rowOff>166540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0325100" y="5238750"/>
          <a:ext cx="1743607" cy="499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544739</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6240930" y="44824"/>
          <a:ext cx="2096592" cy="499915"/>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809159"/>
          <a:ext cx="4238625" cy="31656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620181</xdr:colOff>
      <xdr:row>0</xdr:row>
      <xdr:rowOff>485775</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stretch>
          <a:fillRect/>
        </a:stretch>
      </xdr:blipFill>
      <xdr:spPr>
        <a:xfrm flipH="1">
          <a:off x="76199" y="66676"/>
          <a:ext cx="629707" cy="419099"/>
        </a:xfrm>
        <a:prstGeom prst="rect">
          <a:avLst/>
        </a:prstGeom>
      </xdr:spPr>
    </xdr:pic>
    <xdr:clientData/>
  </xdr:twoCellAnchor>
  <xdr:twoCellAnchor editAs="oneCell">
    <xdr:from>
      <xdr:col>3</xdr:col>
      <xdr:colOff>0</xdr:colOff>
      <xdr:row>0</xdr:row>
      <xdr:rowOff>0</xdr:rowOff>
    </xdr:from>
    <xdr:to>
      <xdr:col>5</xdr:col>
      <xdr:colOff>219607</xdr:colOff>
      <xdr:row>0</xdr:row>
      <xdr:rowOff>499915</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3"/>
        <a:stretch>
          <a:fillRect/>
        </a:stretch>
      </xdr:blipFill>
      <xdr:spPr>
        <a:xfrm>
          <a:off x="7629525" y="0"/>
          <a:ext cx="1743607" cy="49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flipH="1">
          <a:off x="76200" y="66676"/>
          <a:ext cx="629707" cy="325530"/>
        </a:xfrm>
        <a:prstGeom prst="rect">
          <a:avLst/>
        </a:prstGeom>
      </xdr:spPr>
    </xdr:pic>
    <xdr:clientData/>
  </xdr:twoCellAnchor>
  <xdr:twoCellAnchor editAs="oneCell">
    <xdr:from>
      <xdr:col>8</xdr:col>
      <xdr:colOff>1905000</xdr:colOff>
      <xdr:row>0</xdr:row>
      <xdr:rowOff>40822</xdr:rowOff>
    </xdr:from>
    <xdr:to>
      <xdr:col>10</xdr:col>
      <xdr:colOff>206000</xdr:colOff>
      <xdr:row>0</xdr:row>
      <xdr:rowOff>540737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76485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0</xdr:row>
      <xdr:rowOff>433221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twoCellAnchor>
  <xdr:twoCellAnchor editAs="oneCell">
    <xdr:from>
      <xdr:col>5</xdr:col>
      <xdr:colOff>0</xdr:colOff>
      <xdr:row>0</xdr:row>
      <xdr:rowOff>80735</xdr:rowOff>
    </xdr:from>
    <xdr:to>
      <xdr:col>8</xdr:col>
      <xdr:colOff>129146</xdr:colOff>
      <xdr:row>0</xdr:row>
      <xdr:rowOff>580650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962994" y="80735"/>
          <a:ext cx="1792846"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1</xdr:col>
          <xdr:colOff>390525</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0</xdr:row>
      <xdr:rowOff>433221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twoCellAnchor>
  <xdr:twoCellAnchor editAs="oneCell">
    <xdr:from>
      <xdr:col>7</xdr:col>
      <xdr:colOff>0</xdr:colOff>
      <xdr:row>0</xdr:row>
      <xdr:rowOff>83344</xdr:rowOff>
    </xdr:from>
    <xdr:to>
      <xdr:col>8</xdr:col>
      <xdr:colOff>829474</xdr:colOff>
      <xdr:row>0</xdr:row>
      <xdr:rowOff>583259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200025</xdr:colOff>
          <xdr:row>5</xdr:row>
          <xdr:rowOff>142875</xdr:rowOff>
        </xdr:from>
        <xdr:to>
          <xdr:col>1</xdr:col>
          <xdr:colOff>257175</xdr:colOff>
          <xdr:row>7</xdr:row>
          <xdr:rowOff>123825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142875</xdr:rowOff>
        </xdr:from>
        <xdr:to>
          <xdr:col>7</xdr:col>
          <xdr:colOff>133350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oneCellAnchor>
  <xdr:twoCellAnchor editAs="oneCell">
    <xdr:from>
      <xdr:col>5</xdr:col>
      <xdr:colOff>878416</xdr:colOff>
      <xdr:row>0</xdr:row>
      <xdr:rowOff>39310</xdr:rowOff>
    </xdr:from>
    <xdr:to>
      <xdr:col>7</xdr:col>
      <xdr:colOff>499309</xdr:colOff>
      <xdr:row>0</xdr:row>
      <xdr:rowOff>539225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8286749" y="39310"/>
          <a:ext cx="186456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85725</xdr:colOff>
          <xdr:row>5</xdr:row>
          <xdr:rowOff>333375</xdr:rowOff>
        </xdr:from>
        <xdr:to>
          <xdr:col>1</xdr:col>
          <xdr:colOff>400050</xdr:colOff>
          <xdr:row>6</xdr:row>
          <xdr:rowOff>47625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Normal="100" workbookViewId="0">
      <selection activeCell="D11" sqref="D11"/>
    </sheetView>
  </sheetViews>
  <sheetFormatPr baseColWidth="10" defaultRowHeight="15" x14ac:dyDescent="0.25"/>
  <sheetData>
    <row r="1" spans="1:16" ht="57" customHeight="1" x14ac:dyDescent="0.25">
      <c r="A1" s="100" t="s">
        <v>123</v>
      </c>
      <c r="B1" s="100"/>
      <c r="C1" s="100"/>
      <c r="D1" s="100"/>
      <c r="E1" s="100"/>
      <c r="F1" s="100"/>
      <c r="G1" s="100"/>
      <c r="H1" s="100"/>
      <c r="I1" s="100"/>
      <c r="J1" s="100"/>
      <c r="K1" s="100"/>
      <c r="L1" s="100"/>
      <c r="M1" s="100"/>
      <c r="N1" s="100"/>
      <c r="O1" s="100"/>
      <c r="P1" s="100"/>
    </row>
    <row r="5" spans="1:16" ht="54.95" customHeight="1" x14ac:dyDescent="0.25">
      <c r="B5" s="20" t="s">
        <v>88</v>
      </c>
    </row>
    <row r="6" spans="1:16" ht="54.95" customHeight="1" x14ac:dyDescent="0.25">
      <c r="B6" s="20" t="s">
        <v>89</v>
      </c>
    </row>
    <row r="7" spans="1:16" ht="54.95" customHeight="1" x14ac:dyDescent="0.25">
      <c r="B7" s="20" t="s">
        <v>90</v>
      </c>
    </row>
    <row r="9" spans="1:16" ht="26.25" x14ac:dyDescent="0.25">
      <c r="B9" s="20" t="s">
        <v>91</v>
      </c>
    </row>
    <row r="11" spans="1:16" ht="26.25" x14ac:dyDescent="0.25">
      <c r="B11" s="20" t="s">
        <v>92</v>
      </c>
    </row>
    <row r="13" spans="1:16" ht="26.25" x14ac:dyDescent="0.25">
      <c r="B13" s="20" t="s">
        <v>159</v>
      </c>
    </row>
    <row r="36" ht="57" customHeight="1" x14ac:dyDescent="0.2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DF248205-1281-4949-B447-EECAA7987B12}"/>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70" zoomScaleNormal="70" workbookViewId="0">
      <selection sqref="A1:I1"/>
    </sheetView>
  </sheetViews>
  <sheetFormatPr baseColWidth="10" defaultRowHeight="15" x14ac:dyDescent="0.25"/>
  <cols>
    <col min="1" max="1" width="46.140625" customWidth="1"/>
    <col min="2" max="2" width="5.42578125" customWidth="1"/>
    <col min="3" max="5" width="16" customWidth="1"/>
    <col min="6" max="7" width="0.7109375" customWidth="1"/>
    <col min="8" max="8" width="13.7109375" customWidth="1"/>
    <col min="9" max="9" width="13.28515625" customWidth="1"/>
    <col min="10" max="10" width="14.28515625" customWidth="1"/>
    <col min="11" max="11" width="19.5703125" customWidth="1"/>
  </cols>
  <sheetData>
    <row r="1" spans="1:9" ht="48.75" customHeight="1" x14ac:dyDescent="0.25">
      <c r="A1" s="106" t="s">
        <v>123</v>
      </c>
      <c r="B1" s="106"/>
      <c r="C1" s="106"/>
      <c r="D1" s="106"/>
      <c r="E1" s="106"/>
      <c r="F1" s="106"/>
      <c r="G1" s="106"/>
      <c r="H1" s="106"/>
      <c r="I1" s="106"/>
    </row>
    <row r="2" spans="1:9" x14ac:dyDescent="0.25">
      <c r="A2" s="65">
        <v>2</v>
      </c>
      <c r="B2" s="37"/>
      <c r="C2" s="7"/>
      <c r="D2" s="7"/>
      <c r="E2" s="7"/>
      <c r="F2" s="7"/>
      <c r="G2" s="7"/>
      <c r="H2" s="7"/>
      <c r="I2" s="7"/>
    </row>
    <row r="3" spans="1:9" ht="12.75" customHeight="1" x14ac:dyDescent="0.25">
      <c r="A3" s="65">
        <v>3</v>
      </c>
      <c r="B3" s="37"/>
      <c r="C3" s="7"/>
      <c r="D3" s="7"/>
      <c r="E3" s="7"/>
      <c r="F3" s="7"/>
      <c r="G3" s="7"/>
      <c r="H3" s="7"/>
      <c r="I3" s="7"/>
    </row>
    <row r="4" spans="1:9" ht="19.5" thickBot="1" x14ac:dyDescent="0.3">
      <c r="A4" s="52" t="s">
        <v>46</v>
      </c>
      <c r="B4" s="53"/>
      <c r="C4" s="7"/>
      <c r="D4" s="7"/>
      <c r="E4" s="7"/>
      <c r="F4" s="7"/>
      <c r="G4" s="7"/>
      <c r="H4" s="7"/>
      <c r="I4" s="7"/>
    </row>
    <row r="5" spans="1:9" ht="15.75" thickTop="1" x14ac:dyDescent="0.25">
      <c r="A5" s="6" t="s">
        <v>47</v>
      </c>
      <c r="B5" s="36"/>
      <c r="C5" s="7"/>
      <c r="D5" s="7"/>
      <c r="E5" s="7"/>
      <c r="F5" s="7"/>
      <c r="G5" s="7"/>
      <c r="H5" s="7"/>
      <c r="I5" s="7"/>
    </row>
    <row r="6" spans="1:9" s="10" customFormat="1" x14ac:dyDescent="0.25">
      <c r="A6" s="8"/>
      <c r="B6" s="33"/>
      <c r="C6" s="8"/>
      <c r="D6" s="8"/>
      <c r="E6" s="8"/>
      <c r="F6" s="9"/>
      <c r="G6" s="9"/>
      <c r="H6" s="9"/>
      <c r="I6" s="9"/>
    </row>
    <row r="7" spans="1:9" s="10" customFormat="1" ht="21" customHeight="1" x14ac:dyDescent="0.25">
      <c r="A7" s="44">
        <v>2</v>
      </c>
      <c r="B7" s="44"/>
      <c r="C7" s="44" t="str">
        <f>VLOOKUP(A7,DESPLEGABLES!$L$3:$M$5,2,0)</f>
        <v>DISTRIBUCION VOLUMEN X CRITERIO (kg ó litros)</v>
      </c>
      <c r="D7" s="44">
        <v>1</v>
      </c>
      <c r="E7" s="44" t="str">
        <f>VLOOKUP(D7,DESPLEGABLES!$G$3:$H$11,2,0)</f>
        <v>Total Aperitivos</v>
      </c>
      <c r="F7" s="9"/>
      <c r="G7" s="9"/>
      <c r="H7" s="9"/>
      <c r="I7" s="9"/>
    </row>
    <row r="8" spans="1:9" s="10" customFormat="1" ht="34.5" customHeight="1" x14ac:dyDescent="0.25">
      <c r="A8" s="43"/>
      <c r="B8" s="43"/>
      <c r="C8" s="37">
        <v>5</v>
      </c>
      <c r="D8" s="37">
        <v>6</v>
      </c>
      <c r="E8" s="37">
        <v>7</v>
      </c>
      <c r="F8" s="37"/>
      <c r="G8" s="37"/>
      <c r="H8" s="37"/>
      <c r="I8" s="37"/>
    </row>
    <row r="9" spans="1:9" ht="24" customHeight="1" x14ac:dyDescent="0.25">
      <c r="A9" s="34"/>
      <c r="B9" s="34"/>
      <c r="C9" s="80" t="str">
        <f>KPI!C7</f>
        <v>AÑO 2018</v>
      </c>
      <c r="D9" s="80" t="str">
        <f>KPI!D7</f>
        <v>AÑO 2019</v>
      </c>
      <c r="E9" s="80" t="str">
        <f>KPI!E7</f>
        <v>AÑO 2020</v>
      </c>
      <c r="F9" s="63"/>
      <c r="G9" s="63"/>
      <c r="H9" s="81" t="s">
        <v>87</v>
      </c>
      <c r="I9" s="7"/>
    </row>
    <row r="10" spans="1:9" x14ac:dyDescent="0.25">
      <c r="A10" s="66" t="s">
        <v>45</v>
      </c>
      <c r="B10" s="67" t="s">
        <v>0</v>
      </c>
      <c r="C10" s="82">
        <f>VLOOKUP($C$7&amp;$E$7&amp;$A10,PERFIL_DATOS!$A$2:$M$785,C$8,0)</f>
        <v>100</v>
      </c>
      <c r="D10" s="82">
        <f>VLOOKUP($C$7&amp;$E$7&amp;$A10,PERFIL_DATOS!$A$2:$M$785,D$8,0)</f>
        <v>100</v>
      </c>
      <c r="E10" s="82">
        <f>VLOOKUP($C$7&amp;$E$7&amp;$A10,PERFIL_DATOS!$A$2:$M$785,E$8,0)</f>
        <v>100</v>
      </c>
      <c r="F10" s="63"/>
      <c r="G10" s="63"/>
      <c r="H10" s="83">
        <f>DESPLEGABLES!U3</f>
        <v>100</v>
      </c>
      <c r="I10" s="7"/>
    </row>
    <row r="11" spans="1:9" x14ac:dyDescent="0.25">
      <c r="A11" s="68" t="s">
        <v>1</v>
      </c>
      <c r="B11" s="69" t="s">
        <v>1</v>
      </c>
      <c r="C11" s="84">
        <f>VLOOKUP($C$7&amp;$E$7&amp;$A11,PERFIL_DATOS!$A$2:$M$785,C$8,0)</f>
        <v>6.8163863145144914</v>
      </c>
      <c r="D11" s="84">
        <f>VLOOKUP($C$7&amp;$E$7&amp;$A11,PERFIL_DATOS!$A$2:$M$785,D$8,0)</f>
        <v>6.378188238491167</v>
      </c>
      <c r="E11" s="84">
        <f>VLOOKUP($C$7&amp;$E$7&amp;$A11,PERFIL_DATOS!$A$2:$M$785,E$8,0)</f>
        <v>6.8870599244596109</v>
      </c>
      <c r="F11" s="63"/>
      <c r="G11" s="63"/>
      <c r="H11" s="85">
        <f>DESPLEGABLES!U4</f>
        <v>9.379854529886078</v>
      </c>
      <c r="I11" s="7"/>
    </row>
    <row r="12" spans="1:9" x14ac:dyDescent="0.25">
      <c r="A12" s="70" t="s">
        <v>2</v>
      </c>
      <c r="B12" s="58" t="s">
        <v>2</v>
      </c>
      <c r="C12" s="86">
        <f>VLOOKUP($C$7&amp;$E$7&amp;$A12,PERFIL_DATOS!$A$2:$M$785,C$8,0)</f>
        <v>11.7203398280255</v>
      </c>
      <c r="D12" s="86">
        <f>VLOOKUP($C$7&amp;$E$7&amp;$A12,PERFIL_DATOS!$A$2:$M$785,D$8,0)</f>
        <v>12.603192966316485</v>
      </c>
      <c r="E12" s="86">
        <f>VLOOKUP($C$7&amp;$E$7&amp;$A12,PERFIL_DATOS!$A$2:$M$785,E$8,0)</f>
        <v>10.060534978931175</v>
      </c>
      <c r="F12" s="63"/>
      <c r="G12" s="63"/>
      <c r="H12" s="87">
        <f>DESPLEGABLES!U5</f>
        <v>12.959766709669745</v>
      </c>
      <c r="I12" s="7"/>
    </row>
    <row r="13" spans="1:9" x14ac:dyDescent="0.25">
      <c r="A13" s="70" t="s">
        <v>3</v>
      </c>
      <c r="B13" s="58" t="s">
        <v>3</v>
      </c>
      <c r="C13" s="86">
        <f>VLOOKUP($C$7&amp;$E$7&amp;$A13,PERFIL_DATOS!$A$2:$M$785,C$8,0)</f>
        <v>14.105174323794021</v>
      </c>
      <c r="D13" s="86">
        <f>VLOOKUP($C$7&amp;$E$7&amp;$A13,PERFIL_DATOS!$A$2:$M$785,D$8,0)</f>
        <v>12.40174235728005</v>
      </c>
      <c r="E13" s="86">
        <f>VLOOKUP($C$7&amp;$E$7&amp;$A13,PERFIL_DATOS!$A$2:$M$785,E$8,0)</f>
        <v>12.273541042565766</v>
      </c>
      <c r="F13" s="63"/>
      <c r="G13" s="63"/>
      <c r="H13" s="87">
        <f>DESPLEGABLES!U6</f>
        <v>15.440161091681819</v>
      </c>
      <c r="I13" s="7"/>
    </row>
    <row r="14" spans="1:9" x14ac:dyDescent="0.25">
      <c r="A14" s="70" t="s">
        <v>4</v>
      </c>
      <c r="B14" s="58" t="s">
        <v>4</v>
      </c>
      <c r="C14" s="86">
        <f>VLOOKUP($C$7&amp;$E$7&amp;$A14,PERFIL_DATOS!$A$2:$M$785,C$8,0)</f>
        <v>22.63804841758537</v>
      </c>
      <c r="D14" s="86">
        <f>VLOOKUP($C$7&amp;$E$7&amp;$A14,PERFIL_DATOS!$A$2:$M$785,D$8,0)</f>
        <v>24.641726742718156</v>
      </c>
      <c r="E14" s="86">
        <f>VLOOKUP($C$7&amp;$E$7&amp;$A14,PERFIL_DATOS!$A$2:$M$785,E$8,0)</f>
        <v>22.155912374385899</v>
      </c>
      <c r="F14" s="63"/>
      <c r="G14" s="63"/>
      <c r="H14" s="87">
        <f>DESPLEGABLES!U7</f>
        <v>20.579931419951023</v>
      </c>
      <c r="I14" s="7"/>
    </row>
    <row r="15" spans="1:9" x14ac:dyDescent="0.25">
      <c r="A15" s="70" t="s">
        <v>5</v>
      </c>
      <c r="B15" s="58" t="s">
        <v>5</v>
      </c>
      <c r="C15" s="86">
        <f>VLOOKUP($C$7&amp;$E$7&amp;$A15,PERFIL_DATOS!$A$2:$M$785,C$8,0)</f>
        <v>16.06133607393997</v>
      </c>
      <c r="D15" s="86">
        <f>VLOOKUP($C$7&amp;$E$7&amp;$A15,PERFIL_DATOS!$A$2:$M$785,D$8,0)</f>
        <v>13.524593931810974</v>
      </c>
      <c r="E15" s="86">
        <f>VLOOKUP($C$7&amp;$E$7&amp;$A15,PERFIL_DATOS!$A$2:$M$785,E$8,0)</f>
        <v>11.444454741134635</v>
      </c>
      <c r="F15" s="63"/>
      <c r="G15" s="63"/>
      <c r="H15" s="87">
        <f>DESPLEGABLES!U8</f>
        <v>13.520308991242281</v>
      </c>
      <c r="I15" s="7"/>
    </row>
    <row r="16" spans="1:9" x14ac:dyDescent="0.25">
      <c r="A16" s="70" t="s">
        <v>6</v>
      </c>
      <c r="B16" s="58" t="s">
        <v>6</v>
      </c>
      <c r="C16" s="86">
        <f>VLOOKUP($C$7&amp;$E$7&amp;$A16,PERFIL_DATOS!$A$2:$M$785,C$8,0)</f>
        <v>9.9132877077223363</v>
      </c>
      <c r="D16" s="86">
        <f>VLOOKUP($C$7&amp;$E$7&amp;$A16,PERFIL_DATOS!$A$2:$M$785,D$8,0)</f>
        <v>13.03149552684425</v>
      </c>
      <c r="E16" s="86">
        <f>VLOOKUP($C$7&amp;$E$7&amp;$A16,PERFIL_DATOS!$A$2:$M$785,E$8,0)</f>
        <v>16.287014354914515</v>
      </c>
      <c r="F16" s="63"/>
      <c r="G16" s="63"/>
      <c r="H16" s="87">
        <f>DESPLEGABLES!U9</f>
        <v>9.4000605828738806</v>
      </c>
      <c r="I16" s="7"/>
    </row>
    <row r="17" spans="1:9" x14ac:dyDescent="0.25">
      <c r="A17" s="70" t="s">
        <v>7</v>
      </c>
      <c r="B17" s="58" t="s">
        <v>7</v>
      </c>
      <c r="C17" s="86">
        <f>VLOOKUP($C$7&amp;$E$7&amp;$A17,PERFIL_DATOS!$A$2:$M$785,C$8,0)</f>
        <v>10.345062141487377</v>
      </c>
      <c r="D17" s="86">
        <f>VLOOKUP($C$7&amp;$E$7&amp;$A17,PERFIL_DATOS!$A$2:$M$785,D$8,0)</f>
        <v>9.7160939047755814</v>
      </c>
      <c r="E17" s="86">
        <f>VLOOKUP($C$7&amp;$E$7&amp;$A17,PERFIL_DATOS!$A$2:$M$785,E$8,0)</f>
        <v>12.558076841293001</v>
      </c>
      <c r="F17" s="63"/>
      <c r="G17" s="63"/>
      <c r="H17" s="87">
        <f>DESPLEGABLES!U10</f>
        <v>9.4199757437660363</v>
      </c>
      <c r="I17" s="7"/>
    </row>
    <row r="18" spans="1:9" x14ac:dyDescent="0.25">
      <c r="A18" s="71" t="s">
        <v>8</v>
      </c>
      <c r="B18" s="72" t="s">
        <v>8</v>
      </c>
      <c r="C18" s="88">
        <f>VLOOKUP($C$7&amp;$E$7&amp;$A18,PERFIL_DATOS!$A$2:$M$785,C$8,0)</f>
        <v>8.4003671478024664</v>
      </c>
      <c r="D18" s="88">
        <f>VLOOKUP($C$7&amp;$E$7&amp;$A18,PERFIL_DATOS!$A$2:$M$785,D$8,0)</f>
        <v>7.9451223174796111</v>
      </c>
      <c r="E18" s="88">
        <f>VLOOKUP($C$7&amp;$E$7&amp;$A18,PERFIL_DATOS!$A$2:$M$785,E$8,0)</f>
        <v>8.3334048495307336</v>
      </c>
      <c r="F18" s="63"/>
      <c r="G18" s="63"/>
      <c r="H18" s="89">
        <f>DESPLEGABLES!U11</f>
        <v>9.2999179822766553</v>
      </c>
      <c r="I18" s="7"/>
    </row>
    <row r="19" spans="1:9" x14ac:dyDescent="0.25">
      <c r="A19" s="68" t="s">
        <v>9</v>
      </c>
      <c r="B19" s="69" t="s">
        <v>9</v>
      </c>
      <c r="C19" s="84">
        <f>VLOOKUP($C$7&amp;$E$7&amp;$A19,PERFIL_DATOS!$A$2:$M$785,C$8,0)</f>
        <v>4.4784445118102933</v>
      </c>
      <c r="D19" s="90">
        <f>VLOOKUP($C$7&amp;$E$7&amp;$A19,PERFIL_DATOS!$A$2:$M$785,D$8,0)</f>
        <v>6.2150610382486784</v>
      </c>
      <c r="E19" s="84">
        <f>VLOOKUP($C$7&amp;$E$7&amp;$A19,PERFIL_DATOS!$A$2:$M$785,E$8,0)</f>
        <v>8.1087853459484514</v>
      </c>
      <c r="F19" s="63"/>
      <c r="G19" s="63"/>
      <c r="H19" s="85">
        <f>DESPLEGABLES!U12</f>
        <v>5.9620059838164607</v>
      </c>
      <c r="I19" s="7"/>
    </row>
    <row r="20" spans="1:9" x14ac:dyDescent="0.25">
      <c r="A20" s="70" t="s">
        <v>10</v>
      </c>
      <c r="B20" s="58" t="s">
        <v>10</v>
      </c>
      <c r="C20" s="86">
        <f>VLOOKUP($C$7&amp;$E$7&amp;$A20,PERFIL_DATOS!$A$2:$M$785,C$8,0)</f>
        <v>9.131277687440118</v>
      </c>
      <c r="D20" s="86">
        <f>VLOOKUP($C$7&amp;$E$7&amp;$A20,PERFIL_DATOS!$A$2:$M$785,D$8,0)</f>
        <v>6.7374299726245406</v>
      </c>
      <c r="E20" s="86">
        <f>VLOOKUP($C$7&amp;$E$7&amp;$A20,PERFIL_DATOS!$A$2:$M$785,E$8,0)</f>
        <v>7.4437077428084999</v>
      </c>
      <c r="F20" s="63"/>
      <c r="G20" s="63"/>
      <c r="H20" s="87">
        <f>DESPLEGABLES!U13</f>
        <v>6.7812333297874865</v>
      </c>
      <c r="I20" s="7"/>
    </row>
    <row r="21" spans="1:9" x14ac:dyDescent="0.25">
      <c r="A21" s="70" t="s">
        <v>11</v>
      </c>
      <c r="B21" s="58" t="s">
        <v>11</v>
      </c>
      <c r="C21" s="86">
        <f>VLOOKUP($C$7&amp;$E$7&amp;$A21,PERFIL_DATOS!$A$2:$M$785,C$8,0)</f>
        <v>7.200577326596842</v>
      </c>
      <c r="D21" s="86">
        <f>VLOOKUP($C$7&amp;$E$7&amp;$A21,PERFIL_DATOS!$A$2:$M$785,D$8,0)</f>
        <v>8.5812080322254438</v>
      </c>
      <c r="E21" s="86">
        <f>VLOOKUP($C$7&amp;$E$7&amp;$A21,PERFIL_DATOS!$A$2:$M$785,E$8,0)</f>
        <v>6.5649447628885982</v>
      </c>
      <c r="F21" s="63"/>
      <c r="G21" s="63"/>
      <c r="H21" s="87">
        <f>DESPLEGABLES!U14</f>
        <v>7.9750839831159546</v>
      </c>
      <c r="I21" s="7"/>
    </row>
    <row r="22" spans="1:9" x14ac:dyDescent="0.25">
      <c r="A22" s="70" t="s">
        <v>12</v>
      </c>
      <c r="B22" s="58" t="s">
        <v>12</v>
      </c>
      <c r="C22" s="86">
        <f>VLOOKUP($C$7&amp;$E$7&amp;$A22,PERFIL_DATOS!$A$2:$M$785,C$8,0)</f>
        <v>18.679893528802793</v>
      </c>
      <c r="D22" s="86">
        <f>VLOOKUP($C$7&amp;$E$7&amp;$A22,PERFIL_DATOS!$A$2:$M$785,D$8,0)</f>
        <v>21.337261431688898</v>
      </c>
      <c r="E22" s="86">
        <f>VLOOKUP($C$7&amp;$E$7&amp;$A22,PERFIL_DATOS!$A$2:$M$785,E$8,0)</f>
        <v>21.811381757860246</v>
      </c>
      <c r="F22" s="63"/>
      <c r="G22" s="63"/>
      <c r="H22" s="87">
        <f>DESPLEGABLES!U15</f>
        <v>18.772771244951546</v>
      </c>
      <c r="I22" s="7"/>
    </row>
    <row r="23" spans="1:9" x14ac:dyDescent="0.25">
      <c r="A23" s="70" t="s">
        <v>13</v>
      </c>
      <c r="B23" s="58" t="s">
        <v>13</v>
      </c>
      <c r="C23" s="86">
        <f>VLOOKUP($C$7&amp;$E$7&amp;$A23,PERFIL_DATOS!$A$2:$M$785,C$8,0)</f>
        <v>21.48415175711272</v>
      </c>
      <c r="D23" s="86">
        <f>VLOOKUP($C$7&amp;$E$7&amp;$A23,PERFIL_DATOS!$A$2:$M$785,D$8,0)</f>
        <v>19.615327397659623</v>
      </c>
      <c r="E23" s="86">
        <f>VLOOKUP($C$7&amp;$E$7&amp;$A23,PERFIL_DATOS!$A$2:$M$785,E$8,0)</f>
        <v>20.14114523598586</v>
      </c>
      <c r="F23" s="63"/>
      <c r="G23" s="63"/>
      <c r="H23" s="87">
        <f>DESPLEGABLES!U16</f>
        <v>20.234707332047282</v>
      </c>
      <c r="I23" s="7"/>
    </row>
    <row r="24" spans="1:9" x14ac:dyDescent="0.25">
      <c r="A24" s="70" t="s">
        <v>14</v>
      </c>
      <c r="B24" s="58" t="s">
        <v>14</v>
      </c>
      <c r="C24" s="86">
        <f>VLOOKUP($C$7&amp;$E$7&amp;$A24,PERFIL_DATOS!$A$2:$M$785,C$8,0)</f>
        <v>10.29319473284894</v>
      </c>
      <c r="D24" s="86">
        <f>VLOOKUP($C$7&amp;$E$7&amp;$A24,PERFIL_DATOS!$A$2:$M$785,D$8,0)</f>
        <v>8.471494684441252</v>
      </c>
      <c r="E24" s="86">
        <f>VLOOKUP($C$7&amp;$E$7&amp;$A24,PERFIL_DATOS!$A$2:$M$785,E$8,0)</f>
        <v>7.7967884965684995</v>
      </c>
      <c r="F24" s="63"/>
      <c r="G24" s="63"/>
      <c r="H24" s="87">
        <f>DESPLEGABLES!U17</f>
        <v>10.332678170025671</v>
      </c>
      <c r="I24" s="7"/>
    </row>
    <row r="25" spans="1:9" x14ac:dyDescent="0.25">
      <c r="A25" s="70" t="s">
        <v>15</v>
      </c>
      <c r="B25" s="58" t="s">
        <v>15</v>
      </c>
      <c r="C25" s="86">
        <f>VLOOKUP($C$7&amp;$E$7&amp;$A25,PERFIL_DATOS!$A$2:$M$785,C$8,0)</f>
        <v>11.722853596794218</v>
      </c>
      <c r="D25" s="86">
        <f>VLOOKUP($C$7&amp;$E$7&amp;$A25,PERFIL_DATOS!$A$2:$M$785,D$8,0)</f>
        <v>11.766216285567795</v>
      </c>
      <c r="E25" s="86">
        <f>VLOOKUP($C$7&amp;$E$7&amp;$A25,PERFIL_DATOS!$A$2:$M$785,E$8,0)</f>
        <v>12.62778531310934</v>
      </c>
      <c r="F25" s="63"/>
      <c r="G25" s="63"/>
      <c r="H25" s="87">
        <f>DESPLEGABLES!U18</f>
        <v>12.693973498089001</v>
      </c>
      <c r="I25" s="7"/>
    </row>
    <row r="26" spans="1:9" x14ac:dyDescent="0.25">
      <c r="A26" s="71" t="s">
        <v>16</v>
      </c>
      <c r="B26" s="72" t="s">
        <v>16</v>
      </c>
      <c r="C26" s="88">
        <f>VLOOKUP($C$7&amp;$E$7&amp;$A26,PERFIL_DATOS!$A$2:$M$785,C$8,0)</f>
        <v>17.009608487040733</v>
      </c>
      <c r="D26" s="88">
        <f>VLOOKUP($C$7&amp;$E$7&amp;$A26,PERFIL_DATOS!$A$2:$M$785,D$8,0)</f>
        <v>17.518157917453884</v>
      </c>
      <c r="E26" s="88">
        <f>VLOOKUP($C$7&amp;$E$7&amp;$A26,PERFIL_DATOS!$A$2:$M$785,E$8,0)</f>
        <v>15.505462508682214</v>
      </c>
      <c r="F26" s="63"/>
      <c r="G26" s="63"/>
      <c r="H26" s="89">
        <f>DESPLEGABLES!U19</f>
        <v>17.247527531433544</v>
      </c>
      <c r="I26" s="7"/>
    </row>
    <row r="27" spans="1:9" x14ac:dyDescent="0.25">
      <c r="A27" s="68" t="s">
        <v>48</v>
      </c>
      <c r="B27" s="69" t="s">
        <v>48</v>
      </c>
      <c r="C27" s="84">
        <f>VLOOKUP($C$7&amp;$E$7&amp;$A27,PERFIL_DATOS!$A$2:$M$785,C$8,0)</f>
        <v>7.4007348380002629</v>
      </c>
      <c r="D27" s="84">
        <f>VLOOKUP($C$7&amp;$E$7&amp;$A27,PERFIL_DATOS!$A$2:$M$785,D$8,0)</f>
        <v>8.3557940457551503</v>
      </c>
      <c r="E27" s="84">
        <f>VLOOKUP($C$7&amp;$E$7&amp;$A27,PERFIL_DATOS!$A$2:$M$785,E$8,0)</f>
        <v>8.6831947898475459</v>
      </c>
      <c r="F27" s="63"/>
      <c r="G27" s="63"/>
      <c r="H27" s="85">
        <f>DESPLEGABLES!U20</f>
        <v>6.6576780762556549</v>
      </c>
      <c r="I27" s="7"/>
    </row>
    <row r="28" spans="1:9" x14ac:dyDescent="0.25">
      <c r="A28" s="70" t="s">
        <v>49</v>
      </c>
      <c r="B28" s="58" t="s">
        <v>49</v>
      </c>
      <c r="C28" s="86">
        <f>VLOOKUP($C$7&amp;$E$7&amp;$A28,PERFIL_DATOS!$A$2:$M$785,C$8,0)</f>
        <v>5.0049883169052345</v>
      </c>
      <c r="D28" s="86">
        <f>VLOOKUP($C$7&amp;$E$7&amp;$A28,PERFIL_DATOS!$A$2:$M$785,D$8,0)</f>
        <v>5.2899286179100873</v>
      </c>
      <c r="E28" s="86">
        <f>VLOOKUP($C$7&amp;$E$7&amp;$A28,PERFIL_DATOS!$A$2:$M$785,E$8,0)</f>
        <v>6.3558830285310828</v>
      </c>
      <c r="F28" s="63"/>
      <c r="G28" s="63"/>
      <c r="H28" s="87">
        <f>DESPLEGABLES!U21</f>
        <v>6.4186967261801025</v>
      </c>
      <c r="I28" s="7"/>
    </row>
    <row r="29" spans="1:9" x14ac:dyDescent="0.25">
      <c r="A29" s="70" t="s">
        <v>50</v>
      </c>
      <c r="B29" s="58" t="s">
        <v>50</v>
      </c>
      <c r="C29" s="86">
        <f>VLOOKUP($C$7&amp;$E$7&amp;$A29,PERFIL_DATOS!$A$2:$M$785,C$8,0)</f>
        <v>10.303856624762991</v>
      </c>
      <c r="D29" s="86">
        <f>VLOOKUP($C$7&amp;$E$7&amp;$A29,PERFIL_DATOS!$A$2:$M$785,D$8,0)</f>
        <v>10.412116715581639</v>
      </c>
      <c r="E29" s="86">
        <f>VLOOKUP($C$7&amp;$E$7&amp;$A29,PERFIL_DATOS!$A$2:$M$785,E$8,0)</f>
        <v>10.248252040001857</v>
      </c>
      <c r="F29" s="63"/>
      <c r="G29" s="63"/>
      <c r="H29" s="87">
        <f>DESPLEGABLES!U22</f>
        <v>14.439197225866435</v>
      </c>
      <c r="I29" s="7"/>
    </row>
    <row r="30" spans="1:9" x14ac:dyDescent="0.25">
      <c r="A30" s="70" t="s">
        <v>51</v>
      </c>
      <c r="B30" s="58" t="s">
        <v>51</v>
      </c>
      <c r="C30" s="86">
        <f>VLOOKUP($C$7&amp;$E$7&amp;$A30,PERFIL_DATOS!$A$2:$M$785,C$8,0)</f>
        <v>32.519846548187459</v>
      </c>
      <c r="D30" s="86">
        <f>VLOOKUP($C$7&amp;$E$7&amp;$A30,PERFIL_DATOS!$A$2:$M$785,D$8,0)</f>
        <v>29.404420414232955</v>
      </c>
      <c r="E30" s="86">
        <f>VLOOKUP($C$7&amp;$E$7&amp;$A30,PERFIL_DATOS!$A$2:$M$785,E$8,0)</f>
        <v>25.322749601771914</v>
      </c>
      <c r="F30" s="63"/>
      <c r="G30" s="63"/>
      <c r="H30" s="87">
        <f>DESPLEGABLES!U23</f>
        <v>30.721383754775523</v>
      </c>
      <c r="I30" s="7"/>
    </row>
    <row r="31" spans="1:9" x14ac:dyDescent="0.25">
      <c r="A31" s="70" t="s">
        <v>52</v>
      </c>
      <c r="B31" s="58" t="s">
        <v>52</v>
      </c>
      <c r="C31" s="86">
        <f>VLOOKUP($C$7&amp;$E$7&amp;$A31,PERFIL_DATOS!$A$2:$M$785,C$8,0)</f>
        <v>22.008422745545079</v>
      </c>
      <c r="D31" s="86">
        <f>VLOOKUP($C$7&amp;$E$7&amp;$A31,PERFIL_DATOS!$A$2:$M$785,D$8,0)</f>
        <v>22.699353870069856</v>
      </c>
      <c r="E31" s="86">
        <f>VLOOKUP($C$7&amp;$E$7&amp;$A31,PERFIL_DATOS!$A$2:$M$785,E$8,0)</f>
        <v>22.142776121852243</v>
      </c>
      <c r="F31" s="63"/>
      <c r="G31" s="63"/>
      <c r="H31" s="87">
        <f>DESPLEGABLES!U24</f>
        <v>19.461341519561408</v>
      </c>
      <c r="I31" s="7"/>
    </row>
    <row r="32" spans="1:9" x14ac:dyDescent="0.25">
      <c r="A32" s="71" t="s">
        <v>53</v>
      </c>
      <c r="B32" s="72" t="s">
        <v>53</v>
      </c>
      <c r="C32" s="88">
        <f>VLOOKUP($C$7&amp;$E$7&amp;$A32,PERFIL_DATOS!$A$2:$M$785,C$8,0)</f>
        <v>22.76215283409395</v>
      </c>
      <c r="D32" s="88">
        <f>VLOOKUP($C$7&amp;$E$7&amp;$A32,PERFIL_DATOS!$A$2:$M$785,D$8,0)</f>
        <v>24.080543702199225</v>
      </c>
      <c r="E32" s="88">
        <f>VLOOKUP($C$7&amp;$E$7&amp;$A32,PERFIL_DATOS!$A$2:$M$785,E$8,0)</f>
        <v>27.247144080326724</v>
      </c>
      <c r="F32" s="63"/>
      <c r="G32" s="63"/>
      <c r="H32" s="89">
        <f>DESPLEGABLES!U25</f>
        <v>22.301681728563956</v>
      </c>
      <c r="I32" s="7"/>
    </row>
    <row r="33" spans="1:9" x14ac:dyDescent="0.25">
      <c r="A33" s="68" t="s">
        <v>17</v>
      </c>
      <c r="B33" s="69" t="s">
        <v>17</v>
      </c>
      <c r="C33" s="84">
        <f>VLOOKUP($C$7&amp;$E$7&amp;$A33,PERFIL_DATOS!$A$2:$M$785,C$8,0)</f>
        <v>17.354822006111934</v>
      </c>
      <c r="D33" s="84">
        <f>VLOOKUP($C$7&amp;$E$7&amp;$A33,PERFIL_DATOS!$A$2:$M$785,D$8,0)</f>
        <v>16.848333992314409</v>
      </c>
      <c r="E33" s="84">
        <f>VLOOKUP($C$7&amp;$E$7&amp;$A33,PERFIL_DATOS!$A$2:$M$785,E$8,0)</f>
        <v>17.090734874799807</v>
      </c>
      <c r="F33" s="63"/>
      <c r="G33" s="63"/>
      <c r="H33" s="85">
        <f>DESPLEGABLES!U26</f>
        <v>21.402004877461998</v>
      </c>
      <c r="I33" s="7"/>
    </row>
    <row r="34" spans="1:9" x14ac:dyDescent="0.25">
      <c r="A34" s="70" t="s">
        <v>18</v>
      </c>
      <c r="B34" s="58" t="s">
        <v>18</v>
      </c>
      <c r="C34" s="86">
        <f>VLOOKUP($C$7&amp;$E$7&amp;$A34,PERFIL_DATOS!$A$2:$M$785,C$8,0)</f>
        <v>33.593538471943646</v>
      </c>
      <c r="D34" s="86">
        <f>VLOOKUP($C$7&amp;$E$7&amp;$A34,PERFIL_DATOS!$A$2:$M$785,D$8,0)</f>
        <v>35.857143590766505</v>
      </c>
      <c r="E34" s="86">
        <f>VLOOKUP($C$7&amp;$E$7&amp;$A34,PERFIL_DATOS!$A$2:$M$785,E$8,0)</f>
        <v>35.79636510839174</v>
      </c>
      <c r="F34" s="63"/>
      <c r="G34" s="63"/>
      <c r="H34" s="87">
        <f>DESPLEGABLES!U27</f>
        <v>32.943675158768023</v>
      </c>
      <c r="I34" s="7"/>
    </row>
    <row r="35" spans="1:9" x14ac:dyDescent="0.25">
      <c r="A35" s="70" t="s">
        <v>19</v>
      </c>
      <c r="B35" s="58" t="s">
        <v>19</v>
      </c>
      <c r="C35" s="86">
        <f>VLOOKUP($C$7&amp;$E$7&amp;$A35,PERFIL_DATOS!$A$2:$M$785,C$8,0)</f>
        <v>24.783120068678741</v>
      </c>
      <c r="D35" s="86">
        <f>VLOOKUP($C$7&amp;$E$7&amp;$A35,PERFIL_DATOS!$A$2:$M$785,D$8,0)</f>
        <v>26.145408223858457</v>
      </c>
      <c r="E35" s="86">
        <f>VLOOKUP($C$7&amp;$E$7&amp;$A35,PERFIL_DATOS!$A$2:$M$785,E$8,0)</f>
        <v>21.735298495340054</v>
      </c>
      <c r="F35" s="63"/>
      <c r="G35" s="63"/>
      <c r="H35" s="87">
        <f>DESPLEGABLES!U28</f>
        <v>26.448520756960725</v>
      </c>
      <c r="I35" s="7"/>
    </row>
    <row r="36" spans="1:9" x14ac:dyDescent="0.25">
      <c r="A36" s="71" t="s">
        <v>20</v>
      </c>
      <c r="B36" s="72" t="s">
        <v>20</v>
      </c>
      <c r="C36" s="88">
        <f>VLOOKUP($C$7&amp;$E$7&amp;$A36,PERFIL_DATOS!$A$2:$M$785,C$8,0)</f>
        <v>24.268522456732232</v>
      </c>
      <c r="D36" s="88">
        <f>VLOOKUP($C$7&amp;$E$7&amp;$A36,PERFIL_DATOS!$A$2:$M$785,D$8,0)</f>
        <v>21.391269642860347</v>
      </c>
      <c r="E36" s="88">
        <f>VLOOKUP($C$7&amp;$E$7&amp;$A36,PERFIL_DATOS!$A$2:$M$785,E$8,0)</f>
        <v>25.37760055876533</v>
      </c>
      <c r="F36" s="63"/>
      <c r="G36" s="63"/>
      <c r="H36" s="89">
        <f>DESPLEGABLES!U29</f>
        <v>19.205780592723922</v>
      </c>
      <c r="I36" s="7"/>
    </row>
    <row r="37" spans="1:9" x14ac:dyDescent="0.25">
      <c r="A37" s="68" t="s">
        <v>21</v>
      </c>
      <c r="B37" s="69" t="s">
        <v>21</v>
      </c>
      <c r="C37" s="84">
        <f>VLOOKUP($C$7&amp;$E$7&amp;$A37,PERFIL_DATOS!$A$2:$M$785,C$8,0)</f>
        <v>40.715444984373022</v>
      </c>
      <c r="D37" s="84">
        <f>VLOOKUP($C$7&amp;$E$7&amp;$A37,PERFIL_DATOS!$A$2:$M$785,D$8,0)</f>
        <v>38.133597977371082</v>
      </c>
      <c r="E37" s="84">
        <f>VLOOKUP($C$7&amp;$E$7&amp;$A37,PERFIL_DATOS!$A$2:$M$785,E$8,0)</f>
        <v>41.285953683266563</v>
      </c>
      <c r="F37" s="63"/>
      <c r="G37" s="63"/>
      <c r="H37" s="85">
        <f>DESPLEGABLES!U30</f>
        <v>49.580067698690016</v>
      </c>
      <c r="I37" s="7"/>
    </row>
    <row r="38" spans="1:9" x14ac:dyDescent="0.25">
      <c r="A38" s="71" t="s">
        <v>22</v>
      </c>
      <c r="B38" s="72" t="s">
        <v>22</v>
      </c>
      <c r="C38" s="88">
        <f>VLOOKUP($C$7&amp;$E$7&amp;$A38,PERFIL_DATOS!$A$2:$M$785,C$8,0)</f>
        <v>59.284557621559401</v>
      </c>
      <c r="D38" s="88">
        <f>VLOOKUP($C$7&amp;$E$7&amp;$A38,PERFIL_DATOS!$A$2:$M$785,D$8,0)</f>
        <v>62.108556690153861</v>
      </c>
      <c r="E38" s="88">
        <f>VLOOKUP($C$7&amp;$E$7&amp;$A38,PERFIL_DATOS!$A$2:$M$785,E$8,0)</f>
        <v>58.714043155364429</v>
      </c>
      <c r="F38" s="63"/>
      <c r="G38" s="63"/>
      <c r="H38" s="89">
        <f>DESPLEGABLES!U31</f>
        <v>50.419933337330448</v>
      </c>
      <c r="I38" s="7"/>
    </row>
    <row r="39" spans="1:9" ht="15.75" x14ac:dyDescent="0.25">
      <c r="A39" s="73" t="s">
        <v>125</v>
      </c>
      <c r="B39" s="74"/>
      <c r="C39" s="75"/>
      <c r="D39" s="75"/>
      <c r="E39" s="75"/>
      <c r="F39" s="7"/>
      <c r="G39" s="76"/>
      <c r="H39" s="7"/>
      <c r="I39" s="7"/>
    </row>
    <row r="40" spans="1:9" x14ac:dyDescent="0.25">
      <c r="A40" s="77" t="s">
        <v>126</v>
      </c>
      <c r="B40" s="78"/>
      <c r="C40" s="79"/>
      <c r="D40" s="79"/>
      <c r="E40" s="79"/>
      <c r="F40" s="7"/>
      <c r="G40" s="79"/>
      <c r="H40" s="7"/>
      <c r="I40" s="7"/>
    </row>
    <row r="41" spans="1:9" x14ac:dyDescent="0.25">
      <c r="A41" s="11"/>
      <c r="B41" s="38"/>
    </row>
    <row r="42" spans="1:9" x14ac:dyDescent="0.25">
      <c r="B42" s="35"/>
    </row>
    <row r="43" spans="1:9" x14ac:dyDescent="0.25">
      <c r="B43" s="35"/>
    </row>
    <row r="44" spans="1:9" x14ac:dyDescent="0.25">
      <c r="B44" s="35"/>
    </row>
    <row r="45" spans="1:9" x14ac:dyDescent="0.25">
      <c r="B45" s="35"/>
    </row>
    <row r="46" spans="1:9" x14ac:dyDescent="0.25">
      <c r="B46" s="35"/>
    </row>
    <row r="47" spans="1:9" x14ac:dyDescent="0.25">
      <c r="B47" s="35"/>
    </row>
    <row r="48" spans="1:9"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35"/>
    </row>
    <row r="86" spans="2:2" x14ac:dyDescent="0.25">
      <c r="B86" s="35"/>
    </row>
    <row r="87" spans="2:2" x14ac:dyDescent="0.25">
      <c r="B87" s="35"/>
    </row>
    <row r="88" spans="2:2" x14ac:dyDescent="0.25">
      <c r="B88" s="35"/>
    </row>
    <row r="89" spans="2:2" x14ac:dyDescent="0.25">
      <c r="B89" s="35"/>
    </row>
    <row r="90" spans="2:2" x14ac:dyDescent="0.25">
      <c r="B90" s="35"/>
    </row>
    <row r="91" spans="2:2" x14ac:dyDescent="0.25">
      <c r="B91" s="35"/>
    </row>
    <row r="92" spans="2:2" x14ac:dyDescent="0.25">
      <c r="B92" s="35"/>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1" spans="2:2" x14ac:dyDescent="0.25">
      <c r="B121" s="35"/>
    </row>
    <row r="122" spans="2:2" x14ac:dyDescent="0.25">
      <c r="B122" s="35"/>
    </row>
    <row r="123" spans="2:2" x14ac:dyDescent="0.25">
      <c r="B123" s="35"/>
    </row>
    <row r="124" spans="2:2" x14ac:dyDescent="0.25">
      <c r="B124" s="35"/>
    </row>
    <row r="125" spans="2:2" x14ac:dyDescent="0.25">
      <c r="B125" s="35"/>
    </row>
    <row r="126" spans="2:2" x14ac:dyDescent="0.25">
      <c r="B126" s="35"/>
    </row>
    <row r="127" spans="2:2" x14ac:dyDescent="0.25">
      <c r="B127" s="35"/>
    </row>
    <row r="128" spans="2:2" x14ac:dyDescent="0.25">
      <c r="B128" s="35"/>
    </row>
    <row r="129" spans="2:2" x14ac:dyDescent="0.25">
      <c r="B129" s="35"/>
    </row>
    <row r="130" spans="2:2" x14ac:dyDescent="0.25">
      <c r="B130" s="35"/>
    </row>
    <row r="131" spans="2:2" x14ac:dyDescent="0.25">
      <c r="B131" s="35"/>
    </row>
    <row r="132" spans="2:2" x14ac:dyDescent="0.25">
      <c r="B132" s="35"/>
    </row>
    <row r="133" spans="2:2" x14ac:dyDescent="0.25">
      <c r="B133" s="35"/>
    </row>
    <row r="134" spans="2:2" x14ac:dyDescent="0.25">
      <c r="B134" s="35"/>
    </row>
    <row r="135" spans="2:2" x14ac:dyDescent="0.25">
      <c r="B135" s="35"/>
    </row>
    <row r="136" spans="2:2" x14ac:dyDescent="0.25">
      <c r="B136"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151" spans="2:2" x14ac:dyDescent="0.25">
      <c r="B151" s="35"/>
    </row>
    <row r="152" spans="2:2" x14ac:dyDescent="0.25">
      <c r="B152" s="35"/>
    </row>
    <row r="153" spans="2:2" x14ac:dyDescent="0.25">
      <c r="B153" s="35"/>
    </row>
    <row r="154" spans="2:2" x14ac:dyDescent="0.25">
      <c r="B154" s="35"/>
    </row>
    <row r="155" spans="2:2" x14ac:dyDescent="0.25">
      <c r="B155" s="35"/>
    </row>
    <row r="156" spans="2:2" x14ac:dyDescent="0.25">
      <c r="B156" s="35"/>
    </row>
    <row r="157" spans="2:2" x14ac:dyDescent="0.25">
      <c r="B157" s="35"/>
    </row>
    <row r="158" spans="2:2" x14ac:dyDescent="0.25">
      <c r="B158" s="35"/>
    </row>
    <row r="159" spans="2:2" x14ac:dyDescent="0.25">
      <c r="B159" s="35"/>
    </row>
    <row r="160" spans="2:2" x14ac:dyDescent="0.25">
      <c r="B160" s="35"/>
    </row>
    <row r="161" spans="2:2" x14ac:dyDescent="0.25">
      <c r="B161" s="35"/>
    </row>
    <row r="162" spans="2:2" x14ac:dyDescent="0.25">
      <c r="B162" s="35"/>
    </row>
    <row r="163" spans="2:2" x14ac:dyDescent="0.25">
      <c r="B163" s="35"/>
    </row>
    <row r="164" spans="2:2" x14ac:dyDescent="0.25">
      <c r="B164" s="35"/>
    </row>
    <row r="165" spans="2:2" x14ac:dyDescent="0.25">
      <c r="B165" s="35"/>
    </row>
    <row r="166" spans="2:2" x14ac:dyDescent="0.25">
      <c r="B166" s="35"/>
    </row>
    <row r="167" spans="2:2" x14ac:dyDescent="0.25">
      <c r="B167" s="35"/>
    </row>
    <row r="168" spans="2:2" x14ac:dyDescent="0.25">
      <c r="B168" s="35"/>
    </row>
    <row r="169" spans="2:2" x14ac:dyDescent="0.25">
      <c r="B169" s="35"/>
    </row>
    <row r="170" spans="2:2" x14ac:dyDescent="0.25">
      <c r="B170" s="35"/>
    </row>
    <row r="171" spans="2:2" x14ac:dyDescent="0.25">
      <c r="B171" s="35"/>
    </row>
    <row r="172" spans="2:2" x14ac:dyDescent="0.25">
      <c r="B172" s="35"/>
    </row>
    <row r="173" spans="2:2" x14ac:dyDescent="0.25">
      <c r="B173" s="35"/>
    </row>
    <row r="174" spans="2:2" x14ac:dyDescent="0.25">
      <c r="B174" s="35"/>
    </row>
    <row r="175" spans="2:2" x14ac:dyDescent="0.25">
      <c r="B175" s="35"/>
    </row>
    <row r="176" spans="2:2" x14ac:dyDescent="0.25">
      <c r="B176" s="35"/>
    </row>
    <row r="177" spans="2:2" x14ac:dyDescent="0.25">
      <c r="B177" s="35"/>
    </row>
    <row r="178" spans="2:2" x14ac:dyDescent="0.25">
      <c r="B178" s="35"/>
    </row>
    <row r="179" spans="2:2" x14ac:dyDescent="0.25">
      <c r="B179" s="35"/>
    </row>
    <row r="180" spans="2:2" x14ac:dyDescent="0.25">
      <c r="B180" s="35"/>
    </row>
    <row r="181" spans="2:2" x14ac:dyDescent="0.25">
      <c r="B181" s="35"/>
    </row>
    <row r="182" spans="2:2" x14ac:dyDescent="0.25">
      <c r="B182" s="35"/>
    </row>
    <row r="183" spans="2:2" x14ac:dyDescent="0.25">
      <c r="B183" s="35"/>
    </row>
    <row r="184" spans="2:2" x14ac:dyDescent="0.25">
      <c r="B184" s="35"/>
    </row>
    <row r="185" spans="2:2" x14ac:dyDescent="0.25">
      <c r="B185" s="35"/>
    </row>
    <row r="186" spans="2:2" x14ac:dyDescent="0.25">
      <c r="B186" s="35"/>
    </row>
    <row r="187" spans="2:2" x14ac:dyDescent="0.25">
      <c r="B187" s="35"/>
    </row>
    <row r="188" spans="2:2" x14ac:dyDescent="0.25">
      <c r="B188" s="35"/>
    </row>
    <row r="189" spans="2:2" x14ac:dyDescent="0.25">
      <c r="B189" s="35"/>
    </row>
    <row r="190" spans="2:2" x14ac:dyDescent="0.25">
      <c r="B190" s="35"/>
    </row>
    <row r="191" spans="2:2" x14ac:dyDescent="0.25">
      <c r="B191" s="35"/>
    </row>
    <row r="192" spans="2:2" x14ac:dyDescent="0.25">
      <c r="B192" s="35"/>
    </row>
    <row r="193" spans="2:2" x14ac:dyDescent="0.25">
      <c r="B193" s="35"/>
    </row>
    <row r="194" spans="2:2" x14ac:dyDescent="0.25">
      <c r="B194" s="35"/>
    </row>
    <row r="195" spans="2:2" x14ac:dyDescent="0.25">
      <c r="B195" s="35"/>
    </row>
    <row r="196" spans="2:2" x14ac:dyDescent="0.25">
      <c r="B196" s="35"/>
    </row>
    <row r="197" spans="2:2" x14ac:dyDescent="0.25">
      <c r="B197" s="35"/>
    </row>
    <row r="198" spans="2:2" x14ac:dyDescent="0.25">
      <c r="B198" s="35"/>
    </row>
    <row r="199" spans="2:2" x14ac:dyDescent="0.25">
      <c r="B199" s="35"/>
    </row>
    <row r="200" spans="2:2" x14ac:dyDescent="0.25">
      <c r="B200" s="35"/>
    </row>
    <row r="201" spans="2:2" x14ac:dyDescent="0.25">
      <c r="B201" s="35"/>
    </row>
    <row r="202" spans="2:2" x14ac:dyDescent="0.25">
      <c r="B202" s="35"/>
    </row>
    <row r="203" spans="2:2" x14ac:dyDescent="0.25">
      <c r="B203" s="35"/>
    </row>
    <row r="204" spans="2:2" x14ac:dyDescent="0.25">
      <c r="B204" s="35"/>
    </row>
    <row r="205" spans="2:2" x14ac:dyDescent="0.25">
      <c r="B205" s="35"/>
    </row>
    <row r="206" spans="2:2" x14ac:dyDescent="0.25">
      <c r="B206" s="35"/>
    </row>
    <row r="207" spans="2:2" x14ac:dyDescent="0.25">
      <c r="B207" s="35"/>
    </row>
    <row r="208" spans="2:2" x14ac:dyDescent="0.25">
      <c r="B208" s="35"/>
    </row>
    <row r="209" spans="2:2" x14ac:dyDescent="0.25">
      <c r="B209" s="35"/>
    </row>
    <row r="210" spans="2:2" x14ac:dyDescent="0.25">
      <c r="B210" s="35"/>
    </row>
    <row r="211" spans="2:2" x14ac:dyDescent="0.25">
      <c r="B211" s="35"/>
    </row>
    <row r="212" spans="2:2" x14ac:dyDescent="0.25">
      <c r="B212" s="35"/>
    </row>
    <row r="213" spans="2:2" x14ac:dyDescent="0.25">
      <c r="B213" s="35"/>
    </row>
    <row r="214" spans="2:2" x14ac:dyDescent="0.25">
      <c r="B214" s="35"/>
    </row>
    <row r="215" spans="2:2" x14ac:dyDescent="0.25">
      <c r="B215" s="35"/>
    </row>
    <row r="216" spans="2:2" x14ac:dyDescent="0.25">
      <c r="B216" s="35"/>
    </row>
    <row r="217" spans="2:2" x14ac:dyDescent="0.25">
      <c r="B217" s="35"/>
    </row>
    <row r="218" spans="2:2" x14ac:dyDescent="0.25">
      <c r="B218" s="35"/>
    </row>
    <row r="219" spans="2:2" x14ac:dyDescent="0.25">
      <c r="B219" s="35"/>
    </row>
    <row r="220" spans="2:2" x14ac:dyDescent="0.25">
      <c r="B220" s="35"/>
    </row>
    <row r="221" spans="2:2" x14ac:dyDescent="0.25">
      <c r="B221" s="35"/>
    </row>
    <row r="222" spans="2:2" x14ac:dyDescent="0.25">
      <c r="B222" s="35"/>
    </row>
    <row r="223" spans="2:2" x14ac:dyDescent="0.25">
      <c r="B223" s="35"/>
    </row>
    <row r="224" spans="2:2" x14ac:dyDescent="0.25">
      <c r="B224" s="35"/>
    </row>
    <row r="225" spans="2:2" x14ac:dyDescent="0.25">
      <c r="B225" s="35"/>
    </row>
    <row r="226" spans="2:2" x14ac:dyDescent="0.25">
      <c r="B226" s="35"/>
    </row>
    <row r="227" spans="2:2" x14ac:dyDescent="0.25">
      <c r="B227" s="35"/>
    </row>
    <row r="228" spans="2:2" x14ac:dyDescent="0.25">
      <c r="B228" s="35"/>
    </row>
    <row r="229" spans="2:2" x14ac:dyDescent="0.25">
      <c r="B229" s="35"/>
    </row>
    <row r="230" spans="2:2" x14ac:dyDescent="0.25">
      <c r="B230" s="35"/>
    </row>
    <row r="231" spans="2:2" x14ac:dyDescent="0.25">
      <c r="B231" s="35"/>
    </row>
    <row r="232" spans="2:2" x14ac:dyDescent="0.25">
      <c r="B232" s="35"/>
    </row>
    <row r="233" spans="2:2" x14ac:dyDescent="0.25">
      <c r="B233" s="35"/>
    </row>
    <row r="234" spans="2:2" x14ac:dyDescent="0.25">
      <c r="B234" s="35"/>
    </row>
    <row r="235" spans="2:2" x14ac:dyDescent="0.25">
      <c r="B235" s="35"/>
    </row>
    <row r="236" spans="2:2" x14ac:dyDescent="0.25">
      <c r="B236" s="35"/>
    </row>
    <row r="237" spans="2:2" x14ac:dyDescent="0.25">
      <c r="B237" s="35"/>
    </row>
    <row r="238" spans="2:2" x14ac:dyDescent="0.25">
      <c r="B238" s="35"/>
    </row>
    <row r="239" spans="2:2" x14ac:dyDescent="0.25">
      <c r="B239" s="35"/>
    </row>
    <row r="240" spans="2:2" x14ac:dyDescent="0.25">
      <c r="B240" s="35"/>
    </row>
    <row r="241" spans="2:2" x14ac:dyDescent="0.25">
      <c r="B241" s="35"/>
    </row>
    <row r="242" spans="2:2" x14ac:dyDescent="0.25">
      <c r="B242" s="35"/>
    </row>
    <row r="243" spans="2:2" x14ac:dyDescent="0.25">
      <c r="B243" s="35"/>
    </row>
    <row r="244" spans="2:2" x14ac:dyDescent="0.25">
      <c r="B244" s="35"/>
    </row>
    <row r="245" spans="2:2" x14ac:dyDescent="0.25">
      <c r="B245" s="35"/>
    </row>
    <row r="246" spans="2:2" x14ac:dyDescent="0.25">
      <c r="B246" s="35"/>
    </row>
    <row r="247" spans="2:2" x14ac:dyDescent="0.25">
      <c r="B247" s="35"/>
    </row>
    <row r="248" spans="2:2" x14ac:dyDescent="0.25">
      <c r="B248" s="35"/>
    </row>
    <row r="249" spans="2:2" x14ac:dyDescent="0.25">
      <c r="B249" s="35"/>
    </row>
    <row r="250" spans="2:2" x14ac:dyDescent="0.25">
      <c r="B250" s="35"/>
    </row>
    <row r="251" spans="2:2" x14ac:dyDescent="0.25">
      <c r="B251" s="35"/>
    </row>
    <row r="252" spans="2:2" x14ac:dyDescent="0.25">
      <c r="B252" s="35"/>
    </row>
    <row r="253" spans="2:2" x14ac:dyDescent="0.25">
      <c r="B253" s="35"/>
    </row>
    <row r="254" spans="2:2" x14ac:dyDescent="0.25">
      <c r="B254" s="35"/>
    </row>
    <row r="255" spans="2:2" x14ac:dyDescent="0.25">
      <c r="B255" s="35"/>
    </row>
    <row r="256" spans="2:2" x14ac:dyDescent="0.25">
      <c r="B256" s="35"/>
    </row>
    <row r="257" spans="2:2" x14ac:dyDescent="0.25">
      <c r="B257" s="35"/>
    </row>
    <row r="258" spans="2:2" x14ac:dyDescent="0.25">
      <c r="B258" s="35"/>
    </row>
    <row r="259" spans="2:2" x14ac:dyDescent="0.25">
      <c r="B259" s="35"/>
    </row>
    <row r="260" spans="2:2" x14ac:dyDescent="0.25">
      <c r="B260" s="35"/>
    </row>
    <row r="261" spans="2:2" x14ac:dyDescent="0.25">
      <c r="B261" s="35"/>
    </row>
    <row r="262" spans="2:2" x14ac:dyDescent="0.25">
      <c r="B262" s="35"/>
    </row>
    <row r="263" spans="2:2" x14ac:dyDescent="0.25">
      <c r="B263" s="35"/>
    </row>
    <row r="264" spans="2:2" x14ac:dyDescent="0.25">
      <c r="B264" s="35"/>
    </row>
    <row r="265" spans="2:2" x14ac:dyDescent="0.25">
      <c r="B265" s="35"/>
    </row>
    <row r="266" spans="2:2" x14ac:dyDescent="0.25">
      <c r="B266" s="35"/>
    </row>
    <row r="267" spans="2:2" x14ac:dyDescent="0.25">
      <c r="B267" s="35"/>
    </row>
    <row r="268" spans="2:2" x14ac:dyDescent="0.25">
      <c r="B268" s="35"/>
    </row>
    <row r="269" spans="2:2" x14ac:dyDescent="0.25">
      <c r="B269" s="35"/>
    </row>
    <row r="270" spans="2:2" x14ac:dyDescent="0.25">
      <c r="B270" s="35"/>
    </row>
    <row r="271" spans="2:2" x14ac:dyDescent="0.25">
      <c r="B271" s="35"/>
    </row>
    <row r="272" spans="2:2" x14ac:dyDescent="0.25">
      <c r="B272" s="35"/>
    </row>
    <row r="273" spans="2:2" x14ac:dyDescent="0.25">
      <c r="B273" s="35"/>
    </row>
    <row r="274" spans="2:2" x14ac:dyDescent="0.25">
      <c r="B274" s="35"/>
    </row>
    <row r="275" spans="2:2" x14ac:dyDescent="0.25">
      <c r="B275" s="35"/>
    </row>
    <row r="276" spans="2:2" x14ac:dyDescent="0.25">
      <c r="B276" s="35"/>
    </row>
    <row r="277" spans="2:2" x14ac:dyDescent="0.25">
      <c r="B277" s="35"/>
    </row>
    <row r="278" spans="2:2" x14ac:dyDescent="0.25">
      <c r="B278" s="35"/>
    </row>
    <row r="279" spans="2:2" x14ac:dyDescent="0.25">
      <c r="B279" s="35"/>
    </row>
    <row r="280" spans="2:2" x14ac:dyDescent="0.25">
      <c r="B280" s="35"/>
    </row>
    <row r="281" spans="2:2" x14ac:dyDescent="0.25">
      <c r="B281" s="35"/>
    </row>
    <row r="282" spans="2:2" x14ac:dyDescent="0.25">
      <c r="B282" s="35"/>
    </row>
    <row r="283" spans="2:2" x14ac:dyDescent="0.25">
      <c r="B283" s="35"/>
    </row>
    <row r="284" spans="2:2" x14ac:dyDescent="0.25">
      <c r="B284" s="35"/>
    </row>
    <row r="285" spans="2:2" x14ac:dyDescent="0.25">
      <c r="B285" s="35"/>
    </row>
    <row r="286" spans="2:2" x14ac:dyDescent="0.25">
      <c r="B286" s="35"/>
    </row>
    <row r="287" spans="2:2" x14ac:dyDescent="0.25">
      <c r="B287" s="35"/>
    </row>
    <row r="288" spans="2:2" x14ac:dyDescent="0.25">
      <c r="B288" s="35"/>
    </row>
    <row r="289" spans="2:2" x14ac:dyDescent="0.25">
      <c r="B289" s="35"/>
    </row>
    <row r="290" spans="2:2" x14ac:dyDescent="0.25">
      <c r="B290" s="35"/>
    </row>
    <row r="291" spans="2:2" x14ac:dyDescent="0.25">
      <c r="B291" s="35"/>
    </row>
    <row r="292" spans="2:2" x14ac:dyDescent="0.25">
      <c r="B292" s="35"/>
    </row>
    <row r="293" spans="2:2" x14ac:dyDescent="0.25">
      <c r="B293" s="35"/>
    </row>
    <row r="294" spans="2:2" x14ac:dyDescent="0.25">
      <c r="B294" s="35"/>
    </row>
    <row r="295" spans="2:2" x14ac:dyDescent="0.25">
      <c r="B295" s="35"/>
    </row>
    <row r="296" spans="2:2" x14ac:dyDescent="0.25">
      <c r="B296" s="35"/>
    </row>
    <row r="297" spans="2:2" x14ac:dyDescent="0.25">
      <c r="B297" s="35"/>
    </row>
    <row r="298" spans="2:2" x14ac:dyDescent="0.25">
      <c r="B298"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13" spans="2:2" x14ac:dyDescent="0.25">
      <c r="B313" s="35"/>
    </row>
    <row r="314" spans="2:2" x14ac:dyDescent="0.25">
      <c r="B314" s="35"/>
    </row>
    <row r="315" spans="2:2" x14ac:dyDescent="0.25">
      <c r="B315" s="35"/>
    </row>
    <row r="316" spans="2:2" x14ac:dyDescent="0.25">
      <c r="B316" s="35"/>
    </row>
    <row r="317" spans="2:2" x14ac:dyDescent="0.25">
      <c r="B317" s="35"/>
    </row>
    <row r="318" spans="2:2" x14ac:dyDescent="0.25">
      <c r="B318" s="35"/>
    </row>
    <row r="319" spans="2:2" x14ac:dyDescent="0.25">
      <c r="B319" s="35"/>
    </row>
    <row r="320" spans="2:2" x14ac:dyDescent="0.25">
      <c r="B320" s="35"/>
    </row>
    <row r="321" spans="2:2" x14ac:dyDescent="0.25">
      <c r="B321"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3" spans="2:2" x14ac:dyDescent="0.25">
      <c r="B333" s="35"/>
    </row>
    <row r="334" spans="2:2" x14ac:dyDescent="0.25">
      <c r="B334" s="35"/>
    </row>
    <row r="335" spans="2:2" x14ac:dyDescent="0.25">
      <c r="B335" s="35"/>
    </row>
    <row r="336" spans="2:2" x14ac:dyDescent="0.25">
      <c r="B336" s="35"/>
    </row>
    <row r="337" spans="2:2" x14ac:dyDescent="0.25">
      <c r="B337" s="35"/>
    </row>
    <row r="338" spans="2:2" x14ac:dyDescent="0.25">
      <c r="B338" s="35"/>
    </row>
    <row r="339" spans="2:2" x14ac:dyDescent="0.25">
      <c r="B339" s="35"/>
    </row>
    <row r="340" spans="2:2" x14ac:dyDescent="0.25">
      <c r="B340" s="35"/>
    </row>
    <row r="341" spans="2:2" x14ac:dyDescent="0.25">
      <c r="B341" s="35"/>
    </row>
    <row r="342" spans="2:2" x14ac:dyDescent="0.25">
      <c r="B342" s="35"/>
    </row>
    <row r="343" spans="2:2" x14ac:dyDescent="0.25">
      <c r="B343"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5" spans="2:2" x14ac:dyDescent="0.25">
      <c r="B365" s="35"/>
    </row>
    <row r="366" spans="2:2" x14ac:dyDescent="0.25">
      <c r="B366" s="35"/>
    </row>
    <row r="367" spans="2:2" x14ac:dyDescent="0.25">
      <c r="B367" s="35"/>
    </row>
    <row r="368" spans="2:2" x14ac:dyDescent="0.25">
      <c r="B368" s="35"/>
    </row>
    <row r="369" spans="2:2" x14ac:dyDescent="0.25">
      <c r="B369" s="35"/>
    </row>
    <row r="370" spans="2:2" x14ac:dyDescent="0.25">
      <c r="B370" s="35"/>
    </row>
    <row r="371" spans="2:2" x14ac:dyDescent="0.25">
      <c r="B371" s="35"/>
    </row>
    <row r="372" spans="2:2" x14ac:dyDescent="0.25">
      <c r="B372" s="35"/>
    </row>
    <row r="373" spans="2:2" x14ac:dyDescent="0.25">
      <c r="B373" s="35"/>
    </row>
    <row r="374" spans="2:2" x14ac:dyDescent="0.25">
      <c r="B374" s="35"/>
    </row>
    <row r="375" spans="2:2" x14ac:dyDescent="0.25">
      <c r="B375" s="35"/>
    </row>
    <row r="376" spans="2:2" x14ac:dyDescent="0.25">
      <c r="B376" s="35"/>
    </row>
    <row r="377" spans="2:2" x14ac:dyDescent="0.25">
      <c r="B377" s="35"/>
    </row>
    <row r="378" spans="2:2" x14ac:dyDescent="0.25">
      <c r="B378" s="35"/>
    </row>
    <row r="379" spans="2:2" x14ac:dyDescent="0.25">
      <c r="B379" s="35"/>
    </row>
    <row r="380" spans="2:2" x14ac:dyDescent="0.25">
      <c r="B380" s="35"/>
    </row>
    <row r="381" spans="2:2" x14ac:dyDescent="0.25">
      <c r="B381" s="35"/>
    </row>
    <row r="382" spans="2:2" x14ac:dyDescent="0.25">
      <c r="B382" s="35"/>
    </row>
    <row r="383" spans="2:2" x14ac:dyDescent="0.25">
      <c r="B383" s="35"/>
    </row>
    <row r="384" spans="2:2" x14ac:dyDescent="0.25">
      <c r="B384" s="35"/>
    </row>
    <row r="385" spans="2:2" x14ac:dyDescent="0.25">
      <c r="B385" s="35"/>
    </row>
    <row r="386" spans="2:2" x14ac:dyDescent="0.25">
      <c r="B386" s="35"/>
    </row>
    <row r="387" spans="2:2" x14ac:dyDescent="0.25">
      <c r="B387" s="35"/>
    </row>
    <row r="388" spans="2:2" x14ac:dyDescent="0.25">
      <c r="B388" s="35"/>
    </row>
    <row r="389" spans="2:2" x14ac:dyDescent="0.25">
      <c r="B389" s="35"/>
    </row>
    <row r="390" spans="2:2" x14ac:dyDescent="0.25">
      <c r="B390" s="35"/>
    </row>
    <row r="391" spans="2:2" x14ac:dyDescent="0.25">
      <c r="B391" s="35"/>
    </row>
    <row r="392" spans="2:2" x14ac:dyDescent="0.25">
      <c r="B392" s="35"/>
    </row>
    <row r="393" spans="2:2" x14ac:dyDescent="0.25">
      <c r="B393" s="35"/>
    </row>
    <row r="394" spans="2:2" x14ac:dyDescent="0.25">
      <c r="B394" s="35"/>
    </row>
    <row r="395" spans="2:2" x14ac:dyDescent="0.25">
      <c r="B395" s="35"/>
    </row>
    <row r="396" spans="2:2" x14ac:dyDescent="0.25">
      <c r="B396" s="35"/>
    </row>
    <row r="397" spans="2:2" x14ac:dyDescent="0.25">
      <c r="B397" s="35"/>
    </row>
    <row r="398" spans="2:2" x14ac:dyDescent="0.25">
      <c r="B398" s="35"/>
    </row>
    <row r="399" spans="2:2" x14ac:dyDescent="0.25">
      <c r="B399" s="35"/>
    </row>
    <row r="400" spans="2:2" x14ac:dyDescent="0.25">
      <c r="B400" s="35"/>
    </row>
    <row r="401" spans="2:2" x14ac:dyDescent="0.25">
      <c r="B401" s="35"/>
    </row>
    <row r="402" spans="2:2" x14ac:dyDescent="0.25">
      <c r="B402" s="35"/>
    </row>
    <row r="403" spans="2:2" x14ac:dyDescent="0.25">
      <c r="B403" s="35"/>
    </row>
    <row r="404" spans="2:2" x14ac:dyDescent="0.25">
      <c r="B404" s="35"/>
    </row>
    <row r="405" spans="2:2" x14ac:dyDescent="0.25">
      <c r="B405" s="35"/>
    </row>
    <row r="406" spans="2:2" x14ac:dyDescent="0.25">
      <c r="B406" s="35"/>
    </row>
    <row r="407" spans="2:2" x14ac:dyDescent="0.25">
      <c r="B407" s="35"/>
    </row>
    <row r="408" spans="2:2" x14ac:dyDescent="0.25">
      <c r="B408" s="35"/>
    </row>
    <row r="409" spans="2:2" x14ac:dyDescent="0.25">
      <c r="B409" s="35"/>
    </row>
    <row r="410" spans="2:2" x14ac:dyDescent="0.25">
      <c r="B410" s="35"/>
    </row>
    <row r="411" spans="2:2" x14ac:dyDescent="0.25">
      <c r="B411" s="35"/>
    </row>
    <row r="412" spans="2:2" x14ac:dyDescent="0.25">
      <c r="B412" s="35"/>
    </row>
    <row r="413" spans="2:2" x14ac:dyDescent="0.25">
      <c r="B413" s="35"/>
    </row>
    <row r="414" spans="2:2" x14ac:dyDescent="0.25">
      <c r="B414" s="35"/>
    </row>
    <row r="415" spans="2:2" x14ac:dyDescent="0.25">
      <c r="B415" s="35"/>
    </row>
    <row r="416" spans="2:2" x14ac:dyDescent="0.25">
      <c r="B416" s="35"/>
    </row>
    <row r="417" spans="2:2" x14ac:dyDescent="0.25">
      <c r="B417" s="35"/>
    </row>
    <row r="418" spans="2:2" x14ac:dyDescent="0.25">
      <c r="B418" s="35"/>
    </row>
    <row r="419" spans="2:2" x14ac:dyDescent="0.25">
      <c r="B419" s="35"/>
    </row>
    <row r="420" spans="2:2" x14ac:dyDescent="0.25">
      <c r="B420" s="35"/>
    </row>
    <row r="421" spans="2:2" x14ac:dyDescent="0.25">
      <c r="B421" s="35"/>
    </row>
    <row r="422" spans="2:2" x14ac:dyDescent="0.25">
      <c r="B422" s="35"/>
    </row>
    <row r="423" spans="2:2" x14ac:dyDescent="0.25">
      <c r="B423" s="35"/>
    </row>
    <row r="424" spans="2:2" x14ac:dyDescent="0.25">
      <c r="B424" s="35"/>
    </row>
    <row r="425" spans="2:2" x14ac:dyDescent="0.25">
      <c r="B425" s="35"/>
    </row>
    <row r="426" spans="2:2" x14ac:dyDescent="0.25">
      <c r="B426" s="35"/>
    </row>
    <row r="427" spans="2:2" x14ac:dyDescent="0.25">
      <c r="B427" s="35"/>
    </row>
    <row r="428" spans="2:2" x14ac:dyDescent="0.25">
      <c r="B428" s="35"/>
    </row>
    <row r="429" spans="2:2" x14ac:dyDescent="0.25">
      <c r="B429" s="35"/>
    </row>
    <row r="430" spans="2:2" x14ac:dyDescent="0.25">
      <c r="B430" s="35"/>
    </row>
    <row r="431" spans="2:2" x14ac:dyDescent="0.25">
      <c r="B431" s="35"/>
    </row>
    <row r="432" spans="2:2" x14ac:dyDescent="0.25">
      <c r="B432" s="35"/>
    </row>
    <row r="433" spans="2:2" x14ac:dyDescent="0.25">
      <c r="B433" s="35"/>
    </row>
    <row r="434" spans="2:2" x14ac:dyDescent="0.25">
      <c r="B434" s="35"/>
    </row>
    <row r="435" spans="2:2" x14ac:dyDescent="0.25">
      <c r="B435" s="35"/>
    </row>
    <row r="436" spans="2:2" x14ac:dyDescent="0.25">
      <c r="B436" s="35"/>
    </row>
    <row r="437" spans="2:2" x14ac:dyDescent="0.25">
      <c r="B437" s="35"/>
    </row>
    <row r="438" spans="2:2" x14ac:dyDescent="0.25">
      <c r="B438" s="35"/>
    </row>
    <row r="439" spans="2:2" x14ac:dyDescent="0.25">
      <c r="B439" s="35"/>
    </row>
    <row r="440" spans="2:2" x14ac:dyDescent="0.25">
      <c r="B440" s="35"/>
    </row>
    <row r="441" spans="2:2" x14ac:dyDescent="0.25">
      <c r="B441" s="35"/>
    </row>
    <row r="442" spans="2:2" x14ac:dyDescent="0.25">
      <c r="B442" s="35"/>
    </row>
    <row r="443" spans="2:2" x14ac:dyDescent="0.25">
      <c r="B443" s="35"/>
    </row>
    <row r="444" spans="2:2" x14ac:dyDescent="0.25">
      <c r="B444" s="35"/>
    </row>
    <row r="445" spans="2:2" x14ac:dyDescent="0.25">
      <c r="B445" s="35"/>
    </row>
    <row r="446" spans="2:2" x14ac:dyDescent="0.25">
      <c r="B446" s="35"/>
    </row>
    <row r="447" spans="2:2" x14ac:dyDescent="0.25">
      <c r="B447" s="35"/>
    </row>
    <row r="448" spans="2:2" x14ac:dyDescent="0.25">
      <c r="B448" s="35"/>
    </row>
    <row r="449" spans="2:2" x14ac:dyDescent="0.25">
      <c r="B449" s="35"/>
    </row>
    <row r="450" spans="2:2" x14ac:dyDescent="0.25">
      <c r="B450" s="35"/>
    </row>
    <row r="451" spans="2:2" x14ac:dyDescent="0.25">
      <c r="B451" s="35"/>
    </row>
    <row r="452" spans="2:2" x14ac:dyDescent="0.25">
      <c r="B452" s="35"/>
    </row>
    <row r="453" spans="2:2" x14ac:dyDescent="0.25">
      <c r="B453" s="35"/>
    </row>
    <row r="454" spans="2:2" x14ac:dyDescent="0.25">
      <c r="B454" s="35"/>
    </row>
    <row r="455" spans="2:2" x14ac:dyDescent="0.25">
      <c r="B455" s="35"/>
    </row>
    <row r="456" spans="2:2" x14ac:dyDescent="0.25">
      <c r="B456" s="35"/>
    </row>
    <row r="457" spans="2:2" x14ac:dyDescent="0.25">
      <c r="B457" s="35"/>
    </row>
    <row r="458" spans="2:2" x14ac:dyDescent="0.25">
      <c r="B458" s="35"/>
    </row>
    <row r="459" spans="2:2" x14ac:dyDescent="0.25">
      <c r="B459" s="35"/>
    </row>
    <row r="460" spans="2:2" x14ac:dyDescent="0.25">
      <c r="B460" s="35"/>
    </row>
    <row r="461" spans="2:2" x14ac:dyDescent="0.25">
      <c r="B461" s="35"/>
    </row>
    <row r="462" spans="2:2" x14ac:dyDescent="0.25">
      <c r="B462" s="35"/>
    </row>
    <row r="463" spans="2:2" x14ac:dyDescent="0.25">
      <c r="B463" s="35"/>
    </row>
    <row r="464" spans="2:2" x14ac:dyDescent="0.25">
      <c r="B464" s="35"/>
    </row>
    <row r="465" spans="2:2" x14ac:dyDescent="0.25">
      <c r="B465" s="35"/>
    </row>
    <row r="466" spans="2:2" x14ac:dyDescent="0.25">
      <c r="B466" s="35"/>
    </row>
    <row r="467" spans="2:2" x14ac:dyDescent="0.25">
      <c r="B467" s="35"/>
    </row>
    <row r="468" spans="2:2" x14ac:dyDescent="0.25">
      <c r="B468" s="35"/>
    </row>
    <row r="469" spans="2:2" x14ac:dyDescent="0.25">
      <c r="B469" s="35"/>
    </row>
    <row r="470" spans="2:2" x14ac:dyDescent="0.25">
      <c r="B470" s="35"/>
    </row>
    <row r="471" spans="2:2" x14ac:dyDescent="0.25">
      <c r="B471" s="35"/>
    </row>
    <row r="472" spans="2:2" x14ac:dyDescent="0.25">
      <c r="B472" s="35"/>
    </row>
    <row r="473" spans="2:2" x14ac:dyDescent="0.25">
      <c r="B473" s="35"/>
    </row>
    <row r="474" spans="2:2" x14ac:dyDescent="0.25">
      <c r="B474" s="35"/>
    </row>
    <row r="475" spans="2:2" x14ac:dyDescent="0.25">
      <c r="B475" s="35"/>
    </row>
    <row r="476" spans="2:2" x14ac:dyDescent="0.25">
      <c r="B476" s="35"/>
    </row>
    <row r="477" spans="2:2" x14ac:dyDescent="0.25">
      <c r="B477" s="35"/>
    </row>
    <row r="478" spans="2:2" x14ac:dyDescent="0.25">
      <c r="B478" s="35"/>
    </row>
    <row r="479" spans="2:2" x14ac:dyDescent="0.25">
      <c r="B479" s="35"/>
    </row>
    <row r="480" spans="2:2" x14ac:dyDescent="0.25">
      <c r="B480" s="35"/>
    </row>
    <row r="481" spans="2:2" x14ac:dyDescent="0.25">
      <c r="B481" s="35"/>
    </row>
    <row r="482" spans="2:2" x14ac:dyDescent="0.25">
      <c r="B482" s="35"/>
    </row>
    <row r="483" spans="2:2" x14ac:dyDescent="0.25">
      <c r="B483" s="35"/>
    </row>
    <row r="484" spans="2:2" x14ac:dyDescent="0.25">
      <c r="B484" s="35"/>
    </row>
    <row r="485" spans="2:2" x14ac:dyDescent="0.25">
      <c r="B485" s="35"/>
    </row>
    <row r="486" spans="2:2" x14ac:dyDescent="0.25">
      <c r="B486" s="35"/>
    </row>
    <row r="487" spans="2:2" x14ac:dyDescent="0.25">
      <c r="B487" s="35"/>
    </row>
    <row r="488" spans="2:2" x14ac:dyDescent="0.25">
      <c r="B488" s="35"/>
    </row>
    <row r="489" spans="2:2" x14ac:dyDescent="0.25">
      <c r="B489" s="35"/>
    </row>
    <row r="490" spans="2:2" x14ac:dyDescent="0.25">
      <c r="B490" s="35"/>
    </row>
    <row r="491" spans="2:2" x14ac:dyDescent="0.25">
      <c r="B491" s="35"/>
    </row>
    <row r="492" spans="2:2" x14ac:dyDescent="0.25">
      <c r="B492" s="35"/>
    </row>
    <row r="493" spans="2:2" x14ac:dyDescent="0.25">
      <c r="B493" s="35"/>
    </row>
    <row r="494" spans="2:2" x14ac:dyDescent="0.25">
      <c r="B494" s="35"/>
    </row>
    <row r="495" spans="2:2" x14ac:dyDescent="0.25">
      <c r="B495" s="35"/>
    </row>
    <row r="496" spans="2:2" x14ac:dyDescent="0.25">
      <c r="B496" s="35"/>
    </row>
    <row r="497" spans="2:2" x14ac:dyDescent="0.25">
      <c r="B497" s="35"/>
    </row>
    <row r="498" spans="2:2" x14ac:dyDescent="0.25">
      <c r="B498" s="35"/>
    </row>
    <row r="499" spans="2:2" x14ac:dyDescent="0.25">
      <c r="B499" s="35"/>
    </row>
    <row r="500" spans="2:2" x14ac:dyDescent="0.25">
      <c r="B500" s="35"/>
    </row>
  </sheetData>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E7 C7 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200025</xdr:colOff>
                    <xdr:row>5</xdr:row>
                    <xdr:rowOff>142875</xdr:rowOff>
                  </from>
                  <to>
                    <xdr:col>1</xdr:col>
                    <xdr:colOff>257175</xdr:colOff>
                    <xdr:row>7</xdr:row>
                    <xdr:rowOff>123825</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104775</xdr:colOff>
                    <xdr:row>5</xdr:row>
                    <xdr:rowOff>142875</xdr:rowOff>
                  </from>
                  <to>
                    <xdr:col>7</xdr:col>
                    <xdr:colOff>133350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I501"/>
  <sheetViews>
    <sheetView showGridLines="0" showRowColHeaders="0" zoomScale="60" zoomScaleNormal="60" workbookViewId="0">
      <selection sqref="A1:G1"/>
    </sheetView>
  </sheetViews>
  <sheetFormatPr baseColWidth="10" defaultRowHeight="15" x14ac:dyDescent="0.25"/>
  <cols>
    <col min="1" max="1" width="50.28515625" customWidth="1"/>
    <col min="2" max="2" width="7.5703125" customWidth="1"/>
    <col min="3" max="7" width="16" customWidth="1"/>
    <col min="8" max="8" width="30" style="3" customWidth="1"/>
  </cols>
  <sheetData>
    <row r="1" spans="1:9" ht="48.75" customHeight="1" x14ac:dyDescent="0.25">
      <c r="A1" s="111" t="s">
        <v>123</v>
      </c>
      <c r="B1" s="111"/>
      <c r="C1" s="111"/>
      <c r="D1" s="111"/>
      <c r="E1" s="111"/>
      <c r="F1" s="111"/>
      <c r="G1" s="111"/>
    </row>
    <row r="2" spans="1:9" x14ac:dyDescent="0.25">
      <c r="A2" s="65">
        <v>1</v>
      </c>
      <c r="B2" s="65"/>
      <c r="C2" s="7"/>
      <c r="D2" s="7"/>
      <c r="E2" s="7"/>
      <c r="F2" s="7"/>
      <c r="G2" s="7"/>
    </row>
    <row r="3" spans="1:9" ht="6" customHeight="1" x14ac:dyDescent="0.25">
      <c r="A3" s="7"/>
      <c r="B3" s="37"/>
      <c r="C3" s="7"/>
      <c r="D3" s="7"/>
      <c r="E3" s="7"/>
      <c r="F3" s="7"/>
      <c r="G3" s="7"/>
    </row>
    <row r="4" spans="1:9" ht="19.5" thickBot="1" x14ac:dyDescent="0.3">
      <c r="A4" s="52" t="s">
        <v>54</v>
      </c>
      <c r="B4" s="53"/>
      <c r="C4" s="37"/>
      <c r="D4" s="37"/>
      <c r="E4" s="37"/>
      <c r="F4" s="7"/>
      <c r="G4" s="7"/>
    </row>
    <row r="5" spans="1:9" ht="24" thickTop="1" x14ac:dyDescent="0.35">
      <c r="A5" s="6" t="s">
        <v>47</v>
      </c>
      <c r="B5" s="36"/>
      <c r="C5" s="91">
        <v>5</v>
      </c>
      <c r="D5" s="37">
        <v>6</v>
      </c>
      <c r="E5" s="91">
        <v>7</v>
      </c>
      <c r="F5" s="7"/>
      <c r="G5" s="7"/>
      <c r="H5"/>
    </row>
    <row r="6" spans="1:9" ht="55.5" customHeight="1" x14ac:dyDescent="0.25">
      <c r="A6" s="9">
        <v>1</v>
      </c>
      <c r="B6" s="37"/>
      <c r="C6" s="112" t="s">
        <v>40</v>
      </c>
      <c r="D6" s="112"/>
      <c r="E6" s="112"/>
      <c r="F6" s="92"/>
      <c r="G6" s="92"/>
    </row>
    <row r="7" spans="1:9" ht="35.1" customHeight="1" x14ac:dyDescent="0.25">
      <c r="A7" s="34" t="str">
        <f>VLOOKUP(A6,DESPLEGABLES!L3:M5,2,0)</f>
        <v>DISTRIBUCION VOLUMEN X CRITERIO (Consumiciones)</v>
      </c>
      <c r="B7" s="34"/>
      <c r="C7" s="80" t="str">
        <f>KPI!C7</f>
        <v>AÑO 2018</v>
      </c>
      <c r="D7" s="80" t="str">
        <f>KPI!D7</f>
        <v>AÑO 2019</v>
      </c>
      <c r="E7" s="80" t="str">
        <f>KPI!E7</f>
        <v>AÑO 2020</v>
      </c>
      <c r="F7" s="7"/>
      <c r="G7" s="7"/>
    </row>
    <row r="8" spans="1:9" x14ac:dyDescent="0.25">
      <c r="A8" s="93" t="s">
        <v>45</v>
      </c>
      <c r="B8" s="67" t="s">
        <v>45</v>
      </c>
      <c r="C8" s="97">
        <f>VLOOKUP($A$7&amp;$C$6&amp;$A8,MOTIVOS_DATOS!$A:$M,C$5,0)</f>
        <v>100</v>
      </c>
      <c r="D8" s="97">
        <f>VLOOKUP($A$7&amp;$C$6&amp;$A8,MOTIVOS_DATOS!$A:$M,D$5,0)</f>
        <v>100</v>
      </c>
      <c r="E8" s="97">
        <f>VLOOKUP($A$7&amp;$C$6&amp;$A8,MOTIVOS_DATOS!$A:$M,E$5,0)</f>
        <v>100</v>
      </c>
      <c r="F8" s="7"/>
      <c r="G8" s="7"/>
      <c r="I8" s="12"/>
    </row>
    <row r="9" spans="1:9" ht="15" customHeight="1" x14ac:dyDescent="0.25">
      <c r="A9" s="94" t="s">
        <v>23</v>
      </c>
      <c r="B9" s="69" t="s">
        <v>23</v>
      </c>
      <c r="C9" s="98">
        <f>VLOOKUP($A$7&amp;$C$6&amp;$A9,MOTIVOS_DATOS!$A:$M,C$5,0)</f>
        <v>33.479288510019259</v>
      </c>
      <c r="D9" s="98">
        <f>VLOOKUP($A$7&amp;$C$6&amp;$A9,MOTIVOS_DATOS!$A:$M,D$5,0)</f>
        <v>33.45680492572086</v>
      </c>
      <c r="E9" s="98">
        <f>VLOOKUP($A$7&amp;$C$6&amp;$A9,MOTIVOS_DATOS!$A:$M,E$5,0)</f>
        <v>39.411519198067694</v>
      </c>
      <c r="F9" s="7"/>
      <c r="G9" s="7"/>
      <c r="I9" s="12"/>
    </row>
    <row r="10" spans="1:9" ht="15" customHeight="1" x14ac:dyDescent="0.25">
      <c r="A10" s="95" t="s">
        <v>24</v>
      </c>
      <c r="B10" s="58" t="s">
        <v>24</v>
      </c>
      <c r="C10" s="64">
        <f>VLOOKUP($A$7&amp;$C$6&amp;$A10,MOTIVOS_DATOS!$A:$M,C$5,0)</f>
        <v>2.0654439800374664</v>
      </c>
      <c r="D10" s="64">
        <f>VLOOKUP($A$7&amp;$C$6&amp;$A10,MOTIVOS_DATOS!$A:$M,D$5,0)</f>
        <v>1.572442735545327</v>
      </c>
      <c r="E10" s="64">
        <f>VLOOKUP($A$7&amp;$C$6&amp;$A10,MOTIVOS_DATOS!$A:$M,E$5,0)</f>
        <v>0.68167434882963129</v>
      </c>
      <c r="F10" s="7"/>
      <c r="G10" s="7"/>
      <c r="I10" s="12"/>
    </row>
    <row r="11" spans="1:9" ht="15" customHeight="1" x14ac:dyDescent="0.25">
      <c r="A11" s="95" t="s">
        <v>25</v>
      </c>
      <c r="B11" s="58" t="s">
        <v>25</v>
      </c>
      <c r="C11" s="64">
        <f>VLOOKUP($A$7&amp;$C$6&amp;$A11,MOTIVOS_DATOS!$A:$M,C$5,0)</f>
        <v>0.92003814218197588</v>
      </c>
      <c r="D11" s="64">
        <f>VLOOKUP($A$7&amp;$C$6&amp;$A11,MOTIVOS_DATOS!$A:$M,D$5,0)</f>
        <v>1.4815367699026734</v>
      </c>
      <c r="E11" s="64">
        <f>VLOOKUP($A$7&amp;$C$6&amp;$A11,MOTIVOS_DATOS!$A:$M,E$5,0)</f>
        <v>1.9852179904594103</v>
      </c>
      <c r="F11" s="7"/>
      <c r="G11" s="7"/>
      <c r="I11" s="12"/>
    </row>
    <row r="12" spans="1:9" ht="15" customHeight="1" x14ac:dyDescent="0.25">
      <c r="A12" s="95" t="s">
        <v>26</v>
      </c>
      <c r="B12" s="58" t="s">
        <v>26</v>
      </c>
      <c r="C12" s="64">
        <f>VLOOKUP($A$7&amp;$C$6&amp;$A12,MOTIVOS_DATOS!$A:$M,C$5,0)</f>
        <v>10.745600748155541</v>
      </c>
      <c r="D12" s="64">
        <f>VLOOKUP($A$7&amp;$C$6&amp;$A12,MOTIVOS_DATOS!$A:$M,D$5,0)</f>
        <v>10.56038998154945</v>
      </c>
      <c r="E12" s="64">
        <f>VLOOKUP($A$7&amp;$C$6&amp;$A12,MOTIVOS_DATOS!$A:$M,E$5,0)</f>
        <v>8.0993270285121035</v>
      </c>
      <c r="F12" s="7"/>
      <c r="G12" s="7"/>
      <c r="I12" s="12"/>
    </row>
    <row r="13" spans="1:9" ht="15" customHeight="1" x14ac:dyDescent="0.25">
      <c r="A13" s="95" t="s">
        <v>27</v>
      </c>
      <c r="B13" s="58" t="s">
        <v>27</v>
      </c>
      <c r="C13" s="64">
        <f>VLOOKUP($A$7&amp;$C$6&amp;$A13,MOTIVOS_DATOS!$A:$M,C$5,0)</f>
        <v>2.3432937985163846</v>
      </c>
      <c r="D13" s="64">
        <f>VLOOKUP($A$7&amp;$C$6&amp;$A13,MOTIVOS_DATOS!$A:$M,D$5,0)</f>
        <v>2.169130931214323</v>
      </c>
      <c r="E13" s="64">
        <f>VLOOKUP($A$7&amp;$C$6&amp;$A13,MOTIVOS_DATOS!$A:$M,E$5,0)</f>
        <v>2.7685097900215148</v>
      </c>
      <c r="F13" s="7"/>
      <c r="G13" s="7"/>
      <c r="I13" s="12"/>
    </row>
    <row r="14" spans="1:9" ht="15" customHeight="1" x14ac:dyDescent="0.25">
      <c r="A14" s="95" t="s">
        <v>152</v>
      </c>
      <c r="B14" s="58" t="s">
        <v>28</v>
      </c>
      <c r="C14" s="64">
        <f>VLOOKUP($A$7&amp;$C$6&amp;$A14,MOTIVOS_DATOS!$A:$M,C$5,0)</f>
        <v>6.6925368633211786</v>
      </c>
      <c r="D14" s="64">
        <f>VLOOKUP($A$7&amp;$C$6&amp;$A14,MOTIVOS_DATOS!$A:$M,D$5,0)</f>
        <v>7.1012730338767982</v>
      </c>
      <c r="E14" s="64">
        <f>VLOOKUP($A$7&amp;$C$6&amp;$A14,MOTIVOS_DATOS!$A:$M,E$5,0)</f>
        <v>8.4710248506307</v>
      </c>
      <c r="F14" s="7"/>
      <c r="G14" s="7"/>
      <c r="I14" s="12"/>
    </row>
    <row r="15" spans="1:9" ht="15" customHeight="1" x14ac:dyDescent="0.25">
      <c r="A15" s="95" t="s">
        <v>153</v>
      </c>
      <c r="B15" s="58" t="s">
        <v>29</v>
      </c>
      <c r="C15" s="64">
        <f>VLOOKUP($A$7&amp;$C$6&amp;$A15,MOTIVOS_DATOS!$A:$M,C$5,0)</f>
        <v>0</v>
      </c>
      <c r="D15" s="64">
        <f>VLOOKUP($A$7&amp;$C$6&amp;$A15,MOTIVOS_DATOS!$A:$M,D$5,0)</f>
        <v>0</v>
      </c>
      <c r="E15" s="64">
        <f>VLOOKUP($A$7&amp;$C$6&amp;$A15,MOTIVOS_DATOS!$A:$M,E$5,0)</f>
        <v>27.276628070690677</v>
      </c>
      <c r="F15" s="7"/>
      <c r="G15" s="7"/>
      <c r="I15" s="12"/>
    </row>
    <row r="16" spans="1:9" ht="15" customHeight="1" x14ac:dyDescent="0.25">
      <c r="A16" s="95" t="s">
        <v>29</v>
      </c>
      <c r="B16" s="58" t="s">
        <v>30</v>
      </c>
      <c r="C16" s="64">
        <f>VLOOKUP($A$7&amp;$C$6&amp;$A16,MOTIVOS_DATOS!$A:$M,C$5,0)</f>
        <v>0.29778705712791798</v>
      </c>
      <c r="D16" s="64">
        <f>VLOOKUP($A$7&amp;$C$6&amp;$A16,MOTIVOS_DATOS!$A:$M,D$5,0)</f>
        <v>0.18843289793966908</v>
      </c>
      <c r="E16" s="64">
        <f>VLOOKUP($A$7&amp;$C$6&amp;$A16,MOTIVOS_DATOS!$A:$M,E$5,0)</f>
        <v>8.5507756966170717E-2</v>
      </c>
      <c r="F16" s="7"/>
      <c r="G16" s="7"/>
      <c r="I16" s="12"/>
    </row>
    <row r="17" spans="1:9" ht="15" customHeight="1" x14ac:dyDescent="0.25">
      <c r="A17" s="95" t="s">
        <v>30</v>
      </c>
      <c r="B17" s="58" t="s">
        <v>31</v>
      </c>
      <c r="C17" s="64">
        <f>VLOOKUP($A$7&amp;$C$6&amp;$A17,MOTIVOS_DATOS!$A:$M,C$5,0)</f>
        <v>1.8238158549831431</v>
      </c>
      <c r="D17" s="64">
        <f>VLOOKUP($A$7&amp;$C$6&amp;$A17,MOTIVOS_DATOS!$A:$M,D$5,0)</f>
        <v>1.127150681759993</v>
      </c>
      <c r="E17" s="64">
        <f>VLOOKUP($A$7&amp;$C$6&amp;$A17,MOTIVOS_DATOS!$A:$M,E$5,0)</f>
        <v>2.5988878605334618</v>
      </c>
      <c r="F17" s="7"/>
      <c r="G17" s="7"/>
      <c r="I17" s="12"/>
    </row>
    <row r="18" spans="1:9" s="10" customFormat="1" ht="15" customHeight="1" x14ac:dyDescent="0.25">
      <c r="A18" s="95" t="s">
        <v>31</v>
      </c>
      <c r="B18" s="58" t="s">
        <v>32</v>
      </c>
      <c r="C18" s="64">
        <f>VLOOKUP($A$7&amp;$C$6&amp;$A18,MOTIVOS_DATOS!$A:$M,C$5,0)</f>
        <v>3.2085274574684788</v>
      </c>
      <c r="D18" s="64">
        <f>VLOOKUP($A$7&amp;$C$6&amp;$A18,MOTIVOS_DATOS!$A:$M,D$5,0)</f>
        <v>3.4121084165344691</v>
      </c>
      <c r="E18" s="64">
        <f>VLOOKUP($A$7&amp;$C$6&amp;$A18,MOTIVOS_DATOS!$A:$M,E$5,0)</f>
        <v>3.0011537185152739</v>
      </c>
      <c r="F18" s="7"/>
      <c r="G18" s="7"/>
      <c r="H18" s="13"/>
      <c r="I18" s="12"/>
    </row>
    <row r="19" spans="1:9" ht="15" customHeight="1" x14ac:dyDescent="0.25">
      <c r="A19" s="95" t="s">
        <v>32</v>
      </c>
      <c r="B19" s="58" t="s">
        <v>33</v>
      </c>
      <c r="C19" s="64">
        <f>VLOOKUP($A$7&amp;$C$6&amp;$A19,MOTIVOS_DATOS!$A:$M,C$5,0)</f>
        <v>0.75095809575039307</v>
      </c>
      <c r="D19" s="64">
        <f>VLOOKUP($A$7&amp;$C$6&amp;$A19,MOTIVOS_DATOS!$A:$M,D$5,0)</f>
        <v>0.91022946101664659</v>
      </c>
      <c r="E19" s="64">
        <f>VLOOKUP($A$7&amp;$C$6&amp;$A19,MOTIVOS_DATOS!$A:$M,E$5,0)</f>
        <v>0.79379737248436388</v>
      </c>
      <c r="F19" s="7"/>
      <c r="G19" s="7"/>
      <c r="I19" s="12"/>
    </row>
    <row r="20" spans="1:9" ht="14.45" customHeight="1" x14ac:dyDescent="0.25">
      <c r="A20" s="96" t="s">
        <v>33</v>
      </c>
      <c r="B20" s="72" t="s">
        <v>55</v>
      </c>
      <c r="C20" s="99">
        <f>VLOOKUP($A$7&amp;$C$6&amp;$A20,MOTIVOS_DATOS!$A:$M,C$5,0)</f>
        <v>37.672716522998698</v>
      </c>
      <c r="D20" s="99">
        <f>VLOOKUP($A$7&amp;$C$6&amp;$A20,MOTIVOS_DATOS!$A:$M,D$5,0)</f>
        <v>38.020500706073896</v>
      </c>
      <c r="E20" s="99">
        <f>VLOOKUP($A$7&amp;$C$6&amp;$A20,MOTIVOS_DATOS!$A:$M,E$5,0)</f>
        <v>4.8267413335636293</v>
      </c>
      <c r="F20" s="7"/>
      <c r="G20" s="7"/>
      <c r="I20" s="12"/>
    </row>
    <row r="21" spans="1:9" ht="15" customHeight="1" x14ac:dyDescent="0.25">
      <c r="A21" s="95" t="s">
        <v>55</v>
      </c>
      <c r="B21" s="58" t="s">
        <v>56</v>
      </c>
      <c r="C21" s="64">
        <f>VLOOKUP($A$7&amp;$C$6&amp;$A21,MOTIVOS_DATOS!$A:$M,C$5,0)</f>
        <v>37.999074571598726</v>
      </c>
      <c r="D21" s="64">
        <f>VLOOKUP($A$7&amp;$C$6&amp;$A21,MOTIVOS_DATOS!$A:$M,D$5,0)</f>
        <v>39.708502733947391</v>
      </c>
      <c r="E21" s="64">
        <f>VLOOKUP($A$7&amp;$C$6&amp;$A21,MOTIVOS_DATOS!$A:$M,E$5,0)</f>
        <v>36.926456128169853</v>
      </c>
      <c r="F21" s="7"/>
      <c r="G21" s="7"/>
      <c r="H21" s="2"/>
      <c r="I21" s="12"/>
    </row>
    <row r="22" spans="1:9" s="10" customFormat="1" ht="15" customHeight="1" x14ac:dyDescent="0.25">
      <c r="A22" s="95" t="s">
        <v>56</v>
      </c>
      <c r="B22" s="58" t="s">
        <v>57</v>
      </c>
      <c r="C22" s="64">
        <f>VLOOKUP($A$7&amp;$C$6&amp;$A22,MOTIVOS_DATOS!$A:$M,C$5,0)</f>
        <v>10.513484827798635</v>
      </c>
      <c r="D22" s="64">
        <f>VLOOKUP($A$7&amp;$C$6&amp;$A22,MOTIVOS_DATOS!$A:$M,D$5,0)</f>
        <v>10.159747029359496</v>
      </c>
      <c r="E22" s="64">
        <f>VLOOKUP($A$7&amp;$C$6&amp;$A22,MOTIVOS_DATOS!$A:$M,E$5,0)</f>
        <v>16.767823764313711</v>
      </c>
      <c r="F22" s="7"/>
      <c r="G22" s="7"/>
      <c r="H22" s="2"/>
      <c r="I22" s="12"/>
    </row>
    <row r="23" spans="1:9" ht="15" customHeight="1" x14ac:dyDescent="0.25">
      <c r="A23" s="95" t="s">
        <v>57</v>
      </c>
      <c r="B23" s="58" t="s">
        <v>58</v>
      </c>
      <c r="C23" s="64">
        <f>VLOOKUP($A$7&amp;$C$6&amp;$A23,MOTIVOS_DATOS!$A:$M,C$5,0)</f>
        <v>17.675026187592422</v>
      </c>
      <c r="D23" s="64">
        <f>VLOOKUP($A$7&amp;$C$6&amp;$A23,MOTIVOS_DATOS!$A:$M,D$5,0)</f>
        <v>18.980101226029483</v>
      </c>
      <c r="E23" s="64">
        <f>VLOOKUP($A$7&amp;$C$6&amp;$A23,MOTIVOS_DATOS!$A:$M,E$5,0)</f>
        <v>15.326697938648598</v>
      </c>
      <c r="F23" s="7"/>
      <c r="G23" s="7"/>
      <c r="I23" s="12"/>
    </row>
    <row r="24" spans="1:9" s="1" customFormat="1" ht="15" customHeight="1" x14ac:dyDescent="0.25">
      <c r="A24" s="95" t="s">
        <v>58</v>
      </c>
      <c r="B24" s="58" t="s">
        <v>59</v>
      </c>
      <c r="C24" s="64">
        <f>VLOOKUP($A$7&amp;$C$6&amp;$A24,MOTIVOS_DATOS!$A:$M,C$5,0)</f>
        <v>8.2840637440083</v>
      </c>
      <c r="D24" s="64">
        <f>VLOOKUP($A$7&amp;$C$6&amp;$A24,MOTIVOS_DATOS!$A:$M,D$5,0)</f>
        <v>7.2791926194402317</v>
      </c>
      <c r="E24" s="64">
        <f>VLOOKUP($A$7&amp;$C$6&amp;$A24,MOTIVOS_DATOS!$A:$M,E$5,0)</f>
        <v>8.0650571990734239</v>
      </c>
      <c r="F24" s="7"/>
      <c r="G24" s="7"/>
      <c r="H24" s="3"/>
      <c r="I24" s="12"/>
    </row>
    <row r="25" spans="1:9" s="1" customFormat="1" ht="15" customHeight="1" x14ac:dyDescent="0.25">
      <c r="A25" s="95" t="s">
        <v>59</v>
      </c>
      <c r="B25" s="58" t="s">
        <v>60</v>
      </c>
      <c r="C25" s="64">
        <f>VLOOKUP($A$7&amp;$C$6&amp;$A25,MOTIVOS_DATOS!$A:$M,C$5,0)</f>
        <v>2.0781143214635129</v>
      </c>
      <c r="D25" s="64">
        <f>VLOOKUP($A$7&amp;$C$6&amp;$A25,MOTIVOS_DATOS!$A:$M,D$5,0)</f>
        <v>1.5432068519035878</v>
      </c>
      <c r="E25" s="64">
        <f>VLOOKUP($A$7&amp;$C$6&amp;$A25,MOTIVOS_DATOS!$A:$M,E$5,0)</f>
        <v>0.97107510866244018</v>
      </c>
      <c r="F25" s="7"/>
      <c r="G25" s="7"/>
      <c r="H25" s="13"/>
      <c r="I25" s="12"/>
    </row>
    <row r="26" spans="1:9" ht="15" customHeight="1" x14ac:dyDescent="0.25">
      <c r="A26" s="95" t="s">
        <v>60</v>
      </c>
      <c r="B26" s="58" t="s">
        <v>61</v>
      </c>
      <c r="C26" s="64">
        <f>VLOOKUP($A$7&amp;$C$6&amp;$A26,MOTIVOS_DATOS!$A:$M,C$5,0)</f>
        <v>2.5084049329357394</v>
      </c>
      <c r="D26" s="64">
        <f>VLOOKUP($A$7&amp;$C$6&amp;$A26,MOTIVOS_DATOS!$A:$M,D$5,0)</f>
        <v>8.1045430753881504</v>
      </c>
      <c r="E26" s="64">
        <f>VLOOKUP($A$7&amp;$C$6&amp;$A26,MOTIVOS_DATOS!$A:$M,E$5,0)</f>
        <v>7.398361173518607</v>
      </c>
      <c r="F26" s="7"/>
      <c r="G26" s="7"/>
      <c r="I26" s="12"/>
    </row>
    <row r="27" spans="1:9" s="1" customFormat="1" ht="15" customHeight="1" x14ac:dyDescent="0.25">
      <c r="A27" s="95" t="s">
        <v>154</v>
      </c>
      <c r="B27" s="58" t="s">
        <v>62</v>
      </c>
      <c r="C27" s="64">
        <f>VLOOKUP($A$7&amp;$C$6&amp;$A27,MOTIVOS_DATOS!$A:$M,C$5,0)</f>
        <v>0</v>
      </c>
      <c r="D27" s="64">
        <f>VLOOKUP($A$7&amp;$C$6&amp;$A27,MOTIVOS_DATOS!$A:$M,D$5,0)</f>
        <v>0</v>
      </c>
      <c r="E27" s="64">
        <f>VLOOKUP($A$7&amp;$C$6&amp;$A27,MOTIVOS_DATOS!$A:$M,E$5,0)</f>
        <v>1.4863051510407561</v>
      </c>
      <c r="F27" s="7"/>
      <c r="G27" s="7"/>
      <c r="H27" s="3"/>
      <c r="I27" s="12"/>
    </row>
    <row r="28" spans="1:9" s="1" customFormat="1" ht="15" customHeight="1" x14ac:dyDescent="0.25">
      <c r="A28" s="96" t="s">
        <v>61</v>
      </c>
      <c r="B28" s="72" t="s">
        <v>63</v>
      </c>
      <c r="C28" s="99">
        <f>VLOOKUP($A$7&amp;$C$6&amp;$A28,MOTIVOS_DATOS!$A:$M,C$5,0)</f>
        <v>20.941834344409763</v>
      </c>
      <c r="D28" s="99">
        <f>VLOOKUP($A$7&amp;$C$6&amp;$A28,MOTIVOS_DATOS!$A:$M,D$5,0)</f>
        <v>14.22469967322928</v>
      </c>
      <c r="E28" s="99">
        <f>VLOOKUP($A$7&amp;$C$6&amp;$A28,MOTIVOS_DATOS!$A:$M,E$5,0)</f>
        <v>13.058211955063173</v>
      </c>
      <c r="F28" s="7"/>
      <c r="G28" s="7"/>
      <c r="H28" s="3"/>
      <c r="I28" s="12"/>
    </row>
    <row r="29" spans="1:9" ht="15" customHeight="1" x14ac:dyDescent="0.25">
      <c r="A29" s="95" t="s">
        <v>62</v>
      </c>
      <c r="B29" s="58" t="s">
        <v>64</v>
      </c>
      <c r="C29" s="64">
        <f>VLOOKUP($A$7&amp;$C$6&amp;$A29,MOTIVOS_DATOS!$A:$M,C$5,0)</f>
        <v>4.4102357889218524</v>
      </c>
      <c r="D29" s="64">
        <f>VLOOKUP($A$7&amp;$C$6&amp;$A29,MOTIVOS_DATOS!$A:$M,D$5,0)</f>
        <v>3.8144138175514404</v>
      </c>
      <c r="E29" s="64">
        <f>VLOOKUP($A$7&amp;$C$6&amp;$A29,MOTIVOS_DATOS!$A:$M,E$5,0)</f>
        <v>4.6032267801101732</v>
      </c>
      <c r="F29" s="7"/>
      <c r="G29" s="7"/>
      <c r="H29" s="13"/>
      <c r="I29" s="12"/>
    </row>
    <row r="30" spans="1:9" ht="15" customHeight="1" x14ac:dyDescent="0.25">
      <c r="A30" s="95" t="s">
        <v>155</v>
      </c>
      <c r="B30" s="58" t="s">
        <v>65</v>
      </c>
      <c r="C30" s="64">
        <f>VLOOKUP($A$7&amp;$C$6&amp;$A30,MOTIVOS_DATOS!$A:$M,C$5,0)</f>
        <v>19.675734810268622</v>
      </c>
      <c r="D30" s="64">
        <f>VLOOKUP($A$7&amp;$C$6&amp;$A30,MOTIVOS_DATOS!$A:$M,D$5,0)</f>
        <v>19.836016208982169</v>
      </c>
      <c r="E30" s="64">
        <f>VLOOKUP($A$7&amp;$C$6&amp;$A30,MOTIVOS_DATOS!$A:$M,E$5,0)</f>
        <v>20.667646853182351</v>
      </c>
      <c r="F30" s="7"/>
      <c r="G30" s="7"/>
      <c r="I30" s="12"/>
    </row>
    <row r="31" spans="1:9" ht="15" customHeight="1" x14ac:dyDescent="0.25">
      <c r="A31" s="95" t="s">
        <v>64</v>
      </c>
      <c r="B31" s="58" t="s">
        <v>66</v>
      </c>
      <c r="C31" s="64">
        <f>VLOOKUP($A$7&amp;$C$6&amp;$A31,MOTIVOS_DATOS!$A:$M,C$5,0)</f>
        <v>7.3450361547961638</v>
      </c>
      <c r="D31" s="64">
        <f>VLOOKUP($A$7&amp;$C$6&amp;$A31,MOTIVOS_DATOS!$A:$M,D$5,0)</f>
        <v>5.5503794251903864</v>
      </c>
      <c r="E31" s="64">
        <f>VLOOKUP($A$7&amp;$C$6&amp;$A31,MOTIVOS_DATOS!$A:$M,E$5,0)</f>
        <v>7.1369936717774491</v>
      </c>
      <c r="F31" s="7"/>
      <c r="G31" s="7"/>
      <c r="I31" s="12"/>
    </row>
    <row r="32" spans="1:9" ht="15" customHeight="1" x14ac:dyDescent="0.25">
      <c r="A32" s="95" t="s">
        <v>156</v>
      </c>
      <c r="B32" s="58" t="s">
        <v>67</v>
      </c>
      <c r="C32" s="64">
        <f>VLOOKUP($A$7&amp;$C$6&amp;$A32,MOTIVOS_DATOS!$A:$M,C$5,0)</f>
        <v>38.367131587988652</v>
      </c>
      <c r="D32" s="64">
        <f>VLOOKUP($A$7&amp;$C$6&amp;$A32,MOTIVOS_DATOS!$A:$M,D$5,0)</f>
        <v>37.609462674002465</v>
      </c>
      <c r="E32" s="64">
        <f>VLOOKUP($A$7&amp;$C$6&amp;$A32,MOTIVOS_DATOS!$A:$M,E$5,0)</f>
        <v>33.137100622012852</v>
      </c>
      <c r="F32" s="7"/>
      <c r="G32" s="7"/>
      <c r="I32" s="12"/>
    </row>
    <row r="33" spans="1:9" s="10" customFormat="1" ht="15" customHeight="1" x14ac:dyDescent="0.25">
      <c r="A33" s="95" t="s">
        <v>66</v>
      </c>
      <c r="B33" s="58" t="s">
        <v>68</v>
      </c>
      <c r="C33" s="64">
        <f>VLOOKUP($A$7&amp;$C$6&amp;$A33,MOTIVOS_DATOS!$A:$M,C$5,0)</f>
        <v>6.9725053229711911</v>
      </c>
      <c r="D33" s="64">
        <f>VLOOKUP($A$7&amp;$C$6&amp;$A33,MOTIVOS_DATOS!$A:$M,D$5,0)</f>
        <v>7.7444597152722157</v>
      </c>
      <c r="E33" s="64">
        <f>VLOOKUP($A$7&amp;$C$6&amp;$A33,MOTIVOS_DATOS!$A:$M,E$5,0)</f>
        <v>6.5217753109957002</v>
      </c>
      <c r="F33" s="7"/>
      <c r="G33" s="7"/>
      <c r="H33" s="3"/>
      <c r="I33" s="12"/>
    </row>
    <row r="34" spans="1:9" ht="15" customHeight="1" x14ac:dyDescent="0.25">
      <c r="A34" s="95" t="s">
        <v>67</v>
      </c>
      <c r="B34" s="58" t="s">
        <v>69</v>
      </c>
      <c r="C34" s="64">
        <f>VLOOKUP($A$7&amp;$C$6&amp;$A34,MOTIVOS_DATOS!$A:$M,C$5,0)</f>
        <v>3.1596749750136288</v>
      </c>
      <c r="D34" s="64">
        <f>VLOOKUP($A$7&amp;$C$6&amp;$A34,MOTIVOS_DATOS!$A:$M,D$5,0)</f>
        <v>4.3542530115969287</v>
      </c>
      <c r="E34" s="64">
        <f>VLOOKUP($A$7&amp;$C$6&amp;$A34,MOTIVOS_DATOS!$A:$M,E$5,0)</f>
        <v>3.7933103771611494</v>
      </c>
      <c r="F34" s="7"/>
      <c r="G34" s="7"/>
      <c r="I34" s="12"/>
    </row>
    <row r="35" spans="1:9" ht="15" customHeight="1" x14ac:dyDescent="0.25">
      <c r="A35" s="95" t="s">
        <v>68</v>
      </c>
      <c r="B35" s="58" t="s">
        <v>70</v>
      </c>
      <c r="C35" s="64">
        <f>VLOOKUP($A$7&amp;$C$6&amp;$A35,MOTIVOS_DATOS!$A:$M,C$5,0)</f>
        <v>3.3303701264368017</v>
      </c>
      <c r="D35" s="64">
        <f>VLOOKUP($A$7&amp;$C$6&amp;$A35,MOTIVOS_DATOS!$A:$M,D$5,0)</f>
        <v>3.2281627192349087</v>
      </c>
      <c r="E35" s="64">
        <f>VLOOKUP($A$7&amp;$C$6&amp;$A35,MOTIVOS_DATOS!$A:$M,E$5,0)</f>
        <v>3.5357175896105</v>
      </c>
      <c r="F35" s="7"/>
      <c r="G35" s="7"/>
      <c r="I35" s="12"/>
    </row>
    <row r="36" spans="1:9" ht="15" customHeight="1" x14ac:dyDescent="0.25">
      <c r="A36" s="96" t="s">
        <v>69</v>
      </c>
      <c r="B36" s="72" t="s">
        <v>71</v>
      </c>
      <c r="C36" s="99">
        <f>VLOOKUP($A$7&amp;$C$6&amp;$A36,MOTIVOS_DATOS!$A:$M,C$5,0)</f>
        <v>16.739312210205455</v>
      </c>
      <c r="D36" s="99">
        <f>VLOOKUP($A$7&amp;$C$6&amp;$A36,MOTIVOS_DATOS!$A:$M,D$5,0)</f>
        <v>17.862851367122243</v>
      </c>
      <c r="E36" s="99">
        <f>VLOOKUP($A$7&amp;$C$6&amp;$A36,MOTIVOS_DATOS!$A:$M,E$5,0)</f>
        <v>20.60422021625395</v>
      </c>
      <c r="F36" s="7"/>
      <c r="G36" s="7"/>
      <c r="I36" s="12"/>
    </row>
    <row r="37" spans="1:9" x14ac:dyDescent="0.25">
      <c r="A37" s="95" t="s">
        <v>70</v>
      </c>
      <c r="B37" s="58" t="s">
        <v>72</v>
      </c>
      <c r="C37" s="64">
        <f>VLOOKUP($A$7&amp;$C$6&amp;$A37,MOTIVOS_DATOS!$A:$M,C$5,0)</f>
        <v>22.466713973285241</v>
      </c>
      <c r="D37" s="64">
        <f>VLOOKUP($A$7&amp;$C$6&amp;$A37,MOTIVOS_DATOS!$A:$M,D$5,0)</f>
        <v>23.512034557035587</v>
      </c>
      <c r="E37" s="64">
        <f>VLOOKUP($A$7&amp;$C$6&amp;$A37,MOTIVOS_DATOS!$A:$M,E$5,0)</f>
        <v>21.323031604509467</v>
      </c>
      <c r="F37" s="7"/>
      <c r="G37" s="7"/>
      <c r="I37" s="12"/>
    </row>
    <row r="38" spans="1:9" ht="15" customHeight="1" x14ac:dyDescent="0.25">
      <c r="A38" s="95" t="s">
        <v>71</v>
      </c>
      <c r="B38" s="58" t="s">
        <v>73</v>
      </c>
      <c r="C38" s="64">
        <f>VLOOKUP($A$7&amp;$C$6&amp;$A38,MOTIVOS_DATOS!$A:$M,C$5,0)</f>
        <v>0.3082908560134584</v>
      </c>
      <c r="D38" s="64">
        <f>VLOOKUP($A$7&amp;$C$6&amp;$A38,MOTIVOS_DATOS!$A:$M,D$5,0)</f>
        <v>0.32008918950951076</v>
      </c>
      <c r="E38" s="64">
        <f>VLOOKUP($A$7&amp;$C$6&amp;$A38,MOTIVOS_DATOS!$A:$M,E$5,0)</f>
        <v>0.16901196999045026</v>
      </c>
      <c r="F38" s="7"/>
      <c r="G38" s="7"/>
      <c r="I38" s="12"/>
    </row>
    <row r="39" spans="1:9" ht="15" customHeight="1" x14ac:dyDescent="0.25">
      <c r="A39" s="95" t="s">
        <v>72</v>
      </c>
      <c r="B39" s="58" t="s">
        <v>74</v>
      </c>
      <c r="C39" s="64">
        <f>VLOOKUP($A$7&amp;$C$6&amp;$A39,MOTIVOS_DATOS!$A:$M,C$5,0)</f>
        <v>3.7843430522847519</v>
      </c>
      <c r="D39" s="64">
        <f>VLOOKUP($A$7&amp;$C$6&amp;$A39,MOTIVOS_DATOS!$A:$M,D$5,0)</f>
        <v>3.8806720800589862</v>
      </c>
      <c r="E39" s="64">
        <f>VLOOKUP($A$7&amp;$C$6&amp;$A39,MOTIVOS_DATOS!$A:$M,E$5,0)</f>
        <v>3.0794561609126343</v>
      </c>
      <c r="F39" s="7"/>
      <c r="G39" s="7"/>
      <c r="I39" s="12"/>
    </row>
    <row r="40" spans="1:9" ht="15" customHeight="1" x14ac:dyDescent="0.25">
      <c r="A40" s="95" t="s">
        <v>73</v>
      </c>
      <c r="B40" s="58" t="s">
        <v>75</v>
      </c>
      <c r="C40" s="64">
        <f>VLOOKUP($A$7&amp;$C$6&amp;$A40,MOTIVOS_DATOS!$A:$M,C$5,0)</f>
        <v>1.2035791109441774</v>
      </c>
      <c r="D40" s="64">
        <f>VLOOKUP($A$7&amp;$C$6&amp;$A40,MOTIVOS_DATOS!$A:$M,D$5,0)</f>
        <v>1.233853603703734</v>
      </c>
      <c r="E40" s="64">
        <f>VLOOKUP($A$7&amp;$C$6&amp;$A40,MOTIVOS_DATOS!$A:$M,E$5,0)</f>
        <v>0.55636141572943421</v>
      </c>
      <c r="F40" s="7"/>
      <c r="G40" s="7"/>
      <c r="I40" s="12"/>
    </row>
    <row r="41" spans="1:9" ht="15" customHeight="1" x14ac:dyDescent="0.25">
      <c r="A41" s="95" t="s">
        <v>74</v>
      </c>
      <c r="B41" s="58" t="s">
        <v>76</v>
      </c>
      <c r="C41" s="64">
        <f>VLOOKUP($A$7&amp;$C$6&amp;$A41,MOTIVOS_DATOS!$A:$M,C$5,0)</f>
        <v>34.423255753994646</v>
      </c>
      <c r="D41" s="64">
        <f>VLOOKUP($A$7&amp;$C$6&amp;$A41,MOTIVOS_DATOS!$A:$M,D$5,0)</f>
        <v>32.506752769943418</v>
      </c>
      <c r="E41" s="64">
        <f>VLOOKUP($A$7&amp;$C$6&amp;$A41,MOTIVOS_DATOS!$A:$M,E$5,0)</f>
        <v>31.344511729995837</v>
      </c>
      <c r="F41" s="7"/>
      <c r="G41" s="7"/>
      <c r="I41" s="12"/>
    </row>
    <row r="42" spans="1:9" ht="15" customHeight="1" x14ac:dyDescent="0.25">
      <c r="A42" s="95" t="s">
        <v>75</v>
      </c>
      <c r="B42" s="58" t="s">
        <v>77</v>
      </c>
      <c r="C42" s="64">
        <f>VLOOKUP($A$7&amp;$C$6&amp;$A42,MOTIVOS_DATOS!$A:$M,C$5,0)</f>
        <v>8.4873503625440971</v>
      </c>
      <c r="D42" s="64">
        <f>VLOOKUP($A$7&amp;$C$6&amp;$A42,MOTIVOS_DATOS!$A:$M,D$5,0)</f>
        <v>8.9177583339690774</v>
      </c>
      <c r="E42" s="64">
        <f>VLOOKUP($A$7&amp;$C$6&amp;$A42,MOTIVOS_DATOS!$A:$M,E$5,0)</f>
        <v>9.7373785496432852</v>
      </c>
      <c r="F42" s="7"/>
      <c r="G42" s="7"/>
      <c r="I42" s="12"/>
    </row>
    <row r="43" spans="1:9" ht="15" customHeight="1" x14ac:dyDescent="0.25">
      <c r="A43" s="95" t="s">
        <v>76</v>
      </c>
      <c r="B43" s="58" t="s">
        <v>78</v>
      </c>
      <c r="C43" s="64">
        <f>VLOOKUP($A$7&amp;$C$6&amp;$A43,MOTIVOS_DATOS!$A:$M,C$5,0)</f>
        <v>27.002524126473133</v>
      </c>
      <c r="D43" s="64">
        <f>VLOOKUP($A$7&amp;$C$6&amp;$A43,MOTIVOS_DATOS!$A:$M,D$5,0)</f>
        <v>27.400911715457688</v>
      </c>
      <c r="E43" s="64">
        <f>VLOOKUP($A$7&amp;$C$6&amp;$A43,MOTIVOS_DATOS!$A:$M,E$5,0)</f>
        <v>32.107947675026274</v>
      </c>
      <c r="F43" s="7"/>
      <c r="G43" s="7"/>
      <c r="I43" s="12"/>
    </row>
    <row r="44" spans="1:9" ht="15" customHeight="1" x14ac:dyDescent="0.25">
      <c r="A44" s="96" t="s">
        <v>77</v>
      </c>
      <c r="B44" s="72" t="s">
        <v>79</v>
      </c>
      <c r="C44" s="99">
        <f>VLOOKUP($A$7&amp;$C$6&amp;$A44,MOTIVOS_DATOS!$A:$M,C$5,0)</f>
        <v>2.1898508161758947</v>
      </c>
      <c r="D44" s="99">
        <f>VLOOKUP($A$7&amp;$C$6&amp;$A44,MOTIVOS_DATOS!$A:$M,D$5,0)</f>
        <v>2.2279281216885378</v>
      </c>
      <c r="E44" s="99">
        <f>VLOOKUP($A$7&amp;$C$6&amp;$A44,MOTIVOS_DATOS!$A:$M,E$5,0)</f>
        <v>1.6823014661190092</v>
      </c>
      <c r="F44" s="7"/>
      <c r="G44" s="7"/>
      <c r="I44" s="12"/>
    </row>
    <row r="45" spans="1:9" ht="15" customHeight="1" x14ac:dyDescent="0.25">
      <c r="A45" s="95" t="s">
        <v>78</v>
      </c>
      <c r="B45" s="58" t="s">
        <v>80</v>
      </c>
      <c r="C45" s="64">
        <f>VLOOKUP($A$7&amp;$C$6&amp;$A45,MOTIVOS_DATOS!$A:$M,C$5,0)</f>
        <v>6.8356921210260353</v>
      </c>
      <c r="D45" s="64">
        <f>VLOOKUP($A$7&amp;$C$6&amp;$A45,MOTIVOS_DATOS!$A:$M,D$5,0)</f>
        <v>5.6297511706269026</v>
      </c>
      <c r="E45" s="64">
        <f>VLOOKUP($A$7&amp;$C$6&amp;$A45,MOTIVOS_DATOS!$A:$M,E$5,0)</f>
        <v>6.2807469415878714</v>
      </c>
      <c r="F45" s="7"/>
      <c r="G45" s="7"/>
      <c r="I45" s="12"/>
    </row>
    <row r="46" spans="1:9" ht="15" customHeight="1" x14ac:dyDescent="0.25">
      <c r="A46" s="95" t="s">
        <v>79</v>
      </c>
      <c r="B46" s="58" t="s">
        <v>81</v>
      </c>
      <c r="C46" s="64">
        <f>VLOOKUP($A$7&amp;$C$6&amp;$A46,MOTIVOS_DATOS!$A:$M,C$5,0)</f>
        <v>0.1719934856715831</v>
      </c>
      <c r="D46" s="64">
        <f>VLOOKUP($A$7&amp;$C$6&amp;$A46,MOTIVOS_DATOS!$A:$M,D$5,0)</f>
        <v>0.2464795566435298</v>
      </c>
      <c r="E46" s="64">
        <f>VLOOKUP($A$7&amp;$C$6&amp;$A46,MOTIVOS_DATOS!$A:$M,E$5,0)</f>
        <v>0.15026836931060136</v>
      </c>
      <c r="F46" s="7"/>
      <c r="G46" s="7"/>
      <c r="I46" s="12"/>
    </row>
    <row r="47" spans="1:9" ht="15" customHeight="1" x14ac:dyDescent="0.25">
      <c r="A47" s="95" t="s">
        <v>80</v>
      </c>
      <c r="B47" s="58" t="s">
        <v>82</v>
      </c>
      <c r="C47" s="64">
        <f>VLOOKUP($A$7&amp;$C$6&amp;$A47,MOTIVOS_DATOS!$A:$M,C$5,0)</f>
        <v>19.262521653715943</v>
      </c>
      <c r="D47" s="64">
        <f>VLOOKUP($A$7&amp;$C$6&amp;$A47,MOTIVOS_DATOS!$A:$M,D$5,0)</f>
        <v>17.568199607603507</v>
      </c>
      <c r="E47" s="64">
        <f>VLOOKUP($A$7&amp;$C$6&amp;$A47,MOTIVOS_DATOS!$A:$M,E$5,0)</f>
        <v>16.401204648560526</v>
      </c>
      <c r="F47" s="7"/>
      <c r="G47" s="7"/>
      <c r="I47" s="12"/>
    </row>
    <row r="48" spans="1:9" ht="15" customHeight="1" x14ac:dyDescent="0.25">
      <c r="A48" s="95" t="s">
        <v>81</v>
      </c>
      <c r="B48" s="58" t="s">
        <v>83</v>
      </c>
      <c r="C48" s="64">
        <f>VLOOKUP($A$7&amp;$C$6&amp;$A48,MOTIVOS_DATOS!$A:$M,C$5,0)</f>
        <v>37.399228796644238</v>
      </c>
      <c r="D48" s="64">
        <f>VLOOKUP($A$7&amp;$C$6&amp;$A48,MOTIVOS_DATOS!$A:$M,D$5,0)</f>
        <v>40.01619900832403</v>
      </c>
      <c r="E48" s="64">
        <f>VLOOKUP($A$7&amp;$C$6&amp;$A48,MOTIVOS_DATOS!$A:$M,E$5,0)</f>
        <v>41.399335164165038</v>
      </c>
      <c r="F48" s="7"/>
      <c r="G48" s="7"/>
      <c r="I48" s="12"/>
    </row>
    <row r="49" spans="1:9" ht="15" customHeight="1" x14ac:dyDescent="0.25">
      <c r="A49" s="95" t="s">
        <v>82</v>
      </c>
      <c r="B49" s="58" t="s">
        <v>84</v>
      </c>
      <c r="C49" s="64">
        <f>VLOOKUP($A$7&amp;$C$6&amp;$A49,MOTIVOS_DATOS!$A:$M,C$5,0)</f>
        <v>4.7028658005766246</v>
      </c>
      <c r="D49" s="64">
        <f>VLOOKUP($A$7&amp;$C$6&amp;$A49,MOTIVOS_DATOS!$A:$M,D$5,0)</f>
        <v>4.782656673440747</v>
      </c>
      <c r="E49" s="64">
        <f>VLOOKUP($A$7&amp;$C$6&amp;$A49,MOTIVOS_DATOS!$A:$M,E$5,0)</f>
        <v>6.4469458916168021</v>
      </c>
      <c r="F49" s="7"/>
      <c r="G49" s="7"/>
      <c r="I49" s="12"/>
    </row>
    <row r="50" spans="1:9" ht="15" customHeight="1" x14ac:dyDescent="0.25">
      <c r="A50" s="95" t="s">
        <v>83</v>
      </c>
      <c r="B50" s="58" t="s">
        <v>85</v>
      </c>
      <c r="C50" s="64">
        <f>VLOOKUP($A$7&amp;$C$6&amp;$A50,MOTIVOS_DATOS!$A:$M,C$5,0)</f>
        <v>1.9294604018015578</v>
      </c>
      <c r="D50" s="64">
        <f>VLOOKUP($A$7&amp;$C$6&amp;$A50,MOTIVOS_DATOS!$A:$M,D$5,0)</f>
        <v>1.7936865778902582</v>
      </c>
      <c r="E50" s="64">
        <f>VLOOKUP($A$7&amp;$C$6&amp;$A50,MOTIVOS_DATOS!$A:$M,E$5,0)</f>
        <v>1.9316756714094139</v>
      </c>
      <c r="F50" s="7"/>
      <c r="G50" s="7"/>
      <c r="I50" s="12"/>
    </row>
    <row r="51" spans="1:9" ht="15" customHeight="1" x14ac:dyDescent="0.25">
      <c r="A51" s="95" t="s">
        <v>84</v>
      </c>
      <c r="B51" s="58" t="s">
        <v>86</v>
      </c>
      <c r="C51" s="64">
        <f>VLOOKUP($A$7&amp;$C$6&amp;$A51,MOTIVOS_DATOS!$A:$M,C$5,0)</f>
        <v>14.605008290377478</v>
      </c>
      <c r="D51" s="64">
        <f>VLOOKUP($A$7&amp;$C$6&amp;$A51,MOTIVOS_DATOS!$A:$M,D$5,0)</f>
        <v>17.218906036945029</v>
      </c>
      <c r="E51" s="64">
        <f>VLOOKUP($A$7&amp;$C$6&amp;$A51,MOTIVOS_DATOS!$A:$M,E$5,0)</f>
        <v>13.669795723620576</v>
      </c>
      <c r="F51" s="7"/>
      <c r="G51" s="7"/>
      <c r="I51" s="12"/>
    </row>
    <row r="52" spans="1:9" ht="15" customHeight="1" x14ac:dyDescent="0.25">
      <c r="A52" s="95" t="s">
        <v>85</v>
      </c>
      <c r="B52" s="58"/>
      <c r="C52" s="64">
        <f>VLOOKUP($A$7&amp;$C$6&amp;$A52,MOTIVOS_DATOS!$A:$M,C$5,0)</f>
        <v>3.0727286524000688</v>
      </c>
      <c r="D52" s="64">
        <f>VLOOKUP($A$7&amp;$C$6&amp;$A52,MOTIVOS_DATOS!$A:$M,D$5,0)</f>
        <v>2.8863682061012126</v>
      </c>
      <c r="E52" s="64">
        <f>VLOOKUP($A$7&amp;$C$6&amp;$A52,MOTIVOS_DATOS!$A:$M,E$5,0)</f>
        <v>2.3979772679276405</v>
      </c>
      <c r="F52" s="7"/>
      <c r="G52" s="7"/>
      <c r="I52" s="12"/>
    </row>
    <row r="53" spans="1:9" ht="15" customHeight="1" x14ac:dyDescent="0.25">
      <c r="A53" s="96" t="s">
        <v>86</v>
      </c>
      <c r="B53" s="72"/>
      <c r="C53" s="99">
        <f>VLOOKUP($A$7&amp;$C$6&amp;$A53,MOTIVOS_DATOS!$A:$M,C$5,0)</f>
        <v>11.886406105249218</v>
      </c>
      <c r="D53" s="99">
        <f>VLOOKUP($A$7&amp;$C$6&amp;$A53,MOTIVOS_DATOS!$A:$M,D$5,0)</f>
        <v>9.8577507007951812</v>
      </c>
      <c r="E53" s="99">
        <f>VLOOKUP($A$7&amp;$C$6&amp;$A53,MOTIVOS_DATOS!$A:$M,E$5,0)</f>
        <v>11.322046461298385</v>
      </c>
      <c r="F53" s="7"/>
      <c r="G53" s="7"/>
      <c r="I53" s="12"/>
    </row>
    <row r="54" spans="1:9" x14ac:dyDescent="0.25">
      <c r="A54" s="7"/>
      <c r="B54" s="37"/>
      <c r="C54" s="7"/>
      <c r="D54" s="7"/>
      <c r="E54" s="7"/>
      <c r="F54" s="7"/>
      <c r="G54" s="7"/>
    </row>
    <row r="55" spans="1:9" x14ac:dyDescent="0.25">
      <c r="A55" s="7"/>
      <c r="B55" s="37"/>
      <c r="C55" s="7"/>
      <c r="D55" s="7"/>
      <c r="E55" s="7"/>
      <c r="F55" s="7"/>
      <c r="G55" s="7"/>
    </row>
    <row r="56" spans="1:9" x14ac:dyDescent="0.25">
      <c r="B56" s="35"/>
    </row>
    <row r="57" spans="1:9" x14ac:dyDescent="0.25">
      <c r="B57" s="35"/>
    </row>
    <row r="58" spans="1:9" x14ac:dyDescent="0.25">
      <c r="B58" s="35"/>
    </row>
    <row r="59" spans="1:9" x14ac:dyDescent="0.25">
      <c r="B59" s="35"/>
    </row>
    <row r="60" spans="1:9" x14ac:dyDescent="0.25">
      <c r="B60" s="35"/>
    </row>
    <row r="61" spans="1:9" x14ac:dyDescent="0.25">
      <c r="B61" s="35"/>
    </row>
    <row r="62" spans="1:9" x14ac:dyDescent="0.25">
      <c r="B62" s="35"/>
    </row>
    <row r="63" spans="1:9" x14ac:dyDescent="0.25">
      <c r="B63" s="35"/>
    </row>
    <row r="64" spans="1:9"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35"/>
    </row>
    <row r="86" spans="2:2" x14ac:dyDescent="0.25">
      <c r="B86" s="35"/>
    </row>
    <row r="87" spans="2:2" x14ac:dyDescent="0.25">
      <c r="B87" s="35"/>
    </row>
    <row r="88" spans="2:2" x14ac:dyDescent="0.25">
      <c r="B88" s="35"/>
    </row>
    <row r="89" spans="2:2" x14ac:dyDescent="0.25">
      <c r="B89" s="35"/>
    </row>
    <row r="90" spans="2:2" x14ac:dyDescent="0.25">
      <c r="B90" s="35"/>
    </row>
    <row r="91" spans="2:2" x14ac:dyDescent="0.25">
      <c r="B91" s="35"/>
    </row>
    <row r="92" spans="2:2" x14ac:dyDescent="0.25">
      <c r="B92" s="35"/>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1" spans="2:2" x14ac:dyDescent="0.25">
      <c r="B121" s="35"/>
    </row>
    <row r="122" spans="2:2" x14ac:dyDescent="0.25">
      <c r="B122" s="35"/>
    </row>
    <row r="123" spans="2:2" x14ac:dyDescent="0.25">
      <c r="B123" s="35"/>
    </row>
    <row r="124" spans="2:2" x14ac:dyDescent="0.25">
      <c r="B124" s="35"/>
    </row>
    <row r="125" spans="2:2" x14ac:dyDescent="0.25">
      <c r="B125" s="35"/>
    </row>
    <row r="126" spans="2:2" x14ac:dyDescent="0.25">
      <c r="B126" s="35"/>
    </row>
    <row r="127" spans="2:2" x14ac:dyDescent="0.25">
      <c r="B127" s="35"/>
    </row>
    <row r="128" spans="2:2" x14ac:dyDescent="0.25">
      <c r="B128" s="35"/>
    </row>
    <row r="129" spans="2:2" x14ac:dyDescent="0.25">
      <c r="B129" s="35"/>
    </row>
    <row r="130" spans="2:2" x14ac:dyDescent="0.25">
      <c r="B130" s="35"/>
    </row>
    <row r="131" spans="2:2" x14ac:dyDescent="0.25">
      <c r="B131" s="35"/>
    </row>
    <row r="132" spans="2:2" x14ac:dyDescent="0.25">
      <c r="B132" s="35"/>
    </row>
    <row r="133" spans="2:2" x14ac:dyDescent="0.25">
      <c r="B133" s="35"/>
    </row>
    <row r="134" spans="2:2" x14ac:dyDescent="0.25">
      <c r="B134" s="35"/>
    </row>
    <row r="135" spans="2:2" x14ac:dyDescent="0.25">
      <c r="B135" s="35"/>
    </row>
    <row r="136" spans="2:2" x14ac:dyDescent="0.25">
      <c r="B136"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151" spans="2:2" x14ac:dyDescent="0.25">
      <c r="B151" s="35"/>
    </row>
    <row r="152" spans="2:2" x14ac:dyDescent="0.25">
      <c r="B152" s="35"/>
    </row>
    <row r="153" spans="2:2" x14ac:dyDescent="0.25">
      <c r="B153" s="35"/>
    </row>
    <row r="154" spans="2:2" x14ac:dyDescent="0.25">
      <c r="B154" s="35"/>
    </row>
    <row r="155" spans="2:2" x14ac:dyDescent="0.25">
      <c r="B155" s="35"/>
    </row>
    <row r="156" spans="2:2" x14ac:dyDescent="0.25">
      <c r="B156" s="35"/>
    </row>
    <row r="157" spans="2:2" x14ac:dyDescent="0.25">
      <c r="B157" s="35"/>
    </row>
    <row r="158" spans="2:2" x14ac:dyDescent="0.25">
      <c r="B158" s="35"/>
    </row>
    <row r="159" spans="2:2" x14ac:dyDescent="0.25">
      <c r="B159" s="35"/>
    </row>
    <row r="160" spans="2:2" x14ac:dyDescent="0.25">
      <c r="B160" s="35"/>
    </row>
    <row r="161" spans="2:2" x14ac:dyDescent="0.25">
      <c r="B161" s="35"/>
    </row>
    <row r="162" spans="2:2" x14ac:dyDescent="0.25">
      <c r="B162" s="35"/>
    </row>
    <row r="163" spans="2:2" x14ac:dyDescent="0.25">
      <c r="B163" s="35"/>
    </row>
    <row r="164" spans="2:2" x14ac:dyDescent="0.25">
      <c r="B164" s="35"/>
    </row>
    <row r="165" spans="2:2" x14ac:dyDescent="0.25">
      <c r="B165" s="35"/>
    </row>
    <row r="166" spans="2:2" x14ac:dyDescent="0.25">
      <c r="B166" s="35"/>
    </row>
    <row r="167" spans="2:2" x14ac:dyDescent="0.25">
      <c r="B167" s="35"/>
    </row>
    <row r="168" spans="2:2" x14ac:dyDescent="0.25">
      <c r="B168" s="35"/>
    </row>
    <row r="169" spans="2:2" x14ac:dyDescent="0.25">
      <c r="B169" s="35"/>
    </row>
    <row r="170" spans="2:2" x14ac:dyDescent="0.25">
      <c r="B170" s="35"/>
    </row>
    <row r="171" spans="2:2" x14ac:dyDescent="0.25">
      <c r="B171" s="35"/>
    </row>
    <row r="172" spans="2:2" x14ac:dyDescent="0.25">
      <c r="B172" s="35"/>
    </row>
    <row r="173" spans="2:2" x14ac:dyDescent="0.25">
      <c r="B173" s="35"/>
    </row>
    <row r="174" spans="2:2" x14ac:dyDescent="0.25">
      <c r="B174" s="35"/>
    </row>
    <row r="175" spans="2:2" x14ac:dyDescent="0.25">
      <c r="B175" s="35"/>
    </row>
    <row r="176" spans="2:2" x14ac:dyDescent="0.25">
      <c r="B176" s="35"/>
    </row>
    <row r="177" spans="2:2" x14ac:dyDescent="0.25">
      <c r="B177" s="35"/>
    </row>
    <row r="178" spans="2:2" x14ac:dyDescent="0.25">
      <c r="B178" s="35"/>
    </row>
    <row r="179" spans="2:2" x14ac:dyDescent="0.25">
      <c r="B179" s="35"/>
    </row>
    <row r="180" spans="2:2" x14ac:dyDescent="0.25">
      <c r="B180" s="35"/>
    </row>
    <row r="181" spans="2:2" x14ac:dyDescent="0.25">
      <c r="B181" s="35"/>
    </row>
    <row r="182" spans="2:2" x14ac:dyDescent="0.25">
      <c r="B182" s="35"/>
    </row>
    <row r="183" spans="2:2" x14ac:dyDescent="0.25">
      <c r="B183" s="35"/>
    </row>
    <row r="184" spans="2:2" x14ac:dyDescent="0.25">
      <c r="B184" s="35"/>
    </row>
    <row r="185" spans="2:2" x14ac:dyDescent="0.25">
      <c r="B185" s="35"/>
    </row>
    <row r="186" spans="2:2" x14ac:dyDescent="0.25">
      <c r="B186" s="35"/>
    </row>
    <row r="187" spans="2:2" x14ac:dyDescent="0.25">
      <c r="B187" s="35"/>
    </row>
    <row r="188" spans="2:2" x14ac:dyDescent="0.25">
      <c r="B188" s="35"/>
    </row>
    <row r="189" spans="2:2" x14ac:dyDescent="0.25">
      <c r="B189" s="35"/>
    </row>
    <row r="190" spans="2:2" x14ac:dyDescent="0.25">
      <c r="B190" s="35"/>
    </row>
    <row r="191" spans="2:2" x14ac:dyDescent="0.25">
      <c r="B191" s="35"/>
    </row>
    <row r="192" spans="2:2" x14ac:dyDescent="0.25">
      <c r="B192" s="35"/>
    </row>
    <row r="193" spans="2:2" x14ac:dyDescent="0.25">
      <c r="B193" s="35"/>
    </row>
    <row r="194" spans="2:2" x14ac:dyDescent="0.25">
      <c r="B194" s="35"/>
    </row>
    <row r="195" spans="2:2" x14ac:dyDescent="0.25">
      <c r="B195" s="35"/>
    </row>
    <row r="196" spans="2:2" x14ac:dyDescent="0.25">
      <c r="B196" s="35"/>
    </row>
    <row r="197" spans="2:2" x14ac:dyDescent="0.25">
      <c r="B197" s="35"/>
    </row>
    <row r="198" spans="2:2" x14ac:dyDescent="0.25">
      <c r="B198" s="35"/>
    </row>
    <row r="199" spans="2:2" x14ac:dyDescent="0.25">
      <c r="B199" s="35"/>
    </row>
    <row r="200" spans="2:2" x14ac:dyDescent="0.25">
      <c r="B200" s="35"/>
    </row>
    <row r="201" spans="2:2" x14ac:dyDescent="0.25">
      <c r="B201" s="35"/>
    </row>
    <row r="202" spans="2:2" x14ac:dyDescent="0.25">
      <c r="B202" s="35"/>
    </row>
    <row r="203" spans="2:2" x14ac:dyDescent="0.25">
      <c r="B203" s="35"/>
    </row>
    <row r="204" spans="2:2" x14ac:dyDescent="0.25">
      <c r="B204" s="35"/>
    </row>
    <row r="205" spans="2:2" x14ac:dyDescent="0.25">
      <c r="B205" s="35"/>
    </row>
    <row r="206" spans="2:2" x14ac:dyDescent="0.25">
      <c r="B206" s="35"/>
    </row>
    <row r="207" spans="2:2" x14ac:dyDescent="0.25">
      <c r="B207" s="35"/>
    </row>
    <row r="208" spans="2:2" x14ac:dyDescent="0.25">
      <c r="B208" s="35"/>
    </row>
    <row r="209" spans="2:2" x14ac:dyDescent="0.25">
      <c r="B209" s="35"/>
    </row>
    <row r="210" spans="2:2" x14ac:dyDescent="0.25">
      <c r="B210" s="35"/>
    </row>
    <row r="211" spans="2:2" x14ac:dyDescent="0.25">
      <c r="B211" s="35"/>
    </row>
    <row r="212" spans="2:2" x14ac:dyDescent="0.25">
      <c r="B212" s="35"/>
    </row>
    <row r="213" spans="2:2" x14ac:dyDescent="0.25">
      <c r="B213" s="35"/>
    </row>
    <row r="214" spans="2:2" x14ac:dyDescent="0.25">
      <c r="B214" s="35"/>
    </row>
    <row r="215" spans="2:2" x14ac:dyDescent="0.25">
      <c r="B215" s="35"/>
    </row>
    <row r="216" spans="2:2" x14ac:dyDescent="0.25">
      <c r="B216" s="35"/>
    </row>
    <row r="217" spans="2:2" x14ac:dyDescent="0.25">
      <c r="B217" s="35"/>
    </row>
    <row r="218" spans="2:2" x14ac:dyDescent="0.25">
      <c r="B218" s="35"/>
    </row>
    <row r="219" spans="2:2" x14ac:dyDescent="0.25">
      <c r="B219" s="35"/>
    </row>
    <row r="220" spans="2:2" x14ac:dyDescent="0.25">
      <c r="B220" s="35"/>
    </row>
    <row r="221" spans="2:2" x14ac:dyDescent="0.25">
      <c r="B221" s="35"/>
    </row>
    <row r="222" spans="2:2" x14ac:dyDescent="0.25">
      <c r="B222" s="35"/>
    </row>
    <row r="223" spans="2:2" x14ac:dyDescent="0.25">
      <c r="B223" s="35"/>
    </row>
    <row r="224" spans="2:2" x14ac:dyDescent="0.25">
      <c r="B224" s="35"/>
    </row>
    <row r="225" spans="2:2" x14ac:dyDescent="0.25">
      <c r="B225" s="35"/>
    </row>
    <row r="226" spans="2:2" x14ac:dyDescent="0.25">
      <c r="B226" s="35"/>
    </row>
    <row r="227" spans="2:2" x14ac:dyDescent="0.25">
      <c r="B227" s="35"/>
    </row>
    <row r="228" spans="2:2" x14ac:dyDescent="0.25">
      <c r="B228" s="35"/>
    </row>
    <row r="229" spans="2:2" x14ac:dyDescent="0.25">
      <c r="B229" s="35"/>
    </row>
    <row r="230" spans="2:2" x14ac:dyDescent="0.25">
      <c r="B230" s="35"/>
    </row>
    <row r="231" spans="2:2" x14ac:dyDescent="0.25">
      <c r="B231" s="35"/>
    </row>
    <row r="232" spans="2:2" x14ac:dyDescent="0.25">
      <c r="B232" s="35"/>
    </row>
    <row r="233" spans="2:2" x14ac:dyDescent="0.25">
      <c r="B233" s="35"/>
    </row>
    <row r="234" spans="2:2" x14ac:dyDescent="0.25">
      <c r="B234" s="35"/>
    </row>
    <row r="235" spans="2:2" x14ac:dyDescent="0.25">
      <c r="B235" s="35"/>
    </row>
    <row r="236" spans="2:2" x14ac:dyDescent="0.25">
      <c r="B236" s="35"/>
    </row>
    <row r="237" spans="2:2" x14ac:dyDescent="0.25">
      <c r="B237" s="35"/>
    </row>
    <row r="238" spans="2:2" x14ac:dyDescent="0.25">
      <c r="B238" s="35"/>
    </row>
    <row r="239" spans="2:2" x14ac:dyDescent="0.25">
      <c r="B239" s="35"/>
    </row>
    <row r="240" spans="2:2" x14ac:dyDescent="0.25">
      <c r="B240" s="35"/>
    </row>
    <row r="241" spans="2:2" x14ac:dyDescent="0.25">
      <c r="B241" s="35"/>
    </row>
    <row r="242" spans="2:2" x14ac:dyDescent="0.25">
      <c r="B242" s="35"/>
    </row>
    <row r="243" spans="2:2" x14ac:dyDescent="0.25">
      <c r="B243" s="35"/>
    </row>
    <row r="244" spans="2:2" x14ac:dyDescent="0.25">
      <c r="B244" s="35"/>
    </row>
    <row r="245" spans="2:2" x14ac:dyDescent="0.25">
      <c r="B245" s="35"/>
    </row>
    <row r="246" spans="2:2" x14ac:dyDescent="0.25">
      <c r="B246" s="35"/>
    </row>
    <row r="247" spans="2:2" x14ac:dyDescent="0.25">
      <c r="B247" s="35"/>
    </row>
    <row r="248" spans="2:2" x14ac:dyDescent="0.25">
      <c r="B248" s="35"/>
    </row>
    <row r="249" spans="2:2" x14ac:dyDescent="0.25">
      <c r="B249" s="35"/>
    </row>
    <row r="250" spans="2:2" x14ac:dyDescent="0.25">
      <c r="B250" s="35"/>
    </row>
    <row r="251" spans="2:2" x14ac:dyDescent="0.25">
      <c r="B251" s="35"/>
    </row>
    <row r="252" spans="2:2" x14ac:dyDescent="0.25">
      <c r="B252" s="35"/>
    </row>
    <row r="253" spans="2:2" x14ac:dyDescent="0.25">
      <c r="B253" s="35"/>
    </row>
    <row r="254" spans="2:2" x14ac:dyDescent="0.25">
      <c r="B254" s="35"/>
    </row>
    <row r="255" spans="2:2" x14ac:dyDescent="0.25">
      <c r="B255" s="35"/>
    </row>
    <row r="256" spans="2:2" x14ac:dyDescent="0.25">
      <c r="B256" s="35"/>
    </row>
    <row r="257" spans="2:2" x14ac:dyDescent="0.25">
      <c r="B257" s="35"/>
    </row>
    <row r="258" spans="2:2" x14ac:dyDescent="0.25">
      <c r="B258" s="35"/>
    </row>
    <row r="259" spans="2:2" x14ac:dyDescent="0.25">
      <c r="B259" s="35"/>
    </row>
    <row r="260" spans="2:2" x14ac:dyDescent="0.25">
      <c r="B260" s="35"/>
    </row>
    <row r="261" spans="2:2" x14ac:dyDescent="0.25">
      <c r="B261" s="35"/>
    </row>
    <row r="262" spans="2:2" x14ac:dyDescent="0.25">
      <c r="B262" s="35"/>
    </row>
    <row r="263" spans="2:2" x14ac:dyDescent="0.25">
      <c r="B263" s="35"/>
    </row>
    <row r="264" spans="2:2" x14ac:dyDescent="0.25">
      <c r="B264" s="35"/>
    </row>
    <row r="265" spans="2:2" x14ac:dyDescent="0.25">
      <c r="B265" s="35"/>
    </row>
    <row r="266" spans="2:2" x14ac:dyDescent="0.25">
      <c r="B266" s="35"/>
    </row>
    <row r="267" spans="2:2" x14ac:dyDescent="0.25">
      <c r="B267" s="35"/>
    </row>
    <row r="268" spans="2:2" x14ac:dyDescent="0.25">
      <c r="B268" s="35"/>
    </row>
    <row r="269" spans="2:2" x14ac:dyDescent="0.25">
      <c r="B269" s="35"/>
    </row>
    <row r="270" spans="2:2" x14ac:dyDescent="0.25">
      <c r="B270" s="35"/>
    </row>
    <row r="271" spans="2:2" x14ac:dyDescent="0.25">
      <c r="B271" s="35"/>
    </row>
    <row r="272" spans="2:2" x14ac:dyDescent="0.25">
      <c r="B272" s="35"/>
    </row>
    <row r="273" spans="2:2" x14ac:dyDescent="0.25">
      <c r="B273" s="35"/>
    </row>
    <row r="274" spans="2:2" x14ac:dyDescent="0.25">
      <c r="B274" s="35"/>
    </row>
    <row r="275" spans="2:2" x14ac:dyDescent="0.25">
      <c r="B275" s="35"/>
    </row>
    <row r="276" spans="2:2" x14ac:dyDescent="0.25">
      <c r="B276" s="35"/>
    </row>
    <row r="277" spans="2:2" x14ac:dyDescent="0.25">
      <c r="B277" s="35"/>
    </row>
    <row r="278" spans="2:2" x14ac:dyDescent="0.25">
      <c r="B278" s="35"/>
    </row>
    <row r="279" spans="2:2" x14ac:dyDescent="0.25">
      <c r="B279" s="35"/>
    </row>
    <row r="280" spans="2:2" x14ac:dyDescent="0.25">
      <c r="B280" s="35"/>
    </row>
    <row r="281" spans="2:2" x14ac:dyDescent="0.25">
      <c r="B281" s="35"/>
    </row>
    <row r="282" spans="2:2" x14ac:dyDescent="0.25">
      <c r="B282" s="35"/>
    </row>
    <row r="283" spans="2:2" x14ac:dyDescent="0.25">
      <c r="B283" s="35"/>
    </row>
    <row r="284" spans="2:2" x14ac:dyDescent="0.25">
      <c r="B284" s="35"/>
    </row>
    <row r="285" spans="2:2" x14ac:dyDescent="0.25">
      <c r="B285" s="35"/>
    </row>
    <row r="286" spans="2:2" x14ac:dyDescent="0.25">
      <c r="B286" s="35"/>
    </row>
    <row r="287" spans="2:2" x14ac:dyDescent="0.25">
      <c r="B287" s="35"/>
    </row>
    <row r="288" spans="2:2" x14ac:dyDescent="0.25">
      <c r="B288" s="35"/>
    </row>
    <row r="289" spans="2:2" x14ac:dyDescent="0.25">
      <c r="B289" s="35"/>
    </row>
    <row r="290" spans="2:2" x14ac:dyDescent="0.25">
      <c r="B290" s="35"/>
    </row>
    <row r="291" spans="2:2" x14ac:dyDescent="0.25">
      <c r="B291" s="35"/>
    </row>
    <row r="292" spans="2:2" x14ac:dyDescent="0.25">
      <c r="B292" s="35"/>
    </row>
    <row r="293" spans="2:2" x14ac:dyDescent="0.25">
      <c r="B293" s="35"/>
    </row>
    <row r="294" spans="2:2" x14ac:dyDescent="0.25">
      <c r="B294" s="35"/>
    </row>
    <row r="295" spans="2:2" x14ac:dyDescent="0.25">
      <c r="B295" s="35"/>
    </row>
    <row r="296" spans="2:2" x14ac:dyDescent="0.25">
      <c r="B296" s="35"/>
    </row>
    <row r="297" spans="2:2" x14ac:dyDescent="0.25">
      <c r="B297" s="35"/>
    </row>
    <row r="298" spans="2:2" x14ac:dyDescent="0.25">
      <c r="B298"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13" spans="2:2" x14ac:dyDescent="0.25">
      <c r="B313" s="35"/>
    </row>
    <row r="314" spans="2:2" x14ac:dyDescent="0.25">
      <c r="B314" s="35"/>
    </row>
    <row r="315" spans="2:2" x14ac:dyDescent="0.25">
      <c r="B315" s="35"/>
    </row>
    <row r="316" spans="2:2" x14ac:dyDescent="0.25">
      <c r="B316" s="35"/>
    </row>
    <row r="317" spans="2:2" x14ac:dyDescent="0.25">
      <c r="B317" s="35"/>
    </row>
    <row r="318" spans="2:2" x14ac:dyDescent="0.25">
      <c r="B318" s="35"/>
    </row>
    <row r="319" spans="2:2" x14ac:dyDescent="0.25">
      <c r="B319" s="35"/>
    </row>
    <row r="320" spans="2:2" x14ac:dyDescent="0.25">
      <c r="B320" s="35"/>
    </row>
    <row r="321" spans="2:2" x14ac:dyDescent="0.25">
      <c r="B321"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3" spans="2:2" x14ac:dyDescent="0.25">
      <c r="B333" s="35"/>
    </row>
    <row r="334" spans="2:2" x14ac:dyDescent="0.25">
      <c r="B334" s="35"/>
    </row>
    <row r="335" spans="2:2" x14ac:dyDescent="0.25">
      <c r="B335" s="35"/>
    </row>
    <row r="336" spans="2:2" x14ac:dyDescent="0.25">
      <c r="B336" s="35"/>
    </row>
    <row r="337" spans="2:2" x14ac:dyDescent="0.25">
      <c r="B337" s="35"/>
    </row>
    <row r="338" spans="2:2" x14ac:dyDescent="0.25">
      <c r="B338" s="35"/>
    </row>
    <row r="339" spans="2:2" x14ac:dyDescent="0.25">
      <c r="B339" s="35"/>
    </row>
    <row r="340" spans="2:2" x14ac:dyDescent="0.25">
      <c r="B340" s="35"/>
    </row>
    <row r="341" spans="2:2" x14ac:dyDescent="0.25">
      <c r="B341" s="35"/>
    </row>
    <row r="342" spans="2:2" x14ac:dyDescent="0.25">
      <c r="B342" s="35"/>
    </row>
    <row r="343" spans="2:2" x14ac:dyDescent="0.25">
      <c r="B343"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5" spans="2:2" x14ac:dyDescent="0.25">
      <c r="B365" s="35"/>
    </row>
    <row r="366" spans="2:2" x14ac:dyDescent="0.25">
      <c r="B366" s="35"/>
    </row>
    <row r="367" spans="2:2" x14ac:dyDescent="0.25">
      <c r="B367" s="35"/>
    </row>
    <row r="368" spans="2:2" x14ac:dyDescent="0.25">
      <c r="B368" s="35"/>
    </row>
    <row r="369" spans="2:2" x14ac:dyDescent="0.25">
      <c r="B369" s="35"/>
    </row>
    <row r="370" spans="2:2" x14ac:dyDescent="0.25">
      <c r="B370" s="35"/>
    </row>
    <row r="371" spans="2:2" x14ac:dyDescent="0.25">
      <c r="B371" s="35"/>
    </row>
    <row r="372" spans="2:2" x14ac:dyDescent="0.25">
      <c r="B372" s="35"/>
    </row>
    <row r="373" spans="2:2" x14ac:dyDescent="0.25">
      <c r="B373" s="35"/>
    </row>
    <row r="374" spans="2:2" x14ac:dyDescent="0.25">
      <c r="B374" s="35"/>
    </row>
    <row r="375" spans="2:2" x14ac:dyDescent="0.25">
      <c r="B375" s="35"/>
    </row>
    <row r="376" spans="2:2" x14ac:dyDescent="0.25">
      <c r="B376" s="35"/>
    </row>
    <row r="377" spans="2:2" x14ac:dyDescent="0.25">
      <c r="B377" s="35"/>
    </row>
    <row r="378" spans="2:2" x14ac:dyDescent="0.25">
      <c r="B378" s="35"/>
    </row>
    <row r="379" spans="2:2" x14ac:dyDescent="0.25">
      <c r="B379" s="35"/>
    </row>
    <row r="380" spans="2:2" x14ac:dyDescent="0.25">
      <c r="B380" s="35"/>
    </row>
    <row r="381" spans="2:2" x14ac:dyDescent="0.25">
      <c r="B381" s="35"/>
    </row>
    <row r="382" spans="2:2" x14ac:dyDescent="0.25">
      <c r="B382" s="35"/>
    </row>
    <row r="383" spans="2:2" x14ac:dyDescent="0.25">
      <c r="B383" s="35"/>
    </row>
    <row r="384" spans="2:2" x14ac:dyDescent="0.25">
      <c r="B384" s="35"/>
    </row>
    <row r="385" spans="2:2" x14ac:dyDescent="0.25">
      <c r="B385" s="35"/>
    </row>
    <row r="386" spans="2:2" x14ac:dyDescent="0.25">
      <c r="B386" s="35"/>
    </row>
    <row r="387" spans="2:2" x14ac:dyDescent="0.25">
      <c r="B387" s="35"/>
    </row>
    <row r="388" spans="2:2" x14ac:dyDescent="0.25">
      <c r="B388" s="35"/>
    </row>
    <row r="389" spans="2:2" x14ac:dyDescent="0.25">
      <c r="B389" s="35"/>
    </row>
    <row r="390" spans="2:2" x14ac:dyDescent="0.25">
      <c r="B390" s="35"/>
    </row>
    <row r="391" spans="2:2" x14ac:dyDescent="0.25">
      <c r="B391" s="35"/>
    </row>
    <row r="392" spans="2:2" x14ac:dyDescent="0.25">
      <c r="B392" s="35"/>
    </row>
    <row r="393" spans="2:2" x14ac:dyDescent="0.25">
      <c r="B393" s="35"/>
    </row>
    <row r="394" spans="2:2" x14ac:dyDescent="0.25">
      <c r="B394" s="35"/>
    </row>
    <row r="395" spans="2:2" x14ac:dyDescent="0.25">
      <c r="B395" s="35"/>
    </row>
    <row r="396" spans="2:2" x14ac:dyDescent="0.25">
      <c r="B396" s="35"/>
    </row>
    <row r="397" spans="2:2" x14ac:dyDescent="0.25">
      <c r="B397" s="35"/>
    </row>
    <row r="398" spans="2:2" x14ac:dyDescent="0.25">
      <c r="B398" s="35"/>
    </row>
    <row r="399" spans="2:2" x14ac:dyDescent="0.25">
      <c r="B399" s="35"/>
    </row>
    <row r="400" spans="2:2" x14ac:dyDescent="0.25">
      <c r="B400" s="35"/>
    </row>
    <row r="401" spans="2:2" x14ac:dyDescent="0.25">
      <c r="B401" s="35"/>
    </row>
    <row r="402" spans="2:2" x14ac:dyDescent="0.25">
      <c r="B402" s="35"/>
    </row>
    <row r="403" spans="2:2" x14ac:dyDescent="0.25">
      <c r="B403" s="35"/>
    </row>
    <row r="404" spans="2:2" x14ac:dyDescent="0.25">
      <c r="B404" s="35"/>
    </row>
    <row r="405" spans="2:2" x14ac:dyDescent="0.25">
      <c r="B405" s="35"/>
    </row>
    <row r="406" spans="2:2" x14ac:dyDescent="0.25">
      <c r="B406" s="35"/>
    </row>
    <row r="407" spans="2:2" x14ac:dyDescent="0.25">
      <c r="B407" s="35"/>
    </row>
    <row r="408" spans="2:2" x14ac:dyDescent="0.25">
      <c r="B408" s="35"/>
    </row>
    <row r="409" spans="2:2" x14ac:dyDescent="0.25">
      <c r="B409" s="35"/>
    </row>
    <row r="410" spans="2:2" x14ac:dyDescent="0.25">
      <c r="B410" s="35"/>
    </row>
    <row r="411" spans="2:2" x14ac:dyDescent="0.25">
      <c r="B411" s="35"/>
    </row>
    <row r="412" spans="2:2" x14ac:dyDescent="0.25">
      <c r="B412" s="35"/>
    </row>
    <row r="413" spans="2:2" x14ac:dyDescent="0.25">
      <c r="B413" s="35"/>
    </row>
    <row r="414" spans="2:2" x14ac:dyDescent="0.25">
      <c r="B414" s="35"/>
    </row>
    <row r="415" spans="2:2" x14ac:dyDescent="0.25">
      <c r="B415" s="35"/>
    </row>
    <row r="416" spans="2:2" x14ac:dyDescent="0.25">
      <c r="B416" s="35"/>
    </row>
    <row r="417" spans="2:2" x14ac:dyDescent="0.25">
      <c r="B417" s="35"/>
    </row>
    <row r="418" spans="2:2" x14ac:dyDescent="0.25">
      <c r="B418" s="35"/>
    </row>
    <row r="419" spans="2:2" x14ac:dyDescent="0.25">
      <c r="B419" s="35"/>
    </row>
    <row r="420" spans="2:2" x14ac:dyDescent="0.25">
      <c r="B420" s="35"/>
    </row>
    <row r="421" spans="2:2" x14ac:dyDescent="0.25">
      <c r="B421" s="35"/>
    </row>
    <row r="422" spans="2:2" x14ac:dyDescent="0.25">
      <c r="B422" s="35"/>
    </row>
    <row r="423" spans="2:2" x14ac:dyDescent="0.25">
      <c r="B423" s="35"/>
    </row>
    <row r="424" spans="2:2" x14ac:dyDescent="0.25">
      <c r="B424" s="35"/>
    </row>
    <row r="425" spans="2:2" x14ac:dyDescent="0.25">
      <c r="B425" s="35"/>
    </row>
    <row r="426" spans="2:2" x14ac:dyDescent="0.25">
      <c r="B426" s="35"/>
    </row>
    <row r="427" spans="2:2" x14ac:dyDescent="0.25">
      <c r="B427" s="35"/>
    </row>
    <row r="428" spans="2:2" x14ac:dyDescent="0.25">
      <c r="B428" s="35"/>
    </row>
    <row r="429" spans="2:2" x14ac:dyDescent="0.25">
      <c r="B429" s="35"/>
    </row>
    <row r="430" spans="2:2" x14ac:dyDescent="0.25">
      <c r="B430" s="35"/>
    </row>
    <row r="431" spans="2:2" x14ac:dyDescent="0.25">
      <c r="B431" s="35"/>
    </row>
    <row r="432" spans="2:2" x14ac:dyDescent="0.25">
      <c r="B432" s="35"/>
    </row>
    <row r="433" spans="2:2" x14ac:dyDescent="0.25">
      <c r="B433" s="35"/>
    </row>
    <row r="434" spans="2:2" x14ac:dyDescent="0.25">
      <c r="B434" s="35"/>
    </row>
    <row r="435" spans="2:2" x14ac:dyDescent="0.25">
      <c r="B435" s="35"/>
    </row>
    <row r="436" spans="2:2" x14ac:dyDescent="0.25">
      <c r="B436" s="35"/>
    </row>
    <row r="437" spans="2:2" x14ac:dyDescent="0.25">
      <c r="B437" s="35"/>
    </row>
    <row r="438" spans="2:2" x14ac:dyDescent="0.25">
      <c r="B438" s="35"/>
    </row>
    <row r="439" spans="2:2" x14ac:dyDescent="0.25">
      <c r="B439" s="35"/>
    </row>
    <row r="440" spans="2:2" x14ac:dyDescent="0.25">
      <c r="B440" s="35"/>
    </row>
    <row r="441" spans="2:2" x14ac:dyDescent="0.25">
      <c r="B441" s="35"/>
    </row>
    <row r="442" spans="2:2" x14ac:dyDescent="0.25">
      <c r="B442" s="35"/>
    </row>
    <row r="443" spans="2:2" x14ac:dyDescent="0.25">
      <c r="B443" s="35"/>
    </row>
    <row r="444" spans="2:2" x14ac:dyDescent="0.25">
      <c r="B444" s="35"/>
    </row>
    <row r="445" spans="2:2" x14ac:dyDescent="0.25">
      <c r="B445" s="35"/>
    </row>
    <row r="446" spans="2:2" x14ac:dyDescent="0.25">
      <c r="B446" s="35"/>
    </row>
    <row r="447" spans="2:2" x14ac:dyDescent="0.25">
      <c r="B447" s="35"/>
    </row>
    <row r="448" spans="2:2" x14ac:dyDescent="0.25">
      <c r="B448" s="35"/>
    </row>
    <row r="449" spans="2:2" x14ac:dyDescent="0.25">
      <c r="B449" s="35"/>
    </row>
    <row r="450" spans="2:2" x14ac:dyDescent="0.25">
      <c r="B450" s="35"/>
    </row>
    <row r="451" spans="2:2" x14ac:dyDescent="0.25">
      <c r="B451" s="35"/>
    </row>
    <row r="452" spans="2:2" x14ac:dyDescent="0.25">
      <c r="B452" s="35"/>
    </row>
    <row r="453" spans="2:2" x14ac:dyDescent="0.25">
      <c r="B453" s="35"/>
    </row>
    <row r="454" spans="2:2" x14ac:dyDescent="0.25">
      <c r="B454" s="35"/>
    </row>
    <row r="455" spans="2:2" x14ac:dyDescent="0.25">
      <c r="B455" s="35"/>
    </row>
    <row r="456" spans="2:2" x14ac:dyDescent="0.25">
      <c r="B456" s="35"/>
    </row>
    <row r="457" spans="2:2" x14ac:dyDescent="0.25">
      <c r="B457" s="35"/>
    </row>
    <row r="458" spans="2:2" x14ac:dyDescent="0.25">
      <c r="B458" s="35"/>
    </row>
    <row r="459" spans="2:2" x14ac:dyDescent="0.25">
      <c r="B459" s="35"/>
    </row>
    <row r="460" spans="2:2" x14ac:dyDescent="0.25">
      <c r="B460" s="35"/>
    </row>
    <row r="461" spans="2:2" x14ac:dyDescent="0.25">
      <c r="B461" s="35"/>
    </row>
    <row r="462" spans="2:2" x14ac:dyDescent="0.25">
      <c r="B462" s="35"/>
    </row>
    <row r="463" spans="2:2" x14ac:dyDescent="0.25">
      <c r="B463" s="35"/>
    </row>
    <row r="464" spans="2:2" x14ac:dyDescent="0.25">
      <c r="B464" s="35"/>
    </row>
    <row r="465" spans="2:2" x14ac:dyDescent="0.25">
      <c r="B465" s="35"/>
    </row>
    <row r="466" spans="2:2" x14ac:dyDescent="0.25">
      <c r="B466" s="35"/>
    </row>
    <row r="467" spans="2:2" x14ac:dyDescent="0.25">
      <c r="B467" s="35"/>
    </row>
    <row r="468" spans="2:2" x14ac:dyDescent="0.25">
      <c r="B468" s="35"/>
    </row>
    <row r="469" spans="2:2" x14ac:dyDescent="0.25">
      <c r="B469" s="35"/>
    </row>
    <row r="470" spans="2:2" x14ac:dyDescent="0.25">
      <c r="B470" s="35"/>
    </row>
    <row r="471" spans="2:2" x14ac:dyDescent="0.25">
      <c r="B471" s="35"/>
    </row>
    <row r="472" spans="2:2" x14ac:dyDescent="0.25">
      <c r="B472" s="35"/>
    </row>
    <row r="473" spans="2:2" x14ac:dyDescent="0.25">
      <c r="B473" s="35"/>
    </row>
    <row r="474" spans="2:2" x14ac:dyDescent="0.25">
      <c r="B474" s="35"/>
    </row>
    <row r="475" spans="2:2" x14ac:dyDescent="0.25">
      <c r="B475" s="35"/>
    </row>
    <row r="476" spans="2:2" x14ac:dyDescent="0.25">
      <c r="B476" s="35"/>
    </row>
    <row r="477" spans="2:2" x14ac:dyDescent="0.25">
      <c r="B477" s="35"/>
    </row>
    <row r="478" spans="2:2" x14ac:dyDescent="0.25">
      <c r="B478" s="35"/>
    </row>
    <row r="479" spans="2:2" x14ac:dyDescent="0.25">
      <c r="B479" s="35"/>
    </row>
    <row r="480" spans="2:2" x14ac:dyDescent="0.25">
      <c r="B480" s="35"/>
    </row>
    <row r="481" spans="2:2" x14ac:dyDescent="0.25">
      <c r="B481" s="35"/>
    </row>
    <row r="482" spans="2:2" x14ac:dyDescent="0.25">
      <c r="B482" s="35"/>
    </row>
    <row r="483" spans="2:2" x14ac:dyDescent="0.25">
      <c r="B483" s="35"/>
    </row>
    <row r="484" spans="2:2" x14ac:dyDescent="0.25">
      <c r="B484" s="35"/>
    </row>
    <row r="485" spans="2:2" x14ac:dyDescent="0.25">
      <c r="B485" s="35"/>
    </row>
    <row r="486" spans="2:2" x14ac:dyDescent="0.25">
      <c r="B486" s="35"/>
    </row>
    <row r="487" spans="2:2" x14ac:dyDescent="0.25">
      <c r="B487" s="35"/>
    </row>
    <row r="488" spans="2:2" x14ac:dyDescent="0.25">
      <c r="B488" s="35"/>
    </row>
    <row r="489" spans="2:2" x14ac:dyDescent="0.25">
      <c r="B489" s="35"/>
    </row>
    <row r="490" spans="2:2" x14ac:dyDescent="0.25">
      <c r="B490" s="35"/>
    </row>
    <row r="491" spans="2:2" x14ac:dyDescent="0.25">
      <c r="B491" s="35"/>
    </row>
    <row r="492" spans="2:2" x14ac:dyDescent="0.25">
      <c r="B492" s="35"/>
    </row>
    <row r="493" spans="2:2" x14ac:dyDescent="0.25">
      <c r="B493" s="35"/>
    </row>
    <row r="494" spans="2:2" x14ac:dyDescent="0.25">
      <c r="B494" s="35"/>
    </row>
    <row r="495" spans="2:2" x14ac:dyDescent="0.25">
      <c r="B495" s="35"/>
    </row>
    <row r="496" spans="2:2" x14ac:dyDescent="0.25">
      <c r="B496" s="35"/>
    </row>
    <row r="497" spans="2:2" x14ac:dyDescent="0.25">
      <c r="B497" s="35"/>
    </row>
    <row r="498" spans="2:2" x14ac:dyDescent="0.25">
      <c r="B498" s="35"/>
    </row>
    <row r="499" spans="2:2" x14ac:dyDescent="0.25">
      <c r="B499" s="35"/>
    </row>
    <row r="500" spans="2:2" x14ac:dyDescent="0.25">
      <c r="B500" s="35"/>
    </row>
    <row r="501" spans="2:2" x14ac:dyDescent="0.25">
      <c r="B501" s="14"/>
    </row>
  </sheetData>
  <mergeCells count="2">
    <mergeCell ref="A1:G1"/>
    <mergeCell ref="C6:E6"/>
  </mergeCells>
  <pageMargins left="0.70866141732283472" right="0.70866141732283472" top="0.74803149606299213" bottom="0.74803149606299213" header="0.31496062992125984" footer="0.31496062992125984"/>
  <pageSetup paperSize="9" scale="73" orientation="landscape" r:id="rId1"/>
  <ignoredErrors>
    <ignoredError sqref="C7: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85725</xdr:colOff>
                    <xdr:row>5</xdr:row>
                    <xdr:rowOff>333375</xdr:rowOff>
                  </from>
                  <to>
                    <xdr:col>1</xdr:col>
                    <xdr:colOff>400050</xdr:colOff>
                    <xdr:row>6</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85" zoomScaleNormal="85" zoomScaleSheetLayoutView="100" workbookViewId="0">
      <selection activeCell="E7" sqref="E7"/>
    </sheetView>
  </sheetViews>
  <sheetFormatPr baseColWidth="10" defaultColWidth="11.42578125" defaultRowHeight="15" x14ac:dyDescent="0.25"/>
  <cols>
    <col min="1" max="1" width="1.28515625" customWidth="1"/>
    <col min="2" max="2" width="109" customWidth="1"/>
    <col min="3" max="3" width="4.140625" customWidth="1"/>
  </cols>
  <sheetData>
    <row r="1" spans="1:7" ht="48.75" customHeight="1" x14ac:dyDescent="0.25">
      <c r="A1" s="101" t="s">
        <v>123</v>
      </c>
      <c r="B1" s="101"/>
      <c r="C1" s="31"/>
      <c r="D1" s="31"/>
      <c r="E1" s="31"/>
      <c r="F1" s="31"/>
      <c r="G1" s="31"/>
    </row>
    <row r="2" spans="1:7" ht="15.75" thickBot="1" x14ac:dyDescent="0.3"/>
    <row r="3" spans="1:7" ht="18.75" customHeight="1" thickTop="1" thickBot="1" x14ac:dyDescent="0.3">
      <c r="A3" s="102" t="s">
        <v>159</v>
      </c>
      <c r="B3" s="103"/>
      <c r="C3" s="45"/>
      <c r="D3" s="45"/>
      <c r="E3" s="45"/>
      <c r="F3" s="45"/>
      <c r="G3" s="46"/>
    </row>
    <row r="4" spans="1:7" ht="3" customHeight="1" thickTop="1" x14ac:dyDescent="0.25"/>
    <row r="5" spans="1:7" s="47" customFormat="1" ht="18.75" customHeight="1" thickBot="1" x14ac:dyDescent="0.3">
      <c r="B5" s="4"/>
    </row>
    <row r="6" spans="1:7" ht="5.25" customHeight="1" thickTop="1" x14ac:dyDescent="0.25"/>
    <row r="7" spans="1:7" s="113" customFormat="1" ht="243.75" customHeight="1" x14ac:dyDescent="0.25">
      <c r="B7" s="114" t="s">
        <v>198</v>
      </c>
    </row>
    <row r="8" spans="1:7" s="48" customFormat="1" x14ac:dyDescent="0.25">
      <c r="B8" s="49"/>
    </row>
    <row r="9" spans="1:7" s="48" customFormat="1" ht="165.75" customHeight="1" x14ac:dyDescent="0.25">
      <c r="B9" s="114" t="s">
        <v>199</v>
      </c>
    </row>
    <row r="10" spans="1:7" s="48" customFormat="1" x14ac:dyDescent="0.25">
      <c r="B10" s="49"/>
    </row>
    <row r="11" spans="1:7" s="48" customFormat="1" ht="150" customHeight="1" x14ac:dyDescent="0.25">
      <c r="B11" s="114" t="s">
        <v>200</v>
      </c>
    </row>
    <row r="12" spans="1:7" s="48" customFormat="1" x14ac:dyDescent="0.25">
      <c r="B12" s="49"/>
    </row>
    <row r="13" spans="1:7" s="48" customFormat="1" ht="33" customHeight="1" x14ac:dyDescent="0.25">
      <c r="B13" s="49"/>
    </row>
    <row r="14" spans="1:7" x14ac:dyDescent="0.25">
      <c r="B14" s="49"/>
    </row>
    <row r="15" spans="1:7" x14ac:dyDescent="0.25">
      <c r="B15" s="49"/>
    </row>
    <row r="16" spans="1:7" x14ac:dyDescent="0.25">
      <c r="B16" s="49"/>
    </row>
    <row r="17" spans="2:2" x14ac:dyDescent="0.25">
      <c r="B17" s="49"/>
    </row>
    <row r="18" spans="2:2" x14ac:dyDescent="0.25">
      <c r="B18" s="49"/>
    </row>
    <row r="19" spans="2:2" x14ac:dyDescent="0.25">
      <c r="B19" s="49"/>
    </row>
    <row r="20" spans="2:2" x14ac:dyDescent="0.25">
      <c r="B20" s="49"/>
    </row>
    <row r="21" spans="2:2" x14ac:dyDescent="0.25">
      <c r="B21" s="49"/>
    </row>
    <row r="22" spans="2:2" x14ac:dyDescent="0.25">
      <c r="B22" s="49"/>
    </row>
    <row r="23" spans="2:2" x14ac:dyDescent="0.25">
      <c r="B23" s="49"/>
    </row>
    <row r="24" spans="2:2" x14ac:dyDescent="0.25">
      <c r="B24" s="49"/>
    </row>
    <row r="25" spans="2:2" s="47" customFormat="1" ht="18.75" customHeight="1" x14ac:dyDescent="0.25">
      <c r="B25" s="49"/>
    </row>
    <row r="26" spans="2:2" x14ac:dyDescent="0.25">
      <c r="B26" s="49"/>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2578125" defaultRowHeight="15" x14ac:dyDescent="0.25"/>
  <cols>
    <col min="1" max="1" width="1.28515625" style="1" customWidth="1"/>
    <col min="2" max="2" width="109" style="1" customWidth="1"/>
    <col min="3" max="3" width="4.140625" style="1" customWidth="1"/>
    <col min="4" max="16384" width="11.42578125" style="1"/>
  </cols>
  <sheetData>
    <row r="1" spans="1:7" ht="48.75" customHeight="1" x14ac:dyDescent="0.25">
      <c r="A1" s="101" t="s">
        <v>123</v>
      </c>
      <c r="B1" s="101"/>
      <c r="C1" s="21"/>
      <c r="D1" s="21"/>
      <c r="E1" s="21"/>
      <c r="F1" s="21"/>
      <c r="G1" s="21"/>
    </row>
    <row r="2" spans="1:7" ht="15.75" thickBot="1" x14ac:dyDescent="0.3"/>
    <row r="3" spans="1:7" ht="18.75" customHeight="1" thickTop="1" thickBot="1" x14ac:dyDescent="0.3">
      <c r="A3" s="104" t="s">
        <v>93</v>
      </c>
      <c r="B3" s="105"/>
      <c r="C3" s="22"/>
      <c r="D3" s="22"/>
      <c r="E3" s="22"/>
      <c r="F3" s="22"/>
      <c r="G3" s="23"/>
    </row>
    <row r="4" spans="1:7" ht="3" customHeight="1" thickTop="1" x14ac:dyDescent="0.25"/>
    <row r="5" spans="1:7" s="24" customFormat="1" ht="18.75" customHeight="1" thickBot="1" x14ac:dyDescent="0.3">
      <c r="B5" s="4" t="s">
        <v>94</v>
      </c>
    </row>
    <row r="6" spans="1:7" ht="5.25" customHeight="1" thickTop="1" x14ac:dyDescent="0.25"/>
    <row r="7" spans="1:7" s="25" customFormat="1" x14ac:dyDescent="0.25">
      <c r="B7" s="26" t="s">
        <v>95</v>
      </c>
    </row>
    <row r="8" spans="1:7" s="25" customFormat="1" x14ac:dyDescent="0.25">
      <c r="B8" s="26" t="s">
        <v>96</v>
      </c>
    </row>
    <row r="9" spans="1:7" s="25" customFormat="1" x14ac:dyDescent="0.25">
      <c r="B9" s="26" t="s">
        <v>97</v>
      </c>
    </row>
    <row r="10" spans="1:7" s="25" customFormat="1" x14ac:dyDescent="0.25">
      <c r="B10" s="26" t="s">
        <v>98</v>
      </c>
    </row>
    <row r="11" spans="1:7" s="25" customFormat="1" x14ac:dyDescent="0.25">
      <c r="B11" s="26" t="s">
        <v>99</v>
      </c>
    </row>
    <row r="12" spans="1:7" s="25" customFormat="1" x14ac:dyDescent="0.25">
      <c r="B12" s="26"/>
    </row>
    <row r="13" spans="1:7" s="24" customFormat="1" ht="18.75" customHeight="1" thickBot="1" x14ac:dyDescent="0.3">
      <c r="B13" s="4" t="s">
        <v>100</v>
      </c>
    </row>
    <row r="14" spans="1:7" ht="5.25" customHeight="1" thickTop="1" x14ac:dyDescent="0.25"/>
    <row r="15" spans="1:7" s="27" customFormat="1" ht="32.25" customHeight="1" x14ac:dyDescent="0.25">
      <c r="B15" s="28" t="s">
        <v>101</v>
      </c>
    </row>
    <row r="16" spans="1:7" s="27" customFormat="1" ht="32.25" customHeight="1" x14ac:dyDescent="0.25">
      <c r="B16" s="28" t="s">
        <v>102</v>
      </c>
    </row>
    <row r="17" spans="2:2" s="27" customFormat="1" ht="32.25" customHeight="1" x14ac:dyDescent="0.25">
      <c r="B17" s="28" t="s">
        <v>103</v>
      </c>
    </row>
    <row r="18" spans="2:2" s="27" customFormat="1" ht="32.25" customHeight="1" x14ac:dyDescent="0.25">
      <c r="B18" s="28" t="s">
        <v>104</v>
      </c>
    </row>
    <row r="19" spans="2:2" s="27" customFormat="1" ht="32.25" customHeight="1" x14ac:dyDescent="0.25">
      <c r="B19" s="28" t="s">
        <v>105</v>
      </c>
    </row>
    <row r="20" spans="2:2" s="27" customFormat="1" ht="32.25" customHeight="1" x14ac:dyDescent="0.25">
      <c r="B20" s="28" t="s">
        <v>106</v>
      </c>
    </row>
    <row r="21" spans="2:2" s="27" customFormat="1" ht="32.25" customHeight="1" x14ac:dyDescent="0.25">
      <c r="B21" s="28" t="s">
        <v>107</v>
      </c>
    </row>
    <row r="22" spans="2:2" s="27" customFormat="1" ht="32.25" customHeight="1" x14ac:dyDescent="0.25">
      <c r="B22" s="28" t="s">
        <v>108</v>
      </c>
    </row>
    <row r="23" spans="2:2" s="27" customFormat="1" ht="32.25" customHeight="1" x14ac:dyDescent="0.25">
      <c r="B23" s="28" t="s">
        <v>109</v>
      </c>
    </row>
    <row r="24" spans="2:2" s="27" customFormat="1" ht="32.25" customHeight="1" x14ac:dyDescent="0.25">
      <c r="B24" s="28" t="s">
        <v>110</v>
      </c>
    </row>
    <row r="25" spans="2:2" s="27" customFormat="1" ht="32.25" customHeight="1" x14ac:dyDescent="0.25">
      <c r="B25" s="28" t="s">
        <v>111</v>
      </c>
    </row>
    <row r="26" spans="2:2" s="24" customFormat="1" ht="18.75" customHeight="1" thickBot="1" x14ac:dyDescent="0.3">
      <c r="B26" s="4" t="s">
        <v>112</v>
      </c>
    </row>
    <row r="27" spans="2:2" ht="5.25" customHeight="1" thickTop="1" x14ac:dyDescent="0.25"/>
    <row r="28" spans="2:2" s="25" customFormat="1" ht="25.5" customHeight="1" x14ac:dyDescent="0.25">
      <c r="B28" s="29" t="s">
        <v>113</v>
      </c>
    </row>
    <row r="29" spans="2:2" s="25" customFormat="1" ht="25.5" customHeight="1" x14ac:dyDescent="0.25">
      <c r="B29" s="29" t="s">
        <v>114</v>
      </c>
    </row>
    <row r="30" spans="2:2" s="25" customFormat="1" ht="25.5" customHeight="1" x14ac:dyDescent="0.25">
      <c r="B30" s="29" t="s">
        <v>115</v>
      </c>
    </row>
    <row r="31" spans="2:2" s="25" customFormat="1" ht="25.5" customHeight="1" x14ac:dyDescent="0.25">
      <c r="B31" s="29" t="s">
        <v>116</v>
      </c>
    </row>
    <row r="32" spans="2:2" s="25" customFormat="1" ht="25.5" customHeight="1" x14ac:dyDescent="0.25">
      <c r="B32" s="29" t="s">
        <v>117</v>
      </c>
    </row>
    <row r="33" spans="2:2" s="25" customFormat="1" ht="34.5" customHeight="1" x14ac:dyDescent="0.25">
      <c r="B33" s="29" t="s">
        <v>118</v>
      </c>
    </row>
    <row r="34" spans="2:2" s="25" customFormat="1" ht="25.5" customHeight="1" x14ac:dyDescent="0.25">
      <c r="B34" s="29" t="s">
        <v>119</v>
      </c>
    </row>
    <row r="35" spans="2:2" s="25" customFormat="1" ht="25.5" customHeight="1" x14ac:dyDescent="0.25">
      <c r="B35" s="29" t="s">
        <v>120</v>
      </c>
    </row>
    <row r="36" spans="2:2" ht="21" customHeight="1" x14ac:dyDescent="0.25">
      <c r="B36" s="30" t="s">
        <v>121</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5" x14ac:dyDescent="0.25"/>
  <cols>
    <col min="1" max="1" width="6.140625" customWidth="1"/>
    <col min="9" max="9" width="40.28515625" customWidth="1"/>
  </cols>
  <sheetData>
    <row r="1" spans="1:12" ht="48.75" customHeight="1" x14ac:dyDescent="0.25">
      <c r="A1" s="106" t="s">
        <v>124</v>
      </c>
      <c r="B1" s="106"/>
      <c r="C1" s="106"/>
      <c r="D1" s="106"/>
      <c r="E1" s="106"/>
      <c r="F1" s="106"/>
      <c r="G1" s="106"/>
      <c r="H1" s="106"/>
      <c r="I1" s="106"/>
      <c r="J1" s="106"/>
      <c r="K1" s="31"/>
      <c r="L1" s="31"/>
    </row>
    <row r="2" spans="1:12" ht="15.75" thickBot="1" x14ac:dyDescent="0.3"/>
    <row r="3" spans="1:12" ht="18.75" customHeight="1" thickTop="1" thickBot="1" x14ac:dyDescent="0.3">
      <c r="A3" s="104" t="s">
        <v>122</v>
      </c>
      <c r="B3" s="105"/>
      <c r="C3" s="105"/>
      <c r="D3" s="105"/>
      <c r="E3" s="105"/>
      <c r="F3" s="105"/>
      <c r="G3" s="105"/>
      <c r="H3" s="105"/>
      <c r="I3" s="105"/>
      <c r="J3" s="105"/>
      <c r="K3" s="23"/>
      <c r="L3" s="23"/>
    </row>
    <row r="4" spans="1:12" ht="15.75" thickTop="1" x14ac:dyDescent="0.25"/>
    <row r="5" spans="1:12" ht="15" customHeight="1" x14ac:dyDescent="0.25">
      <c r="B5" s="107" t="s">
        <v>158</v>
      </c>
      <c r="C5" s="107"/>
      <c r="D5" s="107"/>
      <c r="E5" s="107"/>
      <c r="F5" s="107"/>
      <c r="G5" s="107"/>
      <c r="H5" s="107"/>
      <c r="I5" s="107"/>
    </row>
    <row r="6" spans="1:12" x14ac:dyDescent="0.25">
      <c r="B6" s="107"/>
      <c r="C6" s="107"/>
      <c r="D6" s="107"/>
      <c r="E6" s="107"/>
      <c r="F6" s="107"/>
      <c r="G6" s="107"/>
      <c r="H6" s="107"/>
      <c r="I6" s="107"/>
    </row>
    <row r="7" spans="1:12" x14ac:dyDescent="0.25">
      <c r="B7" s="107"/>
      <c r="C7" s="107"/>
      <c r="D7" s="107"/>
      <c r="E7" s="107"/>
      <c r="F7" s="107"/>
      <c r="G7" s="107"/>
      <c r="H7" s="107"/>
      <c r="I7" s="107"/>
    </row>
    <row r="8" spans="1:12" x14ac:dyDescent="0.25">
      <c r="B8" s="107"/>
      <c r="C8" s="107"/>
      <c r="D8" s="107"/>
      <c r="E8" s="107"/>
      <c r="F8" s="107"/>
      <c r="G8" s="107"/>
      <c r="H8" s="107"/>
      <c r="I8" s="107"/>
    </row>
    <row r="9" spans="1:12" x14ac:dyDescent="0.25">
      <c r="B9" s="107"/>
      <c r="C9" s="107"/>
      <c r="D9" s="107"/>
      <c r="E9" s="107"/>
      <c r="F9" s="107"/>
      <c r="G9" s="107"/>
      <c r="H9" s="107"/>
      <c r="I9" s="107"/>
    </row>
    <row r="10" spans="1:12" x14ac:dyDescent="0.25">
      <c r="B10" s="107"/>
      <c r="C10" s="107"/>
      <c r="D10" s="107"/>
      <c r="E10" s="107"/>
      <c r="F10" s="107"/>
      <c r="G10" s="107"/>
      <c r="H10" s="107"/>
      <c r="I10" s="107"/>
    </row>
    <row r="11" spans="1:12" x14ac:dyDescent="0.25">
      <c r="B11" s="107"/>
      <c r="C11" s="107"/>
      <c r="D11" s="107"/>
      <c r="E11" s="107"/>
      <c r="F11" s="107"/>
      <c r="G11" s="107"/>
      <c r="H11" s="107"/>
      <c r="I11" s="107"/>
    </row>
    <row r="12" spans="1:12" x14ac:dyDescent="0.25">
      <c r="B12" s="107"/>
      <c r="C12" s="107"/>
      <c r="D12" s="107"/>
      <c r="E12" s="107"/>
      <c r="F12" s="107"/>
      <c r="G12" s="107"/>
      <c r="H12" s="107"/>
      <c r="I12" s="107"/>
    </row>
    <row r="13" spans="1:12" x14ac:dyDescent="0.25">
      <c r="B13" s="107"/>
      <c r="C13" s="107"/>
      <c r="D13" s="107"/>
      <c r="E13" s="107"/>
      <c r="F13" s="107"/>
      <c r="G13" s="107"/>
      <c r="H13" s="107"/>
      <c r="I13" s="107"/>
    </row>
    <row r="14" spans="1:12" x14ac:dyDescent="0.25">
      <c r="B14" s="107"/>
      <c r="C14" s="107"/>
      <c r="D14" s="107"/>
      <c r="E14" s="107"/>
      <c r="F14" s="107"/>
      <c r="G14" s="107"/>
      <c r="H14" s="107"/>
      <c r="I14" s="107"/>
    </row>
    <row r="15" spans="1:12" x14ac:dyDescent="0.25">
      <c r="B15" s="107"/>
      <c r="C15" s="107"/>
      <c r="D15" s="107"/>
      <c r="E15" s="107"/>
      <c r="F15" s="107"/>
      <c r="G15" s="107"/>
      <c r="H15" s="107"/>
      <c r="I15" s="107"/>
    </row>
    <row r="16" spans="1:12" x14ac:dyDescent="0.25">
      <c r="B16" s="107"/>
      <c r="C16" s="107"/>
      <c r="D16" s="107"/>
      <c r="E16" s="107"/>
      <c r="F16" s="107"/>
      <c r="G16" s="107"/>
      <c r="H16" s="107"/>
      <c r="I16" s="107"/>
    </row>
    <row r="17" spans="2:9" x14ac:dyDescent="0.25">
      <c r="B17" s="107"/>
      <c r="C17" s="107"/>
      <c r="D17" s="107"/>
      <c r="E17" s="107"/>
      <c r="F17" s="107"/>
      <c r="G17" s="107"/>
      <c r="H17" s="107"/>
      <c r="I17" s="107"/>
    </row>
    <row r="18" spans="2:9" x14ac:dyDescent="0.25">
      <c r="B18" s="107"/>
      <c r="C18" s="107"/>
      <c r="D18" s="107"/>
      <c r="E18" s="107"/>
      <c r="F18" s="107"/>
      <c r="G18" s="107"/>
      <c r="H18" s="107"/>
      <c r="I18" s="107"/>
    </row>
    <row r="19" spans="2:9" x14ac:dyDescent="0.25">
      <c r="B19" s="107"/>
      <c r="C19" s="107"/>
      <c r="D19" s="107"/>
      <c r="E19" s="107"/>
      <c r="F19" s="107"/>
      <c r="G19" s="107"/>
      <c r="H19" s="107"/>
      <c r="I19" s="107"/>
    </row>
    <row r="20" spans="2:9" x14ac:dyDescent="0.25">
      <c r="B20" s="107"/>
      <c r="C20" s="107"/>
      <c r="D20" s="107"/>
      <c r="E20" s="107"/>
      <c r="F20" s="107"/>
      <c r="G20" s="107"/>
      <c r="H20" s="107"/>
      <c r="I20" s="107"/>
    </row>
    <row r="21" spans="2:9" x14ac:dyDescent="0.25">
      <c r="B21" s="107"/>
      <c r="C21" s="107"/>
      <c r="D21" s="107"/>
      <c r="E21" s="107"/>
      <c r="F21" s="107"/>
      <c r="G21" s="107"/>
      <c r="H21" s="107"/>
      <c r="I21" s="107"/>
    </row>
    <row r="22" spans="2:9" x14ac:dyDescent="0.25">
      <c r="B22" s="107"/>
      <c r="C22" s="107"/>
      <c r="D22" s="107"/>
      <c r="E22" s="107"/>
      <c r="F22" s="107"/>
      <c r="G22" s="107"/>
      <c r="H22" s="107"/>
      <c r="I22" s="107"/>
    </row>
    <row r="23" spans="2:9" x14ac:dyDescent="0.25">
      <c r="B23" s="107"/>
      <c r="C23" s="107"/>
      <c r="D23" s="107"/>
      <c r="E23" s="107"/>
      <c r="F23" s="107"/>
      <c r="G23" s="107"/>
      <c r="H23" s="107"/>
      <c r="I23" s="107"/>
    </row>
    <row r="24" spans="2:9" x14ac:dyDescent="0.25">
      <c r="B24" s="107"/>
      <c r="C24" s="107"/>
      <c r="D24" s="107"/>
      <c r="E24" s="107"/>
      <c r="F24" s="107"/>
      <c r="G24" s="107"/>
      <c r="H24" s="107"/>
      <c r="I24" s="107"/>
    </row>
    <row r="25" spans="2:9" x14ac:dyDescent="0.25">
      <c r="B25" s="107"/>
      <c r="C25" s="107"/>
      <c r="D25" s="107"/>
      <c r="E25" s="107"/>
      <c r="F25" s="107"/>
      <c r="G25" s="107"/>
      <c r="H25" s="107"/>
      <c r="I25" s="107"/>
    </row>
    <row r="26" spans="2:9" x14ac:dyDescent="0.25">
      <c r="B26" s="107"/>
      <c r="C26" s="107"/>
      <c r="D26" s="107"/>
      <c r="E26" s="107"/>
      <c r="F26" s="107"/>
      <c r="G26" s="107"/>
      <c r="H26" s="107"/>
      <c r="I26" s="107"/>
    </row>
    <row r="27" spans="2:9" x14ac:dyDescent="0.25">
      <c r="B27" s="107"/>
      <c r="C27" s="107"/>
      <c r="D27" s="107"/>
      <c r="E27" s="107"/>
      <c r="F27" s="107"/>
      <c r="G27" s="107"/>
      <c r="H27" s="107"/>
      <c r="I27" s="107"/>
    </row>
    <row r="28" spans="2:9" x14ac:dyDescent="0.25">
      <c r="B28" s="107"/>
      <c r="C28" s="107"/>
      <c r="D28" s="107"/>
      <c r="E28" s="107"/>
      <c r="F28" s="107"/>
      <c r="G28" s="107"/>
      <c r="H28" s="107"/>
      <c r="I28" s="107"/>
    </row>
    <row r="29" spans="2:9" x14ac:dyDescent="0.25">
      <c r="B29" s="107"/>
      <c r="C29" s="107"/>
      <c r="D29" s="107"/>
      <c r="E29" s="107"/>
      <c r="F29" s="107"/>
      <c r="G29" s="107"/>
      <c r="H29" s="107"/>
      <c r="I29" s="107"/>
    </row>
    <row r="30" spans="2:9" x14ac:dyDescent="0.25">
      <c r="B30" s="107"/>
      <c r="C30" s="107"/>
      <c r="D30" s="107"/>
      <c r="E30" s="107"/>
      <c r="F30" s="107"/>
      <c r="G30" s="107"/>
      <c r="H30" s="107"/>
      <c r="I30" s="107"/>
    </row>
    <row r="31" spans="2:9" x14ac:dyDescent="0.25">
      <c r="B31" s="107"/>
      <c r="C31" s="107"/>
      <c r="D31" s="107"/>
      <c r="E31" s="107"/>
      <c r="F31" s="107"/>
      <c r="G31" s="107"/>
      <c r="H31" s="107"/>
      <c r="I31" s="107"/>
    </row>
    <row r="32" spans="2:9" x14ac:dyDescent="0.25">
      <c r="B32" s="107"/>
      <c r="C32" s="107"/>
      <c r="D32" s="107"/>
      <c r="E32" s="107"/>
      <c r="F32" s="107"/>
      <c r="G32" s="107"/>
      <c r="H32" s="107"/>
      <c r="I32" s="107"/>
    </row>
    <row r="33" spans="2:9" x14ac:dyDescent="0.25">
      <c r="B33" s="107"/>
      <c r="C33" s="107"/>
      <c r="D33" s="107"/>
      <c r="E33" s="107"/>
      <c r="F33" s="107"/>
      <c r="G33" s="107"/>
      <c r="H33" s="107"/>
      <c r="I33" s="107"/>
    </row>
    <row r="34" spans="2:9" x14ac:dyDescent="0.25">
      <c r="B34" s="107"/>
      <c r="C34" s="107"/>
      <c r="D34" s="107"/>
      <c r="E34" s="107"/>
      <c r="F34" s="107"/>
      <c r="G34" s="107"/>
      <c r="H34" s="107"/>
      <c r="I34" s="107"/>
    </row>
    <row r="35" spans="2:9" x14ac:dyDescent="0.25">
      <c r="B35" s="107"/>
      <c r="C35" s="107"/>
      <c r="D35" s="107"/>
      <c r="E35" s="107"/>
      <c r="F35" s="107"/>
      <c r="G35" s="107"/>
      <c r="H35" s="107"/>
      <c r="I35" s="107"/>
    </row>
    <row r="36" spans="2:9" x14ac:dyDescent="0.25">
      <c r="B36" s="107"/>
      <c r="C36" s="107"/>
      <c r="D36" s="107"/>
      <c r="E36" s="107"/>
      <c r="F36" s="107"/>
      <c r="G36" s="107"/>
      <c r="H36" s="107"/>
      <c r="I36" s="107"/>
    </row>
    <row r="37" spans="2:9" x14ac:dyDescent="0.25">
      <c r="B37" s="107"/>
      <c r="C37" s="107"/>
      <c r="D37" s="107"/>
      <c r="E37" s="107"/>
      <c r="F37" s="107"/>
      <c r="G37" s="107"/>
      <c r="H37" s="107"/>
      <c r="I37" s="107"/>
    </row>
    <row r="38" spans="2:9" x14ac:dyDescent="0.25">
      <c r="B38" s="107"/>
      <c r="C38" s="107"/>
      <c r="D38" s="107"/>
      <c r="E38" s="107"/>
      <c r="F38" s="107"/>
      <c r="G38" s="107"/>
      <c r="H38" s="107"/>
      <c r="I38" s="107"/>
    </row>
    <row r="39" spans="2:9" x14ac:dyDescent="0.25">
      <c r="B39" s="107"/>
      <c r="C39" s="107"/>
      <c r="D39" s="107"/>
      <c r="E39" s="107"/>
      <c r="F39" s="107"/>
      <c r="G39" s="107"/>
      <c r="H39" s="107"/>
      <c r="I39" s="107"/>
    </row>
    <row r="40" spans="2:9" x14ac:dyDescent="0.25">
      <c r="B40" s="107"/>
      <c r="C40" s="107"/>
      <c r="D40" s="107"/>
      <c r="E40" s="107"/>
      <c r="F40" s="107"/>
      <c r="G40" s="107"/>
      <c r="H40" s="107"/>
      <c r="I40" s="107"/>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workbookViewId="0">
      <selection activeCell="R9" sqref="R9"/>
    </sheetView>
  </sheetViews>
  <sheetFormatPr baseColWidth="10" defaultColWidth="11.42578125" defaultRowHeight="15" x14ac:dyDescent="0.25"/>
  <cols>
    <col min="1" max="1" width="57.28515625" style="15" customWidth="1"/>
    <col min="2" max="2" width="35.5703125" style="15" bestFit="1" customWidth="1"/>
    <col min="3" max="3" width="38.28515625" style="15" customWidth="1"/>
    <col min="4" max="4" width="22.42578125" style="17" bestFit="1" customWidth="1"/>
    <col min="5" max="8" width="18.5703125" style="17" bestFit="1" customWidth="1"/>
    <col min="9" max="12" width="13" style="17" bestFit="1" customWidth="1"/>
    <col min="13" max="16384" width="11.42578125" style="15"/>
  </cols>
  <sheetData>
    <row r="2" spans="1:15" x14ac:dyDescent="0.25">
      <c r="B2" s="15">
        <v>0</v>
      </c>
      <c r="C2" s="15">
        <v>0</v>
      </c>
      <c r="D2" s="17" t="s">
        <v>160</v>
      </c>
      <c r="E2" s="42" t="s">
        <v>161</v>
      </c>
      <c r="F2" s="42" t="s">
        <v>162</v>
      </c>
      <c r="G2" s="42"/>
      <c r="H2" s="42"/>
      <c r="I2" s="42"/>
      <c r="J2" s="42"/>
      <c r="K2" s="42"/>
      <c r="L2" s="42"/>
      <c r="M2" s="16"/>
    </row>
    <row r="3" spans="1:15" x14ac:dyDescent="0.25">
      <c r="A3" s="15" t="str">
        <f>B3&amp;C3</f>
        <v>VOLUMEN (miles Consumiciones)Total Aperitivos</v>
      </c>
      <c r="B3" s="15" t="s">
        <v>127</v>
      </c>
      <c r="C3" s="15" t="s">
        <v>40</v>
      </c>
      <c r="D3" s="17">
        <v>1023958.2</v>
      </c>
      <c r="E3" s="17">
        <v>942465.1</v>
      </c>
      <c r="F3" s="17">
        <v>699390.7</v>
      </c>
      <c r="M3" s="17"/>
      <c r="N3" s="17"/>
      <c r="O3" s="17"/>
    </row>
    <row r="4" spans="1:15" x14ac:dyDescent="0.25">
      <c r="A4" s="15" t="str">
        <f>B3&amp;C4</f>
        <v>VOLUMEN (miles Consumiciones)Patatas Fritas + Otros Aperitivos Salados</v>
      </c>
      <c r="B4" s="15">
        <v>0</v>
      </c>
      <c r="C4" s="15" t="s">
        <v>41</v>
      </c>
      <c r="D4" s="17">
        <v>464028.8</v>
      </c>
      <c r="E4" s="17">
        <v>431772.66</v>
      </c>
      <c r="F4" s="17">
        <v>326002.3</v>
      </c>
      <c r="M4" s="17"/>
      <c r="N4" s="17"/>
      <c r="O4" s="17"/>
    </row>
    <row r="5" spans="1:15" x14ac:dyDescent="0.25">
      <c r="A5" s="15" t="str">
        <f>B3&amp;C5</f>
        <v>VOLUMEN (miles Consumiciones)Patatas Fritas</v>
      </c>
      <c r="B5" s="15">
        <v>0</v>
      </c>
      <c r="C5" s="15" t="s">
        <v>34</v>
      </c>
      <c r="D5" s="17">
        <v>225512.65</v>
      </c>
      <c r="E5" s="17">
        <v>205535.99</v>
      </c>
      <c r="F5" s="17">
        <v>156059.4</v>
      </c>
      <c r="M5" s="17"/>
      <c r="N5" s="17"/>
      <c r="O5" s="17"/>
    </row>
    <row r="6" spans="1:15" x14ac:dyDescent="0.25">
      <c r="A6" s="15" t="str">
        <f>B3&amp;C6</f>
        <v>VOLUMEN (miles Consumiciones)Otros Snacks Salados</v>
      </c>
      <c r="B6" s="15">
        <v>0</v>
      </c>
      <c r="C6" s="15" t="s">
        <v>35</v>
      </c>
      <c r="D6" s="17">
        <v>238516.17</v>
      </c>
      <c r="E6" s="17">
        <v>226236.65</v>
      </c>
      <c r="F6" s="17">
        <v>169942.9</v>
      </c>
      <c r="M6" s="17"/>
      <c r="N6" s="17"/>
      <c r="O6" s="17"/>
    </row>
    <row r="7" spans="1:15" x14ac:dyDescent="0.25">
      <c r="A7" s="15" t="str">
        <f>B3&amp;C7</f>
        <v>VOLUMEN (miles Consumiciones)Frutos Secos</v>
      </c>
      <c r="B7" s="15">
        <v>0</v>
      </c>
      <c r="C7" s="15" t="s">
        <v>36</v>
      </c>
      <c r="D7" s="17">
        <v>118953.8</v>
      </c>
      <c r="E7" s="17">
        <v>114315.17</v>
      </c>
      <c r="F7" s="17">
        <v>98834.66</v>
      </c>
      <c r="M7" s="17"/>
      <c r="N7" s="17"/>
      <c r="O7" s="17"/>
    </row>
    <row r="8" spans="1:15" x14ac:dyDescent="0.25">
      <c r="A8" s="15" t="str">
        <f>B3&amp;C8</f>
        <v>VOLUMEN (miles Consumiciones)Chocolatinas/Chocolate/Bombones</v>
      </c>
      <c r="B8" s="15">
        <v>0</v>
      </c>
      <c r="C8" s="15" t="s">
        <v>42</v>
      </c>
      <c r="D8" s="17">
        <v>129298.12</v>
      </c>
      <c r="E8" s="17">
        <v>115410.06</v>
      </c>
      <c r="F8" s="17">
        <v>95142.81</v>
      </c>
      <c r="M8" s="17"/>
      <c r="N8" s="17"/>
      <c r="O8" s="17"/>
    </row>
    <row r="9" spans="1:15" x14ac:dyDescent="0.25">
      <c r="A9" s="15" t="str">
        <f>B3&amp;C9</f>
        <v>VOLUMEN (miles Consumiciones)Chicles</v>
      </c>
      <c r="B9" s="15">
        <v>0</v>
      </c>
      <c r="C9" s="15" t="s">
        <v>37</v>
      </c>
      <c r="D9" s="17">
        <v>105319.54</v>
      </c>
      <c r="E9" s="17">
        <v>87027.42</v>
      </c>
      <c r="F9" s="17">
        <v>63472.52</v>
      </c>
      <c r="M9" s="17"/>
      <c r="N9" s="17"/>
      <c r="O9" s="17"/>
    </row>
    <row r="10" spans="1:15" x14ac:dyDescent="0.25">
      <c r="A10" s="15" t="str">
        <f>B3&amp;C10</f>
        <v>VOLUMEN (miles Consumiciones)Caramelos</v>
      </c>
      <c r="B10" s="15">
        <v>0</v>
      </c>
      <c r="C10" s="15" t="s">
        <v>38</v>
      </c>
      <c r="D10" s="17">
        <v>79344.320000000007</v>
      </c>
      <c r="E10" s="17">
        <v>76907.679999999993</v>
      </c>
      <c r="F10" s="17">
        <v>49836.12</v>
      </c>
      <c r="M10" s="17"/>
      <c r="N10" s="17"/>
      <c r="O10" s="17"/>
    </row>
    <row r="11" spans="1:15" x14ac:dyDescent="0.25">
      <c r="A11" s="15" t="str">
        <f>B3&amp;C11</f>
        <v>VOLUMEN (miles Consumiciones)Golosinas</v>
      </c>
      <c r="B11" s="15">
        <v>0</v>
      </c>
      <c r="C11" s="15" t="s">
        <v>39</v>
      </c>
      <c r="D11" s="17">
        <v>127013.61</v>
      </c>
      <c r="E11" s="17">
        <v>117032.14</v>
      </c>
      <c r="F11" s="17">
        <v>66102.240000000005</v>
      </c>
      <c r="M11" s="17"/>
      <c r="N11" s="17"/>
      <c r="O11" s="17"/>
    </row>
    <row r="12" spans="1:15" x14ac:dyDescent="0.25">
      <c r="A12" s="15" t="str">
        <f>B12&amp;C12</f>
        <v>VOLUMEN (Miles kg ó litros)Total Aperitivos</v>
      </c>
      <c r="B12" s="15" t="s">
        <v>128</v>
      </c>
      <c r="C12" s="15" t="s">
        <v>40</v>
      </c>
      <c r="D12" s="17">
        <v>90002.334270089996</v>
      </c>
      <c r="E12" s="17">
        <v>83814.539600851</v>
      </c>
      <c r="F12" s="17">
        <v>68680.055524871001</v>
      </c>
      <c r="M12" s="17"/>
      <c r="N12" s="17"/>
      <c r="O12" s="17"/>
    </row>
    <row r="13" spans="1:15" x14ac:dyDescent="0.25">
      <c r="A13" s="15" t="str">
        <f>B12&amp;C13</f>
        <v>VOLUMEN (Miles kg ó litros)Patatas Fritas + Otros Aperitivos Salados</v>
      </c>
      <c r="B13" s="15">
        <v>0</v>
      </c>
      <c r="C13" s="15" t="s">
        <v>41</v>
      </c>
      <c r="D13" s="17">
        <v>51449.023737999996</v>
      </c>
      <c r="E13" s="17">
        <v>45840.057333999997</v>
      </c>
      <c r="F13" s="17">
        <v>37206.305829999998</v>
      </c>
      <c r="M13" s="17"/>
      <c r="N13" s="17"/>
      <c r="O13" s="17"/>
    </row>
    <row r="14" spans="1:15" x14ac:dyDescent="0.25">
      <c r="A14" s="15" t="str">
        <f>B12&amp;C14</f>
        <v>VOLUMEN (Miles kg ó litros)Patatas Fritas</v>
      </c>
      <c r="B14" s="15">
        <v>0</v>
      </c>
      <c r="C14" s="15" t="s">
        <v>34</v>
      </c>
      <c r="D14" s="17">
        <v>30490.976420000003</v>
      </c>
      <c r="E14" s="17">
        <v>25919.1299</v>
      </c>
      <c r="F14" s="17">
        <v>21359.485280000001</v>
      </c>
      <c r="M14" s="17"/>
      <c r="N14" s="17"/>
      <c r="O14" s="17"/>
    </row>
    <row r="15" spans="1:15" x14ac:dyDescent="0.25">
      <c r="A15" s="15" t="str">
        <f>B12&amp;C15</f>
        <v>VOLUMEN (Miles kg ó litros)Otros Snacks Salados</v>
      </c>
      <c r="B15" s="15">
        <v>0</v>
      </c>
      <c r="C15" s="15" t="s">
        <v>35</v>
      </c>
      <c r="D15" s="17">
        <v>20958.047318000001</v>
      </c>
      <c r="E15" s="17">
        <v>19920.927434000001</v>
      </c>
      <c r="F15" s="17">
        <v>15846.82055</v>
      </c>
      <c r="M15" s="17"/>
      <c r="N15" s="17"/>
      <c r="O15" s="17"/>
    </row>
    <row r="16" spans="1:15" x14ac:dyDescent="0.25">
      <c r="A16" s="15" t="str">
        <f>B12&amp;C16</f>
        <v>VOLUMEN (Miles kg ó litros)Frutos Secos</v>
      </c>
      <c r="B16" s="15">
        <v>0</v>
      </c>
      <c r="C16" s="15" t="s">
        <v>36</v>
      </c>
      <c r="D16" s="17">
        <v>16834.353210000001</v>
      </c>
      <c r="E16" s="17">
        <v>16173.191500000001</v>
      </c>
      <c r="F16" s="17">
        <v>15078.213470000001</v>
      </c>
      <c r="M16" s="17"/>
      <c r="N16" s="17"/>
      <c r="O16" s="17"/>
    </row>
    <row r="17" spans="1:15" x14ac:dyDescent="0.25">
      <c r="A17" s="15" t="str">
        <f>B12&amp;C17</f>
        <v>VOLUMEN (Miles kg ó litros)Chocolatinas/Chocolate/Bombones</v>
      </c>
      <c r="B17" s="15">
        <v>0</v>
      </c>
      <c r="C17" s="15" t="s">
        <v>42</v>
      </c>
      <c r="D17" s="17">
        <v>11328.19341319</v>
      </c>
      <c r="E17" s="17">
        <v>11408.897325446</v>
      </c>
      <c r="F17" s="17">
        <v>9679.8590638709993</v>
      </c>
      <c r="M17" s="17"/>
      <c r="N17" s="17"/>
      <c r="O17" s="17"/>
    </row>
    <row r="18" spans="1:15" x14ac:dyDescent="0.25">
      <c r="A18" s="15" t="str">
        <f>B12&amp;C18</f>
        <v>VOLUMEN (Miles kg ó litros)Chicles</v>
      </c>
      <c r="B18" s="15">
        <v>0</v>
      </c>
      <c r="C18" s="15" t="s">
        <v>37</v>
      </c>
      <c r="D18" s="17">
        <v>3253.8469024000001</v>
      </c>
      <c r="E18" s="17">
        <v>3405.5985294450002</v>
      </c>
      <c r="F18" s="17">
        <v>2155.5610920000004</v>
      </c>
      <c r="M18" s="17"/>
      <c r="N18" s="17"/>
      <c r="O18" s="17"/>
    </row>
    <row r="19" spans="1:15" x14ac:dyDescent="0.25">
      <c r="A19" s="15" t="str">
        <f>B12&amp;C19</f>
        <v>VOLUMEN (Miles kg ó litros)Caramelos</v>
      </c>
      <c r="B19" s="15">
        <v>0</v>
      </c>
      <c r="C19" s="15" t="s">
        <v>38</v>
      </c>
      <c r="D19" s="17">
        <v>2991.3136915</v>
      </c>
      <c r="E19" s="17">
        <v>3196.7606552560001</v>
      </c>
      <c r="F19" s="17">
        <v>1813.0900490000001</v>
      </c>
      <c r="M19" s="17"/>
      <c r="N19" s="17"/>
      <c r="O19" s="17"/>
    </row>
    <row r="20" spans="1:15" x14ac:dyDescent="0.25">
      <c r="A20" s="15" t="str">
        <f>B12&amp;C20</f>
        <v>VOLUMEN (Miles kg ó litros)Golosinas</v>
      </c>
      <c r="B20" s="15">
        <v>0</v>
      </c>
      <c r="C20" s="15" t="s">
        <v>39</v>
      </c>
      <c r="D20" s="17">
        <v>4145.6033150000003</v>
      </c>
      <c r="E20" s="17">
        <v>3789.545635809</v>
      </c>
      <c r="F20" s="17">
        <v>2747.0260200000002</v>
      </c>
      <c r="M20" s="17"/>
      <c r="N20" s="17"/>
      <c r="O20" s="17"/>
    </row>
    <row r="21" spans="1:15" x14ac:dyDescent="0.25">
      <c r="A21" s="15" t="str">
        <f>B21&amp;C21</f>
        <v>VALOR (Miles Euros)Total Aperitivos</v>
      </c>
      <c r="B21" s="15" t="s">
        <v>129</v>
      </c>
      <c r="C21" s="15" t="s">
        <v>40</v>
      </c>
      <c r="D21" s="17">
        <v>766107</v>
      </c>
      <c r="E21" s="17">
        <v>743053.9</v>
      </c>
      <c r="F21" s="17">
        <v>579034.80000000005</v>
      </c>
      <c r="M21" s="17"/>
      <c r="N21" s="17"/>
      <c r="O21" s="17"/>
    </row>
    <row r="22" spans="1:15" x14ac:dyDescent="0.25">
      <c r="A22" s="15" t="str">
        <f>B21&amp;C22</f>
        <v>VALOR (Miles Euros)Patatas Fritas + Otros Aperitivos Salados</v>
      </c>
      <c r="B22" s="15">
        <v>0</v>
      </c>
      <c r="C22" s="15" t="s">
        <v>41</v>
      </c>
      <c r="D22" s="17">
        <v>407318.57</v>
      </c>
      <c r="E22" s="17">
        <v>375476.86</v>
      </c>
      <c r="F22" s="17">
        <v>285576.40000000002</v>
      </c>
      <c r="M22" s="17"/>
      <c r="N22" s="17"/>
      <c r="O22" s="17"/>
    </row>
    <row r="23" spans="1:15" x14ac:dyDescent="0.25">
      <c r="A23" s="15" t="str">
        <f>B21&amp;C23</f>
        <v>VALOR (Miles Euros)Patatas Fritas</v>
      </c>
      <c r="B23" s="15">
        <v>0</v>
      </c>
      <c r="C23" s="15" t="s">
        <v>34</v>
      </c>
      <c r="D23" s="17">
        <v>242502.59</v>
      </c>
      <c r="E23" s="17">
        <v>219903.86</v>
      </c>
      <c r="F23" s="17">
        <v>167404.20000000001</v>
      </c>
      <c r="M23" s="17"/>
      <c r="N23" s="17"/>
      <c r="O23" s="17"/>
    </row>
    <row r="24" spans="1:15" x14ac:dyDescent="0.25">
      <c r="A24" s="15" t="str">
        <f>B21&amp;C24</f>
        <v>VALOR (Miles Euros)Otros Snacks Salados</v>
      </c>
      <c r="B24" s="15">
        <v>0</v>
      </c>
      <c r="C24" s="15" t="s">
        <v>35</v>
      </c>
      <c r="D24" s="17">
        <v>164816.01999999999</v>
      </c>
      <c r="E24" s="17">
        <v>155573</v>
      </c>
      <c r="F24" s="17">
        <v>118172.2</v>
      </c>
      <c r="M24" s="17"/>
      <c r="N24" s="17"/>
      <c r="O24" s="17"/>
    </row>
    <row r="25" spans="1:15" x14ac:dyDescent="0.25">
      <c r="A25" s="15" t="str">
        <f>B21&amp;C25</f>
        <v>VALOR (Miles Euros)Frutos Secos</v>
      </c>
      <c r="B25" s="15">
        <v>0</v>
      </c>
      <c r="C25" s="15" t="s">
        <v>36</v>
      </c>
      <c r="D25" s="17">
        <v>144790.42000000001</v>
      </c>
      <c r="E25" s="17">
        <v>143688.6</v>
      </c>
      <c r="F25" s="17">
        <v>134097.79999999999</v>
      </c>
      <c r="M25" s="17"/>
      <c r="N25" s="17"/>
      <c r="O25" s="17"/>
    </row>
    <row r="26" spans="1:15" x14ac:dyDescent="0.25">
      <c r="A26" s="15" t="str">
        <f>B21&amp;C26</f>
        <v>VALOR (Miles Euros)Chocolatinas/Chocolate/Bombones</v>
      </c>
      <c r="B26" s="15">
        <v>0</v>
      </c>
      <c r="C26" s="15" t="s">
        <v>42</v>
      </c>
      <c r="D26" s="17">
        <v>82360.38</v>
      </c>
      <c r="E26" s="17">
        <v>90658.06</v>
      </c>
      <c r="F26" s="17">
        <v>74183.66</v>
      </c>
      <c r="M26" s="17"/>
      <c r="N26" s="17"/>
      <c r="O26" s="17"/>
    </row>
    <row r="27" spans="1:15" x14ac:dyDescent="0.25">
      <c r="A27" s="15" t="str">
        <f>B21&amp;C27</f>
        <v>VALOR (Miles Euros)Chicles</v>
      </c>
      <c r="B27" s="15">
        <v>0</v>
      </c>
      <c r="C27" s="15" t="s">
        <v>37</v>
      </c>
      <c r="D27" s="17">
        <v>57464.68</v>
      </c>
      <c r="E27" s="17">
        <v>52517.93</v>
      </c>
      <c r="F27" s="17">
        <v>31630.69</v>
      </c>
      <c r="M27" s="17"/>
      <c r="N27" s="17"/>
      <c r="O27" s="17"/>
    </row>
    <row r="28" spans="1:15" x14ac:dyDescent="0.25">
      <c r="A28" s="15" t="str">
        <f>B21&amp;C28</f>
        <v>VALOR (Miles Euros)Caramelos</v>
      </c>
      <c r="B28" s="15">
        <v>0</v>
      </c>
      <c r="C28" s="15" t="s">
        <v>38</v>
      </c>
      <c r="D28" s="17">
        <v>48258.993999999999</v>
      </c>
      <c r="E28" s="17">
        <v>54222.43</v>
      </c>
      <c r="F28" s="17">
        <v>33931.07</v>
      </c>
      <c r="M28" s="17"/>
      <c r="N28" s="17"/>
      <c r="O28" s="17"/>
    </row>
    <row r="29" spans="1:15" x14ac:dyDescent="0.25">
      <c r="A29" s="15" t="str">
        <f>B21&amp;C29</f>
        <v>VALOR (Miles Euros)Golosinas</v>
      </c>
      <c r="B29" s="15">
        <v>0</v>
      </c>
      <c r="C29" s="15" t="s">
        <v>39</v>
      </c>
      <c r="D29" s="17">
        <v>25914.019</v>
      </c>
      <c r="E29" s="17">
        <v>26490.044999999998</v>
      </c>
      <c r="F29" s="17">
        <v>19615.18</v>
      </c>
      <c r="M29" s="17"/>
      <c r="N29" s="17"/>
      <c r="O29" s="17"/>
    </row>
    <row r="30" spans="1:15" x14ac:dyDescent="0.25">
      <c r="A30" s="15" t="str">
        <f>B30&amp;C30</f>
        <v>PENETRACION (%)Total Aperitivos</v>
      </c>
      <c r="B30" s="15" t="s">
        <v>130</v>
      </c>
      <c r="C30" s="15" t="s">
        <v>40</v>
      </c>
      <c r="D30" s="17">
        <v>75.48169</v>
      </c>
      <c r="E30" s="17">
        <v>70.046360000000007</v>
      </c>
      <c r="F30" s="17">
        <v>60.227139999999999</v>
      </c>
      <c r="M30" s="17"/>
      <c r="N30" s="17"/>
      <c r="O30" s="17"/>
    </row>
    <row r="31" spans="1:15" x14ac:dyDescent="0.25">
      <c r="A31" s="15" t="str">
        <f>B30&amp;C31</f>
        <v>PENETRACION (%)Patatas Fritas + Otros Aperitivos Salados</v>
      </c>
      <c r="B31" s="15">
        <v>0</v>
      </c>
      <c r="C31" s="15" t="s">
        <v>41</v>
      </c>
      <c r="D31" s="17">
        <v>67.894739999999999</v>
      </c>
      <c r="E31" s="17">
        <v>61.805599999999998</v>
      </c>
      <c r="F31" s="17">
        <v>49.467559999999999</v>
      </c>
      <c r="M31" s="17"/>
      <c r="N31" s="17"/>
      <c r="O31" s="17"/>
    </row>
    <row r="32" spans="1:15" x14ac:dyDescent="0.25">
      <c r="A32" s="15" t="str">
        <f>B30&amp;C32</f>
        <v>PENETRACION (%)Patatas Fritas</v>
      </c>
      <c r="B32" s="15">
        <v>0</v>
      </c>
      <c r="C32" s="15" t="s">
        <v>34</v>
      </c>
      <c r="D32" s="17">
        <v>60.191760000000002</v>
      </c>
      <c r="E32" s="17">
        <v>53.2453</v>
      </c>
      <c r="F32" s="17">
        <v>41.363900000000001</v>
      </c>
      <c r="M32" s="17"/>
      <c r="N32" s="17"/>
      <c r="O32" s="17"/>
    </row>
    <row r="33" spans="1:15" x14ac:dyDescent="0.25">
      <c r="A33" s="15" t="str">
        <f>B30&amp;C33</f>
        <v>PENETRACION (%)Otros Snacks Salados</v>
      </c>
      <c r="B33" s="15">
        <v>0</v>
      </c>
      <c r="C33" s="15" t="s">
        <v>35</v>
      </c>
      <c r="D33" s="17">
        <v>44.668370000000003</v>
      </c>
      <c r="E33" s="17">
        <v>39.695239999999998</v>
      </c>
      <c r="F33" s="17">
        <v>30.836449999999999</v>
      </c>
      <c r="M33" s="17"/>
      <c r="N33" s="17"/>
      <c r="O33" s="17"/>
    </row>
    <row r="34" spans="1:15" x14ac:dyDescent="0.25">
      <c r="A34" s="15" t="str">
        <f>B30&amp;C34</f>
        <v>PENETRACION (%)Frutos Secos</v>
      </c>
      <c r="B34" s="15">
        <v>0</v>
      </c>
      <c r="C34" s="15" t="s">
        <v>36</v>
      </c>
      <c r="D34" s="17">
        <v>34.097020000000001</v>
      </c>
      <c r="E34" s="17">
        <v>28.77965</v>
      </c>
      <c r="F34" s="17">
        <v>23.924990000000001</v>
      </c>
      <c r="M34" s="17"/>
      <c r="N34" s="17"/>
      <c r="O34" s="17"/>
    </row>
    <row r="35" spans="1:15" x14ac:dyDescent="0.25">
      <c r="A35" s="15" t="str">
        <f>B30&amp;C35</f>
        <v>PENETRACION (%)Chocolatinas/Chocolate/Bombones</v>
      </c>
      <c r="B35" s="15">
        <v>0</v>
      </c>
      <c r="C35" s="15" t="s">
        <v>42</v>
      </c>
      <c r="D35" s="17">
        <v>32.36</v>
      </c>
      <c r="E35" s="17">
        <v>29.118230000000001</v>
      </c>
      <c r="F35" s="17">
        <v>23.301500000000001</v>
      </c>
      <c r="M35" s="17"/>
      <c r="N35" s="17"/>
      <c r="O35" s="17"/>
    </row>
    <row r="36" spans="1:15" x14ac:dyDescent="0.25">
      <c r="A36" s="15" t="str">
        <f>B30&amp;C36</f>
        <v>PENETRACION (%)Chicles</v>
      </c>
      <c r="B36" s="15">
        <v>0</v>
      </c>
      <c r="C36" s="15" t="s">
        <v>37</v>
      </c>
      <c r="D36" s="17">
        <v>23.547640000000001</v>
      </c>
      <c r="E36" s="17">
        <v>19.98114</v>
      </c>
      <c r="F36" s="17">
        <v>14.78275</v>
      </c>
      <c r="M36" s="17"/>
      <c r="N36" s="17"/>
      <c r="O36" s="17"/>
    </row>
    <row r="37" spans="1:15" x14ac:dyDescent="0.25">
      <c r="A37" s="15" t="str">
        <f>B30&amp;C37</f>
        <v>PENETRACION (%)Caramelos</v>
      </c>
      <c r="B37" s="15">
        <v>0</v>
      </c>
      <c r="C37" s="15" t="s">
        <v>38</v>
      </c>
      <c r="D37" s="17">
        <v>18.203800000000001</v>
      </c>
      <c r="E37" s="17">
        <v>16.68892</v>
      </c>
      <c r="F37" s="17">
        <v>12.23889</v>
      </c>
      <c r="M37" s="17"/>
      <c r="N37" s="17"/>
      <c r="O37" s="17"/>
    </row>
    <row r="38" spans="1:15" x14ac:dyDescent="0.25">
      <c r="A38" s="15" t="str">
        <f>B30&amp;C38</f>
        <v>PENETRACION (%)Golosinas</v>
      </c>
      <c r="B38" s="15">
        <v>0</v>
      </c>
      <c r="C38" s="15" t="s">
        <v>39</v>
      </c>
      <c r="D38" s="17">
        <v>20.557600000000001</v>
      </c>
      <c r="E38" s="17">
        <v>18.9346</v>
      </c>
      <c r="F38" s="17">
        <v>13.65985</v>
      </c>
      <c r="M38" s="17"/>
      <c r="N38" s="17"/>
      <c r="O38" s="17"/>
    </row>
    <row r="39" spans="1:15" x14ac:dyDescent="0.25">
      <c r="A39" s="15" t="str">
        <f>B39&amp;C39</f>
        <v>FRECUENCIA COMPRA (Actos)Total Aperitivos</v>
      </c>
      <c r="B39" s="15" t="s">
        <v>131</v>
      </c>
      <c r="C39" s="15" t="s">
        <v>40</v>
      </c>
      <c r="D39" s="17">
        <v>18.227368203315994</v>
      </c>
      <c r="E39" s="17">
        <v>17.438190773717071</v>
      </c>
      <c r="F39" s="17">
        <v>14.205746970726198</v>
      </c>
      <c r="M39" s="17"/>
      <c r="N39" s="17"/>
      <c r="O39" s="17"/>
    </row>
    <row r="40" spans="1:15" x14ac:dyDescent="0.25">
      <c r="A40" s="15" t="str">
        <f>B39&amp;C40</f>
        <v>FRECUENCIA COMPRA (Actos)Patatas Fritas + Otros Aperitivos Salados</v>
      </c>
      <c r="B40" s="15">
        <v>0</v>
      </c>
      <c r="C40" s="15" t="s">
        <v>41</v>
      </c>
      <c r="D40" s="17">
        <v>12.942573862883314</v>
      </c>
      <c r="E40" s="17">
        <v>12.824530571862265</v>
      </c>
      <c r="F40" s="17">
        <v>11.301534357820644</v>
      </c>
      <c r="M40" s="17"/>
      <c r="N40" s="17"/>
      <c r="O40" s="17"/>
    </row>
    <row r="41" spans="1:15" x14ac:dyDescent="0.25">
      <c r="A41" s="15" t="str">
        <f>B39&amp;C41</f>
        <v>FRECUENCIA COMPRA (Actos)Patatas Fritas</v>
      </c>
      <c r="B41" s="15">
        <v>0</v>
      </c>
      <c r="C41" s="15" t="s">
        <v>34</v>
      </c>
      <c r="D41" s="17">
        <v>7.9725309948294507</v>
      </c>
      <c r="E41" s="17">
        <v>8.2691384453354591</v>
      </c>
      <c r="F41" s="17">
        <v>7.8749999113102174</v>
      </c>
      <c r="M41" s="17"/>
      <c r="N41" s="17"/>
      <c r="O41" s="17"/>
    </row>
    <row r="42" spans="1:15" x14ac:dyDescent="0.25">
      <c r="A42" s="15" t="str">
        <f>B39&amp;C42</f>
        <v>FRECUENCIA COMPRA (Actos)Otros Snacks Salados</v>
      </c>
      <c r="B42" s="15">
        <v>0</v>
      </c>
      <c r="C42" s="15" t="s">
        <v>35</v>
      </c>
      <c r="D42" s="17">
        <v>10.031912182795972</v>
      </c>
      <c r="E42" s="17">
        <v>9.8270883097436634</v>
      </c>
      <c r="F42" s="17">
        <v>8.7538312480608198</v>
      </c>
      <c r="M42" s="17"/>
      <c r="N42" s="17"/>
      <c r="O42" s="17"/>
    </row>
    <row r="43" spans="1:15" x14ac:dyDescent="0.25">
      <c r="A43" s="15" t="str">
        <f>B39&amp;C43</f>
        <v>FRECUENCIA COMPRA (Actos)Frutos Secos</v>
      </c>
      <c r="B43" s="15">
        <v>0</v>
      </c>
      <c r="C43" s="15" t="s">
        <v>36</v>
      </c>
      <c r="D43" s="17">
        <v>7.3830445614853772</v>
      </c>
      <c r="E43" s="17">
        <v>7.3136090273628724</v>
      </c>
      <c r="F43" s="17">
        <v>6.7931137820408631</v>
      </c>
      <c r="M43" s="17"/>
      <c r="N43" s="17"/>
      <c r="O43" s="17"/>
    </row>
    <row r="44" spans="1:15" x14ac:dyDescent="0.25">
      <c r="A44" s="15" t="str">
        <f>B39&amp;C44</f>
        <v>FRECUENCIA COMPRA (Actos)Chocolatinas/Chocolate/Bombones</v>
      </c>
      <c r="B44" s="15">
        <v>0</v>
      </c>
      <c r="C44" s="15" t="s">
        <v>42</v>
      </c>
      <c r="D44" s="17">
        <v>3.7259291384331785</v>
      </c>
      <c r="E44" s="17">
        <v>3.8761875137706236</v>
      </c>
      <c r="F44" s="17">
        <v>3.5376075336735853</v>
      </c>
      <c r="M44" s="17"/>
      <c r="N44" s="17"/>
      <c r="O44" s="17"/>
    </row>
    <row r="45" spans="1:15" x14ac:dyDescent="0.25">
      <c r="A45" s="15" t="str">
        <f>B39&amp;C45</f>
        <v>FRECUENCIA COMPRA (Actos)Chicles</v>
      </c>
      <c r="B45" s="15">
        <v>0</v>
      </c>
      <c r="C45" s="15" t="s">
        <v>37</v>
      </c>
      <c r="D45" s="17">
        <v>4.8690385038553963</v>
      </c>
      <c r="E45" s="17">
        <v>5.1850289934582117</v>
      </c>
      <c r="F45" s="17">
        <v>4.6826065057620827</v>
      </c>
      <c r="M45" s="17"/>
      <c r="N45" s="17"/>
      <c r="O45" s="17"/>
    </row>
    <row r="46" spans="1:15" x14ac:dyDescent="0.25">
      <c r="A46" s="15" t="str">
        <f>B39&amp;C46</f>
        <v>FRECUENCIA COMPRA (Actos)Caramelos</v>
      </c>
      <c r="B46" s="15">
        <v>0</v>
      </c>
      <c r="C46" s="15" t="s">
        <v>38</v>
      </c>
      <c r="D46" s="17">
        <v>4.6190304635189241</v>
      </c>
      <c r="E46" s="17">
        <v>4.4332519023336801</v>
      </c>
      <c r="F46" s="17">
        <v>3.8793459215294797</v>
      </c>
      <c r="M46" s="17"/>
      <c r="N46" s="17"/>
      <c r="O46" s="17"/>
    </row>
    <row r="47" spans="1:15" x14ac:dyDescent="0.25">
      <c r="A47" s="15" t="str">
        <f>B39&amp;C47</f>
        <v>FRECUENCIA COMPRA (Actos)Golosinas</v>
      </c>
      <c r="B47" s="15">
        <v>0</v>
      </c>
      <c r="C47" s="15" t="s">
        <v>39</v>
      </c>
      <c r="D47" s="17">
        <v>2.9924476746444437</v>
      </c>
      <c r="E47" s="17">
        <v>2.9743873060619372</v>
      </c>
      <c r="F47" s="17">
        <v>2.6861088885890512</v>
      </c>
      <c r="M47" s="17"/>
      <c r="N47" s="17"/>
      <c r="O47" s="17"/>
    </row>
    <row r="48" spans="1:15" x14ac:dyDescent="0.25">
      <c r="A48" s="15" t="str">
        <f>B48&amp;C48</f>
        <v>COMPRA MEDIA (Consumiciones)Total Aperitivos</v>
      </c>
      <c r="B48" s="15" t="s">
        <v>132</v>
      </c>
      <c r="C48" s="15" t="s">
        <v>40</v>
      </c>
      <c r="D48" s="17">
        <v>40.42090777853965</v>
      </c>
      <c r="E48" s="17">
        <v>39.669746078968657</v>
      </c>
      <c r="F48" s="17">
        <v>34.081009013996109</v>
      </c>
      <c r="M48" s="17"/>
      <c r="N48" s="17"/>
      <c r="O48" s="17"/>
    </row>
    <row r="49" spans="1:15" x14ac:dyDescent="0.25">
      <c r="A49" s="15" t="str">
        <f>B48&amp;C49</f>
        <v>COMPRA MEDIA (Consumiciones)Patatas Fritas + Otros Aperitivos Salados</v>
      </c>
      <c r="B49" s="15">
        <v>0</v>
      </c>
      <c r="C49" s="15" t="s">
        <v>41</v>
      </c>
      <c r="D49" s="17">
        <v>20.36451983530339</v>
      </c>
      <c r="E49" s="17">
        <v>20.597148082741089</v>
      </c>
      <c r="F49" s="17">
        <v>19.341279814135174</v>
      </c>
      <c r="M49" s="17"/>
      <c r="N49" s="17"/>
      <c r="O49" s="17"/>
    </row>
    <row r="50" spans="1:15" x14ac:dyDescent="0.25">
      <c r="A50" s="15" t="str">
        <f>B48&amp;C50</f>
        <v>COMPRA MEDIA (Consumiciones)Patatas Fritas</v>
      </c>
      <c r="B50" s="15">
        <v>0</v>
      </c>
      <c r="C50" s="15" t="s">
        <v>34</v>
      </c>
      <c r="D50" s="17">
        <v>11.163467559693974</v>
      </c>
      <c r="E50" s="17">
        <v>11.381152567675544</v>
      </c>
      <c r="F50" s="17">
        <v>11.07269936930922</v>
      </c>
      <c r="M50" s="17"/>
      <c r="N50" s="17"/>
      <c r="O50" s="17"/>
    </row>
    <row r="51" spans="1:15" x14ac:dyDescent="0.25">
      <c r="A51" s="15" t="str">
        <f>B48&amp;C51</f>
        <v>COMPRA MEDIA (Consumiciones)Otros Snacks Salados</v>
      </c>
      <c r="B51" s="15">
        <v>0</v>
      </c>
      <c r="C51" s="15" t="s">
        <v>35</v>
      </c>
      <c r="D51" s="17">
        <v>15.910475787698601</v>
      </c>
      <c r="E51" s="17">
        <v>16.803677641508312</v>
      </c>
      <c r="F51" s="17">
        <v>16.174224470877565</v>
      </c>
      <c r="M51" s="17"/>
      <c r="N51" s="17"/>
      <c r="O51" s="17"/>
    </row>
    <row r="52" spans="1:15" x14ac:dyDescent="0.25">
      <c r="A52" s="15" t="str">
        <f>B48&amp;C52</f>
        <v>COMPRA MEDIA (Consumiciones)Frutos Secos</v>
      </c>
      <c r="B52" s="15">
        <v>0</v>
      </c>
      <c r="C52" s="15" t="s">
        <v>36</v>
      </c>
      <c r="D52" s="17">
        <v>10.395069949289059</v>
      </c>
      <c r="E52" s="17">
        <v>11.711112791222769</v>
      </c>
      <c r="F52" s="17">
        <v>12.123901089431358</v>
      </c>
      <c r="M52" s="17"/>
      <c r="N52" s="17"/>
      <c r="O52" s="17"/>
    </row>
    <row r="53" spans="1:15" x14ac:dyDescent="0.25">
      <c r="A53" s="15" t="str">
        <f>B48&amp;C53</f>
        <v>COMPRA MEDIA (Consumiciones)Chocolatinas/Chocolate/Bombones</v>
      </c>
      <c r="B53" s="15">
        <v>0</v>
      </c>
      <c r="C53" s="15" t="s">
        <v>42</v>
      </c>
      <c r="D53" s="17">
        <v>11.905542465100048</v>
      </c>
      <c r="E53" s="17">
        <v>11.685797707920216</v>
      </c>
      <c r="F53" s="17">
        <v>11.983316300582169</v>
      </c>
      <c r="M53" s="17"/>
      <c r="N53" s="17"/>
      <c r="O53" s="17"/>
    </row>
    <row r="54" spans="1:15" x14ac:dyDescent="0.25">
      <c r="A54" s="15" t="str">
        <f>B48&amp;C54</f>
        <v>COMPRA MEDIA (Consumiciones)Chicles</v>
      </c>
      <c r="B54" s="15">
        <v>0</v>
      </c>
      <c r="C54" s="15" t="s">
        <v>37</v>
      </c>
      <c r="D54" s="17">
        <v>13.326831855822585</v>
      </c>
      <c r="E54" s="17">
        <v>12.841497608249965</v>
      </c>
      <c r="F54" s="17">
        <v>12.601302248311042</v>
      </c>
      <c r="M54" s="17"/>
      <c r="N54" s="17"/>
      <c r="O54" s="17"/>
    </row>
    <row r="55" spans="1:15" x14ac:dyDescent="0.25">
      <c r="A55" s="15" t="str">
        <f>B48&amp;C55</f>
        <v>COMPRA MEDIA (Consumiciones)Caramelos</v>
      </c>
      <c r="B55" s="15">
        <v>0</v>
      </c>
      <c r="C55" s="15" t="s">
        <v>38</v>
      </c>
      <c r="D55" s="17">
        <v>12.987309827047721</v>
      </c>
      <c r="E55" s="17">
        <v>13.586930713219664</v>
      </c>
      <c r="F55" s="17">
        <v>11.950526149446441</v>
      </c>
      <c r="M55" s="17"/>
      <c r="N55" s="17"/>
      <c r="O55" s="17"/>
    </row>
    <row r="56" spans="1:15" x14ac:dyDescent="0.25">
      <c r="A56" s="15" t="str">
        <f>B48&amp;C56</f>
        <v>COMPRA MEDIA (Consumiciones)Golosinas</v>
      </c>
      <c r="B56" s="15">
        <v>0</v>
      </c>
      <c r="C56" s="15" t="s">
        <v>39</v>
      </c>
      <c r="D56" s="17">
        <v>18.409551823277962</v>
      </c>
      <c r="E56" s="17">
        <v>18.223375602549265</v>
      </c>
      <c r="F56" s="17">
        <v>14.202182378202687</v>
      </c>
      <c r="M56" s="17"/>
      <c r="N56" s="17"/>
      <c r="O56" s="17"/>
    </row>
    <row r="57" spans="1:15" x14ac:dyDescent="0.25">
      <c r="A57" s="15" t="str">
        <f>B57&amp;C57</f>
        <v>CONSUMO MEDIO (kg ó litros por consumidor)Total Aperitivos</v>
      </c>
      <c r="B57" s="15" t="s">
        <v>133</v>
      </c>
      <c r="C57" s="15" t="s">
        <v>40</v>
      </c>
      <c r="D57" s="17">
        <v>3.5528560183263402</v>
      </c>
      <c r="E57" s="17">
        <v>3.527877587924924</v>
      </c>
      <c r="F57" s="17">
        <v>3.3467496657088547</v>
      </c>
      <c r="M57" s="17"/>
      <c r="N57" s="17"/>
      <c r="O57" s="17"/>
    </row>
    <row r="58" spans="1:15" x14ac:dyDescent="0.25">
      <c r="A58" s="15" t="str">
        <f>B57&amp;C58</f>
        <v>CONSUMO MEDIO (kg ó litros por consumidor)Patatas Fritas + Otros Aperitivos Salados</v>
      </c>
      <c r="B58" s="15">
        <v>0</v>
      </c>
      <c r="C58" s="15" t="s">
        <v>41</v>
      </c>
      <c r="D58" s="17">
        <v>2.2579086996744513</v>
      </c>
      <c r="E58" s="17">
        <v>2.186739774189824</v>
      </c>
      <c r="F58" s="17">
        <v>2.207400291066409</v>
      </c>
      <c r="M58" s="17"/>
      <c r="N58" s="17"/>
      <c r="O58" s="17"/>
    </row>
    <row r="59" spans="1:15" x14ac:dyDescent="0.25">
      <c r="A59" s="15" t="str">
        <f>B57&amp;C59</f>
        <v>CONSUMO MEDIO (kg ó litros por consumidor)Patatas Fritas</v>
      </c>
      <c r="B59" s="15">
        <v>0</v>
      </c>
      <c r="C59" s="15" t="s">
        <v>34</v>
      </c>
      <c r="D59" s="17">
        <v>1.5093832923699133</v>
      </c>
      <c r="E59" s="17">
        <v>1.4352210131826595</v>
      </c>
      <c r="F59" s="17">
        <v>1.5154944795931906</v>
      </c>
      <c r="M59" s="17"/>
      <c r="N59" s="17"/>
      <c r="O59" s="17"/>
    </row>
    <row r="60" spans="1:15" x14ac:dyDescent="0.25">
      <c r="A60" s="15" t="str">
        <f>B57&amp;C60</f>
        <v>CONSUMO MEDIO (kg ó litros por consumidor)Otros Snacks Salados</v>
      </c>
      <c r="B60" s="15">
        <v>0</v>
      </c>
      <c r="C60" s="15" t="s">
        <v>35</v>
      </c>
      <c r="D60" s="17">
        <v>1.3980289236175503</v>
      </c>
      <c r="E60" s="17">
        <v>1.4796225232331515</v>
      </c>
      <c r="F60" s="17">
        <v>1.5082126568713108</v>
      </c>
      <c r="M60" s="17"/>
      <c r="N60" s="17"/>
      <c r="O60" s="17"/>
    </row>
    <row r="61" spans="1:15" x14ac:dyDescent="0.25">
      <c r="A61" s="15" t="str">
        <f>B57&amp;C61</f>
        <v>CONSUMO MEDIO (kg ó litros por consumidor)Frutos Secos</v>
      </c>
      <c r="B61" s="15">
        <v>0</v>
      </c>
      <c r="C61" s="15" t="s">
        <v>36</v>
      </c>
      <c r="D61" s="17">
        <v>1.4711112984115582</v>
      </c>
      <c r="E61" s="17">
        <v>1.6568760720956404</v>
      </c>
      <c r="F61" s="17">
        <v>1.8496220730218689</v>
      </c>
      <c r="M61" s="17"/>
      <c r="N61" s="17"/>
      <c r="O61" s="17"/>
    </row>
    <row r="62" spans="1:15" x14ac:dyDescent="0.25">
      <c r="A62" s="15" t="str">
        <f>B57&amp;C62</f>
        <v>CONSUMO MEDIO (kg ó litros por consumidor)Chocolatinas/Chocolate/Bombones</v>
      </c>
      <c r="B62" s="15">
        <v>0</v>
      </c>
      <c r="C62" s="15" t="s">
        <v>42</v>
      </c>
      <c r="D62" s="17">
        <v>1.0430800365357222</v>
      </c>
      <c r="E62" s="17">
        <v>1.1552031618005738</v>
      </c>
      <c r="F62" s="17">
        <v>1.2191863253505275</v>
      </c>
      <c r="M62" s="17"/>
      <c r="N62" s="17"/>
      <c r="O62" s="17"/>
    </row>
    <row r="63" spans="1:15" x14ac:dyDescent="0.25">
      <c r="A63" s="15" t="str">
        <f>B57&amp;C63</f>
        <v>CONSUMO MEDIO (kg ó litros por consumidor)Chicles</v>
      </c>
      <c r="B63" s="15">
        <v>0</v>
      </c>
      <c r="C63" s="15" t="s">
        <v>37</v>
      </c>
      <c r="D63" s="17">
        <v>0.4117324340086746</v>
      </c>
      <c r="E63" s="17">
        <v>0.50251961244545185</v>
      </c>
      <c r="F63" s="17">
        <v>0.42794703652842853</v>
      </c>
      <c r="M63" s="17"/>
      <c r="N63" s="17"/>
      <c r="O63" s="17"/>
    </row>
    <row r="64" spans="1:15" x14ac:dyDescent="0.25">
      <c r="A64" s="15" t="str">
        <f>B57&amp;C64</f>
        <v>CONSUMO MEDIO (kg ó litros por consumidor)Caramelos</v>
      </c>
      <c r="B64" s="15">
        <v>0</v>
      </c>
      <c r="C64" s="15" t="s">
        <v>38</v>
      </c>
      <c r="D64" s="17">
        <v>0.48962695378069077</v>
      </c>
      <c r="E64" s="17">
        <v>0.56475719368611776</v>
      </c>
      <c r="F64" s="17">
        <v>0.434772611549126</v>
      </c>
      <c r="M64" s="17"/>
      <c r="N64" s="17"/>
      <c r="O64" s="17"/>
    </row>
    <row r="65" spans="1:15" x14ac:dyDescent="0.25">
      <c r="A65" s="15" t="str">
        <f>B57&amp;C65</f>
        <v>CONSUMO MEDIO (kg ó litros por consumidor)Golosinas</v>
      </c>
      <c r="B65" s="15">
        <v>0</v>
      </c>
      <c r="C65" s="15" t="s">
        <v>39</v>
      </c>
      <c r="D65" s="17">
        <v>0.60087024584409043</v>
      </c>
      <c r="E65" s="17">
        <v>0.59007990013981437</v>
      </c>
      <c r="F65" s="17">
        <v>0.59020336578167798</v>
      </c>
      <c r="M65" s="17"/>
      <c r="N65" s="17"/>
      <c r="O65" s="17"/>
    </row>
    <row r="66" spans="1:15" x14ac:dyDescent="0.25">
      <c r="A66" s="15" t="str">
        <f>B66&amp;C66</f>
        <v>VOLUMEN POR ACTO (consumiciones)Total Aperitivos</v>
      </c>
      <c r="B66" s="15" t="s">
        <v>157</v>
      </c>
      <c r="C66" s="15" t="s">
        <v>40</v>
      </c>
      <c r="D66" s="17">
        <v>2.2175942970848705</v>
      </c>
      <c r="E66" s="17">
        <v>2.2748773994810918</v>
      </c>
      <c r="F66" s="17">
        <v>2.3991001025308201</v>
      </c>
      <c r="M66" s="17"/>
      <c r="N66" s="17"/>
      <c r="O66" s="17"/>
    </row>
    <row r="67" spans="1:15" x14ac:dyDescent="0.25">
      <c r="A67" s="15" t="str">
        <f>B66&amp;C67</f>
        <v>VOLUMEN POR ACTO (consumiciones)Patatas Fritas + Otros Aperitivos Salados</v>
      </c>
      <c r="B67" s="15">
        <v>0</v>
      </c>
      <c r="C67" s="15" t="s">
        <v>41</v>
      </c>
      <c r="D67" s="17">
        <v>1.5734520854236511</v>
      </c>
      <c r="E67" s="17">
        <v>1.6060742315147487</v>
      </c>
      <c r="F67" s="17">
        <v>1.7113853041335965</v>
      </c>
      <c r="M67" s="17"/>
      <c r="N67" s="17"/>
      <c r="O67" s="17"/>
    </row>
    <row r="68" spans="1:15" x14ac:dyDescent="0.25">
      <c r="A68" s="15" t="str">
        <f>B66&amp;C68</f>
        <v>VOLUMEN POR ACTO (consumiciones)Patatas Fritas</v>
      </c>
      <c r="B68" s="15">
        <v>0</v>
      </c>
      <c r="C68" s="15" t="s">
        <v>34</v>
      </c>
      <c r="D68" s="17">
        <v>1.4002413495706685</v>
      </c>
      <c r="E68" s="17">
        <v>1.376340793289722</v>
      </c>
      <c r="F68" s="17">
        <v>1.4060570786047133</v>
      </c>
      <c r="M68" s="17"/>
      <c r="N68" s="17"/>
      <c r="O68" s="17"/>
    </row>
    <row r="69" spans="1:15" x14ac:dyDescent="0.25">
      <c r="A69" s="15" t="str">
        <f>B66&amp;C69</f>
        <v>VOLUMEN POR ACTO (consumiciones)Otros Snacks Salados</v>
      </c>
      <c r="B69" s="15">
        <v>0</v>
      </c>
      <c r="C69" s="15" t="s">
        <v>35</v>
      </c>
      <c r="D69" s="17">
        <v>1.5859863501381077</v>
      </c>
      <c r="E69" s="17">
        <v>1.7099345311517435</v>
      </c>
      <c r="F69" s="17">
        <v>1.8476737799189968</v>
      </c>
      <c r="M69" s="17"/>
      <c r="N69" s="17"/>
      <c r="O69" s="17"/>
    </row>
    <row r="70" spans="1:15" x14ac:dyDescent="0.25">
      <c r="A70" s="15" t="str">
        <f>B66&amp;C70</f>
        <v>VOLUMEN POR ACTO (consumiciones)Frutos Secos</v>
      </c>
      <c r="B70" s="15">
        <v>0</v>
      </c>
      <c r="C70" s="15" t="s">
        <v>36</v>
      </c>
      <c r="D70" s="17">
        <v>1.4079652185111151</v>
      </c>
      <c r="E70" s="17">
        <v>1.6012768453177131</v>
      </c>
      <c r="F70" s="17">
        <v>1.7847339936339122</v>
      </c>
      <c r="M70" s="17"/>
      <c r="N70" s="17"/>
      <c r="O70" s="17"/>
    </row>
    <row r="71" spans="1:15" x14ac:dyDescent="0.25">
      <c r="A71" s="15" t="str">
        <f>B66&amp;C71</f>
        <v>VOLUMEN POR ACTO (consumiciones)Chocolatinas/Chocolate/Bombones</v>
      </c>
      <c r="B71" s="15">
        <v>0</v>
      </c>
      <c r="C71" s="15" t="s">
        <v>42</v>
      </c>
      <c r="D71" s="17">
        <v>3.1953217634478541</v>
      </c>
      <c r="E71" s="17">
        <v>3.0147658405082338</v>
      </c>
      <c r="F71" s="17">
        <v>3.3874069371788793</v>
      </c>
      <c r="M71" s="17"/>
      <c r="N71" s="17"/>
      <c r="O71" s="17"/>
    </row>
    <row r="72" spans="1:15" x14ac:dyDescent="0.25">
      <c r="A72" s="15" t="str">
        <f>B66&amp;C72</f>
        <v>VOLUMEN POR ACTO (consumiciones)Chicles</v>
      </c>
      <c r="B72" s="15">
        <v>0</v>
      </c>
      <c r="C72" s="15" t="s">
        <v>37</v>
      </c>
      <c r="D72" s="17">
        <v>2.7370561652511372</v>
      </c>
      <c r="E72" s="17">
        <v>2.4766491420687675</v>
      </c>
      <c r="F72" s="17">
        <v>2.6910871611365965</v>
      </c>
      <c r="M72" s="17"/>
      <c r="N72" s="17"/>
      <c r="O72" s="17"/>
    </row>
    <row r="73" spans="1:15" x14ac:dyDescent="0.25">
      <c r="A73" s="15" t="str">
        <f>B66&amp;C73</f>
        <v>VOLUMEN POR ACTO (consumiciones)Caramelos</v>
      </c>
      <c r="B73" s="15">
        <v>0</v>
      </c>
      <c r="C73" s="15" t="s">
        <v>38</v>
      </c>
      <c r="D73" s="17">
        <v>2.8116960755339067</v>
      </c>
      <c r="E73" s="17">
        <v>3.0647775070185959</v>
      </c>
      <c r="F73" s="17">
        <v>3.080551822698709</v>
      </c>
      <c r="M73" s="17"/>
      <c r="N73" s="17"/>
      <c r="O73" s="17"/>
    </row>
    <row r="74" spans="1:15" x14ac:dyDescent="0.25">
      <c r="A74" s="15" t="str">
        <f>B66&amp;C74</f>
        <v>VOLUMEN POR ACTO (consumiciones)Golosinas</v>
      </c>
      <c r="B74" s="15">
        <v>0</v>
      </c>
      <c r="C74" s="15" t="s">
        <v>39</v>
      </c>
      <c r="D74" s="17">
        <v>6.1520045878380634</v>
      </c>
      <c r="E74" s="17">
        <v>6.1267661966581128</v>
      </c>
      <c r="F74" s="17">
        <v>5.2872697895961895</v>
      </c>
      <c r="M74" s="17"/>
      <c r="N74" s="17"/>
      <c r="O74" s="17"/>
    </row>
    <row r="75" spans="1:15" x14ac:dyDescent="0.25">
      <c r="A75" s="15" t="str">
        <f>B75&amp;C75</f>
        <v>CONSUMO PER CAPITA (kg ó litros por individuo)Total Aperitivos</v>
      </c>
      <c r="B75" s="15" t="s">
        <v>134</v>
      </c>
      <c r="C75" s="15" t="s">
        <v>40</v>
      </c>
      <c r="D75" s="17">
        <v>2.6817557658994313</v>
      </c>
      <c r="E75" s="17">
        <v>2.4711498355972088</v>
      </c>
      <c r="F75" s="17">
        <v>2.0156516066160042</v>
      </c>
      <c r="M75" s="17"/>
      <c r="N75" s="17"/>
      <c r="O75" s="17"/>
    </row>
    <row r="76" spans="1:15" x14ac:dyDescent="0.25">
      <c r="A76" s="15" t="str">
        <f>B75&amp;C76</f>
        <v>CONSUMO PER CAPITA (kg ó litros por individuo)Patatas Fritas + Otros Aperitivos Salados</v>
      </c>
      <c r="B76" s="15">
        <v>0</v>
      </c>
      <c r="C76" s="15" t="s">
        <v>41</v>
      </c>
      <c r="D76" s="17">
        <v>1.5330012410813492</v>
      </c>
      <c r="E76" s="17">
        <v>1.3515276378766659</v>
      </c>
      <c r="F76" s="17">
        <v>1.0919470634234505</v>
      </c>
      <c r="M76" s="17"/>
      <c r="N76" s="17"/>
      <c r="O76" s="17"/>
    </row>
    <row r="77" spans="1:15" x14ac:dyDescent="0.25">
      <c r="A77" s="15" t="str">
        <f>B75&amp;C77</f>
        <v>CONSUMO PER CAPITA (kg ó litros por individuo)Patatas Fritas</v>
      </c>
      <c r="B77" s="15">
        <v>0</v>
      </c>
      <c r="C77" s="15" t="s">
        <v>34</v>
      </c>
      <c r="D77" s="17">
        <v>0.9085243688233966</v>
      </c>
      <c r="E77" s="17">
        <v>0.76418773413214669</v>
      </c>
      <c r="F77" s="17">
        <v>0.62686762104444782</v>
      </c>
      <c r="M77" s="17"/>
      <c r="N77" s="17"/>
      <c r="O77" s="17"/>
    </row>
    <row r="78" spans="1:15" x14ac:dyDescent="0.25">
      <c r="A78" s="15" t="str">
        <f>B75&amp;C78</f>
        <v>CONSUMO PER CAPITA (kg ó litros por individuo)Otros Snacks Salados</v>
      </c>
      <c r="B78" s="15">
        <v>0</v>
      </c>
      <c r="C78" s="15" t="s">
        <v>35</v>
      </c>
      <c r="D78" s="17">
        <v>0.62447673230850487</v>
      </c>
      <c r="E78" s="17">
        <v>0.58733971169145527</v>
      </c>
      <c r="F78" s="17">
        <v>0.46507924182979321</v>
      </c>
      <c r="M78" s="17"/>
      <c r="N78" s="17"/>
      <c r="O78" s="17"/>
    </row>
    <row r="79" spans="1:15" x14ac:dyDescent="0.25">
      <c r="A79" s="15" t="str">
        <f>B75&amp;C79</f>
        <v>CONSUMO PER CAPITA (kg ó litros por individuo)Frutos Secos</v>
      </c>
      <c r="B79" s="15">
        <v>0</v>
      </c>
      <c r="C79" s="15" t="s">
        <v>36</v>
      </c>
      <c r="D79" s="17">
        <v>0.50160511364164873</v>
      </c>
      <c r="E79" s="17">
        <v>0.47684313448287291</v>
      </c>
      <c r="F79" s="17">
        <v>0.44252189600827485</v>
      </c>
      <c r="M79" s="17"/>
      <c r="N79" s="17"/>
      <c r="O79" s="17"/>
    </row>
    <row r="80" spans="1:15" x14ac:dyDescent="0.25">
      <c r="A80" s="15" t="str">
        <f>B75&amp;C80</f>
        <v>CONSUMO PER CAPITA (kg ó litros por individuo)Chocolatinas/Chocolate/Bombones</v>
      </c>
      <c r="B80" s="15">
        <v>0</v>
      </c>
      <c r="C80" s="15" t="s">
        <v>42</v>
      </c>
      <c r="D80" s="17">
        <v>0.33754069982295964</v>
      </c>
      <c r="E80" s="17">
        <v>0.3363747136203632</v>
      </c>
      <c r="F80" s="17">
        <v>0.28408870160155314</v>
      </c>
      <c r="M80" s="17"/>
      <c r="N80" s="17"/>
      <c r="O80" s="17"/>
    </row>
    <row r="81" spans="1:15" x14ac:dyDescent="0.25">
      <c r="A81" s="15" t="str">
        <f>B75&amp;C81</f>
        <v>CONSUMO PER CAPITA (kg ó litros por individuo)Chicles</v>
      </c>
      <c r="B81" s="15">
        <v>0</v>
      </c>
      <c r="C81" s="15" t="s">
        <v>37</v>
      </c>
      <c r="D81" s="17">
        <v>9.6953271323600279E-2</v>
      </c>
      <c r="E81" s="17">
        <v>0.10040914729018317</v>
      </c>
      <c r="F81" s="17">
        <v>6.3262340542406273E-2</v>
      </c>
      <c r="M81" s="17"/>
      <c r="N81" s="17"/>
      <c r="O81" s="17"/>
    </row>
    <row r="82" spans="1:15" x14ac:dyDescent="0.25">
      <c r="A82" s="15" t="str">
        <f>B75&amp;C82</f>
        <v>CONSUMO PER CAPITA (kg ó litros por individuo)Caramelos</v>
      </c>
      <c r="B82" s="15">
        <v>0</v>
      </c>
      <c r="C82" s="15" t="s">
        <v>38</v>
      </c>
      <c r="D82" s="17">
        <v>8.9130711412329394E-2</v>
      </c>
      <c r="E82" s="17">
        <v>9.4251876248521257E-2</v>
      </c>
      <c r="F82" s="17">
        <v>5.3211341677624834E-2</v>
      </c>
      <c r="M82" s="17"/>
      <c r="N82" s="17"/>
      <c r="O82" s="17"/>
    </row>
    <row r="83" spans="1:15" x14ac:dyDescent="0.25">
      <c r="A83" s="15" t="str">
        <f>B75&amp;C83</f>
        <v>CONSUMO PER CAPITA (kg ó litros por individuo)Golosinas</v>
      </c>
      <c r="B83" s="15">
        <v>0</v>
      </c>
      <c r="C83" s="15" t="s">
        <v>39</v>
      </c>
      <c r="D83" s="17">
        <v>0.12352450165964475</v>
      </c>
      <c r="E83" s="17">
        <v>0.11172926877187328</v>
      </c>
      <c r="F83" s="17">
        <v>8.0620894460728537E-2</v>
      </c>
      <c r="M83" s="17"/>
      <c r="N83" s="17"/>
      <c r="O83" s="17"/>
    </row>
    <row r="84" spans="1:15" x14ac:dyDescent="0.25">
      <c r="A84" s="15" t="str">
        <f>B84&amp;C84</f>
        <v>GASTO PER CAPITA (€ por individuo)Total Aperitivos</v>
      </c>
      <c r="B84" s="15" t="s">
        <v>135</v>
      </c>
      <c r="C84" s="15" t="s">
        <v>40</v>
      </c>
      <c r="D84" s="17">
        <v>22.827317549125844</v>
      </c>
      <c r="E84" s="17">
        <v>21.907863857146584</v>
      </c>
      <c r="F84" s="17">
        <v>16.993760648372291</v>
      </c>
      <c r="M84" s="17"/>
      <c r="N84" s="17"/>
      <c r="O84" s="17"/>
    </row>
    <row r="85" spans="1:15" x14ac:dyDescent="0.25">
      <c r="A85" s="15" t="str">
        <f>B84&amp;C85</f>
        <v>GASTO PER CAPITA (€ por individuo)Patatas Fritas + Otros Aperitivos Salados</v>
      </c>
      <c r="B85" s="15">
        <v>0</v>
      </c>
      <c r="C85" s="15" t="s">
        <v>41</v>
      </c>
      <c r="D85" s="17">
        <v>12.136670979517284</v>
      </c>
      <c r="E85" s="17">
        <v>11.070390902341963</v>
      </c>
      <c r="F85" s="17">
        <v>8.3812220645567024</v>
      </c>
      <c r="M85" s="17"/>
      <c r="N85" s="17"/>
      <c r="O85" s="17"/>
    </row>
    <row r="86" spans="1:15" x14ac:dyDescent="0.25">
      <c r="A86" s="15" t="str">
        <f>B84&amp;C86</f>
        <v>GASTO PER CAPITA (€ por individuo)Patatas Fritas</v>
      </c>
      <c r="B86" s="15">
        <v>0</v>
      </c>
      <c r="C86" s="15" t="s">
        <v>34</v>
      </c>
      <c r="D86" s="17">
        <v>7.2257283428048673</v>
      </c>
      <c r="E86" s="17">
        <v>6.4835445151387123</v>
      </c>
      <c r="F86" s="17">
        <v>4.9130525024921834</v>
      </c>
      <c r="M86" s="17"/>
      <c r="N86" s="17"/>
      <c r="O86" s="17"/>
    </row>
    <row r="87" spans="1:15" x14ac:dyDescent="0.25">
      <c r="A87" s="15" t="str">
        <f>B84&amp;C87</f>
        <v>GASTO PER CAPITA (€ por individuo)Otros Snacks Salados</v>
      </c>
      <c r="B87" s="15">
        <v>0</v>
      </c>
      <c r="C87" s="15" t="s">
        <v>35</v>
      </c>
      <c r="D87" s="17">
        <v>4.910942705683091</v>
      </c>
      <c r="E87" s="17">
        <v>4.5868447274709734</v>
      </c>
      <c r="F87" s="17">
        <v>3.4681680787606752</v>
      </c>
      <c r="M87" s="17"/>
      <c r="N87" s="17"/>
      <c r="O87" s="17"/>
    </row>
    <row r="88" spans="1:15" x14ac:dyDescent="0.25">
      <c r="A88" s="15" t="str">
        <f>B84&amp;C88</f>
        <v>GASTO PER CAPITA (€ por individuo)Frutos Secos</v>
      </c>
      <c r="B88" s="15">
        <v>0</v>
      </c>
      <c r="C88" s="15" t="s">
        <v>36</v>
      </c>
      <c r="D88" s="17">
        <v>4.3142504004953119</v>
      </c>
      <c r="E88" s="17">
        <v>4.2364503266690274</v>
      </c>
      <c r="F88" s="17">
        <v>3.9355599272158623</v>
      </c>
      <c r="M88" s="17"/>
      <c r="N88" s="17"/>
      <c r="O88" s="17"/>
    </row>
    <row r="89" spans="1:15" x14ac:dyDescent="0.25">
      <c r="A89" s="15" t="str">
        <f>B84&amp;C89</f>
        <v>GASTO PER CAPITA (€ por individuo)Chocolatinas/Chocolate/Bombones</v>
      </c>
      <c r="B89" s="15">
        <v>0</v>
      </c>
      <c r="C89" s="15" t="s">
        <v>42</v>
      </c>
      <c r="D89" s="17">
        <v>2.4540524061423548</v>
      </c>
      <c r="E89" s="17">
        <v>2.6729208003180607</v>
      </c>
      <c r="F89" s="17">
        <v>2.1771742243758694</v>
      </c>
      <c r="M89" s="17"/>
      <c r="N89" s="17"/>
      <c r="O89" s="17"/>
    </row>
    <row r="90" spans="1:15" x14ac:dyDescent="0.25">
      <c r="A90" s="15" t="str">
        <f>B84&amp;C90</f>
        <v>GASTO PER CAPITA (€ por individuo)Chicles</v>
      </c>
      <c r="B90" s="15">
        <v>0</v>
      </c>
      <c r="C90" s="15" t="s">
        <v>37</v>
      </c>
      <c r="D90" s="17">
        <v>1.7122467278514162</v>
      </c>
      <c r="E90" s="17">
        <v>1.5484152119377674</v>
      </c>
      <c r="F90" s="17">
        <v>0.92831118997173112</v>
      </c>
      <c r="M90" s="17"/>
      <c r="N90" s="17"/>
      <c r="O90" s="17"/>
    </row>
    <row r="91" spans="1:15" x14ac:dyDescent="0.25">
      <c r="A91" s="15" t="str">
        <f>B84&amp;C91</f>
        <v>GASTO PER CAPITA (€ por individuo)Caramelos</v>
      </c>
      <c r="B91" s="15">
        <v>0</v>
      </c>
      <c r="C91" s="15" t="s">
        <v>38</v>
      </c>
      <c r="D91" s="17">
        <v>1.437949647168703</v>
      </c>
      <c r="E91" s="17">
        <v>1.598670126852161</v>
      </c>
      <c r="F91" s="17">
        <v>0.99582354459075495</v>
      </c>
      <c r="M91" s="17"/>
      <c r="N91" s="17"/>
      <c r="O91" s="17"/>
    </row>
    <row r="92" spans="1:15" x14ac:dyDescent="0.25">
      <c r="A92" s="15" t="str">
        <f>B84&amp;C92</f>
        <v>GASTO PER CAPITA (€ por individuo)Golosinas</v>
      </c>
      <c r="B92" s="15">
        <v>0</v>
      </c>
      <c r="C92" s="15" t="s">
        <v>39</v>
      </c>
      <c r="D92" s="17">
        <v>0.77214727019137508</v>
      </c>
      <c r="E92" s="17">
        <v>0.78102063994597393</v>
      </c>
      <c r="F92" s="17">
        <v>0.57567469150080819</v>
      </c>
      <c r="M92" s="17"/>
      <c r="N92" s="17"/>
      <c r="O92" s="17"/>
    </row>
    <row r="93" spans="1:15" x14ac:dyDescent="0.25">
      <c r="A93" s="15" t="str">
        <f>B93&amp;C93</f>
        <v>PRECIO MEDIO (kg ó litros)Total Aperitivos</v>
      </c>
      <c r="B93" s="15" t="s">
        <v>136</v>
      </c>
      <c r="C93" s="15" t="s">
        <v>40</v>
      </c>
      <c r="D93" s="17">
        <v>8.5120792278672752</v>
      </c>
      <c r="E93" s="17">
        <v>8.8654534587750149</v>
      </c>
      <c r="F93" s="17">
        <v>8.4309017454174171</v>
      </c>
      <c r="M93" s="17"/>
      <c r="N93" s="17"/>
      <c r="O93" s="17"/>
    </row>
    <row r="94" spans="1:15" x14ac:dyDescent="0.25">
      <c r="A94" s="15" t="str">
        <f>B93&amp;C94</f>
        <v>PRECIO MEDIO (kg ó litros)Patatas Fritas + Otros Aperitivos Salados</v>
      </c>
      <c r="B94" s="15">
        <v>0</v>
      </c>
      <c r="C94" s="15" t="s">
        <v>41</v>
      </c>
      <c r="D94" s="17">
        <v>7.91693486885654</v>
      </c>
      <c r="E94" s="17">
        <v>8.1910207324611104</v>
      </c>
      <c r="F94" s="17">
        <v>7.6754838629997906</v>
      </c>
      <c r="M94" s="17"/>
      <c r="N94" s="17"/>
      <c r="O94" s="17"/>
    </row>
    <row r="95" spans="1:15" x14ac:dyDescent="0.25">
      <c r="A95" s="15" t="str">
        <f>B93&amp;C95</f>
        <v>PRECIO MEDIO (kg ó litros)Patatas Fritas</v>
      </c>
      <c r="B95" s="15">
        <v>0</v>
      </c>
      <c r="C95" s="15" t="s">
        <v>34</v>
      </c>
      <c r="D95" s="17">
        <v>7.9532576018436334</v>
      </c>
      <c r="E95" s="17">
        <v>8.484230020391232</v>
      </c>
      <c r="F95" s="17">
        <v>7.83746414323707</v>
      </c>
      <c r="M95" s="17"/>
      <c r="N95" s="17"/>
      <c r="O95" s="17"/>
    </row>
    <row r="96" spans="1:15" x14ac:dyDescent="0.25">
      <c r="A96" s="15" t="str">
        <f>B93&amp;C96</f>
        <v>PRECIO MEDIO (kg ó litros)Otros Snacks Salados</v>
      </c>
      <c r="B96" s="15">
        <v>0</v>
      </c>
      <c r="C96" s="15" t="s">
        <v>35</v>
      </c>
      <c r="D96" s="17">
        <v>7.8640923698290495</v>
      </c>
      <c r="E96" s="17">
        <v>7.8095259628563332</v>
      </c>
      <c r="F96" s="17">
        <v>7.4571551830944403</v>
      </c>
      <c r="M96" s="17"/>
      <c r="N96" s="17"/>
      <c r="O96" s="17"/>
    </row>
    <row r="97" spans="1:15" x14ac:dyDescent="0.25">
      <c r="A97" s="15" t="str">
        <f>B93&amp;C97</f>
        <v>PRECIO MEDIO (kg ó litros)Frutos Secos</v>
      </c>
      <c r="B97" s="15">
        <v>0</v>
      </c>
      <c r="C97" s="15" t="s">
        <v>36</v>
      </c>
      <c r="D97" s="17">
        <v>8.6008899892863777</v>
      </c>
      <c r="E97" s="17">
        <v>8.8843689261949326</v>
      </c>
      <c r="F97" s="17">
        <v>8.8934806677730354</v>
      </c>
      <c r="M97" s="17"/>
      <c r="N97" s="17"/>
      <c r="O97" s="17"/>
    </row>
    <row r="98" spans="1:15" x14ac:dyDescent="0.25">
      <c r="A98" s="15" t="str">
        <f>B93&amp;C98</f>
        <v>PRECIO MEDIO (kg ó litros)Chocolatinas/Chocolate/Bombones</v>
      </c>
      <c r="B98" s="15">
        <v>0</v>
      </c>
      <c r="C98" s="15" t="s">
        <v>42</v>
      </c>
      <c r="D98" s="17">
        <v>7.2703896372482104</v>
      </c>
      <c r="E98" s="17">
        <v>7.9462596089632145</v>
      </c>
      <c r="F98" s="17">
        <v>7.6637128196300184</v>
      </c>
      <c r="M98" s="17"/>
      <c r="N98" s="17"/>
      <c r="O98" s="17"/>
    </row>
    <row r="99" spans="1:15" x14ac:dyDescent="0.25">
      <c r="A99" s="15" t="str">
        <f>B93&amp;C99</f>
        <v>PRECIO MEDIO (kg ó litros)Chicles</v>
      </c>
      <c r="B99" s="15">
        <v>0</v>
      </c>
      <c r="C99" s="15" t="s">
        <v>37</v>
      </c>
      <c r="D99" s="17">
        <v>17.660535889876908</v>
      </c>
      <c r="E99" s="17">
        <v>15.42105728139326</v>
      </c>
      <c r="F99" s="17">
        <v>14.673993753826762</v>
      </c>
      <c r="M99" s="17"/>
      <c r="N99" s="17"/>
      <c r="O99" s="17"/>
    </row>
    <row r="100" spans="1:15" x14ac:dyDescent="0.25">
      <c r="A100" s="15" t="str">
        <f>B93&amp;C100</f>
        <v>PRECIO MEDIO (kg ó litros)Caramelos</v>
      </c>
      <c r="B100" s="15">
        <v>0</v>
      </c>
      <c r="C100" s="15" t="s">
        <v>38</v>
      </c>
      <c r="D100" s="17">
        <v>16.133043531051548</v>
      </c>
      <c r="E100" s="17">
        <v>16.9616796023967</v>
      </c>
      <c r="F100" s="17">
        <v>18.714497947145258</v>
      </c>
      <c r="M100" s="17"/>
      <c r="N100" s="17"/>
      <c r="O100" s="17"/>
    </row>
    <row r="101" spans="1:15" x14ac:dyDescent="0.25">
      <c r="A101" s="15" t="str">
        <f>B93&amp;C101</f>
        <v>PRECIO MEDIO (kg ó litros)Golosinas</v>
      </c>
      <c r="B101" s="15">
        <v>0</v>
      </c>
      <c r="C101" s="15" t="s">
        <v>39</v>
      </c>
      <c r="D101" s="17">
        <v>6.2509644630578931</v>
      </c>
      <c r="E101" s="17">
        <v>6.9902958153306018</v>
      </c>
      <c r="F101" s="17">
        <v>7.1405148175480324</v>
      </c>
      <c r="M101" s="17"/>
      <c r="N101" s="17"/>
      <c r="O101" s="1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E3" activePane="bottomRight" state="frozen"/>
      <selection activeCell="R9" sqref="R9"/>
      <selection pane="topRight" activeCell="R9" sqref="R9"/>
      <selection pane="bottomLeft" activeCell="R9" sqref="R9"/>
      <selection pane="bottomRight" activeCell="R9" sqref="R9"/>
    </sheetView>
  </sheetViews>
  <sheetFormatPr baseColWidth="10" defaultColWidth="11.42578125" defaultRowHeight="15" x14ac:dyDescent="0.25"/>
  <cols>
    <col min="1" max="1" width="46.5703125" style="15" customWidth="1"/>
    <col min="2" max="2" width="17.140625" style="15" customWidth="1"/>
    <col min="3" max="3" width="22.28515625" style="15" bestFit="1" customWidth="1"/>
    <col min="4" max="4" width="18.140625" style="15" bestFit="1" customWidth="1"/>
    <col min="5" max="16384" width="11.42578125" style="15"/>
  </cols>
  <sheetData>
    <row r="2" spans="1:15" x14ac:dyDescent="0.25">
      <c r="B2" s="15">
        <v>0</v>
      </c>
      <c r="C2" s="15">
        <v>0</v>
      </c>
      <c r="D2" s="15">
        <v>0</v>
      </c>
      <c r="E2" s="16" t="s">
        <v>160</v>
      </c>
      <c r="F2" s="16" t="s">
        <v>161</v>
      </c>
      <c r="G2" s="16" t="s">
        <v>162</v>
      </c>
      <c r="H2" s="16"/>
      <c r="I2" s="16"/>
      <c r="J2" s="16"/>
      <c r="K2" s="16"/>
      <c r="L2" s="16"/>
      <c r="M2" s="16"/>
    </row>
    <row r="3" spans="1:15" x14ac:dyDescent="0.25">
      <c r="A3" s="15" t="str">
        <f>B3&amp;C3&amp;D3</f>
        <v>DISTRIBUCION VOLUMEN X CRITERIO (Consumiciones)Total AperitivosT.ESPAÑA</v>
      </c>
      <c r="B3" t="s">
        <v>139</v>
      </c>
      <c r="C3" s="15" t="s">
        <v>40</v>
      </c>
      <c r="D3" s="15" t="s">
        <v>45</v>
      </c>
      <c r="E3" s="17">
        <v>100</v>
      </c>
      <c r="F3" s="17">
        <v>100</v>
      </c>
      <c r="G3" s="17">
        <v>100</v>
      </c>
      <c r="H3" s="17"/>
      <c r="I3" s="17"/>
      <c r="J3" s="17"/>
      <c r="K3" s="17"/>
      <c r="L3" s="17"/>
      <c r="M3" s="17"/>
      <c r="N3" s="17"/>
      <c r="O3" s="17"/>
    </row>
    <row r="4" spans="1:15" x14ac:dyDescent="0.25">
      <c r="A4" s="15" t="str">
        <f>B3&amp;C3&amp;D4</f>
        <v>DISTRIBUCION VOLUMEN X CRITERIO (Consumiciones)Total AperitivosBCN AM</v>
      </c>
      <c r="B4">
        <v>0</v>
      </c>
      <c r="C4" s="15">
        <v>0</v>
      </c>
      <c r="D4" s="15" t="s">
        <v>1</v>
      </c>
      <c r="E4" s="17">
        <v>7.4004759178646156</v>
      </c>
      <c r="F4" s="17">
        <v>6.8686723784254706</v>
      </c>
      <c r="G4" s="17">
        <v>7.2265902306107304</v>
      </c>
      <c r="H4" s="17"/>
      <c r="I4" s="17"/>
      <c r="J4" s="17"/>
      <c r="K4" s="17"/>
      <c r="L4" s="17"/>
      <c r="M4" s="17"/>
      <c r="N4" s="17"/>
      <c r="O4" s="17"/>
    </row>
    <row r="5" spans="1:15" x14ac:dyDescent="0.25">
      <c r="A5" s="15" t="str">
        <f>B3&amp;C3&amp;D5</f>
        <v>DISTRIBUCION VOLUMEN X CRITERIO (Consumiciones)Total AperitivosREST.CAT ARAGON</v>
      </c>
      <c r="B5">
        <v>0</v>
      </c>
      <c r="C5" s="15">
        <v>0</v>
      </c>
      <c r="D5" s="15" t="s">
        <v>2</v>
      </c>
      <c r="E5" s="17">
        <v>10.674169121356712</v>
      </c>
      <c r="F5" s="17">
        <v>10.995159396353243</v>
      </c>
      <c r="G5" s="17">
        <v>10.022664013118849</v>
      </c>
      <c r="H5" s="17"/>
      <c r="I5" s="17"/>
      <c r="J5" s="17"/>
      <c r="K5" s="17"/>
      <c r="L5" s="17"/>
      <c r="M5" s="17"/>
      <c r="N5" s="17"/>
      <c r="O5" s="17"/>
    </row>
    <row r="6" spans="1:15" x14ac:dyDescent="0.25">
      <c r="A6" s="15" t="str">
        <f>B3&amp;C3&amp;D6</f>
        <v>DISTRIBUCION VOLUMEN X CRITERIO (Consumiciones)Total AperitivosLEVANTE</v>
      </c>
      <c r="B6">
        <v>0</v>
      </c>
      <c r="C6" s="15">
        <v>0</v>
      </c>
      <c r="D6" s="15" t="s">
        <v>3</v>
      </c>
      <c r="E6" s="17">
        <v>14.00245928007608</v>
      </c>
      <c r="F6" s="17">
        <v>13.350170738417793</v>
      </c>
      <c r="G6" s="17">
        <v>13.563031364300384</v>
      </c>
      <c r="H6" s="17"/>
      <c r="I6" s="17"/>
      <c r="J6" s="17"/>
      <c r="K6" s="17"/>
      <c r="L6" s="17"/>
      <c r="M6" s="17"/>
      <c r="N6" s="17"/>
      <c r="O6" s="17"/>
    </row>
    <row r="7" spans="1:15" x14ac:dyDescent="0.25">
      <c r="A7" s="15" t="str">
        <f>B3&amp;C3&amp;D7</f>
        <v>DISTRIBUCION VOLUMEN X CRITERIO (Consumiciones)Total AperitivosANDALUCIA</v>
      </c>
      <c r="B7">
        <v>0</v>
      </c>
      <c r="C7" s="15">
        <v>0</v>
      </c>
      <c r="D7" s="15" t="s">
        <v>4</v>
      </c>
      <c r="E7" s="17">
        <v>24.389601059887017</v>
      </c>
      <c r="F7" s="17">
        <v>26.859513418587067</v>
      </c>
      <c r="G7" s="17">
        <v>24.189941330360845</v>
      </c>
      <c r="H7" s="17"/>
      <c r="I7" s="17"/>
      <c r="J7" s="17"/>
      <c r="K7" s="17"/>
      <c r="L7" s="17"/>
      <c r="M7" s="17"/>
      <c r="N7" s="17"/>
      <c r="O7" s="17"/>
    </row>
    <row r="8" spans="1:15" x14ac:dyDescent="0.25">
      <c r="A8" s="15" t="str">
        <f>B3&amp;C3&amp;D8</f>
        <v>DISTRIBUCION VOLUMEN X CRITERIO (Consumiciones)Total AperitivosMDD AM</v>
      </c>
      <c r="B8">
        <v>0</v>
      </c>
      <c r="C8" s="15">
        <v>0</v>
      </c>
      <c r="D8" s="15" t="s">
        <v>5</v>
      </c>
      <c r="E8" s="17">
        <v>14.483323635671846</v>
      </c>
      <c r="F8" s="17">
        <v>12.731569582788795</v>
      </c>
      <c r="G8" s="17">
        <v>10.589347270416951</v>
      </c>
      <c r="H8" s="17"/>
      <c r="I8" s="17"/>
      <c r="J8" s="17"/>
      <c r="K8" s="17"/>
      <c r="L8" s="17"/>
      <c r="M8" s="17"/>
      <c r="N8" s="17"/>
      <c r="O8" s="17"/>
    </row>
    <row r="9" spans="1:15" x14ac:dyDescent="0.25">
      <c r="A9" s="15" t="str">
        <f>B3&amp;C3&amp;D9</f>
        <v>DISTRIBUCION VOLUMEN X CRITERIO (Consumiciones)Total AperitivosRTO CENTRO</v>
      </c>
      <c r="B9">
        <v>0</v>
      </c>
      <c r="C9" s="15">
        <v>0</v>
      </c>
      <c r="D9" s="15" t="s">
        <v>6</v>
      </c>
      <c r="E9" s="17">
        <v>11.05406255841303</v>
      </c>
      <c r="F9" s="17">
        <v>12.655800198861474</v>
      </c>
      <c r="G9" s="17">
        <v>15.103932608769318</v>
      </c>
      <c r="H9" s="17"/>
      <c r="I9" s="17"/>
      <c r="J9" s="17"/>
      <c r="K9" s="17"/>
      <c r="L9" s="17"/>
      <c r="M9" s="17"/>
      <c r="N9" s="17"/>
      <c r="O9" s="17"/>
    </row>
    <row r="10" spans="1:15" x14ac:dyDescent="0.25">
      <c r="A10" s="15" t="str">
        <f>B3&amp;C3&amp;D10</f>
        <v>DISTRIBUCION VOLUMEN X CRITERIO (Consumiciones)Total AperitivosNORTE-CENTRO</v>
      </c>
      <c r="B10">
        <v>0</v>
      </c>
      <c r="C10" s="15">
        <v>0</v>
      </c>
      <c r="D10" s="15" t="s">
        <v>7</v>
      </c>
      <c r="E10" s="17">
        <v>9.4451990325386337</v>
      </c>
      <c r="F10" s="17">
        <v>9.0783467737956567</v>
      </c>
      <c r="G10" s="17">
        <v>11.820101411128288</v>
      </c>
      <c r="H10" s="17"/>
      <c r="I10" s="17"/>
      <c r="J10" s="17"/>
      <c r="K10" s="17"/>
      <c r="L10" s="17"/>
      <c r="M10" s="17"/>
      <c r="N10" s="17"/>
      <c r="O10" s="17"/>
    </row>
    <row r="11" spans="1:15" x14ac:dyDescent="0.25">
      <c r="A11" s="15" t="str">
        <f>B3&amp;C3&amp;D11</f>
        <v>DISTRIBUCION VOLUMEN X CRITERIO (Consumiciones)Total AperitivosNOROESTE</v>
      </c>
      <c r="B11">
        <v>0</v>
      </c>
      <c r="C11" s="15">
        <v>0</v>
      </c>
      <c r="D11" s="15" t="s">
        <v>8</v>
      </c>
      <c r="E11" s="17">
        <v>8.5507093941920687</v>
      </c>
      <c r="F11" s="17">
        <v>7.4607685738177469</v>
      </c>
      <c r="G11" s="17">
        <v>7.4843860520307182</v>
      </c>
      <c r="H11" s="17"/>
      <c r="I11" s="17"/>
      <c r="J11" s="17"/>
      <c r="K11" s="17"/>
      <c r="L11" s="17"/>
      <c r="M11" s="17"/>
      <c r="N11" s="17"/>
      <c r="O11" s="17"/>
    </row>
    <row r="12" spans="1:15" x14ac:dyDescent="0.25">
      <c r="A12" s="15" t="str">
        <f>B3&amp;C3&amp;D12</f>
        <v>DISTRIBUCION VOLUMEN X CRITERIO (Consumiciones)Total Aperitivos&lt;2MIL</v>
      </c>
      <c r="B12">
        <v>0</v>
      </c>
      <c r="C12" s="15">
        <v>0</v>
      </c>
      <c r="D12" s="15" t="s">
        <v>9</v>
      </c>
      <c r="E12" s="17">
        <v>5.3441875850010288</v>
      </c>
      <c r="F12" s="17">
        <v>6.2131637553475461</v>
      </c>
      <c r="G12" s="17">
        <v>7.2686539869632245</v>
      </c>
      <c r="H12" s="17"/>
      <c r="I12" s="17"/>
      <c r="J12" s="17"/>
      <c r="K12" s="17"/>
      <c r="L12" s="17"/>
      <c r="M12" s="17"/>
      <c r="N12" s="17"/>
      <c r="O12" s="17"/>
    </row>
    <row r="13" spans="1:15" x14ac:dyDescent="0.25">
      <c r="A13" s="15" t="str">
        <f>B3&amp;C3&amp;D13</f>
        <v>DISTRIBUCION VOLUMEN X CRITERIO (Consumiciones)Total Aperitivos2-5MIL</v>
      </c>
      <c r="B13">
        <v>0</v>
      </c>
      <c r="C13" s="15">
        <v>0</v>
      </c>
      <c r="D13" s="15" t="s">
        <v>10</v>
      </c>
      <c r="E13" s="17">
        <v>10.275993688023593</v>
      </c>
      <c r="F13" s="17">
        <v>7.3293483228185323</v>
      </c>
      <c r="G13" s="17">
        <v>7.7506149281081376</v>
      </c>
      <c r="H13" s="17"/>
      <c r="I13" s="17"/>
      <c r="J13" s="17"/>
      <c r="K13" s="17"/>
      <c r="L13" s="17"/>
      <c r="M13" s="17"/>
      <c r="N13" s="17"/>
      <c r="O13" s="17"/>
    </row>
    <row r="14" spans="1:15" x14ac:dyDescent="0.25">
      <c r="A14" s="15" t="str">
        <f>B3&amp;C3&amp;D14</f>
        <v>DISTRIBUCION VOLUMEN X CRITERIO (Consumiciones)Total Aperitivos5-10MIL</v>
      </c>
      <c r="B14">
        <v>0</v>
      </c>
      <c r="C14" s="15">
        <v>0</v>
      </c>
      <c r="D14" s="15" t="s">
        <v>11</v>
      </c>
      <c r="E14" s="17">
        <v>7.7448874377879884</v>
      </c>
      <c r="F14" s="17">
        <v>10.027876894327441</v>
      </c>
      <c r="G14" s="17">
        <v>9.1140159570323149</v>
      </c>
      <c r="H14" s="17"/>
      <c r="I14" s="17"/>
      <c r="J14" s="17"/>
      <c r="K14" s="17"/>
      <c r="L14" s="17"/>
      <c r="M14" s="17"/>
      <c r="N14" s="17"/>
      <c r="O14" s="17"/>
    </row>
    <row r="15" spans="1:15" x14ac:dyDescent="0.25">
      <c r="A15" s="15" t="str">
        <f>B3&amp;C3&amp;D15</f>
        <v>DISTRIBUCION VOLUMEN X CRITERIO (Consumiciones)Total Aperitivos10-30MIL</v>
      </c>
      <c r="B15">
        <v>0</v>
      </c>
      <c r="C15" s="15">
        <v>0</v>
      </c>
      <c r="D15" s="15" t="s">
        <v>12</v>
      </c>
      <c r="E15" s="17">
        <v>19.81400510294268</v>
      </c>
      <c r="F15" s="17">
        <v>21.513709101801226</v>
      </c>
      <c r="G15" s="17">
        <v>20.960430271663608</v>
      </c>
      <c r="H15" s="17"/>
      <c r="I15" s="17"/>
      <c r="J15" s="17"/>
      <c r="K15" s="17"/>
      <c r="L15" s="17"/>
      <c r="M15" s="17"/>
      <c r="N15" s="17"/>
      <c r="O15" s="17"/>
    </row>
    <row r="16" spans="1:15" x14ac:dyDescent="0.25">
      <c r="A16" s="15" t="str">
        <f>B3&amp;C3&amp;D16</f>
        <v>DISTRIBUCION VOLUMEN X CRITERIO (Consumiciones)Total Aperitivos30-100MIL</v>
      </c>
      <c r="B16">
        <v>0</v>
      </c>
      <c r="C16" s="15">
        <v>0</v>
      </c>
      <c r="D16" s="15" t="s">
        <v>13</v>
      </c>
      <c r="E16" s="17">
        <v>19.068180712845507</v>
      </c>
      <c r="F16" s="17">
        <v>18.181835062115297</v>
      </c>
      <c r="G16" s="17">
        <v>19.312295688232627</v>
      </c>
      <c r="H16" s="17"/>
      <c r="I16" s="17"/>
      <c r="J16" s="17"/>
      <c r="K16" s="17"/>
      <c r="L16" s="17"/>
      <c r="M16" s="17"/>
      <c r="N16" s="17"/>
      <c r="O16" s="17"/>
    </row>
    <row r="17" spans="1:15" x14ac:dyDescent="0.25">
      <c r="A17" s="15" t="str">
        <f>B3&amp;C3&amp;D17</f>
        <v>DISTRIBUCION VOLUMEN X CRITERIO (Consumiciones)Total Aperitivos100-200MIL</v>
      </c>
      <c r="B17">
        <v>0</v>
      </c>
      <c r="C17" s="15">
        <v>0</v>
      </c>
      <c r="D17" s="15" t="s">
        <v>14</v>
      </c>
      <c r="E17" s="17">
        <v>9.9920026032312652</v>
      </c>
      <c r="F17" s="17">
        <v>8.5771451908404899</v>
      </c>
      <c r="G17" s="17">
        <v>7.8274074848292958</v>
      </c>
      <c r="H17" s="17"/>
      <c r="I17" s="17"/>
      <c r="J17" s="17"/>
      <c r="K17" s="17"/>
      <c r="L17" s="17"/>
      <c r="M17" s="17"/>
      <c r="N17" s="17"/>
      <c r="O17" s="17"/>
    </row>
    <row r="18" spans="1:15" x14ac:dyDescent="0.25">
      <c r="A18" s="15" t="str">
        <f>B3&amp;C3&amp;D18</f>
        <v>DISTRIBUCION VOLUMEN X CRITERIO (Consumiciones)Total Aperitivos200-500MIL</v>
      </c>
      <c r="B18">
        <v>0</v>
      </c>
      <c r="C18" s="15">
        <v>0</v>
      </c>
      <c r="D18" s="15" t="s">
        <v>15</v>
      </c>
      <c r="E18" s="17">
        <v>13.166141938215839</v>
      </c>
      <c r="F18" s="17">
        <v>12.516760567579638</v>
      </c>
      <c r="G18" s="17">
        <v>13.674371134760586</v>
      </c>
      <c r="H18" s="17"/>
      <c r="I18" s="17"/>
      <c r="J18" s="17"/>
      <c r="K18" s="17"/>
      <c r="L18" s="17"/>
      <c r="M18" s="17"/>
      <c r="N18" s="17"/>
      <c r="O18" s="17"/>
    </row>
    <row r="19" spans="1:15" x14ac:dyDescent="0.25">
      <c r="A19" s="15" t="str">
        <f>B3&amp;C3&amp;D19</f>
        <v>DISTRIBUCION VOLUMEN X CRITERIO (Consumiciones)Total Aperitivos&gt;500MIL</v>
      </c>
      <c r="B19">
        <v>0</v>
      </c>
      <c r="C19" s="15">
        <v>0</v>
      </c>
      <c r="D19" s="15" t="s">
        <v>16</v>
      </c>
      <c r="E19" s="17">
        <v>14.59460161557376</v>
      </c>
      <c r="F19" s="17">
        <v>15.640162166217083</v>
      </c>
      <c r="G19" s="17">
        <v>14.09218910117049</v>
      </c>
      <c r="H19" s="17"/>
      <c r="I19" s="17"/>
      <c r="J19" s="17"/>
      <c r="K19" s="17"/>
      <c r="L19" s="17"/>
      <c r="M19" s="17"/>
      <c r="N19" s="17"/>
      <c r="O19" s="17"/>
    </row>
    <row r="20" spans="1:15" x14ac:dyDescent="0.25">
      <c r="A20" s="15" t="str">
        <f>B3&amp;C3&amp;D20</f>
        <v>DISTRIBUCION VOLUMEN X CRITERIO (Consumiciones)Total AperitivosDE 15 A 19 AÑOS</v>
      </c>
      <c r="B20">
        <v>0</v>
      </c>
      <c r="C20" s="15">
        <v>0</v>
      </c>
      <c r="D20" s="15" t="s">
        <v>48</v>
      </c>
      <c r="E20" s="17">
        <v>9.59526082217028</v>
      </c>
      <c r="F20" s="17">
        <v>9.3670439361627285</v>
      </c>
      <c r="G20" s="17">
        <v>10.008159959805013</v>
      </c>
      <c r="H20" s="17"/>
      <c r="I20" s="17"/>
      <c r="J20" s="17"/>
      <c r="K20" s="17"/>
      <c r="L20" s="17"/>
      <c r="M20" s="17"/>
      <c r="N20" s="17"/>
      <c r="O20" s="17"/>
    </row>
    <row r="21" spans="1:15" x14ac:dyDescent="0.25">
      <c r="A21" s="15" t="str">
        <f>B3&amp;C3&amp;D21</f>
        <v>DISTRIBUCION VOLUMEN X CRITERIO (Consumiciones)Total AperitivosDE 20 A 24 AÑOS</v>
      </c>
      <c r="B21">
        <v>0</v>
      </c>
      <c r="C21" s="15">
        <v>0</v>
      </c>
      <c r="D21" s="15" t="s">
        <v>49</v>
      </c>
      <c r="E21" s="17">
        <v>5.6788949002019811</v>
      </c>
      <c r="F21" s="17">
        <v>6.3581314575998622</v>
      </c>
      <c r="G21" s="17">
        <v>7.1798681337913131</v>
      </c>
      <c r="H21" s="17"/>
      <c r="I21" s="17"/>
      <c r="J21" s="17"/>
      <c r="K21" s="17"/>
      <c r="L21" s="17"/>
      <c r="M21" s="17"/>
      <c r="N21" s="17"/>
      <c r="O21" s="17"/>
    </row>
    <row r="22" spans="1:15" x14ac:dyDescent="0.25">
      <c r="A22" s="15" t="str">
        <f>B3&amp;C3&amp;D22</f>
        <v>DISTRIBUCION VOLUMEN X CRITERIO (Consumiciones)Total AperitivosDE 25 A 34 AÑOS</v>
      </c>
      <c r="B22">
        <v>0</v>
      </c>
      <c r="C22" s="15">
        <v>0</v>
      </c>
      <c r="D22" s="15" t="s">
        <v>50</v>
      </c>
      <c r="E22" s="17">
        <v>11.633233661295939</v>
      </c>
      <c r="F22" s="17">
        <v>10.872210546576207</v>
      </c>
      <c r="G22" s="17">
        <v>10.629073277640096</v>
      </c>
      <c r="H22" s="17"/>
      <c r="I22" s="17"/>
      <c r="J22" s="17"/>
      <c r="K22" s="17"/>
      <c r="L22" s="17"/>
      <c r="M22" s="17"/>
      <c r="N22" s="17"/>
      <c r="O22" s="17"/>
    </row>
    <row r="23" spans="1:15" x14ac:dyDescent="0.25">
      <c r="A23" s="15" t="str">
        <f>B3&amp;C3&amp;D23</f>
        <v>DISTRIBUCION VOLUMEN X CRITERIO (Consumiciones)Total AperitivosDE 35 A 49 AÑOS</v>
      </c>
      <c r="B23">
        <v>0</v>
      </c>
      <c r="C23" s="15">
        <v>0</v>
      </c>
      <c r="D23" s="15" t="s">
        <v>51</v>
      </c>
      <c r="E23" s="17">
        <v>35.090604284432708</v>
      </c>
      <c r="F23" s="17">
        <v>30.055443962858678</v>
      </c>
      <c r="G23" s="17">
        <v>26.378703634463545</v>
      </c>
      <c r="H23" s="17"/>
      <c r="I23" s="17"/>
      <c r="J23" s="17"/>
      <c r="K23" s="17"/>
      <c r="L23" s="17"/>
      <c r="M23" s="17"/>
      <c r="N23" s="17"/>
      <c r="O23" s="17"/>
    </row>
    <row r="24" spans="1:15" x14ac:dyDescent="0.25">
      <c r="A24" s="15" t="str">
        <f>B3&amp;C3&amp;D24</f>
        <v>DISTRIBUCION VOLUMEN X CRITERIO (Consumiciones)Total AperitivosDE 50 A 59 AÑOS</v>
      </c>
      <c r="B24">
        <v>0</v>
      </c>
      <c r="C24" s="15">
        <v>0</v>
      </c>
      <c r="D24" s="15" t="s">
        <v>52</v>
      </c>
      <c r="E24" s="17">
        <v>18.84519797780808</v>
      </c>
      <c r="F24" s="17">
        <v>21.871422082366763</v>
      </c>
      <c r="G24" s="17">
        <v>20.816319118913075</v>
      </c>
      <c r="H24" s="17"/>
      <c r="I24" s="17"/>
      <c r="J24" s="17"/>
      <c r="K24" s="17"/>
      <c r="L24" s="17"/>
      <c r="M24" s="17"/>
      <c r="N24" s="17"/>
      <c r="O24" s="17"/>
    </row>
    <row r="25" spans="1:15" x14ac:dyDescent="0.25">
      <c r="A25" s="15" t="str">
        <f>B3&amp;C3&amp;D25</f>
        <v>DISTRIBUCION VOLUMEN X CRITERIO (Consumiciones)Total AperitivosDE 60 A 75 AÑOS</v>
      </c>
      <c r="B25">
        <v>0</v>
      </c>
      <c r="C25" s="15">
        <v>0</v>
      </c>
      <c r="D25" s="15" t="s">
        <v>53</v>
      </c>
      <c r="E25" s="17">
        <v>19.156809330693385</v>
      </c>
      <c r="F25" s="17">
        <v>21.475749075483009</v>
      </c>
      <c r="G25" s="17">
        <v>24.987864436859113</v>
      </c>
      <c r="H25" s="17"/>
      <c r="I25" s="17"/>
      <c r="J25" s="17"/>
      <c r="K25" s="17"/>
      <c r="L25" s="17"/>
      <c r="M25" s="17"/>
      <c r="N25" s="17"/>
      <c r="O25" s="17"/>
    </row>
    <row r="26" spans="1:15" x14ac:dyDescent="0.25">
      <c r="A26" s="15" t="str">
        <f>B3&amp;C3&amp;D26</f>
        <v>DISTRIBUCION VOLUMEN X CRITERIO (Consumiciones)Total AperitivosALTA Y MEDIA ALTA</v>
      </c>
      <c r="B26">
        <v>0</v>
      </c>
      <c r="C26" s="15">
        <v>0</v>
      </c>
      <c r="D26" s="15" t="s">
        <v>17</v>
      </c>
      <c r="E26" s="17">
        <v>17.583338851136698</v>
      </c>
      <c r="F26" s="17">
        <v>16.917165420767304</v>
      </c>
      <c r="G26" s="17">
        <v>16.741314976021272</v>
      </c>
      <c r="H26" s="17"/>
      <c r="I26" s="17"/>
      <c r="J26" s="17"/>
      <c r="K26" s="17"/>
      <c r="L26" s="17"/>
      <c r="M26" s="17"/>
      <c r="N26" s="17"/>
      <c r="O26" s="17"/>
    </row>
    <row r="27" spans="1:15" x14ac:dyDescent="0.25">
      <c r="A27" s="15" t="str">
        <f>B3&amp;C3&amp;D27</f>
        <v>DISTRIBUCION VOLUMEN X CRITERIO (Consumiciones)Total AperitivosMEDIA</v>
      </c>
      <c r="B27">
        <v>0</v>
      </c>
      <c r="C27" s="15">
        <v>0</v>
      </c>
      <c r="D27" s="15" t="s">
        <v>18</v>
      </c>
      <c r="E27" s="17">
        <v>34.765683794514267</v>
      </c>
      <c r="F27" s="17">
        <v>34.466293765148436</v>
      </c>
      <c r="G27" s="17">
        <v>35.074515574771013</v>
      </c>
      <c r="H27" s="17"/>
      <c r="I27" s="17"/>
      <c r="J27" s="17"/>
      <c r="K27" s="17"/>
      <c r="L27" s="17"/>
      <c r="M27" s="17"/>
      <c r="N27" s="17"/>
      <c r="O27" s="17"/>
    </row>
    <row r="28" spans="1:15" x14ac:dyDescent="0.25">
      <c r="A28" s="15" t="str">
        <f>B3&amp;C3&amp;D28</f>
        <v>DISTRIBUCION VOLUMEN X CRITERIO (Consumiciones)Total AperitivosMEDIA BAJA</v>
      </c>
      <c r="B28">
        <v>0</v>
      </c>
      <c r="C28" s="15">
        <v>0</v>
      </c>
      <c r="D28" s="15" t="s">
        <v>19</v>
      </c>
      <c r="E28" s="17">
        <v>25.509680961586128</v>
      </c>
      <c r="F28" s="17">
        <v>24.978824149562676</v>
      </c>
      <c r="G28" s="17">
        <v>22.566270898369108</v>
      </c>
      <c r="H28" s="17"/>
      <c r="I28" s="17"/>
      <c r="J28" s="17"/>
      <c r="K28" s="17"/>
      <c r="L28" s="17"/>
      <c r="M28" s="17"/>
      <c r="N28" s="17"/>
      <c r="O28" s="17"/>
    </row>
    <row r="29" spans="1:15" x14ac:dyDescent="0.25">
      <c r="A29" s="15" t="str">
        <f>B3&amp;C3&amp;D29</f>
        <v>DISTRIBUCION VOLUMEN X CRITERIO (Consumiciones)Total AperitivosBAJA</v>
      </c>
      <c r="B29">
        <v>0</v>
      </c>
      <c r="C29" s="15">
        <v>0</v>
      </c>
      <c r="D29" s="15" t="s">
        <v>20</v>
      </c>
      <c r="E29" s="17">
        <v>22.141299322570003</v>
      </c>
      <c r="F29" s="17">
        <v>23.637715603474334</v>
      </c>
      <c r="G29" s="17">
        <v>25.617898550838614</v>
      </c>
      <c r="H29" s="17"/>
      <c r="I29" s="17"/>
      <c r="J29" s="17"/>
      <c r="K29" s="17"/>
      <c r="L29" s="17"/>
      <c r="M29" s="17"/>
      <c r="N29" s="17"/>
      <c r="O29" s="17"/>
    </row>
    <row r="30" spans="1:15" x14ac:dyDescent="0.25">
      <c r="A30" s="15" t="str">
        <f>B3&amp;C3&amp;D30</f>
        <v>DISTRIBUCION VOLUMEN X CRITERIO (Consumiciones)Total AperitivosHOMBRE</v>
      </c>
      <c r="B30">
        <v>0</v>
      </c>
      <c r="C30" s="15">
        <v>0</v>
      </c>
      <c r="D30" s="15" t="s">
        <v>21</v>
      </c>
      <c r="E30" s="17">
        <v>38.293145169402429</v>
      </c>
      <c r="F30" s="17">
        <v>35.407923327877079</v>
      </c>
      <c r="G30" s="17">
        <v>39.105395596481344</v>
      </c>
      <c r="H30" s="17"/>
      <c r="I30" s="17"/>
      <c r="J30" s="17"/>
      <c r="K30" s="17"/>
      <c r="L30" s="17"/>
      <c r="M30" s="17"/>
      <c r="N30" s="17"/>
      <c r="O30" s="17"/>
    </row>
    <row r="31" spans="1:15" x14ac:dyDescent="0.25">
      <c r="A31" s="15" t="str">
        <f>B3&amp;C3&amp;D31</f>
        <v>DISTRIBUCION VOLUMEN X CRITERIO (Consumiciones)Total AperitivosMUJER</v>
      </c>
      <c r="B31">
        <v>0</v>
      </c>
      <c r="C31" s="15">
        <v>0</v>
      </c>
      <c r="D31" s="15" t="s">
        <v>22</v>
      </c>
      <c r="E31" s="17">
        <v>61.706854830597578</v>
      </c>
      <c r="F31" s="17">
        <v>64.592089404689901</v>
      </c>
      <c r="G31" s="17">
        <v>60.89460440351867</v>
      </c>
      <c r="H31" s="17"/>
      <c r="I31" s="17"/>
      <c r="J31" s="17"/>
      <c r="K31" s="17"/>
      <c r="L31" s="17"/>
      <c r="M31" s="17"/>
      <c r="N31" s="17"/>
      <c r="O31" s="17"/>
    </row>
    <row r="32" spans="1:15" x14ac:dyDescent="0.25">
      <c r="A32" s="15" t="str">
        <f>B3&amp;C32&amp;D32</f>
        <v>DISTRIBUCION VOLUMEN X CRITERIO (Consumiciones)Patatas Fritas + Otros Aperitivos SaladosT.ESPAÑA</v>
      </c>
      <c r="B32">
        <v>0</v>
      </c>
      <c r="C32" s="15" t="s">
        <v>41</v>
      </c>
      <c r="D32" s="15" t="s">
        <v>45</v>
      </c>
      <c r="E32" s="17">
        <v>100</v>
      </c>
      <c r="F32" s="17">
        <v>100</v>
      </c>
      <c r="G32" s="17">
        <v>100</v>
      </c>
      <c r="H32" s="17"/>
      <c r="I32" s="17"/>
      <c r="J32" s="17"/>
      <c r="K32" s="17"/>
      <c r="L32" s="17"/>
      <c r="M32" s="17"/>
      <c r="N32" s="17"/>
      <c r="O32" s="17"/>
    </row>
    <row r="33" spans="1:15" x14ac:dyDescent="0.25">
      <c r="A33" s="15" t="str">
        <f>B3&amp;C32&amp;D33</f>
        <v>DISTRIBUCION VOLUMEN X CRITERIO (Consumiciones)Patatas Fritas + Otros Aperitivos SaladosBCN AM</v>
      </c>
      <c r="B33">
        <v>0</v>
      </c>
      <c r="C33" s="15">
        <v>0</v>
      </c>
      <c r="D33" s="15" t="s">
        <v>1</v>
      </c>
      <c r="E33" s="17">
        <v>7.4051285178850961</v>
      </c>
      <c r="F33" s="17">
        <v>6.7373019866519588</v>
      </c>
      <c r="G33" s="17">
        <v>7.8262576675072539</v>
      </c>
      <c r="H33" s="17"/>
      <c r="I33" s="17"/>
      <c r="J33" s="17"/>
      <c r="K33" s="17"/>
      <c r="L33" s="17"/>
      <c r="M33" s="17"/>
      <c r="N33" s="17"/>
      <c r="O33" s="17"/>
    </row>
    <row r="34" spans="1:15" x14ac:dyDescent="0.25">
      <c r="A34" s="15" t="str">
        <f>B3&amp;C32&amp;D34</f>
        <v>DISTRIBUCION VOLUMEN X CRITERIO (Consumiciones)Patatas Fritas + Otros Aperitivos SaladosREST.CAT ARAGON</v>
      </c>
      <c r="B34">
        <v>0</v>
      </c>
      <c r="C34" s="15">
        <v>0</v>
      </c>
      <c r="D34" s="15" t="s">
        <v>2</v>
      </c>
      <c r="E34" s="17">
        <v>10.172269695329256</v>
      </c>
      <c r="F34" s="17">
        <v>11.295868756488659</v>
      </c>
      <c r="G34" s="17">
        <v>8.900974011533048</v>
      </c>
      <c r="H34" s="17"/>
      <c r="I34" s="17"/>
      <c r="J34" s="17"/>
      <c r="K34" s="17"/>
      <c r="L34" s="17"/>
      <c r="M34" s="17"/>
      <c r="N34" s="17"/>
      <c r="O34" s="17"/>
    </row>
    <row r="35" spans="1:15" x14ac:dyDescent="0.25">
      <c r="A35" s="15" t="str">
        <f>B3&amp;C32&amp;D35</f>
        <v>DISTRIBUCION VOLUMEN X CRITERIO (Consumiciones)Patatas Fritas + Otros Aperitivos SaladosLEVANTE</v>
      </c>
      <c r="B35">
        <v>0</v>
      </c>
      <c r="C35" s="15">
        <v>0</v>
      </c>
      <c r="D35" s="15" t="s">
        <v>3</v>
      </c>
      <c r="E35" s="17">
        <v>14.216358984614748</v>
      </c>
      <c r="F35" s="17">
        <v>12.731681528886057</v>
      </c>
      <c r="G35" s="17">
        <v>13.094465897939985</v>
      </c>
      <c r="H35" s="17"/>
      <c r="I35" s="17"/>
      <c r="J35" s="17"/>
      <c r="K35" s="17"/>
      <c r="L35" s="17"/>
      <c r="M35" s="17"/>
      <c r="N35" s="17"/>
      <c r="O35" s="17"/>
    </row>
    <row r="36" spans="1:15" x14ac:dyDescent="0.25">
      <c r="A36" s="15" t="str">
        <f>B3&amp;C32&amp;D36</f>
        <v>DISTRIBUCION VOLUMEN X CRITERIO (Consumiciones)Patatas Fritas + Otros Aperitivos SaladosANDALUCIA</v>
      </c>
      <c r="B36">
        <v>0</v>
      </c>
      <c r="C36" s="15">
        <v>0</v>
      </c>
      <c r="D36" s="15" t="s">
        <v>4</v>
      </c>
      <c r="E36" s="17">
        <v>21.347185778124118</v>
      </c>
      <c r="F36" s="17">
        <v>26.070462636518027</v>
      </c>
      <c r="G36" s="17">
        <v>22.198573445647472</v>
      </c>
      <c r="H36" s="17"/>
      <c r="I36" s="17"/>
      <c r="J36" s="17"/>
      <c r="K36" s="17"/>
      <c r="L36" s="17"/>
      <c r="M36" s="17"/>
      <c r="N36" s="17"/>
      <c r="O36" s="17"/>
    </row>
    <row r="37" spans="1:15" x14ac:dyDescent="0.25">
      <c r="A37" s="15" t="str">
        <f>B3&amp;C32&amp;D37</f>
        <v>DISTRIBUCION VOLUMEN X CRITERIO (Consumiciones)Patatas Fritas + Otros Aperitivos SaladosMDD AM</v>
      </c>
      <c r="B37">
        <v>0</v>
      </c>
      <c r="C37" s="15">
        <v>0</v>
      </c>
      <c r="D37" s="15" t="s">
        <v>5</v>
      </c>
      <c r="E37" s="17">
        <v>17.086913570881805</v>
      </c>
      <c r="F37" s="17">
        <v>13.848658226762206</v>
      </c>
      <c r="G37" s="17">
        <v>11.870176989548847</v>
      </c>
      <c r="H37" s="17"/>
      <c r="I37" s="17"/>
      <c r="J37" s="17"/>
      <c r="K37" s="17"/>
      <c r="L37" s="17"/>
      <c r="M37" s="17"/>
      <c r="N37" s="17"/>
      <c r="O37" s="17"/>
    </row>
    <row r="38" spans="1:15" x14ac:dyDescent="0.25">
      <c r="A38" s="15" t="str">
        <f>B3&amp;C32&amp;D38</f>
        <v>DISTRIBUCION VOLUMEN X CRITERIO (Consumiciones)Patatas Fritas + Otros Aperitivos SaladosRTO CENTRO</v>
      </c>
      <c r="B38">
        <v>0</v>
      </c>
      <c r="C38" s="15">
        <v>0</v>
      </c>
      <c r="D38" s="15" t="s">
        <v>6</v>
      </c>
      <c r="E38" s="17">
        <v>11.60258156390293</v>
      </c>
      <c r="F38" s="17">
        <v>14.581032064420199</v>
      </c>
      <c r="G38" s="17">
        <v>17.988072476789274</v>
      </c>
      <c r="H38" s="17"/>
      <c r="I38" s="17"/>
      <c r="J38" s="17"/>
      <c r="K38" s="17"/>
      <c r="L38" s="17"/>
      <c r="M38" s="17"/>
      <c r="N38" s="17"/>
      <c r="O38" s="17"/>
    </row>
    <row r="39" spans="1:15" x14ac:dyDescent="0.25">
      <c r="A39" s="15" t="str">
        <f>B3&amp;C32&amp;D39</f>
        <v>DISTRIBUCION VOLUMEN X CRITERIO (Consumiciones)Patatas Fritas + Otros Aperitivos SaladosNORTE-CENTRO</v>
      </c>
      <c r="B39">
        <v>0</v>
      </c>
      <c r="C39" s="15">
        <v>0</v>
      </c>
      <c r="D39" s="15" t="s">
        <v>7</v>
      </c>
      <c r="E39" s="17">
        <v>10.966918217145142</v>
      </c>
      <c r="F39" s="17">
        <v>8.5707710163955273</v>
      </c>
      <c r="G39" s="17">
        <v>11.708132120540254</v>
      </c>
      <c r="H39" s="17"/>
      <c r="I39" s="17"/>
      <c r="J39" s="17"/>
      <c r="K39" s="17"/>
      <c r="L39" s="17"/>
      <c r="M39" s="17"/>
      <c r="N39" s="17"/>
      <c r="O39" s="17"/>
    </row>
    <row r="40" spans="1:15" x14ac:dyDescent="0.25">
      <c r="A40" s="15" t="str">
        <f>B3&amp;C32&amp;D40</f>
        <v>DISTRIBUCION VOLUMEN X CRITERIO (Consumiciones)Patatas Fritas + Otros Aperitivos SaladosNOROESTE</v>
      </c>
      <c r="B40">
        <v>0</v>
      </c>
      <c r="C40" s="15">
        <v>0</v>
      </c>
      <c r="D40" s="15" t="s">
        <v>8</v>
      </c>
      <c r="E40" s="17">
        <v>7.2026428101014419</v>
      </c>
      <c r="F40" s="17">
        <v>6.164222625860563</v>
      </c>
      <c r="G40" s="17">
        <v>6.41334739049387</v>
      </c>
      <c r="H40" s="17"/>
      <c r="I40" s="17"/>
      <c r="J40" s="17"/>
      <c r="K40" s="17"/>
      <c r="L40" s="17"/>
      <c r="M40" s="17"/>
      <c r="N40" s="17"/>
      <c r="O40" s="17"/>
    </row>
    <row r="41" spans="1:15" x14ac:dyDescent="0.25">
      <c r="A41" s="15" t="str">
        <f>B3&amp;C32&amp;D41</f>
        <v>DISTRIBUCION VOLUMEN X CRITERIO (Consumiciones)Patatas Fritas + Otros Aperitivos Salados&lt;2MIL</v>
      </c>
      <c r="B41">
        <v>0</v>
      </c>
      <c r="C41" s="15">
        <v>0</v>
      </c>
      <c r="D41" s="15" t="s">
        <v>9</v>
      </c>
      <c r="E41" s="17">
        <v>5.670864179119917</v>
      </c>
      <c r="F41" s="17">
        <v>7.5584998827855383</v>
      </c>
      <c r="G41" s="17">
        <v>8.2168377339669085</v>
      </c>
      <c r="H41" s="17"/>
      <c r="I41" s="17"/>
      <c r="J41" s="17"/>
      <c r="K41" s="17"/>
      <c r="L41" s="17"/>
      <c r="M41" s="17"/>
      <c r="N41" s="17"/>
      <c r="O41" s="17"/>
    </row>
    <row r="42" spans="1:15" x14ac:dyDescent="0.25">
      <c r="A42" s="15" t="str">
        <f>B3&amp;C32&amp;D42</f>
        <v>DISTRIBUCION VOLUMEN X CRITERIO (Consumiciones)Patatas Fritas + Otros Aperitivos Salados2-5MIL</v>
      </c>
      <c r="B42">
        <v>0</v>
      </c>
      <c r="C42" s="15">
        <v>0</v>
      </c>
      <c r="D42" s="15" t="s">
        <v>10</v>
      </c>
      <c r="E42" s="17">
        <v>9.3390242157383341</v>
      </c>
      <c r="F42" s="17">
        <v>8.026496860639579</v>
      </c>
      <c r="G42" s="17">
        <v>8.1267156704109134</v>
      </c>
      <c r="H42" s="17"/>
      <c r="I42" s="17"/>
      <c r="J42" s="17"/>
      <c r="K42" s="17"/>
      <c r="L42" s="17"/>
      <c r="M42" s="17"/>
      <c r="N42" s="17"/>
      <c r="O42" s="17"/>
    </row>
    <row r="43" spans="1:15" x14ac:dyDescent="0.25">
      <c r="A43" s="15" t="str">
        <f>B3&amp;C32&amp;D43</f>
        <v>DISTRIBUCION VOLUMEN X CRITERIO (Consumiciones)Patatas Fritas + Otros Aperitivos Salados5-10MIL</v>
      </c>
      <c r="B43">
        <v>0</v>
      </c>
      <c r="C43" s="15">
        <v>0</v>
      </c>
      <c r="D43" s="15" t="s">
        <v>11</v>
      </c>
      <c r="E43" s="17">
        <v>6.6520578033087601</v>
      </c>
      <c r="F43" s="17">
        <v>9.3451280588261429</v>
      </c>
      <c r="G43" s="17">
        <v>9.0522827599682589</v>
      </c>
      <c r="H43" s="17"/>
      <c r="I43" s="17"/>
      <c r="J43" s="17"/>
      <c r="K43" s="17"/>
      <c r="L43" s="17"/>
      <c r="M43" s="17"/>
      <c r="N43" s="17"/>
      <c r="O43" s="17"/>
    </row>
    <row r="44" spans="1:15" x14ac:dyDescent="0.25">
      <c r="A44" s="15" t="str">
        <f>B3&amp;C32&amp;D44</f>
        <v>DISTRIBUCION VOLUMEN X CRITERIO (Consumiciones)Patatas Fritas + Otros Aperitivos Salados10-30MIL</v>
      </c>
      <c r="B44">
        <v>0</v>
      </c>
      <c r="C44" s="15">
        <v>0</v>
      </c>
      <c r="D44" s="15" t="s">
        <v>12</v>
      </c>
      <c r="E44" s="17">
        <v>20.642451503010157</v>
      </c>
      <c r="F44" s="17">
        <v>21.430467598388468</v>
      </c>
      <c r="G44" s="17">
        <v>21.737426392390482</v>
      </c>
      <c r="H44" s="17"/>
      <c r="I44" s="17"/>
      <c r="J44" s="17"/>
      <c r="K44" s="17"/>
      <c r="L44" s="17"/>
      <c r="M44" s="17"/>
      <c r="N44" s="17"/>
      <c r="O44" s="17"/>
    </row>
    <row r="45" spans="1:15" x14ac:dyDescent="0.25">
      <c r="A45" s="15" t="str">
        <f>B3&amp;C32&amp;D45</f>
        <v>DISTRIBUCION VOLUMEN X CRITERIO (Consumiciones)Patatas Fritas + Otros Aperitivos Salados30-100MIL</v>
      </c>
      <c r="B45">
        <v>0</v>
      </c>
      <c r="C45" s="15">
        <v>0</v>
      </c>
      <c r="D45" s="15" t="s">
        <v>13</v>
      </c>
      <c r="E45" s="17">
        <v>19.551094673434065</v>
      </c>
      <c r="F45" s="17">
        <v>18.430219736469649</v>
      </c>
      <c r="G45" s="17">
        <v>20.335384136860387</v>
      </c>
      <c r="H45" s="17"/>
      <c r="I45" s="17"/>
      <c r="J45" s="17"/>
      <c r="K45" s="17"/>
      <c r="L45" s="17"/>
      <c r="M45" s="17"/>
      <c r="N45" s="17"/>
      <c r="O45" s="17"/>
    </row>
    <row r="46" spans="1:15" x14ac:dyDescent="0.25">
      <c r="A46" s="15" t="str">
        <f>B3&amp;C32&amp;D46</f>
        <v>DISTRIBUCION VOLUMEN X CRITERIO (Consumiciones)Patatas Fritas + Otros Aperitivos Salados100-200MIL</v>
      </c>
      <c r="B46">
        <v>0</v>
      </c>
      <c r="C46" s="15">
        <v>0</v>
      </c>
      <c r="D46" s="15" t="s">
        <v>14</v>
      </c>
      <c r="E46" s="17">
        <v>9.989211014488756</v>
      </c>
      <c r="F46" s="17">
        <v>8.2188568863994309</v>
      </c>
      <c r="G46" s="17">
        <v>7.1567562560141447</v>
      </c>
      <c r="H46" s="17"/>
      <c r="I46" s="17"/>
      <c r="J46" s="17"/>
      <c r="K46" s="17"/>
      <c r="L46" s="17"/>
      <c r="M46" s="17"/>
      <c r="N46" s="17"/>
      <c r="O46" s="17"/>
    </row>
    <row r="47" spans="1:15" x14ac:dyDescent="0.25">
      <c r="A47" s="15" t="str">
        <f>B3&amp;C32&amp;D47</f>
        <v>DISTRIBUCION VOLUMEN X CRITERIO (Consumiciones)Patatas Fritas + Otros Aperitivos Salados200-500MIL</v>
      </c>
      <c r="B47">
        <v>0</v>
      </c>
      <c r="C47" s="15">
        <v>0</v>
      </c>
      <c r="D47" s="15" t="s">
        <v>15</v>
      </c>
      <c r="E47" s="17">
        <v>10.655435179885387</v>
      </c>
      <c r="F47" s="17">
        <v>10.637785634690257</v>
      </c>
      <c r="G47" s="17">
        <v>9.4816171542348027</v>
      </c>
      <c r="H47" s="17"/>
      <c r="I47" s="17"/>
      <c r="J47" s="17"/>
      <c r="K47" s="17"/>
      <c r="L47" s="17"/>
      <c r="M47" s="17"/>
      <c r="N47" s="17"/>
      <c r="O47" s="17"/>
    </row>
    <row r="48" spans="1:15" x14ac:dyDescent="0.25">
      <c r="A48" s="15" t="str">
        <f>B3&amp;C32&amp;D48</f>
        <v>DISTRIBUCION VOLUMEN X CRITERIO (Consumiciones)Patatas Fritas + Otros Aperitivos Salados&gt;500MIL</v>
      </c>
      <c r="B48">
        <v>0</v>
      </c>
      <c r="C48" s="15">
        <v>0</v>
      </c>
      <c r="D48" s="15" t="s">
        <v>16</v>
      </c>
      <c r="E48" s="17">
        <v>17.49986207752622</v>
      </c>
      <c r="F48" s="17">
        <v>16.352543025767311</v>
      </c>
      <c r="G48" s="17">
        <v>15.892982963617127</v>
      </c>
      <c r="H48" s="17"/>
      <c r="I48" s="17"/>
      <c r="J48" s="17"/>
      <c r="K48" s="17"/>
      <c r="L48" s="17"/>
      <c r="M48" s="17"/>
      <c r="N48" s="17"/>
      <c r="O48" s="17"/>
    </row>
    <row r="49" spans="1:15" x14ac:dyDescent="0.25">
      <c r="A49" s="15" t="str">
        <f>B3&amp;C32&amp;D49</f>
        <v>DISTRIBUCION VOLUMEN X CRITERIO (Consumiciones)Patatas Fritas + Otros Aperitivos SaladosDE 15 A 19 AÑOS</v>
      </c>
      <c r="B49">
        <v>0</v>
      </c>
      <c r="C49" s="15">
        <v>0</v>
      </c>
      <c r="D49" s="15" t="s">
        <v>48</v>
      </c>
      <c r="E49" s="17">
        <v>9.384366444496548</v>
      </c>
      <c r="F49" s="17">
        <v>9.2196231229647569</v>
      </c>
      <c r="G49" s="17">
        <v>10.487597786886779</v>
      </c>
      <c r="H49" s="17"/>
      <c r="I49" s="17"/>
      <c r="J49" s="17"/>
      <c r="K49" s="17"/>
      <c r="L49" s="17"/>
      <c r="M49" s="17"/>
      <c r="N49" s="17"/>
      <c r="O49" s="17"/>
    </row>
    <row r="50" spans="1:15" x14ac:dyDescent="0.25">
      <c r="A50" s="15" t="str">
        <f>B3&amp;C32&amp;D50</f>
        <v>DISTRIBUCION VOLUMEN X CRITERIO (Consumiciones)Patatas Fritas + Otros Aperitivos SaladosDE 20 A 24 AÑOS</v>
      </c>
      <c r="B50">
        <v>0</v>
      </c>
      <c r="C50" s="15">
        <v>0</v>
      </c>
      <c r="D50" s="15" t="s">
        <v>49</v>
      </c>
      <c r="E50" s="17">
        <v>5.4706001006834057</v>
      </c>
      <c r="F50" s="17">
        <v>5.8150073698506066</v>
      </c>
      <c r="G50" s="17">
        <v>8.3213952784995691</v>
      </c>
      <c r="H50" s="17"/>
      <c r="I50" s="17"/>
      <c r="J50" s="17"/>
      <c r="K50" s="17"/>
      <c r="L50" s="17"/>
      <c r="M50" s="17"/>
      <c r="N50" s="17"/>
      <c r="O50" s="17"/>
    </row>
    <row r="51" spans="1:15" x14ac:dyDescent="0.25">
      <c r="A51" s="15" t="str">
        <f>B3&amp;C32&amp;D51</f>
        <v>DISTRIBUCION VOLUMEN X CRITERIO (Consumiciones)Patatas Fritas + Otros Aperitivos SaladosDE 25 A 34 AÑOS</v>
      </c>
      <c r="B51">
        <v>0</v>
      </c>
      <c r="C51" s="15">
        <v>0</v>
      </c>
      <c r="D51" s="15" t="s">
        <v>50</v>
      </c>
      <c r="E51" s="17">
        <v>11.5990602307443</v>
      </c>
      <c r="F51" s="17">
        <v>11.126995396142036</v>
      </c>
      <c r="G51" s="17">
        <v>9.9670983916371156</v>
      </c>
      <c r="H51" s="17"/>
      <c r="I51" s="17"/>
      <c r="J51" s="17"/>
      <c r="K51" s="17"/>
      <c r="L51" s="17"/>
      <c r="M51" s="17"/>
      <c r="N51" s="17"/>
      <c r="O51" s="17"/>
    </row>
    <row r="52" spans="1:15" x14ac:dyDescent="0.25">
      <c r="A52" s="15" t="str">
        <f>B3&amp;C32&amp;D52</f>
        <v>DISTRIBUCION VOLUMEN X CRITERIO (Consumiciones)Patatas Fritas + Otros Aperitivos SaladosDE 35 A 49 AÑOS</v>
      </c>
      <c r="B52">
        <v>0</v>
      </c>
      <c r="C52" s="15">
        <v>0</v>
      </c>
      <c r="D52" s="15" t="s">
        <v>51</v>
      </c>
      <c r="E52" s="17">
        <v>35.872107507120248</v>
      </c>
      <c r="F52" s="17">
        <v>32.502206137831891</v>
      </c>
      <c r="G52" s="17">
        <v>29.307256421197032</v>
      </c>
      <c r="H52" s="17"/>
      <c r="I52" s="17"/>
      <c r="J52" s="17"/>
      <c r="K52" s="17"/>
      <c r="L52" s="17"/>
      <c r="M52" s="17"/>
      <c r="N52" s="17"/>
      <c r="O52" s="17"/>
    </row>
    <row r="53" spans="1:15" x14ac:dyDescent="0.25">
      <c r="A53" s="15" t="str">
        <f>B3&amp;C32&amp;D53</f>
        <v>DISTRIBUCION VOLUMEN X CRITERIO (Consumiciones)Patatas Fritas + Otros Aperitivos SaladosDE 50 A 59 AÑOS</v>
      </c>
      <c r="B53">
        <v>0</v>
      </c>
      <c r="C53" s="15">
        <v>0</v>
      </c>
      <c r="D53" s="15" t="s">
        <v>52</v>
      </c>
      <c r="E53" s="17">
        <v>20.069068988821385</v>
      </c>
      <c r="F53" s="17">
        <v>21.84842597491004</v>
      </c>
      <c r="G53" s="17">
        <v>21.969430890518261</v>
      </c>
      <c r="H53" s="17"/>
      <c r="I53" s="17"/>
      <c r="J53" s="17"/>
      <c r="K53" s="17"/>
      <c r="L53" s="17"/>
      <c r="M53" s="17"/>
      <c r="N53" s="17"/>
      <c r="O53" s="17"/>
    </row>
    <row r="54" spans="1:15" x14ac:dyDescent="0.25">
      <c r="A54" s="15" t="str">
        <f>B3&amp;C32&amp;D54</f>
        <v>DISTRIBUCION VOLUMEN X CRITERIO (Consumiciones)Patatas Fritas + Otros Aperitivos SaladosDE 60 A 75 AÑOS</v>
      </c>
      <c r="B54">
        <v>0</v>
      </c>
      <c r="C54" s="15">
        <v>0</v>
      </c>
      <c r="D54" s="15" t="s">
        <v>53</v>
      </c>
      <c r="E54" s="17">
        <v>17.604801684723018</v>
      </c>
      <c r="F54" s="17">
        <v>19.487746167161209</v>
      </c>
      <c r="G54" s="17">
        <v>19.947224298724276</v>
      </c>
      <c r="H54" s="17"/>
      <c r="I54" s="17"/>
      <c r="J54" s="17"/>
      <c r="K54" s="17"/>
      <c r="L54" s="17"/>
      <c r="M54" s="17"/>
      <c r="N54" s="17"/>
      <c r="O54" s="17"/>
    </row>
    <row r="55" spans="1:15" x14ac:dyDescent="0.25">
      <c r="A55" s="15" t="str">
        <f>B3&amp;C32&amp;D55</f>
        <v>DISTRIBUCION VOLUMEN X CRITERIO (Consumiciones)Patatas Fritas + Otros Aperitivos SaladosALTA Y MEDIA ALTA</v>
      </c>
      <c r="B55">
        <v>0</v>
      </c>
      <c r="C55" s="15">
        <v>0</v>
      </c>
      <c r="D55" s="15" t="s">
        <v>17</v>
      </c>
      <c r="E55" s="17">
        <v>16.688356412360612</v>
      </c>
      <c r="F55" s="17">
        <v>17.034482915152623</v>
      </c>
      <c r="G55" s="17">
        <v>16.137646881632431</v>
      </c>
      <c r="H55" s="17"/>
      <c r="I55" s="17"/>
      <c r="J55" s="17"/>
      <c r="K55" s="17"/>
      <c r="L55" s="17"/>
      <c r="M55" s="17"/>
      <c r="N55" s="17"/>
      <c r="O55" s="17"/>
    </row>
    <row r="56" spans="1:15" x14ac:dyDescent="0.25">
      <c r="A56" s="15" t="str">
        <f>B3&amp;C32&amp;D56</f>
        <v>DISTRIBUCION VOLUMEN X CRITERIO (Consumiciones)Patatas Fritas + Otros Aperitivos SaladosMEDIA</v>
      </c>
      <c r="B56">
        <v>0</v>
      </c>
      <c r="C56" s="15">
        <v>0</v>
      </c>
      <c r="D56" s="15" t="s">
        <v>18</v>
      </c>
      <c r="E56" s="17">
        <v>34.185996645035829</v>
      </c>
      <c r="F56" s="17">
        <v>32.903083766350562</v>
      </c>
      <c r="G56" s="17">
        <v>33.906110478361654</v>
      </c>
      <c r="H56" s="17"/>
      <c r="I56" s="17"/>
      <c r="J56" s="17"/>
      <c r="K56" s="17"/>
      <c r="L56" s="17"/>
      <c r="M56" s="17"/>
      <c r="N56" s="17"/>
      <c r="O56" s="17"/>
    </row>
    <row r="57" spans="1:15" x14ac:dyDescent="0.25">
      <c r="A57" s="15" t="str">
        <f>B3&amp;C32&amp;D57</f>
        <v>DISTRIBUCION VOLUMEN X CRITERIO (Consumiciones)Patatas Fritas + Otros Aperitivos SaladosMEDIA BAJA</v>
      </c>
      <c r="B57">
        <v>0</v>
      </c>
      <c r="C57" s="15">
        <v>0</v>
      </c>
      <c r="D57" s="15" t="s">
        <v>19</v>
      </c>
      <c r="E57" s="17">
        <v>25.169605852050562</v>
      </c>
      <c r="F57" s="17">
        <v>24.273023678710924</v>
      </c>
      <c r="G57" s="17">
        <v>22.191993737467499</v>
      </c>
      <c r="H57" s="17"/>
      <c r="I57" s="17"/>
      <c r="J57" s="17"/>
      <c r="K57" s="17"/>
      <c r="L57" s="17"/>
      <c r="M57" s="17"/>
      <c r="N57" s="17"/>
      <c r="O57" s="17"/>
    </row>
    <row r="58" spans="1:15" x14ac:dyDescent="0.25">
      <c r="A58" s="15" t="str">
        <f>B3&amp;C32&amp;D58</f>
        <v>DISTRIBUCION VOLUMEN X CRITERIO (Consumiciones)Patatas Fritas + Otros Aperitivos SaladosBAJA</v>
      </c>
      <c r="B58">
        <v>0</v>
      </c>
      <c r="C58" s="15">
        <v>0</v>
      </c>
      <c r="D58" s="15" t="s">
        <v>20</v>
      </c>
      <c r="E58" s="17">
        <v>23.95604755566896</v>
      </c>
      <c r="F58" s="17">
        <v>25.789398059617767</v>
      </c>
      <c r="G58" s="17">
        <v>27.764255037464459</v>
      </c>
      <c r="H58" s="17"/>
      <c r="I58" s="17"/>
      <c r="J58" s="17"/>
      <c r="K58" s="17"/>
      <c r="L58" s="17"/>
      <c r="M58" s="17"/>
      <c r="N58" s="17"/>
      <c r="O58" s="17"/>
    </row>
    <row r="59" spans="1:15" x14ac:dyDescent="0.25">
      <c r="A59" s="15" t="str">
        <f>B3&amp;C32&amp;D59</f>
        <v>DISTRIBUCION VOLUMEN X CRITERIO (Consumiciones)Patatas Fritas + Otros Aperitivos SaladosHOMBRE</v>
      </c>
      <c r="B59">
        <v>0</v>
      </c>
      <c r="C59" s="15">
        <v>0</v>
      </c>
      <c r="D59" s="15" t="s">
        <v>21</v>
      </c>
      <c r="E59" s="17">
        <v>39.588827245205472</v>
      </c>
      <c r="F59" s="17">
        <v>38.065406920391858</v>
      </c>
      <c r="G59" s="17">
        <v>39.648646650652466</v>
      </c>
      <c r="H59" s="17"/>
      <c r="I59" s="17"/>
      <c r="J59" s="17"/>
      <c r="K59" s="17"/>
      <c r="L59" s="17"/>
      <c r="M59" s="17"/>
      <c r="N59" s="17"/>
      <c r="O59" s="17"/>
    </row>
    <row r="60" spans="1:15" x14ac:dyDescent="0.25">
      <c r="A60" s="15" t="str">
        <f>B3&amp;C32&amp;D60</f>
        <v>DISTRIBUCION VOLUMEN X CRITERIO (Consumiciones)Patatas Fritas + Otros Aperitivos SaladosMUJER</v>
      </c>
      <c r="B60">
        <v>0</v>
      </c>
      <c r="C60" s="15">
        <v>0</v>
      </c>
      <c r="D60" s="15" t="s">
        <v>22</v>
      </c>
      <c r="E60" s="17">
        <v>60.411174909833186</v>
      </c>
      <c r="F60" s="17">
        <v>61.934588447540897</v>
      </c>
      <c r="G60" s="17">
        <v>60.351353349347534</v>
      </c>
      <c r="H60" s="17"/>
      <c r="I60" s="17"/>
      <c r="J60" s="17"/>
      <c r="K60" s="17"/>
      <c r="L60" s="17"/>
      <c r="M60" s="17"/>
      <c r="N60" s="17"/>
      <c r="O60" s="17"/>
    </row>
    <row r="61" spans="1:15" x14ac:dyDescent="0.25">
      <c r="A61" s="15" t="str">
        <f>B3&amp;C61&amp;D61</f>
        <v>DISTRIBUCION VOLUMEN X CRITERIO (Consumiciones)Patatas FritasT.ESPAÑA</v>
      </c>
      <c r="B61">
        <v>0</v>
      </c>
      <c r="C61" s="15" t="s">
        <v>34</v>
      </c>
      <c r="D61" s="15" t="s">
        <v>45</v>
      </c>
      <c r="E61" s="17">
        <v>100</v>
      </c>
      <c r="F61" s="17">
        <v>100</v>
      </c>
      <c r="G61" s="17">
        <v>100</v>
      </c>
      <c r="H61" s="17"/>
      <c r="I61" s="17"/>
      <c r="J61" s="17"/>
      <c r="K61" s="17"/>
      <c r="L61" s="17"/>
      <c r="M61" s="17"/>
      <c r="N61" s="17"/>
      <c r="O61" s="17"/>
    </row>
    <row r="62" spans="1:15" x14ac:dyDescent="0.25">
      <c r="A62" s="15" t="str">
        <f>B3&amp;C61&amp;D62</f>
        <v>DISTRIBUCION VOLUMEN X CRITERIO (Consumiciones)Patatas FritasBCN AM</v>
      </c>
      <c r="B62">
        <v>0</v>
      </c>
      <c r="C62" s="15">
        <v>0</v>
      </c>
      <c r="D62" s="15" t="s">
        <v>1</v>
      </c>
      <c r="E62" s="17">
        <v>9.2345396145182992</v>
      </c>
      <c r="F62" s="17">
        <v>9.165109234640612</v>
      </c>
      <c r="G62" s="17">
        <v>11.830341523804398</v>
      </c>
      <c r="H62" s="17"/>
      <c r="I62" s="17"/>
      <c r="J62" s="17"/>
      <c r="K62" s="17"/>
      <c r="L62" s="17"/>
      <c r="M62" s="17"/>
      <c r="N62" s="17"/>
      <c r="O62" s="17"/>
    </row>
    <row r="63" spans="1:15" x14ac:dyDescent="0.25">
      <c r="A63" s="15" t="str">
        <f>B3&amp;C61&amp;D63</f>
        <v>DISTRIBUCION VOLUMEN X CRITERIO (Consumiciones)Patatas FritasREST.CAT ARAGON</v>
      </c>
      <c r="B63">
        <v>0</v>
      </c>
      <c r="C63" s="15">
        <v>0</v>
      </c>
      <c r="D63" s="15" t="s">
        <v>2</v>
      </c>
      <c r="E63" s="17">
        <v>11.875162213738342</v>
      </c>
      <c r="F63" s="17">
        <v>15.769300062728675</v>
      </c>
      <c r="G63" s="17">
        <v>11.41967737925431</v>
      </c>
      <c r="H63" s="17"/>
      <c r="I63" s="17"/>
      <c r="J63" s="17"/>
      <c r="K63" s="17"/>
      <c r="L63" s="17"/>
      <c r="M63" s="17"/>
      <c r="N63" s="17"/>
      <c r="O63" s="17"/>
    </row>
    <row r="64" spans="1:15" x14ac:dyDescent="0.25">
      <c r="A64" s="15" t="str">
        <f>B3&amp;C61&amp;D64</f>
        <v>DISTRIBUCION VOLUMEN X CRITERIO (Consumiciones)Patatas FritasLEVANTE</v>
      </c>
      <c r="B64">
        <v>0</v>
      </c>
      <c r="C64" s="15">
        <v>0</v>
      </c>
      <c r="D64" s="15" t="s">
        <v>3</v>
      </c>
      <c r="E64" s="17">
        <v>16.315737055105334</v>
      </c>
      <c r="F64" s="17">
        <v>14.566915507108998</v>
      </c>
      <c r="G64" s="17">
        <v>12.129304610936604</v>
      </c>
      <c r="H64" s="17"/>
      <c r="I64" s="17"/>
      <c r="J64" s="17"/>
      <c r="K64" s="17"/>
      <c r="L64" s="17"/>
      <c r="M64" s="17"/>
      <c r="N64" s="17"/>
      <c r="O64" s="17"/>
    </row>
    <row r="65" spans="1:15" x14ac:dyDescent="0.25">
      <c r="A65" s="15" t="str">
        <f>B3&amp;C61&amp;D65</f>
        <v>DISTRIBUCION VOLUMEN X CRITERIO (Consumiciones)Patatas FritasANDALUCIA</v>
      </c>
      <c r="B65">
        <v>0</v>
      </c>
      <c r="C65" s="15">
        <v>0</v>
      </c>
      <c r="D65" s="15" t="s">
        <v>4</v>
      </c>
      <c r="E65" s="17">
        <v>19.164331579625355</v>
      </c>
      <c r="F65" s="17">
        <v>21.063396245105299</v>
      </c>
      <c r="G65" s="17">
        <v>21.795194650242149</v>
      </c>
      <c r="H65" s="17"/>
      <c r="I65" s="17"/>
      <c r="J65" s="17"/>
      <c r="K65" s="17"/>
      <c r="L65" s="17"/>
      <c r="M65" s="17"/>
      <c r="N65" s="17"/>
      <c r="O65" s="17"/>
    </row>
    <row r="66" spans="1:15" x14ac:dyDescent="0.25">
      <c r="A66" s="15" t="str">
        <f>B3&amp;C61&amp;D66</f>
        <v>DISTRIBUCION VOLUMEN X CRITERIO (Consumiciones)Patatas FritasMDD AM</v>
      </c>
      <c r="B66">
        <v>0</v>
      </c>
      <c r="C66" s="15">
        <v>0</v>
      </c>
      <c r="D66" s="15" t="s">
        <v>5</v>
      </c>
      <c r="E66" s="17">
        <v>16.346096327633948</v>
      </c>
      <c r="F66" s="17">
        <v>13.26868545017347</v>
      </c>
      <c r="G66" s="17">
        <v>11.815641992728409</v>
      </c>
      <c r="H66" s="17"/>
      <c r="I66" s="17"/>
      <c r="J66" s="17"/>
      <c r="K66" s="17"/>
      <c r="L66" s="17"/>
      <c r="M66" s="17"/>
      <c r="N66" s="17"/>
      <c r="O66" s="17"/>
    </row>
    <row r="67" spans="1:15" x14ac:dyDescent="0.25">
      <c r="A67" s="15" t="str">
        <f>B3&amp;C61&amp;D67</f>
        <v>DISTRIBUCION VOLUMEN X CRITERIO (Consumiciones)Patatas FritasRTO CENTRO</v>
      </c>
      <c r="B67">
        <v>0</v>
      </c>
      <c r="C67" s="15">
        <v>0</v>
      </c>
      <c r="D67" s="15" t="s">
        <v>6</v>
      </c>
      <c r="E67" s="17">
        <v>9.2022735753404525</v>
      </c>
      <c r="F67" s="17">
        <v>11.667606242585546</v>
      </c>
      <c r="G67" s="17">
        <v>14.288847707988111</v>
      </c>
      <c r="H67" s="17"/>
      <c r="I67" s="17"/>
      <c r="J67" s="17"/>
      <c r="K67" s="17"/>
      <c r="L67" s="17"/>
      <c r="M67" s="17"/>
      <c r="N67" s="17"/>
      <c r="O67" s="17"/>
    </row>
    <row r="68" spans="1:15" x14ac:dyDescent="0.25">
      <c r="A68" s="15" t="str">
        <f>B3&amp;C61&amp;D68</f>
        <v>DISTRIBUCION VOLUMEN X CRITERIO (Consumiciones)Patatas FritasNORTE-CENTRO</v>
      </c>
      <c r="B68">
        <v>0</v>
      </c>
      <c r="C68" s="15">
        <v>0</v>
      </c>
      <c r="D68" s="15" t="s">
        <v>7</v>
      </c>
      <c r="E68" s="17">
        <v>9.947159061808728</v>
      </c>
      <c r="F68" s="17">
        <v>8.4692213757794921</v>
      </c>
      <c r="G68" s="17">
        <v>9.2508237248124772</v>
      </c>
      <c r="H68" s="17"/>
      <c r="I68" s="17"/>
      <c r="J68" s="17"/>
      <c r="K68" s="17"/>
      <c r="L68" s="17"/>
      <c r="M68" s="17"/>
      <c r="N68" s="17"/>
      <c r="O68" s="17"/>
    </row>
    <row r="69" spans="1:15" x14ac:dyDescent="0.25">
      <c r="A69" s="15" t="str">
        <f>B3&amp;C61&amp;D69</f>
        <v>DISTRIBUCION VOLUMEN X CRITERIO (Consumiciones)Patatas FritasNOROESTE</v>
      </c>
      <c r="B69">
        <v>0</v>
      </c>
      <c r="C69" s="15">
        <v>0</v>
      </c>
      <c r="D69" s="15" t="s">
        <v>8</v>
      </c>
      <c r="E69" s="17">
        <v>7.9147005722295409</v>
      </c>
      <c r="F69" s="17">
        <v>6.0297702606730823</v>
      </c>
      <c r="G69" s="17">
        <v>7.4701363711509856</v>
      </c>
      <c r="H69" s="17"/>
      <c r="I69" s="17"/>
      <c r="J69" s="17"/>
      <c r="K69" s="17"/>
      <c r="L69" s="17"/>
      <c r="M69" s="17"/>
      <c r="N69" s="17"/>
      <c r="O69" s="17"/>
    </row>
    <row r="70" spans="1:15" x14ac:dyDescent="0.25">
      <c r="A70" s="15" t="str">
        <f>B3&amp;C61&amp;D70</f>
        <v>DISTRIBUCION VOLUMEN X CRITERIO (Consumiciones)Patatas Fritas&lt;2MIL</v>
      </c>
      <c r="B70">
        <v>0</v>
      </c>
      <c r="C70" s="15">
        <v>0</v>
      </c>
      <c r="D70" s="15" t="s">
        <v>9</v>
      </c>
      <c r="E70" s="17">
        <v>5.3812285031460547</v>
      </c>
      <c r="F70" s="18">
        <v>6.7049167398857978</v>
      </c>
      <c r="G70" s="17">
        <v>6.2144632108030669</v>
      </c>
      <c r="H70" s="18"/>
      <c r="I70" s="17"/>
      <c r="J70" s="17"/>
      <c r="K70" s="17"/>
      <c r="L70" s="17"/>
      <c r="M70" s="17"/>
      <c r="N70" s="17"/>
      <c r="O70" s="17"/>
    </row>
    <row r="71" spans="1:15" x14ac:dyDescent="0.25">
      <c r="A71" s="15" t="str">
        <f>B3&amp;C61&amp;D71</f>
        <v>DISTRIBUCION VOLUMEN X CRITERIO (Consumiciones)Patatas Fritas2-5MIL</v>
      </c>
      <c r="B71">
        <v>0</v>
      </c>
      <c r="C71" s="15">
        <v>0</v>
      </c>
      <c r="D71" s="15" t="s">
        <v>10</v>
      </c>
      <c r="E71" s="17">
        <v>7.5830442327736378</v>
      </c>
      <c r="F71" s="17">
        <v>6.0023429473349177</v>
      </c>
      <c r="G71" s="17">
        <v>5.9817345190357001</v>
      </c>
      <c r="H71" s="17"/>
      <c r="I71" s="17"/>
      <c r="J71" s="17"/>
      <c r="K71" s="17"/>
      <c r="L71" s="17"/>
      <c r="M71" s="17"/>
      <c r="N71" s="17"/>
      <c r="O71" s="17"/>
    </row>
    <row r="72" spans="1:15" x14ac:dyDescent="0.25">
      <c r="A72" s="15" t="str">
        <f>B3&amp;C61&amp;D72</f>
        <v>DISTRIBUCION VOLUMEN X CRITERIO (Consumiciones)Patatas Fritas5-10MIL</v>
      </c>
      <c r="B72">
        <v>0</v>
      </c>
      <c r="C72" s="15">
        <v>0</v>
      </c>
      <c r="D72" s="15" t="s">
        <v>11</v>
      </c>
      <c r="E72" s="17">
        <v>6.192465478100674</v>
      </c>
      <c r="F72" s="17">
        <v>6.6633921387684953</v>
      </c>
      <c r="G72" s="17">
        <v>6.3745009912892145</v>
      </c>
      <c r="H72" s="17"/>
      <c r="I72" s="17"/>
      <c r="J72" s="17"/>
      <c r="K72" s="17"/>
      <c r="L72" s="17"/>
      <c r="M72" s="17"/>
      <c r="N72" s="17"/>
      <c r="O72" s="17"/>
    </row>
    <row r="73" spans="1:15" x14ac:dyDescent="0.25">
      <c r="A73" s="15" t="str">
        <f>B3&amp;C61&amp;D73</f>
        <v>DISTRIBUCION VOLUMEN X CRITERIO (Consumiciones)Patatas Fritas10-30MIL</v>
      </c>
      <c r="B73">
        <v>0</v>
      </c>
      <c r="C73" s="15">
        <v>0</v>
      </c>
      <c r="D73" s="15" t="s">
        <v>12</v>
      </c>
      <c r="E73" s="17">
        <v>19.480543996090685</v>
      </c>
      <c r="F73" s="17">
        <v>19.506056822457225</v>
      </c>
      <c r="G73" s="17">
        <v>20.334289379556758</v>
      </c>
      <c r="H73" s="17"/>
      <c r="I73" s="17"/>
      <c r="J73" s="17"/>
      <c r="K73" s="17"/>
      <c r="L73" s="17"/>
      <c r="M73" s="17"/>
      <c r="N73" s="17"/>
      <c r="O73" s="17"/>
    </row>
    <row r="74" spans="1:15" x14ac:dyDescent="0.25">
      <c r="A74" s="15" t="str">
        <f>B3&amp;C61&amp;D74</f>
        <v>DISTRIBUCION VOLUMEN X CRITERIO (Consumiciones)Patatas Fritas30-100MIL</v>
      </c>
      <c r="B74">
        <v>0</v>
      </c>
      <c r="C74" s="15">
        <v>0</v>
      </c>
      <c r="D74" s="15" t="s">
        <v>13</v>
      </c>
      <c r="E74" s="17">
        <v>22.215507644471387</v>
      </c>
      <c r="F74" s="17">
        <v>21.913065444158953</v>
      </c>
      <c r="G74" s="17">
        <v>23.103414469105996</v>
      </c>
      <c r="H74" s="17"/>
      <c r="I74" s="17"/>
      <c r="J74" s="17"/>
      <c r="K74" s="17"/>
      <c r="L74" s="17"/>
      <c r="M74" s="17"/>
      <c r="N74" s="17"/>
      <c r="O74" s="17"/>
    </row>
    <row r="75" spans="1:15" x14ac:dyDescent="0.25">
      <c r="A75" s="15" t="str">
        <f>B3&amp;C61&amp;D75</f>
        <v>DISTRIBUCION VOLUMEN X CRITERIO (Consumiciones)Patatas Fritas100-200MIL</v>
      </c>
      <c r="B75">
        <v>0</v>
      </c>
      <c r="C75" s="15">
        <v>0</v>
      </c>
      <c r="D75" s="15" t="s">
        <v>14</v>
      </c>
      <c r="E75" s="17">
        <v>9.5113972542116816</v>
      </c>
      <c r="F75" s="17">
        <v>9.0540046052275329</v>
      </c>
      <c r="G75" s="17">
        <v>7.5649272007966202</v>
      </c>
      <c r="H75" s="17"/>
      <c r="I75" s="17"/>
      <c r="J75" s="17"/>
      <c r="K75" s="17"/>
      <c r="L75" s="17"/>
      <c r="M75" s="17"/>
      <c r="N75" s="17"/>
      <c r="O75" s="17"/>
    </row>
    <row r="76" spans="1:15" x14ac:dyDescent="0.25">
      <c r="A76" s="15" t="str">
        <f>B3&amp;C61&amp;D76</f>
        <v>DISTRIBUCION VOLUMEN X CRITERIO (Consumiciones)Patatas Fritas200-500MIL</v>
      </c>
      <c r="B76">
        <v>0</v>
      </c>
      <c r="C76" s="15">
        <v>0</v>
      </c>
      <c r="D76" s="15" t="s">
        <v>15</v>
      </c>
      <c r="E76" s="17">
        <v>11.05913526358721</v>
      </c>
      <c r="F76" s="17">
        <v>11.072355746553194</v>
      </c>
      <c r="G76" s="17">
        <v>10.322550259708803</v>
      </c>
      <c r="H76" s="17"/>
      <c r="I76" s="17"/>
      <c r="J76" s="17"/>
      <c r="K76" s="17"/>
      <c r="L76" s="17"/>
      <c r="M76" s="17"/>
      <c r="N76" s="17"/>
      <c r="O76" s="17"/>
    </row>
    <row r="77" spans="1:15" x14ac:dyDescent="0.25">
      <c r="A77" s="15" t="str">
        <f>B3&amp;C61&amp;D77</f>
        <v>DISTRIBUCION VOLUMEN X CRITERIO (Consumiciones)Patatas Fritas&gt;500MIL</v>
      </c>
      <c r="B77">
        <v>0</v>
      </c>
      <c r="C77" s="15">
        <v>0</v>
      </c>
      <c r="D77" s="15" t="s">
        <v>16</v>
      </c>
      <c r="E77" s="17">
        <v>18.576678071052775</v>
      </c>
      <c r="F77" s="17">
        <v>19.083867015212274</v>
      </c>
      <c r="G77" s="17">
        <v>20.104094979219454</v>
      </c>
      <c r="H77" s="17"/>
      <c r="I77" s="17"/>
      <c r="J77" s="17"/>
      <c r="K77" s="17"/>
      <c r="L77" s="17"/>
      <c r="M77" s="17"/>
      <c r="N77" s="17"/>
      <c r="O77" s="17"/>
    </row>
    <row r="78" spans="1:15" x14ac:dyDescent="0.25">
      <c r="A78" s="15" t="str">
        <f>B3&amp;C61&amp;D78</f>
        <v>DISTRIBUCION VOLUMEN X CRITERIO (Consumiciones)Patatas FritasDE 15 A 19 AÑOS</v>
      </c>
      <c r="B78">
        <v>0</v>
      </c>
      <c r="C78" s="15">
        <v>0</v>
      </c>
      <c r="D78" s="15" t="s">
        <v>48</v>
      </c>
      <c r="E78" s="17">
        <v>7.617742951448621</v>
      </c>
      <c r="F78" s="17">
        <v>8.4027639149717785</v>
      </c>
      <c r="G78" s="17">
        <v>8.4408949412851779</v>
      </c>
      <c r="H78" s="17"/>
      <c r="I78" s="17"/>
      <c r="J78" s="17"/>
      <c r="K78" s="17"/>
      <c r="L78" s="17"/>
      <c r="M78" s="17"/>
      <c r="N78" s="17"/>
      <c r="O78" s="17"/>
    </row>
    <row r="79" spans="1:15" x14ac:dyDescent="0.25">
      <c r="A79" s="15" t="str">
        <f>B3&amp;C61&amp;D79</f>
        <v>DISTRIBUCION VOLUMEN X CRITERIO (Consumiciones)Patatas FritasDE 20 A 24 AÑOS</v>
      </c>
      <c r="B79">
        <v>0</v>
      </c>
      <c r="C79" s="15">
        <v>0</v>
      </c>
      <c r="D79" s="15" t="s">
        <v>49</v>
      </c>
      <c r="E79" s="17">
        <v>5.2274145153276326</v>
      </c>
      <c r="F79" s="17">
        <v>6.1900969265771906</v>
      </c>
      <c r="G79" s="17">
        <v>7.3749034021660984</v>
      </c>
      <c r="H79" s="17"/>
      <c r="I79" s="17"/>
      <c r="J79" s="17"/>
      <c r="K79" s="17"/>
      <c r="L79" s="17"/>
      <c r="M79" s="17"/>
      <c r="N79" s="17"/>
      <c r="O79" s="17"/>
    </row>
    <row r="80" spans="1:15" x14ac:dyDescent="0.25">
      <c r="A80" s="15" t="str">
        <f>B3&amp;C61&amp;D80</f>
        <v>DISTRIBUCION VOLUMEN X CRITERIO (Consumiciones)Patatas FritasDE 25 A 34 AÑOS</v>
      </c>
      <c r="B80">
        <v>0</v>
      </c>
      <c r="C80" s="15">
        <v>0</v>
      </c>
      <c r="D80" s="15" t="s">
        <v>50</v>
      </c>
      <c r="E80" s="17">
        <v>9.457578987254152</v>
      </c>
      <c r="F80" s="17">
        <v>9.2616358818715874</v>
      </c>
      <c r="G80" s="17">
        <v>10.328336518018141</v>
      </c>
      <c r="H80" s="17"/>
      <c r="I80" s="17"/>
      <c r="J80" s="17"/>
      <c r="K80" s="17"/>
      <c r="L80" s="17"/>
      <c r="M80" s="17"/>
      <c r="N80" s="17"/>
      <c r="O80" s="17"/>
    </row>
    <row r="81" spans="1:15" x14ac:dyDescent="0.25">
      <c r="A81" s="15" t="str">
        <f>B3&amp;C61&amp;D81</f>
        <v>DISTRIBUCION VOLUMEN X CRITERIO (Consumiciones)Patatas FritasDE 35 A 49 AÑOS</v>
      </c>
      <c r="B81">
        <v>0</v>
      </c>
      <c r="C81" s="15">
        <v>0</v>
      </c>
      <c r="D81" s="15" t="s">
        <v>51</v>
      </c>
      <c r="E81" s="17">
        <v>32.017436715856071</v>
      </c>
      <c r="F81" s="17">
        <v>30.438362643934042</v>
      </c>
      <c r="G81" s="17">
        <v>27.760621917039281</v>
      </c>
      <c r="H81" s="17"/>
      <c r="I81" s="17"/>
      <c r="J81" s="17"/>
      <c r="K81" s="17"/>
      <c r="L81" s="17"/>
      <c r="M81" s="17"/>
      <c r="N81" s="17"/>
      <c r="O81" s="17"/>
    </row>
    <row r="82" spans="1:15" x14ac:dyDescent="0.25">
      <c r="A82" s="15" t="str">
        <f>B3&amp;C61&amp;D82</f>
        <v>DISTRIBUCION VOLUMEN X CRITERIO (Consumiciones)Patatas FritasDE 50 A 59 AÑOS</v>
      </c>
      <c r="B82">
        <v>0</v>
      </c>
      <c r="C82" s="15">
        <v>0</v>
      </c>
      <c r="D82" s="15" t="s">
        <v>52</v>
      </c>
      <c r="E82" s="17">
        <v>22.686617801706468</v>
      </c>
      <c r="F82" s="17">
        <v>21.922332434334251</v>
      </c>
      <c r="G82" s="17">
        <v>20.626959990875271</v>
      </c>
      <c r="H82" s="17"/>
      <c r="I82" s="17"/>
      <c r="J82" s="17"/>
      <c r="K82" s="17"/>
      <c r="L82" s="17"/>
      <c r="M82" s="17"/>
      <c r="N82" s="17"/>
      <c r="O82" s="17"/>
    </row>
    <row r="83" spans="1:15" x14ac:dyDescent="0.25">
      <c r="A83" s="15" t="str">
        <f>B3&amp;C61&amp;D83</f>
        <v>DISTRIBUCION VOLUMEN X CRITERIO (Consumiciones)Patatas FritasDE 60 A 75 AÑOS</v>
      </c>
      <c r="B83">
        <v>0</v>
      </c>
      <c r="C83" s="15">
        <v>0</v>
      </c>
      <c r="D83" s="15" t="s">
        <v>53</v>
      </c>
      <c r="E83" s="17">
        <v>22.99321567991862</v>
      </c>
      <c r="F83" s="17">
        <v>23.784813550171918</v>
      </c>
      <c r="G83" s="17">
        <v>25.468251191533479</v>
      </c>
      <c r="H83" s="17"/>
      <c r="I83" s="17"/>
      <c r="J83" s="17"/>
      <c r="K83" s="17"/>
      <c r="L83" s="17"/>
      <c r="M83" s="17"/>
      <c r="N83" s="17"/>
      <c r="O83" s="17"/>
    </row>
    <row r="84" spans="1:15" x14ac:dyDescent="0.25">
      <c r="A84" s="15" t="str">
        <f>B3&amp;C61&amp;D84</f>
        <v>DISTRIBUCION VOLUMEN X CRITERIO (Consumiciones)Patatas FritasALTA Y MEDIA ALTA</v>
      </c>
      <c r="B84">
        <v>0</v>
      </c>
      <c r="C84" s="15">
        <v>0</v>
      </c>
      <c r="D84" s="15" t="s">
        <v>17</v>
      </c>
      <c r="E84" s="17">
        <v>19.451153183646241</v>
      </c>
      <c r="F84" s="17">
        <v>20.351629901896988</v>
      </c>
      <c r="G84" s="17">
        <v>17.273730387275616</v>
      </c>
      <c r="H84" s="17"/>
      <c r="I84" s="17"/>
      <c r="J84" s="17"/>
      <c r="K84" s="17"/>
      <c r="L84" s="17"/>
      <c r="M84" s="17"/>
      <c r="N84" s="17"/>
      <c r="O84" s="17"/>
    </row>
    <row r="85" spans="1:15" x14ac:dyDescent="0.25">
      <c r="A85" s="15" t="str">
        <f>B3&amp;C61&amp;D85</f>
        <v>DISTRIBUCION VOLUMEN X CRITERIO (Consumiciones)Patatas FritasMEDIA</v>
      </c>
      <c r="B85">
        <v>0</v>
      </c>
      <c r="C85" s="15">
        <v>0</v>
      </c>
      <c r="D85" s="15" t="s">
        <v>18</v>
      </c>
      <c r="E85" s="17">
        <v>31.715755191560209</v>
      </c>
      <c r="F85" s="17">
        <v>33.262880140845411</v>
      </c>
      <c r="G85" s="17">
        <v>34.335765740480873</v>
      </c>
      <c r="H85" s="17"/>
      <c r="I85" s="17"/>
      <c r="J85" s="17"/>
      <c r="K85" s="17"/>
      <c r="L85" s="17"/>
      <c r="M85" s="17"/>
      <c r="N85" s="17"/>
      <c r="O85" s="17"/>
    </row>
    <row r="86" spans="1:15" x14ac:dyDescent="0.25">
      <c r="A86" s="15" t="str">
        <f>B3&amp;C61&amp;D86</f>
        <v>DISTRIBUCION VOLUMEN X CRITERIO (Consumiciones)Patatas FritasMEDIA BAJA</v>
      </c>
      <c r="B86">
        <v>0</v>
      </c>
      <c r="C86" s="15">
        <v>0</v>
      </c>
      <c r="D86" s="15" t="s">
        <v>19</v>
      </c>
      <c r="E86" s="17">
        <v>23.155348491536948</v>
      </c>
      <c r="F86" s="17">
        <v>26.023019131588587</v>
      </c>
      <c r="G86" s="17">
        <v>22.693025860665873</v>
      </c>
      <c r="H86" s="17"/>
      <c r="I86" s="17"/>
      <c r="J86" s="17"/>
      <c r="K86" s="17"/>
      <c r="L86" s="17"/>
      <c r="M86" s="17"/>
      <c r="N86" s="17"/>
      <c r="O86" s="17"/>
    </row>
    <row r="87" spans="1:15" x14ac:dyDescent="0.25">
      <c r="A87" s="15" t="str">
        <f>B3&amp;C61&amp;D87</f>
        <v>DISTRIBUCION VOLUMEN X CRITERIO (Consumiciones)Patatas FritasBAJA</v>
      </c>
      <c r="B87">
        <v>0</v>
      </c>
      <c r="C87" s="15">
        <v>0</v>
      </c>
      <c r="D87" s="15" t="s">
        <v>20</v>
      </c>
      <c r="E87" s="17">
        <v>25.677743576690709</v>
      </c>
      <c r="F87" s="17">
        <v>20.362476177529786</v>
      </c>
      <c r="G87" s="17">
        <v>25.697452380311603</v>
      </c>
      <c r="H87" s="17"/>
      <c r="I87" s="17"/>
      <c r="J87" s="17"/>
      <c r="K87" s="17"/>
      <c r="L87" s="17"/>
      <c r="M87" s="17"/>
      <c r="N87" s="17"/>
      <c r="O87" s="17"/>
    </row>
    <row r="88" spans="1:15" x14ac:dyDescent="0.25">
      <c r="A88" s="15" t="str">
        <f>B3&amp;C61&amp;D88</f>
        <v>DISTRIBUCION VOLUMEN X CRITERIO (Consumiciones)Patatas FritasHOMBRE</v>
      </c>
      <c r="B88">
        <v>0</v>
      </c>
      <c r="C88" s="15">
        <v>0</v>
      </c>
      <c r="D88" s="15" t="s">
        <v>21</v>
      </c>
      <c r="E88" s="17">
        <v>42.201703540799151</v>
      </c>
      <c r="F88" s="17">
        <v>40.080527989283048</v>
      </c>
      <c r="G88" s="17">
        <v>43.154677001193129</v>
      </c>
      <c r="H88" s="17"/>
      <c r="I88" s="17"/>
      <c r="J88" s="17"/>
      <c r="K88" s="17"/>
      <c r="L88" s="17"/>
      <c r="M88" s="17"/>
      <c r="N88" s="17"/>
      <c r="O88" s="17"/>
    </row>
    <row r="89" spans="1:15" x14ac:dyDescent="0.25">
      <c r="A89" s="15" t="str">
        <f>B3&amp;C61&amp;D89</f>
        <v>DISTRIBUCION VOLUMEN X CRITERIO (Consumiciones)Patatas FritasMUJER</v>
      </c>
      <c r="B89">
        <v>0</v>
      </c>
      <c r="C89" s="15">
        <v>0</v>
      </c>
      <c r="D89" s="15" t="s">
        <v>22</v>
      </c>
      <c r="E89" s="17">
        <v>57.798296459200849</v>
      </c>
      <c r="F89" s="17">
        <v>59.919476876044918</v>
      </c>
      <c r="G89" s="17">
        <v>56.845290959724316</v>
      </c>
      <c r="H89" s="17"/>
      <c r="I89" s="17"/>
      <c r="J89" s="17"/>
      <c r="K89" s="17"/>
      <c r="L89" s="17"/>
      <c r="M89" s="17"/>
      <c r="N89" s="17"/>
      <c r="O89" s="17"/>
    </row>
    <row r="90" spans="1:15" x14ac:dyDescent="0.25">
      <c r="A90" s="15" t="str">
        <f>B3&amp;C90&amp;D90</f>
        <v>DISTRIBUCION VOLUMEN X CRITERIO (Consumiciones)Otros Snacks SaladosT.ESPAÑA</v>
      </c>
      <c r="B90">
        <v>0</v>
      </c>
      <c r="C90" s="15" t="s">
        <v>35</v>
      </c>
      <c r="D90" s="15" t="s">
        <v>45</v>
      </c>
      <c r="E90" s="17">
        <v>100</v>
      </c>
      <c r="F90" s="17">
        <v>100</v>
      </c>
      <c r="G90" s="17">
        <v>100</v>
      </c>
      <c r="H90" s="17"/>
      <c r="I90" s="17"/>
      <c r="J90" s="17"/>
      <c r="K90" s="17"/>
      <c r="L90" s="17"/>
      <c r="M90" s="17"/>
      <c r="N90" s="17"/>
      <c r="O90" s="17"/>
    </row>
    <row r="91" spans="1:15" x14ac:dyDescent="0.25">
      <c r="A91" s="15" t="str">
        <f>B3&amp;C90&amp;D91</f>
        <v>DISTRIBUCION VOLUMEN X CRITERIO (Consumiciones)Otros Snacks SaladosBCN AM</v>
      </c>
      <c r="B91">
        <v>0</v>
      </c>
      <c r="C91" s="15">
        <v>0</v>
      </c>
      <c r="D91" s="15" t="s">
        <v>1</v>
      </c>
      <c r="E91" s="17">
        <v>5.6754546243133115</v>
      </c>
      <c r="F91" s="17">
        <v>4.5316397674735729</v>
      </c>
      <c r="G91" s="17">
        <v>4.1492883786259975</v>
      </c>
      <c r="H91" s="17"/>
      <c r="I91" s="17"/>
      <c r="J91" s="17"/>
      <c r="K91" s="17"/>
      <c r="L91" s="17"/>
      <c r="M91" s="17"/>
      <c r="N91" s="17"/>
      <c r="O91" s="17"/>
    </row>
    <row r="92" spans="1:15" x14ac:dyDescent="0.25">
      <c r="A92" s="15" t="str">
        <f>B3&amp;C90&amp;D92</f>
        <v>DISTRIBUCION VOLUMEN X CRITERIO (Consumiciones)Otros Snacks SaladosREST.CAT ARAGON</v>
      </c>
      <c r="B92">
        <v>0</v>
      </c>
      <c r="C92" s="15">
        <v>0</v>
      </c>
      <c r="D92" s="15" t="s">
        <v>2</v>
      </c>
      <c r="E92" s="17">
        <v>8.5622182345121498</v>
      </c>
      <c r="F92" s="17">
        <v>7.2317548902885536</v>
      </c>
      <c r="G92" s="17">
        <v>6.5880363345570778</v>
      </c>
      <c r="H92" s="17"/>
      <c r="I92" s="17"/>
      <c r="J92" s="17"/>
      <c r="K92" s="17"/>
      <c r="L92" s="17"/>
      <c r="M92" s="17"/>
      <c r="N92" s="17"/>
      <c r="O92" s="17"/>
    </row>
    <row r="93" spans="1:15" x14ac:dyDescent="0.25">
      <c r="A93" s="15" t="str">
        <f>B3&amp;C90&amp;D93</f>
        <v>DISTRIBUCION VOLUMEN X CRITERIO (Consumiciones)Otros Snacks SaladosLEVANTE</v>
      </c>
      <c r="B93">
        <v>0</v>
      </c>
      <c r="C93" s="15">
        <v>0</v>
      </c>
      <c r="D93" s="15" t="s">
        <v>3</v>
      </c>
      <c r="E93" s="17">
        <v>12.231434875044322</v>
      </c>
      <c r="F93" s="17">
        <v>11.064373522150369</v>
      </c>
      <c r="G93" s="17">
        <v>13.980778249635614</v>
      </c>
      <c r="H93" s="17"/>
      <c r="I93" s="17"/>
      <c r="J93" s="17"/>
      <c r="K93" s="17"/>
      <c r="L93" s="17"/>
      <c r="M93" s="17"/>
      <c r="N93" s="17"/>
      <c r="O93" s="17"/>
    </row>
    <row r="94" spans="1:15" x14ac:dyDescent="0.25">
      <c r="A94" s="15" t="str">
        <f>B3&amp;C90&amp;D94</f>
        <v>DISTRIBUCION VOLUMEN X CRITERIO (Consumiciones)Otros Snacks SaladosANDALUCIA</v>
      </c>
      <c r="B94">
        <v>0</v>
      </c>
      <c r="C94" s="15">
        <v>0</v>
      </c>
      <c r="D94" s="15" t="s">
        <v>4</v>
      </c>
      <c r="E94" s="17">
        <v>23.411033306463036</v>
      </c>
      <c r="F94" s="17">
        <v>30.619389033562864</v>
      </c>
      <c r="G94" s="17">
        <v>22.56899817526946</v>
      </c>
      <c r="H94" s="17"/>
      <c r="I94" s="17"/>
      <c r="J94" s="17"/>
      <c r="K94" s="17"/>
      <c r="L94" s="17"/>
      <c r="M94" s="17"/>
      <c r="N94" s="17"/>
      <c r="O94" s="17"/>
    </row>
    <row r="95" spans="1:15" x14ac:dyDescent="0.25">
      <c r="A95" s="15" t="str">
        <f>B3&amp;C90&amp;D95</f>
        <v>DISTRIBUCION VOLUMEN X CRITERIO (Consumiciones)Otros Snacks SaladosMDD AM</v>
      </c>
      <c r="B95">
        <v>0</v>
      </c>
      <c r="C95" s="15">
        <v>0</v>
      </c>
      <c r="D95" s="15" t="s">
        <v>5</v>
      </c>
      <c r="E95" s="17">
        <v>17.787342048968839</v>
      </c>
      <c r="F95" s="17">
        <v>14.375566027873909</v>
      </c>
      <c r="G95" s="17">
        <v>11.920256745059666</v>
      </c>
      <c r="H95" s="17"/>
      <c r="I95" s="17"/>
      <c r="J95" s="17"/>
      <c r="K95" s="17"/>
      <c r="L95" s="17"/>
      <c r="M95" s="17"/>
      <c r="N95" s="17"/>
      <c r="O95" s="17"/>
    </row>
    <row r="96" spans="1:15" x14ac:dyDescent="0.25">
      <c r="A96" s="15" t="str">
        <f>B3&amp;C90&amp;D96</f>
        <v>DISTRIBUCION VOLUMEN X CRITERIO (Consumiciones)Otros Snacks SaladosRTO CENTRO</v>
      </c>
      <c r="B96">
        <v>0</v>
      </c>
      <c r="C96" s="15">
        <v>0</v>
      </c>
      <c r="D96" s="15" t="s">
        <v>6</v>
      </c>
      <c r="E96" s="17">
        <v>13.872033497770818</v>
      </c>
      <c r="F96" s="17">
        <v>17.227881070551568</v>
      </c>
      <c r="G96" s="17">
        <v>21.385088756282258</v>
      </c>
      <c r="H96" s="17"/>
      <c r="I96" s="17"/>
      <c r="J96" s="17"/>
      <c r="K96" s="17"/>
      <c r="L96" s="17"/>
      <c r="M96" s="17"/>
      <c r="N96" s="17"/>
      <c r="O96" s="17"/>
    </row>
    <row r="97" spans="1:15" x14ac:dyDescent="0.25">
      <c r="A97" s="15" t="str">
        <f>B3&amp;C90&amp;D97</f>
        <v>DISTRIBUCION VOLUMEN X CRITERIO (Consumiciones)Otros Snacks SaladosNORTE-CENTRO</v>
      </c>
      <c r="B97">
        <v>0</v>
      </c>
      <c r="C97" s="15">
        <v>0</v>
      </c>
      <c r="D97" s="15" t="s">
        <v>7</v>
      </c>
      <c r="E97" s="17">
        <v>11.931078299638971</v>
      </c>
      <c r="F97" s="17">
        <v>8.6630287356182123</v>
      </c>
      <c r="G97" s="17">
        <v>13.964690493100917</v>
      </c>
      <c r="H97" s="17"/>
      <c r="I97" s="17"/>
      <c r="J97" s="17"/>
      <c r="K97" s="17"/>
      <c r="L97" s="17"/>
      <c r="M97" s="17"/>
      <c r="N97" s="17"/>
      <c r="O97" s="17"/>
    </row>
    <row r="98" spans="1:15" x14ac:dyDescent="0.25">
      <c r="A98" s="15" t="str">
        <f>B3&amp;C90&amp;D98</f>
        <v>DISTRIBUCION VOLUMEN X CRITERIO (Consumiciones)Otros Snacks SaladosNOROESTE</v>
      </c>
      <c r="B98">
        <v>0</v>
      </c>
      <c r="C98" s="15">
        <v>0</v>
      </c>
      <c r="D98" s="15" t="s">
        <v>8</v>
      </c>
      <c r="E98" s="17">
        <v>6.5294046940297585</v>
      </c>
      <c r="F98" s="17">
        <v>6.2863731406913956</v>
      </c>
      <c r="G98" s="17">
        <v>5.4428922891159326</v>
      </c>
      <c r="H98" s="17"/>
      <c r="I98" s="17"/>
      <c r="J98" s="17"/>
      <c r="K98" s="17"/>
      <c r="L98" s="17"/>
      <c r="M98" s="17"/>
      <c r="N98" s="17"/>
      <c r="O98" s="17"/>
    </row>
    <row r="99" spans="1:15" x14ac:dyDescent="0.25">
      <c r="A99" s="15" t="str">
        <f>B3&amp;C90&amp;D99</f>
        <v>DISTRIBUCION VOLUMEN X CRITERIO (Consumiciones)Otros Snacks Salados&lt;2MIL</v>
      </c>
      <c r="B99">
        <v>0</v>
      </c>
      <c r="C99" s="15">
        <v>0</v>
      </c>
      <c r="D99" s="15" t="s">
        <v>9</v>
      </c>
      <c r="E99" s="17">
        <v>5.9447084866405495</v>
      </c>
      <c r="F99" s="18">
        <v>8.3339830217606217</v>
      </c>
      <c r="G99" s="17">
        <v>10.055624565662939</v>
      </c>
      <c r="H99" s="17"/>
      <c r="I99" s="17"/>
      <c r="J99" s="17"/>
      <c r="K99" s="17"/>
      <c r="L99" s="17"/>
      <c r="M99" s="17"/>
      <c r="N99" s="17"/>
      <c r="O99" s="17"/>
    </row>
    <row r="100" spans="1:15" x14ac:dyDescent="0.25">
      <c r="A100" s="15" t="str">
        <f>B3&amp;C90&amp;D100</f>
        <v>DISTRIBUCION VOLUMEN X CRITERIO (Consumiciones)Otros Snacks Salados2-5MIL</v>
      </c>
      <c r="B100">
        <v>0</v>
      </c>
      <c r="C100" s="15">
        <v>0</v>
      </c>
      <c r="D100" s="15" t="s">
        <v>10</v>
      </c>
      <c r="E100" s="17">
        <v>10.999271873265448</v>
      </c>
      <c r="F100" s="17">
        <v>9.8654422260937835</v>
      </c>
      <c r="G100" s="17">
        <v>10.096461811584952</v>
      </c>
      <c r="H100" s="17"/>
      <c r="I100" s="17"/>
      <c r="J100" s="17"/>
      <c r="K100" s="17"/>
      <c r="L100" s="17"/>
      <c r="M100" s="17"/>
      <c r="N100" s="17"/>
      <c r="O100" s="17"/>
    </row>
    <row r="101" spans="1:15" x14ac:dyDescent="0.25">
      <c r="A101" s="15" t="str">
        <f>B3&amp;C90&amp;D101</f>
        <v>DISTRIBUCION VOLUMEN X CRITERIO (Consumiciones)Otros Snacks Salados5-10MIL</v>
      </c>
      <c r="B101">
        <v>0</v>
      </c>
      <c r="C101" s="15">
        <v>0</v>
      </c>
      <c r="D101" s="15" t="s">
        <v>11</v>
      </c>
      <c r="E101" s="17">
        <v>7.0865933324352799</v>
      </c>
      <c r="F101" s="17">
        <v>11.781485448975664</v>
      </c>
      <c r="G101" s="17">
        <v>11.511301737230564</v>
      </c>
      <c r="H101" s="17"/>
      <c r="I101" s="17"/>
      <c r="J101" s="17"/>
      <c r="K101" s="17"/>
      <c r="L101" s="17"/>
      <c r="M101" s="17"/>
      <c r="N101" s="17"/>
      <c r="O101" s="17"/>
    </row>
    <row r="102" spans="1:15" x14ac:dyDescent="0.25">
      <c r="A102" s="15" t="str">
        <f>B3&amp;C90&amp;D102</f>
        <v>DISTRIBUCION VOLUMEN X CRITERIO (Consumiciones)Otros Snacks Salados10-30MIL</v>
      </c>
      <c r="B102">
        <v>0</v>
      </c>
      <c r="C102" s="15">
        <v>0</v>
      </c>
      <c r="D102" s="15" t="s">
        <v>12</v>
      </c>
      <c r="E102" s="17">
        <v>21.741012359874805</v>
      </c>
      <c r="F102" s="17">
        <v>23.178795301291814</v>
      </c>
      <c r="G102" s="17">
        <v>23.025934004892235</v>
      </c>
      <c r="H102" s="17"/>
      <c r="I102" s="17"/>
      <c r="J102" s="17"/>
      <c r="K102" s="17"/>
      <c r="L102" s="17"/>
      <c r="M102" s="17"/>
      <c r="N102" s="17"/>
      <c r="O102" s="17"/>
    </row>
    <row r="103" spans="1:15" x14ac:dyDescent="0.25">
      <c r="A103" s="15" t="str">
        <f>B3&amp;C90&amp;D103</f>
        <v>DISTRIBUCION VOLUMEN X CRITERIO (Consumiciones)Otros Snacks Salados30-100MIL</v>
      </c>
      <c r="B103">
        <v>0</v>
      </c>
      <c r="C103" s="15">
        <v>0</v>
      </c>
      <c r="D103" s="15" t="s">
        <v>13</v>
      </c>
      <c r="E103" s="17">
        <v>17.031939595541886</v>
      </c>
      <c r="F103" s="17">
        <v>15.266055256741115</v>
      </c>
      <c r="G103" s="17">
        <v>17.793494167746932</v>
      </c>
      <c r="H103" s="17"/>
      <c r="I103" s="17"/>
      <c r="J103" s="17"/>
      <c r="K103" s="17"/>
      <c r="L103" s="17"/>
      <c r="M103" s="17"/>
      <c r="N103" s="17"/>
      <c r="O103" s="17"/>
    </row>
    <row r="104" spans="1:15" x14ac:dyDescent="0.25">
      <c r="A104" s="15" t="str">
        <f>B3&amp;C90&amp;D104</f>
        <v>DISTRIBUCION VOLUMEN X CRITERIO (Consumiciones)Otros Snacks Salados100-200MIL</v>
      </c>
      <c r="B104">
        <v>0</v>
      </c>
      <c r="C104" s="15">
        <v>0</v>
      </c>
      <c r="D104" s="15" t="s">
        <v>14</v>
      </c>
      <c r="E104" s="17">
        <v>10.44097639166351</v>
      </c>
      <c r="F104" s="17">
        <v>7.4601254924876237</v>
      </c>
      <c r="G104" s="17">
        <v>6.7819308720752671</v>
      </c>
      <c r="H104" s="17"/>
      <c r="I104" s="17"/>
      <c r="J104" s="17"/>
      <c r="K104" s="17"/>
      <c r="L104" s="17"/>
      <c r="M104" s="17"/>
      <c r="N104" s="17"/>
      <c r="O104" s="17"/>
    </row>
    <row r="105" spans="1:15" x14ac:dyDescent="0.25">
      <c r="A105" s="15" t="str">
        <f>B3&amp;C90&amp;D105</f>
        <v>DISTRIBUCION VOLUMEN X CRITERIO (Consumiciones)Otros Snacks Salados200-500MIL</v>
      </c>
      <c r="B105">
        <v>0</v>
      </c>
      <c r="C105" s="15">
        <v>0</v>
      </c>
      <c r="D105" s="15" t="s">
        <v>15</v>
      </c>
      <c r="E105" s="17">
        <v>10.273747058742391</v>
      </c>
      <c r="F105" s="17">
        <v>10.242980083023683</v>
      </c>
      <c r="G105" s="17">
        <v>8.7093900363004284</v>
      </c>
      <c r="H105" s="17"/>
      <c r="I105" s="17"/>
      <c r="J105" s="17"/>
      <c r="K105" s="17"/>
      <c r="L105" s="17"/>
      <c r="M105" s="17"/>
      <c r="N105" s="17"/>
      <c r="O105" s="17"/>
    </row>
    <row r="106" spans="1:15" x14ac:dyDescent="0.25">
      <c r="A106" s="15" t="str">
        <f>B3&amp;C90&amp;D106</f>
        <v>DISTRIBUCION VOLUMEN X CRITERIO (Consumiciones)Otros Snacks Salados&gt;500MIL</v>
      </c>
      <c r="B106">
        <v>0</v>
      </c>
      <c r="C106" s="15">
        <v>0</v>
      </c>
      <c r="D106" s="15" t="s">
        <v>16</v>
      </c>
      <c r="E106" s="17">
        <v>16.481749224800986</v>
      </c>
      <c r="F106" s="17">
        <v>13.871138473806077</v>
      </c>
      <c r="G106" s="17">
        <v>12.025898110482993</v>
      </c>
      <c r="H106" s="17"/>
      <c r="I106" s="17"/>
      <c r="J106" s="17"/>
      <c r="K106" s="17"/>
      <c r="L106" s="17"/>
      <c r="M106" s="17"/>
      <c r="N106" s="17"/>
      <c r="O106" s="17"/>
    </row>
    <row r="107" spans="1:15" x14ac:dyDescent="0.25">
      <c r="A107" s="15" t="str">
        <f>B3&amp;C90&amp;D107</f>
        <v>DISTRIBUCION VOLUMEN X CRITERIO (Consumiciones)Otros Snacks SaladosDE 15 A 19 AÑOS</v>
      </c>
      <c r="B107">
        <v>0</v>
      </c>
      <c r="C107" s="15">
        <v>0</v>
      </c>
      <c r="D107" s="15" t="s">
        <v>48</v>
      </c>
      <c r="E107" s="17">
        <v>11.054675244869141</v>
      </c>
      <c r="F107" s="17">
        <v>9.9617378528191605</v>
      </c>
      <c r="G107" s="17">
        <v>12.367095065460223</v>
      </c>
      <c r="H107" s="17"/>
      <c r="I107" s="17"/>
      <c r="J107" s="17"/>
      <c r="K107" s="17"/>
      <c r="L107" s="17"/>
      <c r="M107" s="17"/>
      <c r="N107" s="17"/>
      <c r="O107" s="17"/>
    </row>
    <row r="108" spans="1:15" x14ac:dyDescent="0.25">
      <c r="A108" s="15" t="str">
        <f>B3&amp;C90&amp;D108</f>
        <v>DISTRIBUCION VOLUMEN X CRITERIO (Consumiciones)Otros Snacks SaladosDE 20 A 24 AÑOS</v>
      </c>
      <c r="B108">
        <v>0</v>
      </c>
      <c r="C108" s="15">
        <v>0</v>
      </c>
      <c r="D108" s="15" t="s">
        <v>49</v>
      </c>
      <c r="E108" s="17">
        <v>5.7005271382648814</v>
      </c>
      <c r="F108" s="17">
        <v>5.4742390324467767</v>
      </c>
      <c r="G108" s="17">
        <v>9.1905575343247659</v>
      </c>
      <c r="H108" s="17"/>
      <c r="I108" s="17"/>
      <c r="J108" s="17"/>
      <c r="K108" s="17"/>
      <c r="L108" s="17"/>
      <c r="M108" s="17"/>
      <c r="N108" s="17"/>
      <c r="O108" s="17"/>
    </row>
    <row r="109" spans="1:15" x14ac:dyDescent="0.25">
      <c r="A109" s="15" t="str">
        <f>B3&amp;C90&amp;D109</f>
        <v>DISTRIBUCION VOLUMEN X CRITERIO (Consumiciones)Otros Snacks SaladosDE 25 A 34 AÑOS</v>
      </c>
      <c r="B109">
        <v>0</v>
      </c>
      <c r="C109" s="15">
        <v>0</v>
      </c>
      <c r="D109" s="15" t="s">
        <v>50</v>
      </c>
      <c r="E109" s="17">
        <v>13.623788693236186</v>
      </c>
      <c r="F109" s="17">
        <v>12.821671908596596</v>
      </c>
      <c r="G109" s="17">
        <v>9.6353716454173721</v>
      </c>
      <c r="H109" s="17"/>
      <c r="I109" s="17"/>
      <c r="J109" s="17"/>
      <c r="K109" s="17"/>
      <c r="L109" s="17"/>
      <c r="M109" s="17"/>
      <c r="N109" s="17"/>
      <c r="O109" s="17"/>
    </row>
    <row r="110" spans="1:15" x14ac:dyDescent="0.25">
      <c r="A110" s="15" t="str">
        <f>B3&amp;C90&amp;D110</f>
        <v>DISTRIBUCION VOLUMEN X CRITERIO (Consumiciones)Otros Snacks SaladosDE 35 A 49 AÑOS</v>
      </c>
      <c r="B110">
        <v>0</v>
      </c>
      <c r="C110" s="15">
        <v>0</v>
      </c>
      <c r="D110" s="15" t="s">
        <v>51</v>
      </c>
      <c r="E110" s="17">
        <v>39.516628998360993</v>
      </c>
      <c r="F110" s="17">
        <v>34.377210765806517</v>
      </c>
      <c r="G110" s="17">
        <v>30.72753260065587</v>
      </c>
      <c r="H110" s="17"/>
      <c r="I110" s="17"/>
      <c r="J110" s="17"/>
      <c r="K110" s="17"/>
      <c r="L110" s="17"/>
      <c r="M110" s="17"/>
      <c r="N110" s="17"/>
      <c r="O110" s="17"/>
    </row>
    <row r="111" spans="1:15" x14ac:dyDescent="0.25">
      <c r="A111" s="15" t="str">
        <f>B3&amp;C90&amp;D111</f>
        <v>DISTRIBUCION VOLUMEN X CRITERIO (Consumiciones)Otros Snacks SaladosDE 50 A 59 AÑOS</v>
      </c>
      <c r="B111">
        <v>0</v>
      </c>
      <c r="C111" s="15">
        <v>0</v>
      </c>
      <c r="D111" s="15" t="s">
        <v>52</v>
      </c>
      <c r="E111" s="17">
        <v>17.594223905238792</v>
      </c>
      <c r="F111" s="17">
        <v>21.781276375865716</v>
      </c>
      <c r="G111" s="17">
        <v>23.202228513224149</v>
      </c>
      <c r="H111" s="17"/>
      <c r="I111" s="17"/>
      <c r="J111" s="17"/>
      <c r="K111" s="17"/>
      <c r="L111" s="17"/>
      <c r="M111" s="17"/>
      <c r="N111" s="17"/>
      <c r="O111" s="17"/>
    </row>
    <row r="112" spans="1:15" x14ac:dyDescent="0.25">
      <c r="A112" s="15" t="str">
        <f>B3&amp;C90&amp;D112</f>
        <v>DISTRIBUCION VOLUMEN X CRITERIO (Consumiciones)Otros Snacks SaladosDE 60 A 75 AÑOS</v>
      </c>
      <c r="B112">
        <v>0</v>
      </c>
      <c r="C112" s="15">
        <v>0</v>
      </c>
      <c r="D112" s="15" t="s">
        <v>53</v>
      </c>
      <c r="E112" s="17">
        <v>12.510156020030003</v>
      </c>
      <c r="F112" s="18">
        <v>15.583861854390083</v>
      </c>
      <c r="G112" s="17">
        <v>14.877244062564543</v>
      </c>
      <c r="H112" s="17"/>
      <c r="I112" s="17"/>
      <c r="J112" s="18"/>
      <c r="K112" s="17"/>
      <c r="L112" s="17"/>
      <c r="M112" s="17"/>
      <c r="N112" s="17"/>
      <c r="O112" s="17"/>
    </row>
    <row r="113" spans="1:15" x14ac:dyDescent="0.25">
      <c r="A113" s="15" t="str">
        <f>B3&amp;C90&amp;D113</f>
        <v>DISTRIBUCION VOLUMEN X CRITERIO (Consumiciones)Otros Snacks SaladosALTA Y MEDIA ALTA</v>
      </c>
      <c r="B113">
        <v>0</v>
      </c>
      <c r="C113" s="15">
        <v>0</v>
      </c>
      <c r="D113" s="15" t="s">
        <v>17</v>
      </c>
      <c r="E113" s="17">
        <v>14.076179405362746</v>
      </c>
      <c r="F113" s="17">
        <v>14.020863109491764</v>
      </c>
      <c r="G113" s="17">
        <v>15.094375816818474</v>
      </c>
      <c r="H113" s="17"/>
      <c r="I113" s="17"/>
      <c r="J113" s="17"/>
      <c r="K113" s="17"/>
      <c r="L113" s="17"/>
      <c r="M113" s="17"/>
      <c r="N113" s="17"/>
      <c r="O113" s="17"/>
    </row>
    <row r="114" spans="1:15" x14ac:dyDescent="0.25">
      <c r="A114" s="15" t="str">
        <f>B3&amp;C90&amp;D114</f>
        <v>DISTRIBUCION VOLUMEN X CRITERIO (Consumiciones)Otros Snacks SaladosMEDIA</v>
      </c>
      <c r="B114">
        <v>0</v>
      </c>
      <c r="C114" s="15">
        <v>0</v>
      </c>
      <c r="D114" s="15" t="s">
        <v>18</v>
      </c>
      <c r="E114" s="17">
        <v>36.521557427322435</v>
      </c>
      <c r="F114" s="17">
        <v>32.576211679230575</v>
      </c>
      <c r="G114" s="17">
        <v>33.511544171601166</v>
      </c>
      <c r="H114" s="17"/>
      <c r="I114" s="17"/>
      <c r="J114" s="17"/>
      <c r="K114" s="17"/>
      <c r="L114" s="17"/>
      <c r="M114" s="17"/>
      <c r="N114" s="17"/>
      <c r="O114" s="17"/>
    </row>
    <row r="115" spans="1:15" x14ac:dyDescent="0.25">
      <c r="A115" s="15" t="str">
        <f>B3&amp;C90&amp;D115</f>
        <v>DISTRIBUCION VOLUMEN X CRITERIO (Consumiciones)Otros Snacks SaladosMEDIA BAJA</v>
      </c>
      <c r="B115">
        <v>0</v>
      </c>
      <c r="C115" s="15">
        <v>0</v>
      </c>
      <c r="D115" s="15" t="s">
        <v>19</v>
      </c>
      <c r="E115" s="17">
        <v>27.07404701324862</v>
      </c>
      <c r="F115" s="17">
        <v>22.683163846352922</v>
      </c>
      <c r="G115" s="17">
        <v>21.731893477162036</v>
      </c>
      <c r="H115" s="17"/>
      <c r="I115" s="17"/>
      <c r="J115" s="17"/>
      <c r="K115" s="17"/>
      <c r="L115" s="17"/>
      <c r="M115" s="17"/>
      <c r="N115" s="17"/>
      <c r="O115" s="17"/>
    </row>
    <row r="116" spans="1:15" x14ac:dyDescent="0.25">
      <c r="A116" s="15" t="str">
        <f>B3&amp;C90&amp;D116</f>
        <v>DISTRIBUCION VOLUMEN X CRITERIO (Consumiciones)Otros Snacks SaladosBAJA</v>
      </c>
      <c r="B116">
        <v>0</v>
      </c>
      <c r="C116" s="15">
        <v>0</v>
      </c>
      <c r="D116" s="15" t="s">
        <v>20</v>
      </c>
      <c r="E116" s="17">
        <v>22.328213638513482</v>
      </c>
      <c r="F116" s="17">
        <v>30.719761806939772</v>
      </c>
      <c r="G116" s="17">
        <v>29.662210071735863</v>
      </c>
      <c r="H116" s="17"/>
      <c r="I116" s="17"/>
      <c r="J116" s="17"/>
      <c r="K116" s="17"/>
      <c r="L116" s="17"/>
      <c r="M116" s="17"/>
      <c r="N116" s="17"/>
      <c r="O116" s="17"/>
    </row>
    <row r="117" spans="1:15" x14ac:dyDescent="0.25">
      <c r="A117" s="15" t="str">
        <f>B3&amp;C90&amp;D117</f>
        <v>DISTRIBUCION VOLUMEN X CRITERIO (Consumiciones)Otros Snacks SaladosHOMBRE</v>
      </c>
      <c r="B117">
        <v>0</v>
      </c>
      <c r="C117" s="15">
        <v>0</v>
      </c>
      <c r="D117" s="15" t="s">
        <v>21</v>
      </c>
      <c r="E117" s="17">
        <v>37.118401658051106</v>
      </c>
      <c r="F117" s="17">
        <v>36.234672852519694</v>
      </c>
      <c r="G117" s="17">
        <v>36.429053523271634</v>
      </c>
      <c r="H117" s="17"/>
      <c r="I117" s="17"/>
      <c r="J117" s="17"/>
      <c r="K117" s="17"/>
      <c r="L117" s="17"/>
      <c r="M117" s="17"/>
      <c r="N117" s="17"/>
      <c r="O117" s="17"/>
    </row>
    <row r="118" spans="1:15" x14ac:dyDescent="0.25">
      <c r="A118" s="15" t="str">
        <f>B3&amp;C90&amp;D118</f>
        <v>DISTRIBUCION VOLUMEN X CRITERIO (Consumiciones)Otros Snacks SaladosMUJER</v>
      </c>
      <c r="B118">
        <v>0</v>
      </c>
      <c r="C118" s="15">
        <v>0</v>
      </c>
      <c r="D118" s="15" t="s">
        <v>22</v>
      </c>
      <c r="E118" s="17">
        <v>62.881598341948887</v>
      </c>
      <c r="F118" s="17">
        <v>63.765322727329988</v>
      </c>
      <c r="G118" s="17">
        <v>63.570999435692812</v>
      </c>
      <c r="H118" s="17"/>
      <c r="I118" s="17"/>
      <c r="J118" s="17"/>
      <c r="K118" s="17"/>
      <c r="L118" s="17"/>
      <c r="M118" s="17"/>
      <c r="N118" s="17"/>
      <c r="O118" s="17"/>
    </row>
    <row r="119" spans="1:15" x14ac:dyDescent="0.25">
      <c r="A119" s="15" t="str">
        <f>B3&amp;C119&amp;D119</f>
        <v>DISTRIBUCION VOLUMEN X CRITERIO (Consumiciones)Frutos SecosT.ESPAÑA</v>
      </c>
      <c r="B119">
        <v>0</v>
      </c>
      <c r="C119" s="15" t="s">
        <v>36</v>
      </c>
      <c r="D119" s="15" t="s">
        <v>45</v>
      </c>
      <c r="E119" s="17">
        <v>100</v>
      </c>
      <c r="F119" s="17">
        <v>100</v>
      </c>
      <c r="G119" s="17">
        <v>100</v>
      </c>
      <c r="H119" s="17"/>
      <c r="I119" s="17"/>
      <c r="J119" s="17"/>
      <c r="K119" s="17"/>
      <c r="L119" s="17"/>
      <c r="M119" s="17"/>
      <c r="N119" s="17"/>
      <c r="O119" s="17"/>
    </row>
    <row r="120" spans="1:15" x14ac:dyDescent="0.25">
      <c r="A120" s="15" t="str">
        <f>B3&amp;C119&amp;D120</f>
        <v>DISTRIBUCION VOLUMEN X CRITERIO (Consumiciones)Frutos SecosBCN AM</v>
      </c>
      <c r="B120">
        <v>0</v>
      </c>
      <c r="C120" s="15">
        <v>0</v>
      </c>
      <c r="D120" s="15" t="s">
        <v>1</v>
      </c>
      <c r="E120" s="17">
        <v>3.8064379616287995</v>
      </c>
      <c r="F120" s="17">
        <v>3.9340287032770886</v>
      </c>
      <c r="G120" s="18">
        <v>5.6529288409551866</v>
      </c>
      <c r="H120" s="17"/>
      <c r="I120" s="17"/>
      <c r="J120" s="17"/>
      <c r="K120" s="17"/>
      <c r="L120" s="18"/>
      <c r="M120" s="17"/>
      <c r="N120" s="17"/>
      <c r="O120" s="17"/>
    </row>
    <row r="121" spans="1:15" x14ac:dyDescent="0.25">
      <c r="A121" s="15" t="str">
        <f>B3&amp;C119&amp;D121</f>
        <v>DISTRIBUCION VOLUMEN X CRITERIO (Consumiciones)Frutos SecosREST.CAT ARAGON</v>
      </c>
      <c r="B121">
        <v>0</v>
      </c>
      <c r="C121" s="15">
        <v>0</v>
      </c>
      <c r="D121" s="15" t="s">
        <v>2</v>
      </c>
      <c r="E121" s="17">
        <v>17.451446696112271</v>
      </c>
      <c r="F121" s="17">
        <v>10.40498999389145</v>
      </c>
      <c r="G121" s="17">
        <v>7.8416053639482346</v>
      </c>
      <c r="H121" s="17"/>
      <c r="I121" s="17"/>
      <c r="J121" s="17"/>
      <c r="K121" s="17"/>
      <c r="L121" s="17"/>
      <c r="M121" s="17"/>
      <c r="N121" s="17"/>
      <c r="O121" s="17"/>
    </row>
    <row r="122" spans="1:15" x14ac:dyDescent="0.25">
      <c r="A122" s="15" t="str">
        <f>B3&amp;C119&amp;D122</f>
        <v>DISTRIBUCION VOLUMEN X CRITERIO (Consumiciones)Frutos SecosLEVANTE</v>
      </c>
      <c r="B122">
        <v>0</v>
      </c>
      <c r="C122" s="15">
        <v>0</v>
      </c>
      <c r="D122" s="15" t="s">
        <v>3</v>
      </c>
      <c r="E122" s="17">
        <v>13.741161694708365</v>
      </c>
      <c r="F122" s="17">
        <v>12.344594335117554</v>
      </c>
      <c r="G122" s="17">
        <v>11.087770221499218</v>
      </c>
      <c r="H122" s="17"/>
      <c r="I122" s="17"/>
      <c r="J122" s="17"/>
      <c r="K122" s="17"/>
      <c r="L122" s="17"/>
      <c r="M122" s="17"/>
      <c r="N122" s="17"/>
      <c r="O122" s="17"/>
    </row>
    <row r="123" spans="1:15" x14ac:dyDescent="0.25">
      <c r="A123" s="15" t="str">
        <f>B3&amp;C119&amp;D123</f>
        <v>DISTRIBUCION VOLUMEN X CRITERIO (Consumiciones)Frutos SecosANDALUCIA</v>
      </c>
      <c r="B123">
        <v>0</v>
      </c>
      <c r="C123" s="15">
        <v>0</v>
      </c>
      <c r="D123" s="15" t="s">
        <v>4</v>
      </c>
      <c r="E123" s="17">
        <v>29.081439180589435</v>
      </c>
      <c r="F123" s="17">
        <v>34.741334855207754</v>
      </c>
      <c r="G123" s="17">
        <v>29.774625622226047</v>
      </c>
      <c r="H123" s="17"/>
      <c r="I123" s="17"/>
      <c r="J123" s="17"/>
      <c r="K123" s="17"/>
      <c r="L123" s="17"/>
      <c r="M123" s="17"/>
      <c r="N123" s="17"/>
      <c r="O123" s="17"/>
    </row>
    <row r="124" spans="1:15" x14ac:dyDescent="0.25">
      <c r="A124" s="15" t="str">
        <f>B3&amp;C119&amp;D124</f>
        <v>DISTRIBUCION VOLUMEN X CRITERIO (Consumiciones)Frutos SecosMDD AM</v>
      </c>
      <c r="B124">
        <v>0</v>
      </c>
      <c r="C124" s="15">
        <v>0</v>
      </c>
      <c r="D124" s="15" t="s">
        <v>5</v>
      </c>
      <c r="E124" s="17">
        <v>10.747934071883369</v>
      </c>
      <c r="F124" s="17">
        <v>11.250330992815737</v>
      </c>
      <c r="G124" s="17">
        <v>8.6978950501777419</v>
      </c>
      <c r="H124" s="17"/>
      <c r="I124" s="17"/>
      <c r="J124" s="17"/>
      <c r="K124" s="17"/>
      <c r="L124" s="17"/>
      <c r="M124" s="17"/>
      <c r="N124" s="17"/>
      <c r="O124" s="17"/>
    </row>
    <row r="125" spans="1:15" x14ac:dyDescent="0.25">
      <c r="A125" s="15" t="str">
        <f>B3&amp;C119&amp;D125</f>
        <v>DISTRIBUCION VOLUMEN X CRITERIO (Consumiciones)Frutos SecosRTO CENTRO</v>
      </c>
      <c r="B125">
        <v>0</v>
      </c>
      <c r="C125" s="15">
        <v>0</v>
      </c>
      <c r="D125" s="15" t="s">
        <v>6</v>
      </c>
      <c r="E125" s="17">
        <v>7.9327083287797446</v>
      </c>
      <c r="F125" s="17">
        <v>10.864774115281461</v>
      </c>
      <c r="G125" s="17">
        <v>13.201644038639884</v>
      </c>
      <c r="H125" s="17"/>
      <c r="I125" s="17"/>
      <c r="J125" s="17"/>
      <c r="K125" s="17"/>
      <c r="L125" s="17"/>
      <c r="M125" s="17"/>
      <c r="N125" s="17"/>
      <c r="O125" s="17"/>
    </row>
    <row r="126" spans="1:15" x14ac:dyDescent="0.25">
      <c r="A126" s="15" t="str">
        <f>B3&amp;C119&amp;D126</f>
        <v>DISTRIBUCION VOLUMEN X CRITERIO (Consumiciones)Frutos SecosNORTE-CENTRO</v>
      </c>
      <c r="B126">
        <v>0</v>
      </c>
      <c r="C126" s="15">
        <v>0</v>
      </c>
      <c r="D126" s="15" t="s">
        <v>7</v>
      </c>
      <c r="E126" s="17">
        <v>10.177847197819657</v>
      </c>
      <c r="F126" s="17">
        <v>8.5884874247223699</v>
      </c>
      <c r="G126" s="17">
        <v>14.526756099530264</v>
      </c>
      <c r="H126" s="17"/>
      <c r="I126" s="17"/>
      <c r="J126" s="17"/>
      <c r="K126" s="17"/>
      <c r="L126" s="17"/>
      <c r="M126" s="17"/>
      <c r="N126" s="17"/>
      <c r="O126" s="17"/>
    </row>
    <row r="127" spans="1:15" x14ac:dyDescent="0.25">
      <c r="A127" s="15" t="str">
        <f>B3&amp;C119&amp;D127</f>
        <v>DISTRIBUCION VOLUMEN X CRITERIO (Consumiciones)Frutos SecosNOROESTE</v>
      </c>
      <c r="B127">
        <v>0</v>
      </c>
      <c r="C127" s="15">
        <v>0</v>
      </c>
      <c r="D127" s="15" t="s">
        <v>8</v>
      </c>
      <c r="E127" s="17">
        <v>7.0610278948633853</v>
      </c>
      <c r="F127" s="17">
        <v>7.8714583550022281</v>
      </c>
      <c r="G127" s="17">
        <v>9.2167666686969927</v>
      </c>
      <c r="H127" s="17"/>
      <c r="I127" s="17"/>
      <c r="J127" s="17"/>
      <c r="K127" s="17"/>
      <c r="L127" s="17"/>
      <c r="M127" s="17"/>
      <c r="N127" s="17"/>
      <c r="O127" s="17"/>
    </row>
    <row r="128" spans="1:15" x14ac:dyDescent="0.25">
      <c r="A128" s="15" t="str">
        <f>B3&amp;C119&amp;D128</f>
        <v>DISTRIBUCION VOLUMEN X CRITERIO (Consumiciones)Frutos Secos&lt;2MIL</v>
      </c>
      <c r="B128">
        <v>0</v>
      </c>
      <c r="C128" s="15">
        <v>0</v>
      </c>
      <c r="D128" s="15" t="s">
        <v>9</v>
      </c>
      <c r="E128" s="18">
        <v>4.3960651950589211</v>
      </c>
      <c r="F128" s="18">
        <v>4.9873602952259093</v>
      </c>
      <c r="G128" s="18">
        <v>6.2186059020185835</v>
      </c>
      <c r="H128" s="18"/>
      <c r="I128" s="17"/>
      <c r="J128" s="18"/>
      <c r="K128" s="18"/>
      <c r="L128" s="17"/>
      <c r="M128" s="17"/>
      <c r="N128" s="17"/>
      <c r="O128" s="17"/>
    </row>
    <row r="129" spans="1:15" x14ac:dyDescent="0.25">
      <c r="A129" s="15" t="str">
        <f>B3&amp;C119&amp;D129</f>
        <v>DISTRIBUCION VOLUMEN X CRITERIO (Consumiciones)Frutos Secos2-5MIL</v>
      </c>
      <c r="B129">
        <v>0</v>
      </c>
      <c r="C129" s="15">
        <v>0</v>
      </c>
      <c r="D129" s="15" t="s">
        <v>10</v>
      </c>
      <c r="E129" s="17">
        <v>14.175486617493513</v>
      </c>
      <c r="F129" s="17">
        <v>3.5937760491455335</v>
      </c>
      <c r="G129" s="17">
        <v>9.0215122913358528</v>
      </c>
      <c r="H129" s="17"/>
      <c r="I129" s="17"/>
      <c r="J129" s="17"/>
      <c r="K129" s="17"/>
      <c r="L129" s="17"/>
      <c r="M129" s="17"/>
      <c r="N129" s="17"/>
      <c r="O129" s="17"/>
    </row>
    <row r="130" spans="1:15" x14ac:dyDescent="0.25">
      <c r="A130" s="15" t="str">
        <f>B3&amp;C119&amp;D130</f>
        <v>DISTRIBUCION VOLUMEN X CRITERIO (Consumiciones)Frutos Secos5-10MIL</v>
      </c>
      <c r="B130">
        <v>0</v>
      </c>
      <c r="C130" s="15">
        <v>0</v>
      </c>
      <c r="D130" s="15" t="s">
        <v>11</v>
      </c>
      <c r="E130" s="17">
        <v>9.9810439010775625</v>
      </c>
      <c r="F130" s="17">
        <v>13.584401790243586</v>
      </c>
      <c r="G130" s="17">
        <v>11.353840848949144</v>
      </c>
      <c r="H130" s="17"/>
      <c r="I130" s="17"/>
      <c r="J130" s="17"/>
      <c r="K130" s="17"/>
      <c r="L130" s="17"/>
      <c r="M130" s="17"/>
      <c r="N130" s="17"/>
      <c r="O130" s="17"/>
    </row>
    <row r="131" spans="1:15" x14ac:dyDescent="0.25">
      <c r="A131" s="15" t="str">
        <f>B3&amp;C119&amp;D131</f>
        <v>DISTRIBUCION VOLUMEN X CRITERIO (Consumiciones)Frutos Secos10-30MIL</v>
      </c>
      <c r="B131">
        <v>0</v>
      </c>
      <c r="C131" s="15">
        <v>0</v>
      </c>
      <c r="D131" s="15" t="s">
        <v>12</v>
      </c>
      <c r="E131" s="17">
        <v>19.138573967372206</v>
      </c>
      <c r="F131" s="17">
        <v>24.043123935344713</v>
      </c>
      <c r="G131" s="17">
        <v>16.507488364911662</v>
      </c>
      <c r="H131" s="17"/>
      <c r="I131" s="17"/>
      <c r="J131" s="17"/>
      <c r="K131" s="17"/>
      <c r="L131" s="17"/>
      <c r="M131" s="17"/>
      <c r="N131" s="17"/>
      <c r="O131" s="17"/>
    </row>
    <row r="132" spans="1:15" x14ac:dyDescent="0.25">
      <c r="A132" s="15" t="str">
        <f>B3&amp;C119&amp;D132</f>
        <v>DISTRIBUCION VOLUMEN X CRITERIO (Consumiciones)Frutos Secos30-100MIL</v>
      </c>
      <c r="B132">
        <v>0</v>
      </c>
      <c r="C132" s="15">
        <v>0</v>
      </c>
      <c r="D132" s="15" t="s">
        <v>13</v>
      </c>
      <c r="E132" s="17">
        <v>20.856893180377593</v>
      </c>
      <c r="F132" s="17">
        <v>19.44624059956347</v>
      </c>
      <c r="G132" s="17">
        <v>21.433776369544852</v>
      </c>
      <c r="H132" s="17"/>
      <c r="I132" s="17"/>
      <c r="J132" s="17"/>
      <c r="K132" s="17"/>
      <c r="L132" s="17"/>
      <c r="M132" s="17"/>
      <c r="N132" s="17"/>
      <c r="O132" s="17"/>
    </row>
    <row r="133" spans="1:15" x14ac:dyDescent="0.25">
      <c r="A133" s="15" t="str">
        <f>B3&amp;C119&amp;D133</f>
        <v>DISTRIBUCION VOLUMEN X CRITERIO (Consumiciones)Frutos Secos100-200MIL</v>
      </c>
      <c r="B133">
        <v>0</v>
      </c>
      <c r="C133" s="15">
        <v>0</v>
      </c>
      <c r="D133" s="15" t="s">
        <v>14</v>
      </c>
      <c r="E133" s="17">
        <v>9.2622522357419435</v>
      </c>
      <c r="F133" s="17">
        <v>8.0174249839282048</v>
      </c>
      <c r="G133" s="17">
        <v>7.6456417212342309</v>
      </c>
      <c r="H133" s="17"/>
      <c r="I133" s="17"/>
      <c r="J133" s="17"/>
      <c r="K133" s="17"/>
      <c r="L133" s="17"/>
      <c r="M133" s="17"/>
      <c r="N133" s="17"/>
      <c r="O133" s="17"/>
    </row>
    <row r="134" spans="1:15" x14ac:dyDescent="0.25">
      <c r="A134" s="15" t="str">
        <f>B3&amp;C119&amp;D134</f>
        <v>DISTRIBUCION VOLUMEN X CRITERIO (Consumiciones)Frutos Secos200-500MIL</v>
      </c>
      <c r="B134">
        <v>0</v>
      </c>
      <c r="C134" s="15">
        <v>0</v>
      </c>
      <c r="D134" s="15" t="s">
        <v>15</v>
      </c>
      <c r="E134" s="17">
        <v>9.8472121109203741</v>
      </c>
      <c r="F134" s="17">
        <v>10.204596642772785</v>
      </c>
      <c r="G134" s="17">
        <v>14.935802885344069</v>
      </c>
      <c r="H134" s="17"/>
      <c r="I134" s="17"/>
      <c r="J134" s="17"/>
      <c r="K134" s="17"/>
      <c r="L134" s="17"/>
      <c r="M134" s="17"/>
      <c r="N134" s="17"/>
      <c r="O134" s="17"/>
    </row>
    <row r="135" spans="1:15" x14ac:dyDescent="0.25">
      <c r="A135" s="15" t="str">
        <f>B3&amp;C119&amp;D135</f>
        <v>DISTRIBUCION VOLUMEN X CRITERIO (Consumiciones)Frutos Secos&gt;500MIL</v>
      </c>
      <c r="B135">
        <v>0</v>
      </c>
      <c r="C135" s="15">
        <v>0</v>
      </c>
      <c r="D135" s="15" t="s">
        <v>16</v>
      </c>
      <c r="E135" s="17">
        <v>12.342475818342919</v>
      </c>
      <c r="F135" s="17">
        <v>16.123081477287748</v>
      </c>
      <c r="G135" s="17">
        <v>12.883334652034014</v>
      </c>
      <c r="H135" s="17"/>
      <c r="I135" s="17"/>
      <c r="J135" s="17"/>
      <c r="K135" s="17"/>
      <c r="L135" s="17"/>
      <c r="M135" s="17"/>
      <c r="N135" s="17"/>
      <c r="O135" s="17"/>
    </row>
    <row r="136" spans="1:15" x14ac:dyDescent="0.25">
      <c r="A136" s="15" t="str">
        <f>B3&amp;C119&amp;D136</f>
        <v>DISTRIBUCION VOLUMEN X CRITERIO (Consumiciones)Frutos SecosDE 15 A 19 AÑOS</v>
      </c>
      <c r="B136">
        <v>0</v>
      </c>
      <c r="C136" s="15">
        <v>0</v>
      </c>
      <c r="D136" s="15" t="s">
        <v>48</v>
      </c>
      <c r="E136" s="17">
        <v>5.9722926043556406</v>
      </c>
      <c r="F136" s="18">
        <v>6.8519453717297534</v>
      </c>
      <c r="G136" s="18">
        <v>8.2182455021345753</v>
      </c>
      <c r="H136" s="17"/>
      <c r="I136" s="17"/>
      <c r="J136" s="18"/>
      <c r="K136" s="18"/>
      <c r="L136" s="18"/>
      <c r="M136" s="18"/>
      <c r="N136" s="17"/>
      <c r="O136" s="17"/>
    </row>
    <row r="137" spans="1:15" x14ac:dyDescent="0.25">
      <c r="A137" s="15" t="str">
        <f>B3&amp;C119&amp;D137</f>
        <v>DISTRIBUCION VOLUMEN X CRITERIO (Consumiciones)Frutos SecosDE 20 A 24 AÑOS</v>
      </c>
      <c r="B137">
        <v>0</v>
      </c>
      <c r="C137" s="15">
        <v>0</v>
      </c>
      <c r="D137" s="15" t="s">
        <v>49</v>
      </c>
      <c r="E137" s="17">
        <v>3.0412988908298852</v>
      </c>
      <c r="F137" s="17">
        <v>3.5397623080121385</v>
      </c>
      <c r="G137" s="17">
        <v>3.0085366813625907</v>
      </c>
      <c r="H137" s="17"/>
      <c r="I137" s="17"/>
      <c r="J137" s="17"/>
      <c r="K137" s="17"/>
      <c r="L137" s="17"/>
      <c r="M137" s="17"/>
      <c r="N137" s="17"/>
      <c r="O137" s="17"/>
    </row>
    <row r="138" spans="1:15" x14ac:dyDescent="0.25">
      <c r="A138" s="15" t="str">
        <f>B3&amp;C119&amp;D138</f>
        <v>DISTRIBUCION VOLUMEN X CRITERIO (Consumiciones)Frutos SecosDE 25 A 34 AÑOS</v>
      </c>
      <c r="B138">
        <v>0</v>
      </c>
      <c r="C138" s="15">
        <v>0</v>
      </c>
      <c r="D138" s="15" t="s">
        <v>50</v>
      </c>
      <c r="E138" s="17">
        <v>8.1206922351366657</v>
      </c>
      <c r="F138" s="17">
        <v>6.8418968366140742</v>
      </c>
      <c r="G138" s="17">
        <v>7.3833015664747563</v>
      </c>
      <c r="H138" s="17"/>
      <c r="I138" s="17"/>
      <c r="J138" s="17"/>
      <c r="K138" s="17"/>
      <c r="L138" s="17"/>
      <c r="M138" s="17"/>
      <c r="N138" s="17"/>
      <c r="O138" s="17"/>
    </row>
    <row r="139" spans="1:15" x14ac:dyDescent="0.25">
      <c r="A139" s="15" t="str">
        <f>B3&amp;C119&amp;D139</f>
        <v>DISTRIBUCION VOLUMEN X CRITERIO (Consumiciones)Frutos SecosDE 35 A 49 AÑOS</v>
      </c>
      <c r="B139">
        <v>0</v>
      </c>
      <c r="C139" s="15">
        <v>0</v>
      </c>
      <c r="D139" s="15" t="s">
        <v>51</v>
      </c>
      <c r="E139" s="17">
        <v>30.711717490319767</v>
      </c>
      <c r="F139" s="17">
        <v>23.953837447820792</v>
      </c>
      <c r="G139" s="17">
        <v>17.988051964766207</v>
      </c>
      <c r="H139" s="17"/>
      <c r="I139" s="17"/>
      <c r="J139" s="17"/>
      <c r="K139" s="17"/>
      <c r="L139" s="17"/>
      <c r="M139" s="17"/>
      <c r="N139" s="17"/>
      <c r="O139" s="17"/>
    </row>
    <row r="140" spans="1:15" x14ac:dyDescent="0.25">
      <c r="A140" s="15" t="str">
        <f>B3&amp;C119&amp;D140</f>
        <v>DISTRIBUCION VOLUMEN X CRITERIO (Consumiciones)Frutos SecosDE 50 A 59 AÑOS</v>
      </c>
      <c r="B140">
        <v>0</v>
      </c>
      <c r="C140" s="15">
        <v>0</v>
      </c>
      <c r="D140" s="15" t="s">
        <v>52</v>
      </c>
      <c r="E140" s="17">
        <v>20.70240294971661</v>
      </c>
      <c r="F140" s="17">
        <v>26.76636530392248</v>
      </c>
      <c r="G140" s="17">
        <v>20.976193978913873</v>
      </c>
      <c r="H140" s="17"/>
      <c r="I140" s="17"/>
      <c r="J140" s="17"/>
      <c r="K140" s="17"/>
      <c r="L140" s="17"/>
      <c r="M140" s="17"/>
      <c r="N140" s="17"/>
      <c r="O140" s="17"/>
    </row>
    <row r="141" spans="1:15" x14ac:dyDescent="0.25">
      <c r="A141" s="15" t="str">
        <f>B3&amp;C119&amp;D141</f>
        <v>DISTRIBUCION VOLUMEN X CRITERIO (Consumiciones)Frutos SecosDE 60 A 75 AÑOS</v>
      </c>
      <c r="B141">
        <v>0</v>
      </c>
      <c r="C141" s="15">
        <v>0</v>
      </c>
      <c r="D141" s="15" t="s">
        <v>53</v>
      </c>
      <c r="E141" s="17">
        <v>31.451595493376423</v>
      </c>
      <c r="F141" s="17">
        <v>32.046195618656739</v>
      </c>
      <c r="G141" s="17">
        <v>42.425663223812379</v>
      </c>
      <c r="H141" s="17"/>
      <c r="I141" s="17"/>
      <c r="J141" s="17"/>
      <c r="K141" s="17"/>
      <c r="L141" s="17"/>
      <c r="M141" s="17"/>
      <c r="N141" s="17"/>
      <c r="O141" s="17"/>
    </row>
    <row r="142" spans="1:15" x14ac:dyDescent="0.25">
      <c r="A142" s="15" t="str">
        <f>B3&amp;C119&amp;D142</f>
        <v>DISTRIBUCION VOLUMEN X CRITERIO (Consumiciones)Frutos SecosALTA Y MEDIA ALTA</v>
      </c>
      <c r="B142">
        <v>0</v>
      </c>
      <c r="C142" s="15">
        <v>0</v>
      </c>
      <c r="D142" s="15" t="s">
        <v>17</v>
      </c>
      <c r="E142" s="17">
        <v>16.929241436591347</v>
      </c>
      <c r="F142" s="17">
        <v>14.502545900076081</v>
      </c>
      <c r="G142" s="17">
        <v>15.071736979719464</v>
      </c>
      <c r="H142" s="17"/>
      <c r="I142" s="17"/>
      <c r="J142" s="17"/>
      <c r="K142" s="17"/>
      <c r="L142" s="17"/>
      <c r="M142" s="17"/>
      <c r="N142" s="17"/>
      <c r="O142" s="17"/>
    </row>
    <row r="143" spans="1:15" x14ac:dyDescent="0.25">
      <c r="A143" s="15" t="str">
        <f>B3&amp;C119&amp;D143</f>
        <v>DISTRIBUCION VOLUMEN X CRITERIO (Consumiciones)Frutos SecosMEDIA</v>
      </c>
      <c r="B143">
        <v>0</v>
      </c>
      <c r="C143" s="15">
        <v>0</v>
      </c>
      <c r="D143" s="15" t="s">
        <v>18</v>
      </c>
      <c r="E143" s="17">
        <v>32.027806593820458</v>
      </c>
      <c r="F143" s="17">
        <v>36.543217317526619</v>
      </c>
      <c r="G143" s="17">
        <v>39.424995239524272</v>
      </c>
      <c r="H143" s="17"/>
      <c r="I143" s="17"/>
      <c r="J143" s="17"/>
      <c r="K143" s="17"/>
      <c r="L143" s="17"/>
      <c r="M143" s="17"/>
      <c r="N143" s="17"/>
      <c r="O143" s="17"/>
    </row>
    <row r="144" spans="1:15" x14ac:dyDescent="0.25">
      <c r="A144" s="15" t="str">
        <f>B3&amp;C119&amp;D144</f>
        <v>DISTRIBUCION VOLUMEN X CRITERIO (Consumiciones)Frutos SecosMEDIA BAJA</v>
      </c>
      <c r="B144">
        <v>0</v>
      </c>
      <c r="C144" s="15">
        <v>0</v>
      </c>
      <c r="D144" s="15" t="s">
        <v>19</v>
      </c>
      <c r="E144" s="17">
        <v>25.123605130731423</v>
      </c>
      <c r="F144" s="17">
        <v>24.338824847130962</v>
      </c>
      <c r="G144" s="17">
        <v>19.864124589491176</v>
      </c>
      <c r="H144" s="17"/>
      <c r="I144" s="17"/>
      <c r="J144" s="17"/>
      <c r="K144" s="17"/>
      <c r="L144" s="17"/>
      <c r="M144" s="17"/>
      <c r="N144" s="17"/>
      <c r="O144" s="17"/>
    </row>
    <row r="145" spans="1:15" x14ac:dyDescent="0.25">
      <c r="A145" s="15" t="str">
        <f>B3&amp;C119&amp;D145</f>
        <v>DISTRIBUCION VOLUMEN X CRITERIO (Consumiciones)Frutos SecosBAJA</v>
      </c>
      <c r="B145">
        <v>0</v>
      </c>
      <c r="C145" s="15">
        <v>0</v>
      </c>
      <c r="D145" s="15" t="s">
        <v>20</v>
      </c>
      <c r="E145" s="17">
        <v>25.919345998194252</v>
      </c>
      <c r="F145" s="17">
        <v>24.615418933462639</v>
      </c>
      <c r="G145" s="17">
        <v>25.639143191265092</v>
      </c>
      <c r="H145" s="17"/>
      <c r="I145" s="17"/>
      <c r="J145" s="17"/>
      <c r="K145" s="17"/>
      <c r="L145" s="17"/>
      <c r="M145" s="17"/>
      <c r="N145" s="17"/>
      <c r="O145" s="17"/>
    </row>
    <row r="146" spans="1:15" x14ac:dyDescent="0.25">
      <c r="A146" s="15" t="str">
        <f>B3&amp;C119&amp;D146</f>
        <v>DISTRIBUCION VOLUMEN X CRITERIO (Consumiciones)Frutos SecosHOMBRE</v>
      </c>
      <c r="B146">
        <v>0</v>
      </c>
      <c r="C146" s="15">
        <v>0</v>
      </c>
      <c r="D146" s="15" t="s">
        <v>21</v>
      </c>
      <c r="E146" s="17">
        <v>50.253863264561524</v>
      </c>
      <c r="F146" s="17">
        <v>48.492899061428155</v>
      </c>
      <c r="G146" s="17">
        <v>50.539952279898571</v>
      </c>
      <c r="H146" s="17"/>
      <c r="I146" s="17"/>
      <c r="J146" s="17"/>
      <c r="K146" s="17"/>
      <c r="L146" s="17"/>
      <c r="M146" s="17"/>
      <c r="N146" s="17"/>
      <c r="O146" s="17"/>
    </row>
    <row r="147" spans="1:15" x14ac:dyDescent="0.25">
      <c r="A147" s="15" t="str">
        <f>B3&amp;C119&amp;D147</f>
        <v>DISTRIBUCION VOLUMEN X CRITERIO (Consumiciones)Frutos SecosMUJER</v>
      </c>
      <c r="B147">
        <v>0</v>
      </c>
      <c r="C147" s="15">
        <v>0</v>
      </c>
      <c r="D147" s="15" t="s">
        <v>22</v>
      </c>
      <c r="E147" s="17">
        <v>49.746136735438462</v>
      </c>
      <c r="F147" s="17">
        <v>51.507109686317222</v>
      </c>
      <c r="G147" s="17">
        <v>49.460047720101421</v>
      </c>
      <c r="H147" s="17"/>
      <c r="I147" s="17"/>
      <c r="J147" s="17"/>
      <c r="K147" s="17"/>
      <c r="L147" s="17"/>
      <c r="M147" s="17"/>
      <c r="N147" s="17"/>
      <c r="O147" s="17"/>
    </row>
    <row r="148" spans="1:15" x14ac:dyDescent="0.25">
      <c r="A148" s="15" t="str">
        <f>B3&amp;C148&amp;D148</f>
        <v>DISTRIBUCION VOLUMEN X CRITERIO (Consumiciones)Chocolatinas/Chocolate/BombonesT.ESPAÑA</v>
      </c>
      <c r="B148">
        <v>0</v>
      </c>
      <c r="C148" s="15" t="s">
        <v>42</v>
      </c>
      <c r="D148" s="15" t="s">
        <v>45</v>
      </c>
      <c r="E148" s="17">
        <v>100</v>
      </c>
      <c r="F148" s="17">
        <v>100</v>
      </c>
      <c r="G148" s="17">
        <v>100</v>
      </c>
      <c r="H148" s="17"/>
      <c r="I148" s="17"/>
      <c r="J148" s="17"/>
      <c r="K148" s="17"/>
      <c r="L148" s="17"/>
      <c r="M148" s="17"/>
      <c r="N148" s="17"/>
      <c r="O148" s="17"/>
    </row>
    <row r="149" spans="1:15" x14ac:dyDescent="0.25">
      <c r="A149" s="15" t="str">
        <f>B3&amp;C148&amp;D149</f>
        <v>DISTRIBUCION VOLUMEN X CRITERIO (Consumiciones)Chocolatinas/Chocolate/BombonesBCN AM</v>
      </c>
      <c r="B149">
        <v>0</v>
      </c>
      <c r="C149" s="15">
        <v>0</v>
      </c>
      <c r="D149" s="15" t="s">
        <v>1</v>
      </c>
      <c r="E149" s="17">
        <v>7.7938774361143075</v>
      </c>
      <c r="F149" s="17">
        <v>6.4160983886500018</v>
      </c>
      <c r="G149" s="17">
        <v>6.4506797728593472</v>
      </c>
      <c r="H149" s="17"/>
      <c r="I149" s="17"/>
      <c r="J149" s="17"/>
      <c r="K149" s="17"/>
      <c r="L149" s="17"/>
      <c r="M149" s="17"/>
      <c r="N149" s="17"/>
      <c r="O149" s="17"/>
    </row>
    <row r="150" spans="1:15" x14ac:dyDescent="0.25">
      <c r="A150" s="15" t="str">
        <f>B3&amp;C148&amp;D150</f>
        <v>DISTRIBUCION VOLUMEN X CRITERIO (Consumiciones)Chocolatinas/Chocolate/BombonesREST.CAT ARAGON</v>
      </c>
      <c r="B150">
        <v>0</v>
      </c>
      <c r="C150" s="15">
        <v>0</v>
      </c>
      <c r="D150" s="15" t="s">
        <v>2</v>
      </c>
      <c r="E150" s="17">
        <v>10.568600688084251</v>
      </c>
      <c r="F150" s="17">
        <v>10.834137855920012</v>
      </c>
      <c r="G150" s="17">
        <v>12.16104506478209</v>
      </c>
      <c r="H150" s="17"/>
      <c r="I150" s="17"/>
      <c r="J150" s="17"/>
      <c r="K150" s="17"/>
      <c r="L150" s="17"/>
      <c r="M150" s="17"/>
      <c r="N150" s="17"/>
      <c r="O150" s="17"/>
    </row>
    <row r="151" spans="1:15" x14ac:dyDescent="0.25">
      <c r="A151" s="15" t="str">
        <f>B3&amp;C148&amp;D151</f>
        <v>DISTRIBUCION VOLUMEN X CRITERIO (Consumiciones)Chocolatinas/Chocolate/BombonesLEVANTE</v>
      </c>
      <c r="B151">
        <v>0</v>
      </c>
      <c r="C151" s="15">
        <v>0</v>
      </c>
      <c r="D151" s="15" t="s">
        <v>3</v>
      </c>
      <c r="E151" s="17">
        <v>21.714715573590709</v>
      </c>
      <c r="F151" s="17">
        <v>12.042255241874063</v>
      </c>
      <c r="G151" s="17">
        <v>15.125651638836397</v>
      </c>
      <c r="H151" s="17"/>
      <c r="I151" s="17"/>
      <c r="J151" s="17"/>
      <c r="K151" s="17"/>
      <c r="L151" s="17"/>
      <c r="M151" s="17"/>
      <c r="N151" s="17"/>
      <c r="O151" s="17"/>
    </row>
    <row r="152" spans="1:15" x14ac:dyDescent="0.25">
      <c r="A152" s="15" t="str">
        <f>B3&amp;C148&amp;D152</f>
        <v>DISTRIBUCION VOLUMEN X CRITERIO (Consumiciones)Chocolatinas/Chocolate/BombonesANDALUCIA</v>
      </c>
      <c r="B152">
        <v>0</v>
      </c>
      <c r="C152" s="15">
        <v>0</v>
      </c>
      <c r="D152" s="15" t="s">
        <v>4</v>
      </c>
      <c r="E152" s="17">
        <v>19.698066762300954</v>
      </c>
      <c r="F152" s="17">
        <v>20.702076578073004</v>
      </c>
      <c r="G152" s="17">
        <v>21.702564807577158</v>
      </c>
      <c r="H152" s="17"/>
      <c r="I152" s="17"/>
      <c r="J152" s="17"/>
      <c r="K152" s="17"/>
      <c r="L152" s="17"/>
      <c r="M152" s="17"/>
      <c r="N152" s="17"/>
      <c r="O152" s="17"/>
    </row>
    <row r="153" spans="1:15" x14ac:dyDescent="0.25">
      <c r="A153" s="15" t="str">
        <f>B3&amp;C148&amp;D153</f>
        <v>DISTRIBUCION VOLUMEN X CRITERIO (Consumiciones)Chocolatinas/Chocolate/BombonesMDD AM</v>
      </c>
      <c r="B153">
        <v>0</v>
      </c>
      <c r="C153" s="15">
        <v>0</v>
      </c>
      <c r="D153" s="15" t="s">
        <v>5</v>
      </c>
      <c r="E153" s="17">
        <v>12.483622345011668</v>
      </c>
      <c r="F153" s="17">
        <v>13.302219061319265</v>
      </c>
      <c r="G153" s="17">
        <v>9.7317516688859627</v>
      </c>
      <c r="H153" s="17"/>
      <c r="I153" s="17"/>
      <c r="J153" s="17"/>
      <c r="K153" s="17"/>
      <c r="L153" s="17"/>
      <c r="M153" s="17"/>
      <c r="N153" s="17"/>
      <c r="O153" s="17"/>
    </row>
    <row r="154" spans="1:15" x14ac:dyDescent="0.25">
      <c r="A154" s="15" t="str">
        <f>B3&amp;C148&amp;D154</f>
        <v>DISTRIBUCION VOLUMEN X CRITERIO (Consumiciones)Chocolatinas/Chocolate/BombonesRTO CENTRO</v>
      </c>
      <c r="B154">
        <v>0</v>
      </c>
      <c r="C154" s="15">
        <v>0</v>
      </c>
      <c r="D154" s="15" t="s">
        <v>6</v>
      </c>
      <c r="E154" s="17">
        <v>7.0880852714641174</v>
      </c>
      <c r="F154" s="17">
        <v>8.0502115673451691</v>
      </c>
      <c r="G154" s="17">
        <v>12.066912886007886</v>
      </c>
      <c r="H154" s="17"/>
      <c r="I154" s="17"/>
      <c r="J154" s="17"/>
      <c r="K154" s="17"/>
      <c r="L154" s="17"/>
      <c r="M154" s="17"/>
      <c r="N154" s="17"/>
      <c r="O154" s="17"/>
    </row>
    <row r="155" spans="1:15" x14ac:dyDescent="0.25">
      <c r="A155" s="15" t="str">
        <f>B3&amp;C148&amp;D155</f>
        <v>DISTRIBUCION VOLUMEN X CRITERIO (Consumiciones)Chocolatinas/Chocolate/BombonesNORTE-CENTRO</v>
      </c>
      <c r="B155">
        <v>0</v>
      </c>
      <c r="C155" s="15">
        <v>0</v>
      </c>
      <c r="D155" s="15" t="s">
        <v>7</v>
      </c>
      <c r="E155" s="17">
        <v>10.041931777507671</v>
      </c>
      <c r="F155" s="17">
        <v>17.354369281152785</v>
      </c>
      <c r="G155" s="17">
        <v>13.702401684373209</v>
      </c>
      <c r="H155" s="17"/>
      <c r="I155" s="17"/>
      <c r="J155" s="17"/>
      <c r="K155" s="17"/>
      <c r="L155" s="17"/>
      <c r="M155" s="17"/>
      <c r="N155" s="17"/>
      <c r="O155" s="17"/>
    </row>
    <row r="156" spans="1:15" x14ac:dyDescent="0.25">
      <c r="A156" s="15" t="str">
        <f>B3&amp;C148&amp;D156</f>
        <v>DISTRIBUCION VOLUMEN X CRITERIO (Consumiciones)Chocolatinas/Chocolate/BombonesNOROESTE</v>
      </c>
      <c r="B156">
        <v>0</v>
      </c>
      <c r="C156" s="15">
        <v>0</v>
      </c>
      <c r="D156" s="15" t="s">
        <v>8</v>
      </c>
      <c r="E156" s="17">
        <v>10.611107106584381</v>
      </c>
      <c r="F156" s="17">
        <v>11.298630292714517</v>
      </c>
      <c r="G156" s="17">
        <v>9.058991425626381</v>
      </c>
      <c r="H156" s="17"/>
      <c r="I156" s="17"/>
      <c r="J156" s="17"/>
      <c r="K156" s="17"/>
      <c r="L156" s="17"/>
      <c r="M156" s="17"/>
      <c r="N156" s="17"/>
      <c r="O156" s="17"/>
    </row>
    <row r="157" spans="1:15" x14ac:dyDescent="0.25">
      <c r="A157" s="15" t="str">
        <f>B3&amp;C148&amp;D157</f>
        <v>DISTRIBUCION VOLUMEN X CRITERIO (Consumiciones)Chocolatinas/Chocolate/Bombones&lt;2MIL</v>
      </c>
      <c r="B157">
        <v>0</v>
      </c>
      <c r="C157" s="15">
        <v>0</v>
      </c>
      <c r="D157" s="15" t="s">
        <v>9</v>
      </c>
      <c r="E157" s="18">
        <v>4.6098319140293764</v>
      </c>
      <c r="F157" s="18">
        <v>4.8584014253176893</v>
      </c>
      <c r="G157" s="17">
        <v>8.5429009296656258</v>
      </c>
      <c r="H157" s="18"/>
      <c r="I157" s="18"/>
      <c r="J157" s="18"/>
      <c r="K157" s="18"/>
      <c r="L157" s="18"/>
      <c r="M157" s="18"/>
      <c r="N157" s="17"/>
      <c r="O157" s="17"/>
    </row>
    <row r="158" spans="1:15" x14ac:dyDescent="0.25">
      <c r="A158" s="15" t="str">
        <f>B3&amp;C148&amp;D158</f>
        <v>DISTRIBUCION VOLUMEN X CRITERIO (Consumiciones)Chocolatinas/Chocolate/Bombones2-5MIL</v>
      </c>
      <c r="B158">
        <v>0</v>
      </c>
      <c r="C158" s="15">
        <v>0</v>
      </c>
      <c r="D158" s="15" t="s">
        <v>10</v>
      </c>
      <c r="E158" s="18">
        <v>7.2040606622895993</v>
      </c>
      <c r="F158" s="18">
        <v>7.3516242864790122</v>
      </c>
      <c r="G158" s="17">
        <v>5.2930736437151689</v>
      </c>
      <c r="H158" s="17"/>
      <c r="I158" s="17"/>
      <c r="J158" s="17"/>
      <c r="K158" s="17"/>
      <c r="L158" s="17"/>
      <c r="M158" s="18"/>
      <c r="N158" s="17"/>
      <c r="O158" s="17"/>
    </row>
    <row r="159" spans="1:15" x14ac:dyDescent="0.25">
      <c r="A159" s="15" t="str">
        <f>B3&amp;C148&amp;D159</f>
        <v>DISTRIBUCION VOLUMEN X CRITERIO (Consumiciones)Chocolatinas/Chocolate/Bombones5-10MIL</v>
      </c>
      <c r="B159">
        <v>0</v>
      </c>
      <c r="C159" s="15">
        <v>0</v>
      </c>
      <c r="D159" s="15" t="s">
        <v>11</v>
      </c>
      <c r="E159" s="17">
        <v>7.6327760991420455</v>
      </c>
      <c r="F159" s="17">
        <v>9.7989586003161246</v>
      </c>
      <c r="G159" s="17">
        <v>7.3900308389041687</v>
      </c>
      <c r="H159" s="17"/>
      <c r="I159" s="17"/>
      <c r="J159" s="17"/>
      <c r="K159" s="17"/>
      <c r="L159" s="17"/>
      <c r="M159" s="17"/>
      <c r="N159" s="17"/>
      <c r="O159" s="17"/>
    </row>
    <row r="160" spans="1:15" x14ac:dyDescent="0.25">
      <c r="A160" s="15" t="str">
        <f>B3&amp;C148&amp;D160</f>
        <v>DISTRIBUCION VOLUMEN X CRITERIO (Consumiciones)Chocolatinas/Chocolate/Bombones10-30MIL</v>
      </c>
      <c r="B160">
        <v>0</v>
      </c>
      <c r="C160" s="15">
        <v>0</v>
      </c>
      <c r="D160" s="15" t="s">
        <v>12</v>
      </c>
      <c r="E160" s="17">
        <v>17.331436837596712</v>
      </c>
      <c r="F160" s="17">
        <v>17.791038320229625</v>
      </c>
      <c r="G160" s="17">
        <v>19.240182206096289</v>
      </c>
      <c r="H160" s="17"/>
      <c r="I160" s="17"/>
      <c r="J160" s="17"/>
      <c r="K160" s="17"/>
      <c r="L160" s="17"/>
      <c r="M160" s="17"/>
      <c r="N160" s="17"/>
      <c r="O160" s="17"/>
    </row>
    <row r="161" spans="1:15" x14ac:dyDescent="0.25">
      <c r="A161" s="15" t="str">
        <f>B3&amp;C148&amp;D161</f>
        <v>DISTRIBUCION VOLUMEN X CRITERIO (Consumiciones)Chocolatinas/Chocolate/Bombones30-100MIL</v>
      </c>
      <c r="B161">
        <v>0</v>
      </c>
      <c r="C161" s="15">
        <v>0</v>
      </c>
      <c r="D161" s="15" t="s">
        <v>13</v>
      </c>
      <c r="E161" s="17">
        <v>24.006108518824558</v>
      </c>
      <c r="F161" s="17">
        <v>17.232674517282117</v>
      </c>
      <c r="G161" s="17">
        <v>18.749467248234524</v>
      </c>
      <c r="H161" s="17"/>
      <c r="I161" s="17"/>
      <c r="J161" s="17"/>
      <c r="K161" s="17"/>
      <c r="L161" s="17"/>
      <c r="M161" s="17"/>
      <c r="N161" s="17"/>
      <c r="O161" s="17"/>
    </row>
    <row r="162" spans="1:15" x14ac:dyDescent="0.25">
      <c r="A162" s="15" t="str">
        <f>B3&amp;C148&amp;D162</f>
        <v>DISTRIBUCION VOLUMEN X CRITERIO (Consumiciones)Chocolatinas/Chocolate/Bombones100-200MIL</v>
      </c>
      <c r="B162">
        <v>0</v>
      </c>
      <c r="C162" s="15">
        <v>0</v>
      </c>
      <c r="D162" s="15" t="s">
        <v>14</v>
      </c>
      <c r="E162" s="17">
        <v>9.1833036706179492</v>
      </c>
      <c r="F162" s="17">
        <v>9.2247972143849495</v>
      </c>
      <c r="G162" s="17">
        <v>8.2161931101257171</v>
      </c>
      <c r="H162" s="17"/>
      <c r="I162" s="17"/>
      <c r="J162" s="17"/>
      <c r="K162" s="17"/>
      <c r="L162" s="17"/>
      <c r="M162" s="17"/>
      <c r="N162" s="17"/>
      <c r="O162" s="17"/>
    </row>
    <row r="163" spans="1:15" x14ac:dyDescent="0.25">
      <c r="A163" s="15" t="str">
        <f>B3&amp;C148&amp;D163</f>
        <v>DISTRIBUCION VOLUMEN X CRITERIO (Consumiciones)Chocolatinas/Chocolate/Bombones200-500MIL</v>
      </c>
      <c r="B163">
        <v>0</v>
      </c>
      <c r="C163" s="15">
        <v>0</v>
      </c>
      <c r="D163" s="15" t="s">
        <v>15</v>
      </c>
      <c r="E163" s="17">
        <v>17.785711037407196</v>
      </c>
      <c r="F163" s="17">
        <v>17.03151267749103</v>
      </c>
      <c r="G163" s="17">
        <v>18.966625013492877</v>
      </c>
      <c r="H163" s="17"/>
      <c r="I163" s="17"/>
      <c r="J163" s="17"/>
      <c r="K163" s="17"/>
      <c r="L163" s="17"/>
      <c r="M163" s="17"/>
      <c r="N163" s="17"/>
      <c r="O163" s="17"/>
    </row>
    <row r="164" spans="1:15" x14ac:dyDescent="0.25">
      <c r="A164" s="15" t="str">
        <f>B3&amp;C148&amp;D164</f>
        <v>DISTRIBUCION VOLUMEN X CRITERIO (Consumiciones)Chocolatinas/Chocolate/Bombones&gt;500MIL</v>
      </c>
      <c r="B164">
        <v>0</v>
      </c>
      <c r="C164" s="15">
        <v>0</v>
      </c>
      <c r="D164" s="15" t="s">
        <v>16</v>
      </c>
      <c r="E164" s="17">
        <v>12.246775900531269</v>
      </c>
      <c r="F164" s="17">
        <v>16.710989492597093</v>
      </c>
      <c r="G164" s="17">
        <v>13.601532265023494</v>
      </c>
      <c r="H164" s="17"/>
      <c r="I164" s="17"/>
      <c r="J164" s="17"/>
      <c r="K164" s="17"/>
      <c r="L164" s="17"/>
      <c r="M164" s="17"/>
      <c r="N164" s="17"/>
      <c r="O164" s="17"/>
    </row>
    <row r="165" spans="1:15" x14ac:dyDescent="0.25">
      <c r="A165" s="15" t="str">
        <f>B3&amp;C148&amp;D165</f>
        <v>DISTRIBUCION VOLUMEN X CRITERIO (Consumiciones)Chocolatinas/Chocolate/BombonesDE 15 A 19 AÑOS</v>
      </c>
      <c r="B165">
        <v>0</v>
      </c>
      <c r="C165" s="15">
        <v>0</v>
      </c>
      <c r="D165" s="15" t="s">
        <v>48</v>
      </c>
      <c r="E165" s="18">
        <v>11.354370813744238</v>
      </c>
      <c r="F165" s="18">
        <v>9.7959233363192073</v>
      </c>
      <c r="G165" s="17">
        <v>7.8708774735579068</v>
      </c>
      <c r="H165" s="17"/>
      <c r="I165" s="17"/>
      <c r="J165" s="17"/>
      <c r="K165" s="18"/>
      <c r="L165" s="18"/>
      <c r="M165" s="18"/>
      <c r="N165" s="17"/>
      <c r="O165" s="17"/>
    </row>
    <row r="166" spans="1:15" x14ac:dyDescent="0.25">
      <c r="A166" s="15" t="str">
        <f>B3&amp;C148&amp;D166</f>
        <v>DISTRIBUCION VOLUMEN X CRITERIO (Consumiciones)Chocolatinas/Chocolate/BombonesDE 20 A 24 AÑOS</v>
      </c>
      <c r="B166">
        <v>0</v>
      </c>
      <c r="C166" s="15">
        <v>0</v>
      </c>
      <c r="D166" s="15" t="s">
        <v>49</v>
      </c>
      <c r="E166" s="17">
        <v>4.5276036496122298</v>
      </c>
      <c r="F166" s="17">
        <v>5.7175325097309546</v>
      </c>
      <c r="G166" s="17">
        <v>8.3523274118138833</v>
      </c>
      <c r="H166" s="17"/>
      <c r="I166" s="17"/>
      <c r="J166" s="17"/>
      <c r="K166" s="17"/>
      <c r="L166" s="17"/>
      <c r="M166" s="17"/>
      <c r="N166" s="17"/>
      <c r="O166" s="17"/>
    </row>
    <row r="167" spans="1:15" x14ac:dyDescent="0.25">
      <c r="A167" s="15" t="str">
        <f>B3&amp;C148&amp;D167</f>
        <v>DISTRIBUCION VOLUMEN X CRITERIO (Consumiciones)Chocolatinas/Chocolate/BombonesDE 25 A 34 AÑOS</v>
      </c>
      <c r="B167">
        <v>0</v>
      </c>
      <c r="C167" s="15">
        <v>0</v>
      </c>
      <c r="D167" s="15" t="s">
        <v>50</v>
      </c>
      <c r="E167" s="17">
        <v>11.493996973815243</v>
      </c>
      <c r="F167" s="17">
        <v>11.114205295448249</v>
      </c>
      <c r="G167" s="17">
        <v>13.139195699601473</v>
      </c>
      <c r="H167" s="17"/>
      <c r="I167" s="17"/>
      <c r="J167" s="17"/>
      <c r="K167" s="17"/>
      <c r="L167" s="17"/>
      <c r="M167" s="17"/>
      <c r="N167" s="17"/>
      <c r="O167" s="17"/>
    </row>
    <row r="168" spans="1:15" x14ac:dyDescent="0.25">
      <c r="A168" s="15" t="str">
        <f>B3&amp;C148&amp;D168</f>
        <v>DISTRIBUCION VOLUMEN X CRITERIO (Consumiciones)Chocolatinas/Chocolate/BombonesDE 35 A 49 AÑOS</v>
      </c>
      <c r="B168">
        <v>0</v>
      </c>
      <c r="C168" s="15">
        <v>0</v>
      </c>
      <c r="D168" s="15" t="s">
        <v>51</v>
      </c>
      <c r="E168" s="17">
        <v>33.101525374073496</v>
      </c>
      <c r="F168" s="17">
        <v>32.63547129253724</v>
      </c>
      <c r="G168" s="17">
        <v>30.607294445055803</v>
      </c>
      <c r="H168" s="17"/>
      <c r="I168" s="17"/>
      <c r="J168" s="17"/>
      <c r="K168" s="17"/>
      <c r="L168" s="17"/>
      <c r="M168" s="17"/>
      <c r="N168" s="17"/>
      <c r="O168" s="17"/>
    </row>
    <row r="169" spans="1:15" x14ac:dyDescent="0.25">
      <c r="A169" s="15" t="str">
        <f>B3&amp;C148&amp;D169</f>
        <v>DISTRIBUCION VOLUMEN X CRITERIO (Consumiciones)Chocolatinas/Chocolate/BombonesDE 50 A 59 AÑOS</v>
      </c>
      <c r="B169">
        <v>0</v>
      </c>
      <c r="C169" s="15">
        <v>0</v>
      </c>
      <c r="D169" s="15" t="s">
        <v>52</v>
      </c>
      <c r="E169" s="17">
        <v>20.356635502511562</v>
      </c>
      <c r="F169" s="17">
        <v>21.729869995735207</v>
      </c>
      <c r="G169" s="17">
        <v>18.697335090271139</v>
      </c>
      <c r="H169" s="17"/>
      <c r="I169" s="17"/>
      <c r="J169" s="17"/>
      <c r="K169" s="17"/>
      <c r="L169" s="17"/>
      <c r="M169" s="17"/>
      <c r="N169" s="17"/>
      <c r="O169" s="17"/>
    </row>
    <row r="170" spans="1:15" x14ac:dyDescent="0.25">
      <c r="A170" s="15" t="str">
        <f>B3&amp;C148&amp;D170</f>
        <v>DISTRIBUCION VOLUMEN X CRITERIO (Consumiciones)Chocolatinas/Chocolate/BombonesDE 60 A 75 AÑOS</v>
      </c>
      <c r="B170">
        <v>0</v>
      </c>
      <c r="C170" s="15">
        <v>0</v>
      </c>
      <c r="D170" s="15" t="s">
        <v>53</v>
      </c>
      <c r="E170" s="18">
        <v>19.165871862638063</v>
      </c>
      <c r="F170" s="18">
        <v>19.006992977908514</v>
      </c>
      <c r="G170" s="17">
        <v>21.332973032854508</v>
      </c>
      <c r="H170" s="17"/>
      <c r="I170" s="17"/>
      <c r="J170" s="17"/>
      <c r="K170" s="17"/>
      <c r="L170" s="17"/>
      <c r="M170" s="17"/>
      <c r="N170" s="17"/>
      <c r="O170" s="17"/>
    </row>
    <row r="171" spans="1:15" x14ac:dyDescent="0.25">
      <c r="A171" s="15" t="str">
        <f>B3&amp;C148&amp;D171</f>
        <v>DISTRIBUCION VOLUMEN X CRITERIO (Consumiciones)Chocolatinas/Chocolate/BombonesALTA Y MEDIA ALTA</v>
      </c>
      <c r="B171">
        <v>0</v>
      </c>
      <c r="C171" s="15">
        <v>0</v>
      </c>
      <c r="D171" s="15" t="s">
        <v>17</v>
      </c>
      <c r="E171" s="17">
        <v>20.054066524710489</v>
      </c>
      <c r="F171" s="17">
        <v>19.487357514587551</v>
      </c>
      <c r="G171" s="17">
        <v>19.600829531942559</v>
      </c>
      <c r="H171" s="17"/>
      <c r="I171" s="17"/>
      <c r="J171" s="17"/>
      <c r="K171" s="17"/>
      <c r="L171" s="17"/>
      <c r="M171" s="17"/>
      <c r="N171" s="17"/>
      <c r="O171" s="17"/>
    </row>
    <row r="172" spans="1:15" x14ac:dyDescent="0.25">
      <c r="A172" s="15" t="str">
        <f>B3&amp;C148&amp;D172</f>
        <v>DISTRIBUCION VOLUMEN X CRITERIO (Consumiciones)Chocolatinas/Chocolate/BombonesMEDIA</v>
      </c>
      <c r="B172">
        <v>0</v>
      </c>
      <c r="C172" s="15">
        <v>0</v>
      </c>
      <c r="D172" s="15" t="s">
        <v>18</v>
      </c>
      <c r="E172" s="17">
        <v>29.578304000089094</v>
      </c>
      <c r="F172" s="17">
        <v>38.5773909137557</v>
      </c>
      <c r="G172" s="17">
        <v>35.525690275492181</v>
      </c>
      <c r="H172" s="17"/>
      <c r="I172" s="17"/>
      <c r="J172" s="17"/>
      <c r="K172" s="17"/>
      <c r="L172" s="17"/>
      <c r="M172" s="17"/>
      <c r="N172" s="17"/>
      <c r="O172" s="17"/>
    </row>
    <row r="173" spans="1:15" x14ac:dyDescent="0.25">
      <c r="A173" s="15" t="str">
        <f>B3&amp;C148&amp;D173</f>
        <v>DISTRIBUCION VOLUMEN X CRITERIO (Consumiciones)Chocolatinas/Chocolate/BombonesMEDIA BAJA</v>
      </c>
      <c r="B173">
        <v>0</v>
      </c>
      <c r="C173" s="15">
        <v>0</v>
      </c>
      <c r="D173" s="15" t="s">
        <v>19</v>
      </c>
      <c r="E173" s="17">
        <v>21.810374350377252</v>
      </c>
      <c r="F173" s="17">
        <v>27.351442326604804</v>
      </c>
      <c r="G173" s="17">
        <v>24.833773566284201</v>
      </c>
      <c r="H173" s="17"/>
      <c r="I173" s="17"/>
      <c r="J173" s="17"/>
      <c r="K173" s="17"/>
      <c r="L173" s="17"/>
      <c r="M173" s="17"/>
      <c r="N173" s="17"/>
      <c r="O173" s="17"/>
    </row>
    <row r="174" spans="1:15" x14ac:dyDescent="0.25">
      <c r="A174" s="15" t="str">
        <f>B3&amp;C148&amp;D174</f>
        <v>DISTRIBUCION VOLUMEN X CRITERIO (Consumiciones)Chocolatinas/Chocolate/BombonesBAJA</v>
      </c>
      <c r="B174">
        <v>0</v>
      </c>
      <c r="C174" s="15">
        <v>0</v>
      </c>
      <c r="D174" s="15" t="s">
        <v>20</v>
      </c>
      <c r="E174" s="17">
        <v>28.557265952513468</v>
      </c>
      <c r="F174" s="17">
        <v>14.583801446771623</v>
      </c>
      <c r="G174" s="17">
        <v>20.039706626281063</v>
      </c>
      <c r="H174" s="17"/>
      <c r="I174" s="17"/>
      <c r="J174" s="17"/>
      <c r="K174" s="17"/>
      <c r="L174" s="17"/>
      <c r="M174" s="17"/>
      <c r="N174" s="17"/>
      <c r="O174" s="17"/>
    </row>
    <row r="175" spans="1:15" x14ac:dyDescent="0.25">
      <c r="A175" s="15" t="str">
        <f>B3&amp;C148&amp;D175</f>
        <v>DISTRIBUCION VOLUMEN X CRITERIO (Consumiciones)Chocolatinas/Chocolate/BombonesHOMBRE</v>
      </c>
      <c r="B175">
        <v>0</v>
      </c>
      <c r="C175" s="15">
        <v>0</v>
      </c>
      <c r="D175" s="15" t="s">
        <v>21</v>
      </c>
      <c r="E175" s="17">
        <v>33.82623892752656</v>
      </c>
      <c r="F175" s="17">
        <v>28.504210984726981</v>
      </c>
      <c r="G175" s="17">
        <v>30.298947445424414</v>
      </c>
      <c r="H175" s="17"/>
      <c r="I175" s="17"/>
      <c r="J175" s="17"/>
      <c r="K175" s="17"/>
      <c r="L175" s="17"/>
      <c r="M175" s="17"/>
      <c r="N175" s="17"/>
      <c r="O175" s="17"/>
    </row>
    <row r="176" spans="1:15" x14ac:dyDescent="0.25">
      <c r="A176" s="15" t="str">
        <f>B3&amp;C148&amp;D176</f>
        <v>DISTRIBUCION VOLUMEN X CRITERIO (Consumiciones)Chocolatinas/Chocolate/BombonesMUJER</v>
      </c>
      <c r="B176">
        <v>0</v>
      </c>
      <c r="C176" s="15">
        <v>0</v>
      </c>
      <c r="D176" s="15" t="s">
        <v>22</v>
      </c>
      <c r="E176" s="17">
        <v>66.173761845879881</v>
      </c>
      <c r="F176" s="17">
        <v>71.495777751090344</v>
      </c>
      <c r="G176" s="17">
        <v>69.701052554575583</v>
      </c>
      <c r="H176" s="17"/>
      <c r="I176" s="17"/>
      <c r="J176" s="17"/>
      <c r="K176" s="17"/>
      <c r="L176" s="17"/>
      <c r="M176" s="17"/>
      <c r="N176" s="17"/>
      <c r="O176" s="17"/>
    </row>
    <row r="177" spans="1:15" x14ac:dyDescent="0.25">
      <c r="A177" s="15" t="str">
        <f>B3&amp;C177&amp;D177</f>
        <v>DISTRIBUCION VOLUMEN X CRITERIO (Consumiciones)ChiclesT.ESPAÑA</v>
      </c>
      <c r="B177">
        <v>0</v>
      </c>
      <c r="C177" s="15" t="s">
        <v>37</v>
      </c>
      <c r="D177" s="15" t="s">
        <v>45</v>
      </c>
      <c r="E177" s="17">
        <v>100</v>
      </c>
      <c r="F177" s="17">
        <v>100</v>
      </c>
      <c r="G177" s="17">
        <v>100</v>
      </c>
      <c r="H177" s="17"/>
      <c r="I177" s="17"/>
      <c r="J177" s="17"/>
      <c r="K177" s="17"/>
      <c r="L177" s="17"/>
      <c r="M177" s="17"/>
      <c r="N177" s="17"/>
      <c r="O177" s="17"/>
    </row>
    <row r="178" spans="1:15" x14ac:dyDescent="0.25">
      <c r="A178" s="15" t="str">
        <f>B3&amp;C177&amp;D178</f>
        <v>DISTRIBUCION VOLUMEN X CRITERIO (Consumiciones)ChiclesBCN AM</v>
      </c>
      <c r="B178">
        <v>0</v>
      </c>
      <c r="C178" s="15">
        <v>0</v>
      </c>
      <c r="D178" s="15" t="s">
        <v>1</v>
      </c>
      <c r="E178" s="17">
        <v>2.7023917878866541</v>
      </c>
      <c r="F178" s="18">
        <v>4.6350405423945693</v>
      </c>
      <c r="G178" s="18">
        <v>3.7613332509879869</v>
      </c>
      <c r="H178" s="18"/>
      <c r="I178" s="18"/>
      <c r="J178" s="18"/>
      <c r="K178" s="18"/>
      <c r="L178" s="18"/>
      <c r="M178" s="18"/>
      <c r="N178" s="17"/>
      <c r="O178" s="17"/>
    </row>
    <row r="179" spans="1:15" x14ac:dyDescent="0.25">
      <c r="A179" s="15" t="str">
        <f>B3&amp;C177&amp;D179</f>
        <v>DISTRIBUCION VOLUMEN X CRITERIO (Consumiciones)ChiclesREST.CAT ARAGON</v>
      </c>
      <c r="B179">
        <v>0</v>
      </c>
      <c r="C179" s="15">
        <v>0</v>
      </c>
      <c r="D179" s="15" t="s">
        <v>2</v>
      </c>
      <c r="E179" s="17">
        <v>9.7159036205437292</v>
      </c>
      <c r="F179" s="17">
        <v>11.1851034995637</v>
      </c>
      <c r="G179" s="17">
        <v>15.915974346063463</v>
      </c>
      <c r="H179" s="17"/>
      <c r="I179" s="17"/>
      <c r="J179" s="18"/>
      <c r="K179" s="18"/>
      <c r="L179" s="17"/>
      <c r="M179" s="17"/>
      <c r="N179" s="17"/>
      <c r="O179" s="17"/>
    </row>
    <row r="180" spans="1:15" x14ac:dyDescent="0.25">
      <c r="A180" s="15" t="str">
        <f>B3&amp;C177&amp;D180</f>
        <v>DISTRIBUCION VOLUMEN X CRITERIO (Consumiciones)ChiclesLEVANTE</v>
      </c>
      <c r="B180">
        <v>0</v>
      </c>
      <c r="C180" s="15">
        <v>0</v>
      </c>
      <c r="D180" s="15" t="s">
        <v>3</v>
      </c>
      <c r="E180" s="17">
        <v>11.048937357683105</v>
      </c>
      <c r="F180" s="17">
        <v>14.36725689443626</v>
      </c>
      <c r="G180" s="17">
        <v>14.469877673046541</v>
      </c>
      <c r="H180" s="17"/>
      <c r="I180" s="17"/>
      <c r="J180" s="17"/>
      <c r="K180" s="17"/>
      <c r="L180" s="17"/>
      <c r="M180" s="17"/>
      <c r="N180" s="17"/>
      <c r="O180" s="17"/>
    </row>
    <row r="181" spans="1:15" x14ac:dyDescent="0.25">
      <c r="A181" s="15" t="str">
        <f>B3&amp;C177&amp;D181</f>
        <v>DISTRIBUCION VOLUMEN X CRITERIO (Consumiciones)ChiclesANDALUCIA</v>
      </c>
      <c r="B181">
        <v>0</v>
      </c>
      <c r="C181" s="15">
        <v>0</v>
      </c>
      <c r="D181" s="15" t="s">
        <v>4</v>
      </c>
      <c r="E181" s="17">
        <v>31.503414276211235</v>
      </c>
      <c r="F181" s="17">
        <v>29.207278579555734</v>
      </c>
      <c r="G181" s="17">
        <v>32.262906845356071</v>
      </c>
      <c r="H181" s="17"/>
      <c r="I181" s="17"/>
      <c r="J181" s="17"/>
      <c r="K181" s="17"/>
      <c r="L181" s="17"/>
      <c r="M181" s="17"/>
      <c r="N181" s="17"/>
      <c r="O181" s="17"/>
    </row>
    <row r="182" spans="1:15" x14ac:dyDescent="0.25">
      <c r="A182" s="15" t="str">
        <f>B3&amp;C177&amp;D182</f>
        <v>DISTRIBUCION VOLUMEN X CRITERIO (Consumiciones)ChiclesMDD AM</v>
      </c>
      <c r="B182">
        <v>0</v>
      </c>
      <c r="C182" s="15">
        <v>0</v>
      </c>
      <c r="D182" s="15" t="s">
        <v>5</v>
      </c>
      <c r="E182" s="17">
        <v>15.280844371329385</v>
      </c>
      <c r="F182" s="17">
        <v>11.918472361929149</v>
      </c>
      <c r="G182" s="17">
        <v>8.6195994739140662</v>
      </c>
      <c r="H182" s="17"/>
      <c r="I182" s="17"/>
      <c r="J182" s="17"/>
      <c r="K182" s="17"/>
      <c r="L182" s="17"/>
      <c r="M182" s="17"/>
      <c r="N182" s="17"/>
      <c r="O182" s="17"/>
    </row>
    <row r="183" spans="1:15" x14ac:dyDescent="0.25">
      <c r="A183" s="15" t="str">
        <f>B3&amp;C177&amp;D183</f>
        <v>DISTRIBUCION VOLUMEN X CRITERIO (Consumiciones)ChiclesRTO CENTRO</v>
      </c>
      <c r="B183">
        <v>0</v>
      </c>
      <c r="C183" s="15">
        <v>0</v>
      </c>
      <c r="D183" s="15" t="s">
        <v>6</v>
      </c>
      <c r="E183" s="17">
        <v>12.385118658892738</v>
      </c>
      <c r="F183" s="17">
        <v>11.939978227551732</v>
      </c>
      <c r="G183" s="17">
        <v>10.434128028948592</v>
      </c>
      <c r="H183" s="17"/>
      <c r="I183" s="17"/>
      <c r="J183" s="17"/>
      <c r="K183" s="17"/>
      <c r="L183" s="17"/>
      <c r="M183" s="17"/>
      <c r="N183" s="17"/>
      <c r="O183" s="17"/>
    </row>
    <row r="184" spans="1:15" x14ac:dyDescent="0.25">
      <c r="A184" s="15" t="str">
        <f>B3&amp;C177&amp;D184</f>
        <v>DISTRIBUCION VOLUMEN X CRITERIO (Consumiciones)ChiclesNORTE-CENTRO</v>
      </c>
      <c r="B184">
        <v>0</v>
      </c>
      <c r="C184" s="15">
        <v>0</v>
      </c>
      <c r="D184" s="15" t="s">
        <v>7</v>
      </c>
      <c r="E184" s="17">
        <v>6.9282233857079145</v>
      </c>
      <c r="F184" s="17">
        <v>7.1313466491365594</v>
      </c>
      <c r="G184" s="17">
        <v>8.1996192998166766</v>
      </c>
      <c r="H184" s="17"/>
      <c r="I184" s="17"/>
      <c r="J184" s="18"/>
      <c r="K184" s="18"/>
      <c r="L184" s="17"/>
      <c r="M184" s="17"/>
      <c r="N184" s="17"/>
      <c r="O184" s="17"/>
    </row>
    <row r="185" spans="1:15" x14ac:dyDescent="0.25">
      <c r="A185" s="15" t="str">
        <f>B3&amp;C177&amp;D185</f>
        <v>DISTRIBUCION VOLUMEN X CRITERIO (Consumiciones)ChiclesNOROESTE</v>
      </c>
      <c r="B185">
        <v>0</v>
      </c>
      <c r="C185" s="15">
        <v>0</v>
      </c>
      <c r="D185" s="15" t="s">
        <v>8</v>
      </c>
      <c r="E185" s="17">
        <v>10.435169010422948</v>
      </c>
      <c r="F185" s="17">
        <v>9.6155234752449292</v>
      </c>
      <c r="G185" s="17">
        <v>6.3365595063816604</v>
      </c>
      <c r="H185" s="17"/>
      <c r="I185" s="17"/>
      <c r="J185" s="17"/>
      <c r="K185" s="17"/>
      <c r="L185" s="17"/>
      <c r="M185" s="17"/>
      <c r="N185" s="17"/>
      <c r="O185" s="17"/>
    </row>
    <row r="186" spans="1:15" x14ac:dyDescent="0.25">
      <c r="A186" s="15" t="str">
        <f>B3&amp;C177&amp;D186</f>
        <v>DISTRIBUCION VOLUMEN X CRITERIO (Consumiciones)Chicles&lt;2MIL</v>
      </c>
      <c r="B186">
        <v>0</v>
      </c>
      <c r="C186" s="15">
        <v>0</v>
      </c>
      <c r="D186" s="15" t="s">
        <v>9</v>
      </c>
      <c r="E186" s="18">
        <v>4.7875716130169206</v>
      </c>
      <c r="F186" s="18">
        <v>7.2728706653604123</v>
      </c>
      <c r="G186" s="18">
        <v>6.1795718840216205</v>
      </c>
      <c r="H186" s="18"/>
      <c r="I186" s="18"/>
      <c r="J186" s="18"/>
      <c r="K186" s="18"/>
      <c r="L186" s="18"/>
      <c r="M186" s="18"/>
      <c r="N186" s="17"/>
      <c r="O186" s="17"/>
    </row>
    <row r="187" spans="1:15" x14ac:dyDescent="0.25">
      <c r="A187" s="15" t="str">
        <f>B3&amp;C177&amp;D187</f>
        <v>DISTRIBUCION VOLUMEN X CRITERIO (Consumiciones)Chicles2-5MIL</v>
      </c>
      <c r="B187">
        <v>0</v>
      </c>
      <c r="C187" s="15">
        <v>0</v>
      </c>
      <c r="D187" s="15" t="s">
        <v>10</v>
      </c>
      <c r="E187" s="18">
        <v>13.192887093885902</v>
      </c>
      <c r="F187" s="18">
        <v>6.8364097200629415</v>
      </c>
      <c r="G187" s="18">
        <v>7.3153043238239164</v>
      </c>
      <c r="H187" s="18"/>
      <c r="I187" s="17"/>
      <c r="J187" s="18"/>
      <c r="K187" s="18"/>
      <c r="L187" s="18"/>
      <c r="M187" s="18"/>
      <c r="N187" s="17"/>
      <c r="O187" s="17"/>
    </row>
    <row r="188" spans="1:15" x14ac:dyDescent="0.25">
      <c r="A188" s="15" t="str">
        <f>B3&amp;C177&amp;D188</f>
        <v>DISTRIBUCION VOLUMEN X CRITERIO (Consumiciones)Chicles5-10MIL</v>
      </c>
      <c r="B188">
        <v>0</v>
      </c>
      <c r="C188" s="15">
        <v>0</v>
      </c>
      <c r="D188" s="15" t="s">
        <v>11</v>
      </c>
      <c r="E188" s="17">
        <v>11.042146595019311</v>
      </c>
      <c r="F188" s="18">
        <v>6.7142908522394436</v>
      </c>
      <c r="G188" s="17">
        <v>8.4483174766024725</v>
      </c>
      <c r="H188" s="18"/>
      <c r="I188" s="17"/>
      <c r="J188" s="18"/>
      <c r="K188" s="18"/>
      <c r="L188" s="18"/>
      <c r="M188" s="18"/>
      <c r="N188" s="17"/>
      <c r="O188" s="17"/>
    </row>
    <row r="189" spans="1:15" x14ac:dyDescent="0.25">
      <c r="A189" s="15" t="str">
        <f>B3&amp;C177&amp;D189</f>
        <v>DISTRIBUCION VOLUMEN X CRITERIO (Consumiciones)Chicles10-30MIL</v>
      </c>
      <c r="B189">
        <v>0</v>
      </c>
      <c r="C189" s="15">
        <v>0</v>
      </c>
      <c r="D189" s="15" t="s">
        <v>12</v>
      </c>
      <c r="E189" s="17">
        <v>20.223003252767722</v>
      </c>
      <c r="F189" s="17">
        <v>24.122196199772439</v>
      </c>
      <c r="G189" s="17">
        <v>23.405798288771269</v>
      </c>
      <c r="H189" s="17"/>
      <c r="I189" s="17"/>
      <c r="J189" s="17"/>
      <c r="K189" s="17"/>
      <c r="L189" s="17"/>
      <c r="M189" s="17"/>
      <c r="N189" s="17"/>
      <c r="O189" s="17"/>
    </row>
    <row r="190" spans="1:15" x14ac:dyDescent="0.25">
      <c r="A190" s="15" t="str">
        <f>B3&amp;C177&amp;D190</f>
        <v>DISTRIBUCION VOLUMEN X CRITERIO (Consumiciones)Chicles30-100MIL</v>
      </c>
      <c r="B190">
        <v>0</v>
      </c>
      <c r="C190" s="15">
        <v>0</v>
      </c>
      <c r="D190" s="15" t="s">
        <v>13</v>
      </c>
      <c r="E190" s="17">
        <v>15.505152225313557</v>
      </c>
      <c r="F190" s="17">
        <v>18.195520446314507</v>
      </c>
      <c r="G190" s="17">
        <v>16.178261080543201</v>
      </c>
      <c r="H190" s="17"/>
      <c r="I190" s="17"/>
      <c r="J190" s="17"/>
      <c r="K190" s="17"/>
      <c r="L190" s="17"/>
      <c r="M190" s="17"/>
      <c r="N190" s="17"/>
      <c r="O190" s="17"/>
    </row>
    <row r="191" spans="1:15" x14ac:dyDescent="0.25">
      <c r="A191" s="15" t="str">
        <f>B3&amp;C177&amp;D191</f>
        <v>DISTRIBUCION VOLUMEN X CRITERIO (Consumiciones)Chicles100-200MIL</v>
      </c>
      <c r="B191">
        <v>0</v>
      </c>
      <c r="C191" s="15">
        <v>0</v>
      </c>
      <c r="D191" s="15" t="s">
        <v>14</v>
      </c>
      <c r="E191" s="17">
        <v>10.688735442634862</v>
      </c>
      <c r="F191" s="17">
        <v>8.6575824033390862</v>
      </c>
      <c r="G191" s="17">
        <v>5.5742689907380392</v>
      </c>
      <c r="H191" s="17"/>
      <c r="I191" s="17"/>
      <c r="J191" s="17"/>
      <c r="K191" s="17"/>
      <c r="L191" s="17"/>
      <c r="M191" s="17"/>
      <c r="N191" s="17"/>
      <c r="O191" s="17"/>
    </row>
    <row r="192" spans="1:15" x14ac:dyDescent="0.25">
      <c r="A192" s="15" t="str">
        <f>B3&amp;C177&amp;D192</f>
        <v>DISTRIBUCION VOLUMEN X CRITERIO (Consumiciones)Chicles200-500MIL</v>
      </c>
      <c r="B192">
        <v>0</v>
      </c>
      <c r="C192" s="15">
        <v>0</v>
      </c>
      <c r="D192" s="15" t="s">
        <v>15</v>
      </c>
      <c r="E192" s="17">
        <v>10.729396463372325</v>
      </c>
      <c r="F192" s="17">
        <v>14.137551130436821</v>
      </c>
      <c r="G192" s="17">
        <v>20.136603998076648</v>
      </c>
      <c r="H192" s="17"/>
      <c r="I192" s="17"/>
      <c r="J192" s="17"/>
      <c r="K192" s="17"/>
      <c r="L192" s="17"/>
      <c r="M192" s="17"/>
      <c r="N192" s="17"/>
      <c r="O192" s="17"/>
    </row>
    <row r="193" spans="1:15" x14ac:dyDescent="0.25">
      <c r="A193" s="15" t="str">
        <f>B3&amp;C177&amp;D193</f>
        <v>DISTRIBUCION VOLUMEN X CRITERIO (Consumiciones)Chicles&gt;500MIL</v>
      </c>
      <c r="B193">
        <v>0</v>
      </c>
      <c r="C193" s="15">
        <v>0</v>
      </c>
      <c r="D193" s="15" t="s">
        <v>16</v>
      </c>
      <c r="E193" s="17">
        <v>13.831114340225945</v>
      </c>
      <c r="F193" s="17">
        <v>14.063579042099605</v>
      </c>
      <c r="G193" s="17">
        <v>12.761880259362634</v>
      </c>
      <c r="H193" s="17"/>
      <c r="I193" s="17"/>
      <c r="J193" s="17"/>
      <c r="K193" s="17"/>
      <c r="L193" s="17"/>
      <c r="M193" s="17"/>
      <c r="N193" s="17"/>
      <c r="O193" s="17"/>
    </row>
    <row r="194" spans="1:15" x14ac:dyDescent="0.25">
      <c r="A194" s="15" t="str">
        <f>B3&amp;C177&amp;D194</f>
        <v>DISTRIBUCION VOLUMEN X CRITERIO (Consumiciones)ChiclesDE 15 A 19 AÑOS</v>
      </c>
      <c r="B194">
        <v>0</v>
      </c>
      <c r="C194" s="15">
        <v>0</v>
      </c>
      <c r="D194" s="15" t="s">
        <v>48</v>
      </c>
      <c r="E194" s="18">
        <v>11.511660609227881</v>
      </c>
      <c r="F194" s="18">
        <v>9.4599437740427099</v>
      </c>
      <c r="G194" s="18">
        <v>17.910491028243406</v>
      </c>
      <c r="H194" s="18"/>
      <c r="I194" s="18"/>
      <c r="J194" s="18"/>
      <c r="K194" s="18"/>
      <c r="L194" s="18"/>
      <c r="M194" s="18"/>
      <c r="N194" s="17"/>
      <c r="O194" s="17"/>
    </row>
    <row r="195" spans="1:15" x14ac:dyDescent="0.25">
      <c r="A195" s="15" t="str">
        <f>B3&amp;C177&amp;D195</f>
        <v>DISTRIBUCION VOLUMEN X CRITERIO (Consumiciones)ChiclesDE 20 A 24 AÑOS</v>
      </c>
      <c r="B195">
        <v>0</v>
      </c>
      <c r="C195" s="15">
        <v>0</v>
      </c>
      <c r="D195" s="15" t="s">
        <v>49</v>
      </c>
      <c r="E195" s="17">
        <v>7.3447890106622182</v>
      </c>
      <c r="F195" s="17">
        <v>8.4313059033578153</v>
      </c>
      <c r="G195" s="17">
        <v>4.531873005829925</v>
      </c>
      <c r="H195" s="17"/>
      <c r="I195" s="17"/>
      <c r="J195" s="18"/>
      <c r="K195" s="18"/>
      <c r="L195" s="18"/>
      <c r="M195" s="17"/>
      <c r="N195" s="17"/>
      <c r="O195" s="17"/>
    </row>
    <row r="196" spans="1:15" x14ac:dyDescent="0.25">
      <c r="A196" s="15" t="str">
        <f>B3&amp;C177&amp;D196</f>
        <v>DISTRIBUCION VOLUMEN X CRITERIO (Consumiciones)ChiclesDE 25 A 34 AÑOS</v>
      </c>
      <c r="B196">
        <v>0</v>
      </c>
      <c r="C196" s="15">
        <v>0</v>
      </c>
      <c r="D196" s="15" t="s">
        <v>50</v>
      </c>
      <c r="E196" s="17">
        <v>8.3848609669202894</v>
      </c>
      <c r="F196" s="17">
        <v>8.3505359575177565</v>
      </c>
      <c r="G196" s="17">
        <v>8.3413467749507966</v>
      </c>
      <c r="H196" s="17"/>
      <c r="I196" s="17"/>
      <c r="J196" s="17"/>
      <c r="K196" s="17"/>
      <c r="L196" s="17"/>
      <c r="M196" s="17"/>
      <c r="N196" s="17"/>
      <c r="O196" s="17"/>
    </row>
    <row r="197" spans="1:15" x14ac:dyDescent="0.25">
      <c r="A197" s="15" t="str">
        <f>B3&amp;C177&amp;D197</f>
        <v>DISTRIBUCION VOLUMEN X CRITERIO (Consumiciones)ChiclesDE 35 A 49 AÑOS</v>
      </c>
      <c r="B197">
        <v>0</v>
      </c>
      <c r="C197" s="15">
        <v>0</v>
      </c>
      <c r="D197" s="15" t="s">
        <v>51</v>
      </c>
      <c r="E197" s="17">
        <v>38.069921308049771</v>
      </c>
      <c r="F197" s="17">
        <v>24.607939658558188</v>
      </c>
      <c r="G197" s="17">
        <v>20.930223031951467</v>
      </c>
      <c r="H197" s="17"/>
      <c r="I197" s="17"/>
      <c r="J197" s="17"/>
      <c r="K197" s="17"/>
      <c r="L197" s="17"/>
      <c r="M197" s="17"/>
      <c r="N197" s="17"/>
      <c r="O197" s="17"/>
    </row>
    <row r="198" spans="1:15" x14ac:dyDescent="0.25">
      <c r="A198" s="15" t="str">
        <f>B3&amp;C177&amp;D198</f>
        <v>DISTRIBUCION VOLUMEN X CRITERIO (Consumiciones)ChiclesDE 50 A 59 AÑOS</v>
      </c>
      <c r="B198">
        <v>0</v>
      </c>
      <c r="C198" s="15">
        <v>0</v>
      </c>
      <c r="D198" s="15" t="s">
        <v>52</v>
      </c>
      <c r="E198" s="17">
        <v>19.95823282175369</v>
      </c>
      <c r="F198" s="17">
        <v>27.669506920922167</v>
      </c>
      <c r="G198" s="17">
        <v>24.136555473140188</v>
      </c>
      <c r="H198" s="17"/>
      <c r="I198" s="17"/>
      <c r="J198" s="17"/>
      <c r="K198" s="17"/>
      <c r="L198" s="17"/>
      <c r="M198" s="17"/>
      <c r="N198" s="17"/>
      <c r="O198" s="17"/>
    </row>
    <row r="199" spans="1:15" x14ac:dyDescent="0.25">
      <c r="A199" s="15" t="str">
        <f>B3&amp;C177&amp;D199</f>
        <v>DISTRIBUCION VOLUMEN X CRITERIO (Consumiciones)ChiclesDE 60 A 75 AÑOS</v>
      </c>
      <c r="B199">
        <v>0</v>
      </c>
      <c r="C199" s="15">
        <v>0</v>
      </c>
      <c r="D199" s="15" t="s">
        <v>53</v>
      </c>
      <c r="E199" s="17">
        <v>14.730536232877583</v>
      </c>
      <c r="F199" s="18">
        <v>21.4807689346645</v>
      </c>
      <c r="G199" s="18">
        <v>24.149505959429369</v>
      </c>
      <c r="H199" s="18"/>
      <c r="I199" s="17"/>
      <c r="J199" s="17"/>
      <c r="K199" s="17"/>
      <c r="L199" s="17"/>
      <c r="M199" s="17"/>
      <c r="N199" s="17"/>
      <c r="O199" s="17"/>
    </row>
    <row r="200" spans="1:15" x14ac:dyDescent="0.25">
      <c r="A200" s="15" t="str">
        <f>B3&amp;C177&amp;D200</f>
        <v>DISTRIBUCION VOLUMEN X CRITERIO (Consumiciones)ChiclesALTA Y MEDIA ALTA</v>
      </c>
      <c r="B200">
        <v>0</v>
      </c>
      <c r="C200" s="15">
        <v>0</v>
      </c>
      <c r="D200" s="15" t="s">
        <v>17</v>
      </c>
      <c r="E200" s="17">
        <v>23.320722821235261</v>
      </c>
      <c r="F200" s="17">
        <v>21.780986957903615</v>
      </c>
      <c r="G200" s="17">
        <v>18.518801522296581</v>
      </c>
      <c r="H200" s="17"/>
      <c r="I200" s="17"/>
      <c r="J200" s="17"/>
      <c r="K200" s="17"/>
      <c r="L200" s="17"/>
      <c r="M200" s="17"/>
      <c r="N200" s="17"/>
      <c r="O200" s="17"/>
    </row>
    <row r="201" spans="1:15" x14ac:dyDescent="0.25">
      <c r="A201" s="15" t="str">
        <f>B3&amp;C177&amp;D201</f>
        <v>DISTRIBUCION VOLUMEN X CRITERIO (Consumiciones)ChiclesMEDIA</v>
      </c>
      <c r="B201">
        <v>0</v>
      </c>
      <c r="C201" s="15">
        <v>0</v>
      </c>
      <c r="D201" s="15" t="s">
        <v>18</v>
      </c>
      <c r="E201" s="17">
        <v>34.893153730067567</v>
      </c>
      <c r="F201" s="17">
        <v>33.849907305076954</v>
      </c>
      <c r="G201" s="17">
        <v>37.663291137645082</v>
      </c>
      <c r="H201" s="17"/>
      <c r="I201" s="17"/>
      <c r="J201" s="17"/>
      <c r="K201" s="17"/>
      <c r="L201" s="17"/>
      <c r="M201" s="17"/>
      <c r="N201" s="17"/>
      <c r="O201" s="17"/>
    </row>
    <row r="202" spans="1:15" x14ac:dyDescent="0.25">
      <c r="A202" s="15" t="str">
        <f>B3&amp;C177&amp;D202</f>
        <v>DISTRIBUCION VOLUMEN X CRITERIO (Consumiciones)ChiclesMEDIA BAJA</v>
      </c>
      <c r="B202">
        <v>0</v>
      </c>
      <c r="C202" s="15">
        <v>0</v>
      </c>
      <c r="D202" s="15" t="s">
        <v>19</v>
      </c>
      <c r="E202" s="17">
        <v>25.579918977997817</v>
      </c>
      <c r="F202" s="17">
        <v>25.076763162690561</v>
      </c>
      <c r="G202" s="17">
        <v>23.838489475445439</v>
      </c>
      <c r="H202" s="17"/>
      <c r="I202" s="17"/>
      <c r="J202" s="17"/>
      <c r="K202" s="17"/>
      <c r="L202" s="17"/>
      <c r="M202" s="17"/>
      <c r="N202" s="17"/>
      <c r="O202" s="17"/>
    </row>
    <row r="203" spans="1:15" x14ac:dyDescent="0.25">
      <c r="A203" s="15" t="str">
        <f>B3&amp;C177&amp;D203</f>
        <v>DISTRIBUCION VOLUMEN X CRITERIO (Consumiciones)ChiclesBAJA</v>
      </c>
      <c r="B203">
        <v>0</v>
      </c>
      <c r="C203" s="15">
        <v>0</v>
      </c>
      <c r="D203" s="15" t="s">
        <v>20</v>
      </c>
      <c r="E203" s="17">
        <v>16.206210167647907</v>
      </c>
      <c r="F203" s="18">
        <v>19.292343723392008</v>
      </c>
      <c r="G203" s="18">
        <v>19.979417864612909</v>
      </c>
      <c r="H203" s="17"/>
      <c r="I203" s="17"/>
      <c r="J203" s="17"/>
      <c r="K203" s="17"/>
      <c r="L203" s="17"/>
      <c r="M203" s="17"/>
      <c r="N203" s="17"/>
      <c r="O203" s="17"/>
    </row>
    <row r="204" spans="1:15" x14ac:dyDescent="0.25">
      <c r="A204" s="15" t="str">
        <f>B3&amp;C177&amp;D204</f>
        <v>DISTRIBUCION VOLUMEN X CRITERIO (Consumiciones)ChiclesHOMBRE</v>
      </c>
      <c r="B204">
        <v>0</v>
      </c>
      <c r="C204" s="15">
        <v>0</v>
      </c>
      <c r="D204" s="15" t="s">
        <v>21</v>
      </c>
      <c r="E204" s="17">
        <v>35.717001802324624</v>
      </c>
      <c r="F204" s="17">
        <v>25.64868865467918</v>
      </c>
      <c r="G204" s="17">
        <v>33.062496967191471</v>
      </c>
      <c r="H204" s="17"/>
      <c r="I204" s="17"/>
      <c r="J204" s="17"/>
      <c r="K204" s="17"/>
      <c r="L204" s="17"/>
      <c r="M204" s="17"/>
      <c r="N204" s="17"/>
      <c r="O204" s="17"/>
    </row>
    <row r="205" spans="1:15" x14ac:dyDescent="0.25">
      <c r="A205" s="15" t="str">
        <f>B3&amp;C177&amp;D205</f>
        <v>DISTRIBUCION VOLUMEN X CRITERIO (Consumiciones)ChiclesMUJER</v>
      </c>
      <c r="B205">
        <v>0</v>
      </c>
      <c r="C205" s="15">
        <v>0</v>
      </c>
      <c r="D205" s="15" t="s">
        <v>22</v>
      </c>
      <c r="E205" s="17">
        <v>64.28300959157248</v>
      </c>
      <c r="F205" s="17">
        <v>74.351313643447099</v>
      </c>
      <c r="G205" s="17">
        <v>66.937487277959036</v>
      </c>
      <c r="H205" s="17"/>
      <c r="I205" s="17"/>
      <c r="J205" s="17"/>
      <c r="K205" s="17"/>
      <c r="L205" s="17"/>
      <c r="M205" s="17"/>
      <c r="N205" s="17"/>
      <c r="O205" s="17"/>
    </row>
    <row r="206" spans="1:15" x14ac:dyDescent="0.25">
      <c r="A206" s="15" t="str">
        <f>B3&amp;C206&amp;D206</f>
        <v>DISTRIBUCION VOLUMEN X CRITERIO (Consumiciones)CaramelosT.ESPAÑA</v>
      </c>
      <c r="B206">
        <v>0</v>
      </c>
      <c r="C206" s="15" t="s">
        <v>38</v>
      </c>
      <c r="D206" s="15" t="s">
        <v>45</v>
      </c>
      <c r="E206" s="17">
        <v>100</v>
      </c>
      <c r="F206" s="17">
        <v>100</v>
      </c>
      <c r="G206" s="17">
        <v>100</v>
      </c>
      <c r="H206" s="17"/>
      <c r="I206" s="17"/>
      <c r="J206" s="17"/>
      <c r="K206" s="17"/>
      <c r="L206" s="17"/>
      <c r="M206" s="17"/>
      <c r="N206" s="17"/>
      <c r="O206" s="17"/>
    </row>
    <row r="207" spans="1:15" x14ac:dyDescent="0.25">
      <c r="A207" s="15" t="str">
        <f>B3&amp;C206&amp;D207</f>
        <v>DISTRIBUCION VOLUMEN X CRITERIO (Consumiciones)CaramelosBCN AM</v>
      </c>
      <c r="B207">
        <v>0</v>
      </c>
      <c r="C207" s="15">
        <v>0</v>
      </c>
      <c r="D207" s="15" t="s">
        <v>1</v>
      </c>
      <c r="E207" s="18">
        <v>24.764241473113639</v>
      </c>
      <c r="F207" s="18">
        <v>22.057879005061658</v>
      </c>
      <c r="G207" s="17">
        <v>18.225265128986763</v>
      </c>
      <c r="H207" s="18"/>
      <c r="I207" s="17"/>
      <c r="J207" s="18"/>
      <c r="K207" s="18"/>
      <c r="L207" s="18"/>
      <c r="M207" s="17"/>
      <c r="N207" s="17"/>
      <c r="O207" s="17"/>
    </row>
    <row r="208" spans="1:15" x14ac:dyDescent="0.25">
      <c r="A208" s="15" t="str">
        <f>B3&amp;C206&amp;D208</f>
        <v>DISTRIBUCION VOLUMEN X CRITERIO (Consumiciones)CaramelosREST.CAT ARAGON</v>
      </c>
      <c r="B208">
        <v>0</v>
      </c>
      <c r="C208" s="15">
        <v>0</v>
      </c>
      <c r="D208" s="15" t="s">
        <v>2</v>
      </c>
      <c r="E208" s="18">
        <v>11.478504069352411</v>
      </c>
      <c r="F208" s="18">
        <v>16.464607955928461</v>
      </c>
      <c r="G208" s="17">
        <v>16.365256765574848</v>
      </c>
      <c r="H208" s="17"/>
      <c r="I208" s="17"/>
      <c r="J208" s="17"/>
      <c r="K208" s="18"/>
      <c r="L208" s="17"/>
      <c r="M208" s="18"/>
      <c r="N208" s="17"/>
      <c r="O208" s="17"/>
    </row>
    <row r="209" spans="1:15" x14ac:dyDescent="0.25">
      <c r="A209" s="15" t="str">
        <f>B3&amp;C206&amp;D209</f>
        <v>DISTRIBUCION VOLUMEN X CRITERIO (Consumiciones)CaramelosLEVANTE</v>
      </c>
      <c r="B209">
        <v>0</v>
      </c>
      <c r="C209" s="15">
        <v>0</v>
      </c>
      <c r="D209" s="15" t="s">
        <v>3</v>
      </c>
      <c r="E209" s="18">
        <v>9.0239540776201732</v>
      </c>
      <c r="F209" s="17">
        <v>7.9411158937572957</v>
      </c>
      <c r="G209" s="17">
        <v>8.9314316604101585</v>
      </c>
      <c r="H209" s="17"/>
      <c r="I209" s="17"/>
      <c r="J209" s="17"/>
      <c r="K209" s="17"/>
      <c r="L209" s="18"/>
      <c r="M209" s="17"/>
      <c r="N209" s="17"/>
      <c r="O209" s="17"/>
    </row>
    <row r="210" spans="1:15" x14ac:dyDescent="0.25">
      <c r="A210" s="15" t="str">
        <f>B3&amp;C206&amp;D210</f>
        <v>DISTRIBUCION VOLUMEN X CRITERIO (Consumiciones)CaramelosANDALUCIA</v>
      </c>
      <c r="B210">
        <v>0</v>
      </c>
      <c r="C210" s="15">
        <v>0</v>
      </c>
      <c r="D210" s="15" t="s">
        <v>4</v>
      </c>
      <c r="E210" s="17">
        <v>21.244843991353129</v>
      </c>
      <c r="F210" s="17">
        <v>27.823255102741367</v>
      </c>
      <c r="G210" s="17">
        <v>18.038619378876202</v>
      </c>
      <c r="H210" s="17"/>
      <c r="I210" s="17"/>
      <c r="J210" s="17"/>
      <c r="K210" s="17"/>
      <c r="L210" s="17"/>
      <c r="M210" s="17"/>
      <c r="N210" s="17"/>
      <c r="O210" s="17"/>
    </row>
    <row r="211" spans="1:15" x14ac:dyDescent="0.25">
      <c r="A211" s="15" t="str">
        <f>B3&amp;C206&amp;D211</f>
        <v>DISTRIBUCION VOLUMEN X CRITERIO (Consumiciones)CaramelosMDD AM</v>
      </c>
      <c r="B211">
        <v>0</v>
      </c>
      <c r="C211" s="15">
        <v>0</v>
      </c>
      <c r="D211" s="15" t="s">
        <v>5</v>
      </c>
      <c r="E211" s="18">
        <v>5.8123998037918767</v>
      </c>
      <c r="F211" s="17">
        <v>5.8808022813846419</v>
      </c>
      <c r="G211" s="17">
        <v>6.3199241835038515</v>
      </c>
      <c r="H211" s="17"/>
      <c r="I211" s="17"/>
      <c r="J211" s="17"/>
      <c r="K211" s="18"/>
      <c r="L211" s="17"/>
      <c r="M211" s="17"/>
      <c r="N211" s="17"/>
      <c r="O211" s="17"/>
    </row>
    <row r="212" spans="1:15" x14ac:dyDescent="0.25">
      <c r="A212" s="15" t="str">
        <f>B3&amp;C206&amp;D212</f>
        <v>DISTRIBUCION VOLUMEN X CRITERIO (Consumiciones)CaramelosRTO CENTRO</v>
      </c>
      <c r="B212">
        <v>0</v>
      </c>
      <c r="C212" s="15">
        <v>0</v>
      </c>
      <c r="D212" s="15" t="s">
        <v>6</v>
      </c>
      <c r="E212" s="17">
        <v>8.8271922930337041</v>
      </c>
      <c r="F212" s="18">
        <v>6.8606712619597943</v>
      </c>
      <c r="G212" s="17">
        <v>13.495119604014116</v>
      </c>
      <c r="H212" s="17"/>
      <c r="I212" s="17"/>
      <c r="J212" s="17"/>
      <c r="K212" s="17"/>
      <c r="L212" s="17"/>
      <c r="M212" s="17"/>
      <c r="N212" s="17"/>
      <c r="O212" s="17"/>
    </row>
    <row r="213" spans="1:15" x14ac:dyDescent="0.25">
      <c r="A213" s="15" t="str">
        <f>B3&amp;C206&amp;D213</f>
        <v>DISTRIBUCION VOLUMEN X CRITERIO (Consumiciones)CaramelosNORTE-CENTRO</v>
      </c>
      <c r="B213">
        <v>0</v>
      </c>
      <c r="C213" s="15">
        <v>0</v>
      </c>
      <c r="D213" s="15" t="s">
        <v>7</v>
      </c>
      <c r="E213" s="18">
        <v>4.7124439405366374</v>
      </c>
      <c r="F213" s="18">
        <v>4.8224879491879102</v>
      </c>
      <c r="G213" s="17">
        <v>6.7160364811706854</v>
      </c>
      <c r="H213" s="18"/>
      <c r="I213" s="18"/>
      <c r="J213" s="18"/>
      <c r="K213" s="17"/>
      <c r="L213" s="18"/>
      <c r="M213" s="18"/>
      <c r="N213" s="17"/>
      <c r="O213" s="17"/>
    </row>
    <row r="214" spans="1:15" x14ac:dyDescent="0.25">
      <c r="A214" s="15" t="str">
        <f>B3&amp;C206&amp;D214</f>
        <v>DISTRIBUCION VOLUMEN X CRITERIO (Consumiciones)CaramelosNOROESTE</v>
      </c>
      <c r="B214">
        <v>0</v>
      </c>
      <c r="C214" s="15">
        <v>0</v>
      </c>
      <c r="D214" s="15" t="s">
        <v>8</v>
      </c>
      <c r="E214" s="18">
        <v>14.136432198297245</v>
      </c>
      <c r="F214" s="18">
        <v>8.1491796397967029</v>
      </c>
      <c r="G214" s="17">
        <v>11.908346797463366</v>
      </c>
      <c r="H214" s="17"/>
      <c r="I214" s="17"/>
      <c r="J214" s="17"/>
      <c r="K214" s="17"/>
      <c r="L214" s="17"/>
      <c r="M214" s="18"/>
      <c r="N214" s="17"/>
      <c r="O214" s="17"/>
    </row>
    <row r="215" spans="1:15" x14ac:dyDescent="0.25">
      <c r="A215" s="15" t="str">
        <f>B3&amp;C206&amp;D215</f>
        <v>DISTRIBUCION VOLUMEN X CRITERIO (Consumiciones)Caramelos&lt;2MIL</v>
      </c>
      <c r="B215">
        <v>0</v>
      </c>
      <c r="C215" s="15">
        <v>0</v>
      </c>
      <c r="D215" s="15" t="s">
        <v>9</v>
      </c>
      <c r="E215" s="18">
        <v>3.4637932494726784</v>
      </c>
      <c r="F215" s="18">
        <v>2.0844513837889793</v>
      </c>
      <c r="G215" s="18">
        <v>2.8152412346707569</v>
      </c>
      <c r="H215" s="18"/>
      <c r="I215" s="18"/>
      <c r="J215" s="18"/>
      <c r="K215" s="18"/>
      <c r="L215" s="18"/>
      <c r="M215" s="18"/>
      <c r="N215" s="17"/>
      <c r="O215" s="17"/>
    </row>
    <row r="216" spans="1:15" x14ac:dyDescent="0.25">
      <c r="A216" s="15" t="str">
        <f>B3&amp;C206&amp;D216</f>
        <v>DISTRIBUCION VOLUMEN X CRITERIO (Consumiciones)Caramelos2-5MIL</v>
      </c>
      <c r="B216">
        <v>0</v>
      </c>
      <c r="C216" s="15">
        <v>0</v>
      </c>
      <c r="D216" s="15" t="s">
        <v>10</v>
      </c>
      <c r="E216" s="18">
        <v>5.71320984287218</v>
      </c>
      <c r="F216" s="18">
        <v>4.1053157500005204</v>
      </c>
      <c r="G216" s="18">
        <v>5.142485008865056</v>
      </c>
      <c r="H216" s="18"/>
      <c r="I216" s="18"/>
      <c r="J216" s="18"/>
      <c r="K216" s="18"/>
      <c r="L216" s="18"/>
      <c r="M216" s="18"/>
      <c r="N216" s="17"/>
      <c r="O216" s="17"/>
    </row>
    <row r="217" spans="1:15" x14ac:dyDescent="0.25">
      <c r="A217" s="15" t="str">
        <f>B3&amp;C206&amp;D217</f>
        <v>DISTRIBUCION VOLUMEN X CRITERIO (Consumiciones)Caramelos5-10MIL</v>
      </c>
      <c r="B217">
        <v>0</v>
      </c>
      <c r="C217" s="15">
        <v>0</v>
      </c>
      <c r="D217" s="15" t="s">
        <v>11</v>
      </c>
      <c r="E217" s="18">
        <v>6.3305462823299772</v>
      </c>
      <c r="F217" s="18">
        <v>12.467404945773948</v>
      </c>
      <c r="G217" s="18">
        <v>10.443577870829431</v>
      </c>
      <c r="H217" s="17"/>
      <c r="I217" s="18"/>
      <c r="J217" s="18"/>
      <c r="K217" s="18"/>
      <c r="L217" s="18"/>
      <c r="M217" s="18"/>
      <c r="N217" s="17"/>
      <c r="O217" s="17"/>
    </row>
    <row r="218" spans="1:15" x14ac:dyDescent="0.25">
      <c r="A218" s="15" t="str">
        <f>B3&amp;C206&amp;D218</f>
        <v>DISTRIBUCION VOLUMEN X CRITERIO (Consumiciones)Caramelos10-30MIL</v>
      </c>
      <c r="B218">
        <v>0</v>
      </c>
      <c r="C218" s="15">
        <v>0</v>
      </c>
      <c r="D218" s="15" t="s">
        <v>12</v>
      </c>
      <c r="E218" s="17">
        <v>18.555096319434082</v>
      </c>
      <c r="F218" s="17">
        <v>26.51108315840499</v>
      </c>
      <c r="G218" s="17">
        <v>28.466240951342115</v>
      </c>
      <c r="H218" s="17"/>
      <c r="I218" s="17"/>
      <c r="J218" s="17"/>
      <c r="K218" s="17"/>
      <c r="L218" s="17"/>
      <c r="M218" s="17"/>
      <c r="N218" s="17"/>
      <c r="O218" s="17"/>
    </row>
    <row r="219" spans="1:15" x14ac:dyDescent="0.25">
      <c r="A219" s="15" t="str">
        <f>B3&amp;C206&amp;D219</f>
        <v>DISTRIBUCION VOLUMEN X CRITERIO (Consumiciones)Caramelos30-100MIL</v>
      </c>
      <c r="B219">
        <v>0</v>
      </c>
      <c r="C219" s="15">
        <v>0</v>
      </c>
      <c r="D219" s="15" t="s">
        <v>13</v>
      </c>
      <c r="E219" s="17">
        <v>15.748005654342991</v>
      </c>
      <c r="F219" s="17">
        <v>11.391629548570444</v>
      </c>
      <c r="G219" s="17">
        <v>10.594161423481603</v>
      </c>
      <c r="H219" s="17"/>
      <c r="I219" s="17"/>
      <c r="J219" s="17"/>
      <c r="K219" s="17"/>
      <c r="L219" s="17"/>
      <c r="M219" s="17"/>
      <c r="N219" s="17"/>
      <c r="O219" s="17"/>
    </row>
    <row r="220" spans="1:15" x14ac:dyDescent="0.25">
      <c r="A220" s="15" t="str">
        <f>B3&amp;C206&amp;D220</f>
        <v>DISTRIBUCION VOLUMEN X CRITERIO (Consumiciones)Caramelos100-200MIL</v>
      </c>
      <c r="B220">
        <v>0</v>
      </c>
      <c r="C220" s="15">
        <v>0</v>
      </c>
      <c r="D220" s="15" t="s">
        <v>14</v>
      </c>
      <c r="E220" s="18">
        <v>6.7691786885312011</v>
      </c>
      <c r="F220" s="17">
        <v>6.1535460437761227</v>
      </c>
      <c r="G220" s="17">
        <v>6.3583621678413165</v>
      </c>
      <c r="H220" s="17"/>
      <c r="I220" s="17"/>
      <c r="J220" s="17"/>
      <c r="K220" s="17"/>
      <c r="L220" s="17"/>
      <c r="M220" s="17"/>
      <c r="N220" s="17"/>
      <c r="O220" s="17"/>
    </row>
    <row r="221" spans="1:15" x14ac:dyDescent="0.25">
      <c r="A221" s="15" t="str">
        <f>B3&amp;C206&amp;D221</f>
        <v>DISTRIBUCION VOLUMEN X CRITERIO (Consumiciones)Caramelos200-500MIL</v>
      </c>
      <c r="B221">
        <v>0</v>
      </c>
      <c r="C221" s="15">
        <v>0</v>
      </c>
      <c r="D221" s="15" t="s">
        <v>15</v>
      </c>
      <c r="E221" s="18">
        <v>31.474058886634857</v>
      </c>
      <c r="F221" s="17">
        <v>23.468376630266317</v>
      </c>
      <c r="G221" s="17">
        <v>20.832219683233767</v>
      </c>
      <c r="H221" s="17"/>
      <c r="I221" s="17"/>
      <c r="J221" s="17"/>
      <c r="K221" s="17"/>
      <c r="L221" s="17"/>
      <c r="M221" s="17"/>
      <c r="N221" s="17"/>
      <c r="O221" s="17"/>
    </row>
    <row r="222" spans="1:15" x14ac:dyDescent="0.25">
      <c r="A222" s="15" t="str">
        <f>B3&amp;C206&amp;D222</f>
        <v>DISTRIBUCION VOLUMEN X CRITERIO (Consumiciones)Caramelos&gt;500MIL</v>
      </c>
      <c r="B222">
        <v>0</v>
      </c>
      <c r="C222" s="15">
        <v>0</v>
      </c>
      <c r="D222" s="15" t="s">
        <v>16</v>
      </c>
      <c r="E222" s="17">
        <v>11.946119142491861</v>
      </c>
      <c r="F222" s="17">
        <v>13.818193449600875</v>
      </c>
      <c r="G222" s="17">
        <v>15.347703633428925</v>
      </c>
      <c r="H222" s="17"/>
      <c r="I222" s="17"/>
      <c r="J222" s="17"/>
      <c r="K222" s="17"/>
      <c r="L222" s="17"/>
      <c r="M222" s="17"/>
      <c r="N222" s="17"/>
      <c r="O222" s="17"/>
    </row>
    <row r="223" spans="1:15" x14ac:dyDescent="0.25">
      <c r="A223" s="15" t="str">
        <f>B3&amp;C206&amp;D223</f>
        <v>DISTRIBUCION VOLUMEN X CRITERIO (Consumiciones)CaramelosDE 15 A 19 AÑOS</v>
      </c>
      <c r="B223">
        <v>0</v>
      </c>
      <c r="C223" s="15">
        <v>0</v>
      </c>
      <c r="D223" s="15" t="s">
        <v>48</v>
      </c>
      <c r="E223" s="18">
        <v>3.6497979943617893</v>
      </c>
      <c r="F223" s="18">
        <v>2.3526260316264906</v>
      </c>
      <c r="G223" s="18">
        <v>2.8091773597141989</v>
      </c>
      <c r="H223" s="18"/>
      <c r="I223" s="18"/>
      <c r="J223" s="18"/>
      <c r="K223" s="18"/>
      <c r="L223" s="18"/>
      <c r="M223" s="18"/>
      <c r="N223" s="17"/>
      <c r="O223" s="17"/>
    </row>
    <row r="224" spans="1:15" x14ac:dyDescent="0.25">
      <c r="A224" s="15" t="str">
        <f>B3&amp;C206&amp;D224</f>
        <v>DISTRIBUCION VOLUMEN X CRITERIO (Consumiciones)CaramelosDE 20 A 24 AÑOS</v>
      </c>
      <c r="B224">
        <v>0</v>
      </c>
      <c r="C224" s="15">
        <v>0</v>
      </c>
      <c r="D224" s="15" t="s">
        <v>49</v>
      </c>
      <c r="E224" s="18">
        <v>3.4214739000850973</v>
      </c>
      <c r="F224" s="18">
        <v>3.4483034724230408</v>
      </c>
      <c r="G224" s="18">
        <v>2.6708760633853514</v>
      </c>
      <c r="H224" s="18"/>
      <c r="I224" s="18"/>
      <c r="J224" s="18"/>
      <c r="K224" s="18"/>
      <c r="L224" s="18"/>
      <c r="M224" s="18"/>
      <c r="N224" s="17"/>
      <c r="O224" s="17"/>
    </row>
    <row r="225" spans="1:15" x14ac:dyDescent="0.25">
      <c r="A225" s="15" t="str">
        <f>B3&amp;C206&amp;D225</f>
        <v>DISTRIBUCION VOLUMEN X CRITERIO (Consumiciones)CaramelosDE 25 A 34 AÑOS</v>
      </c>
      <c r="B225">
        <v>0</v>
      </c>
      <c r="C225" s="15">
        <v>0</v>
      </c>
      <c r="D225" s="15" t="s">
        <v>50</v>
      </c>
      <c r="E225" s="17">
        <v>7.2013422006767458</v>
      </c>
      <c r="F225" s="17">
        <v>5.1735259729587479</v>
      </c>
      <c r="G225" s="17">
        <v>7.2134548195164463</v>
      </c>
      <c r="H225" s="17"/>
      <c r="I225" s="17"/>
      <c r="J225" s="17"/>
      <c r="K225" s="17"/>
      <c r="L225" s="17"/>
      <c r="M225" s="17"/>
      <c r="N225" s="17"/>
      <c r="O225" s="17"/>
    </row>
    <row r="226" spans="1:15" x14ac:dyDescent="0.25">
      <c r="A226" s="15" t="str">
        <f>B3&amp;C206&amp;D226</f>
        <v>DISTRIBUCION VOLUMEN X CRITERIO (Consumiciones)CaramelosDE 35 A 49 AÑOS</v>
      </c>
      <c r="B226">
        <v>0</v>
      </c>
      <c r="C226" s="15">
        <v>0</v>
      </c>
      <c r="D226" s="15" t="s">
        <v>51</v>
      </c>
      <c r="E226" s="17">
        <v>23.908616268940232</v>
      </c>
      <c r="F226" s="17">
        <v>17.713468927940617</v>
      </c>
      <c r="G226" s="17">
        <v>14.829320581136734</v>
      </c>
      <c r="H226" s="17"/>
      <c r="I226" s="17"/>
      <c r="J226" s="17"/>
      <c r="K226" s="17"/>
      <c r="L226" s="17"/>
      <c r="M226" s="17"/>
      <c r="N226" s="17"/>
      <c r="O226" s="17"/>
    </row>
    <row r="227" spans="1:15" x14ac:dyDescent="0.25">
      <c r="A227" s="15" t="str">
        <f>B3&amp;C206&amp;D227</f>
        <v>DISTRIBUCION VOLUMEN X CRITERIO (Consumiciones)CaramelosDE 50 A 59 AÑOS</v>
      </c>
      <c r="B227">
        <v>0</v>
      </c>
      <c r="C227" s="15">
        <v>0</v>
      </c>
      <c r="D227" s="15" t="s">
        <v>52</v>
      </c>
      <c r="E227" s="17">
        <v>22.368373690769545</v>
      </c>
      <c r="F227" s="17">
        <v>27.038216469408521</v>
      </c>
      <c r="G227" s="17">
        <v>24.721246357059901</v>
      </c>
      <c r="H227" s="17"/>
      <c r="I227" s="17"/>
      <c r="J227" s="17"/>
      <c r="K227" s="17"/>
      <c r="L227" s="17"/>
      <c r="M227" s="17"/>
      <c r="N227" s="17"/>
      <c r="O227" s="17"/>
    </row>
    <row r="228" spans="1:15" x14ac:dyDescent="0.25">
      <c r="A228" s="15" t="str">
        <f>B3&amp;C206&amp;D228</f>
        <v>DISTRIBUCION VOLUMEN X CRITERIO (Consumiciones)CaramelosDE 60 A 75 AÑOS</v>
      </c>
      <c r="B228">
        <v>0</v>
      </c>
      <c r="C228" s="15">
        <v>0</v>
      </c>
      <c r="D228" s="15" t="s">
        <v>53</v>
      </c>
      <c r="E228" s="18">
        <v>39.45040426334235</v>
      </c>
      <c r="F228" s="18">
        <v>44.273852754367319</v>
      </c>
      <c r="G228" s="17">
        <v>47.755904753419806</v>
      </c>
      <c r="H228" s="17"/>
      <c r="I228" s="17"/>
      <c r="J228" s="17"/>
      <c r="K228" s="17"/>
      <c r="L228" s="17"/>
      <c r="M228" s="17"/>
      <c r="N228" s="17"/>
      <c r="O228" s="17"/>
    </row>
    <row r="229" spans="1:15" x14ac:dyDescent="0.25">
      <c r="A229" s="15" t="str">
        <f>B3&amp;C206&amp;D229</f>
        <v>DISTRIBUCION VOLUMEN X CRITERIO (Consumiciones)CaramelosALTA Y MEDIA ALTA</v>
      </c>
      <c r="B229">
        <v>0</v>
      </c>
      <c r="C229" s="15">
        <v>0</v>
      </c>
      <c r="D229" s="15" t="s">
        <v>17</v>
      </c>
      <c r="E229" s="17">
        <v>19.252654758399846</v>
      </c>
      <c r="F229" s="17">
        <v>17.833255404401747</v>
      </c>
      <c r="G229" s="17">
        <v>19.978138346243647</v>
      </c>
      <c r="H229" s="17"/>
      <c r="I229" s="17"/>
      <c r="J229" s="17"/>
      <c r="K229" s="17"/>
      <c r="L229" s="17"/>
      <c r="M229" s="17"/>
      <c r="N229" s="17"/>
      <c r="O229" s="17"/>
    </row>
    <row r="230" spans="1:15" x14ac:dyDescent="0.25">
      <c r="A230" s="15" t="str">
        <f>B3&amp;C206&amp;D230</f>
        <v>DISTRIBUCION VOLUMEN X CRITERIO (Consumiciones)CaramelosMEDIA</v>
      </c>
      <c r="B230">
        <v>0</v>
      </c>
      <c r="C230" s="15">
        <v>0</v>
      </c>
      <c r="D230" s="15" t="s">
        <v>18</v>
      </c>
      <c r="E230" s="17">
        <v>43.595174802682784</v>
      </c>
      <c r="F230" s="17">
        <v>32.924507669455124</v>
      </c>
      <c r="G230" s="17">
        <v>27.363988207749717</v>
      </c>
      <c r="H230" s="17"/>
      <c r="I230" s="17"/>
      <c r="J230" s="17"/>
      <c r="K230" s="17"/>
      <c r="L230" s="17"/>
      <c r="M230" s="17"/>
      <c r="N230" s="17"/>
      <c r="O230" s="17"/>
    </row>
    <row r="231" spans="1:15" x14ac:dyDescent="0.25">
      <c r="A231" s="15" t="str">
        <f>B3&amp;C206&amp;D231</f>
        <v>DISTRIBUCION VOLUMEN X CRITERIO (Consumiciones)CaramelosMEDIA BAJA</v>
      </c>
      <c r="B231">
        <v>0</v>
      </c>
      <c r="C231" s="15">
        <v>0</v>
      </c>
      <c r="D231" s="15" t="s">
        <v>19</v>
      </c>
      <c r="E231" s="17">
        <v>25.823140207137698</v>
      </c>
      <c r="F231" s="17">
        <v>28.201985809479623</v>
      </c>
      <c r="G231" s="17">
        <v>26.229108526105161</v>
      </c>
      <c r="H231" s="17"/>
      <c r="I231" s="17"/>
      <c r="J231" s="17"/>
      <c r="K231" s="17"/>
      <c r="L231" s="17"/>
      <c r="M231" s="17"/>
      <c r="N231" s="17"/>
      <c r="O231" s="17"/>
    </row>
    <row r="232" spans="1:15" x14ac:dyDescent="0.25">
      <c r="A232" s="15" t="str">
        <f>B3&amp;C206&amp;D232</f>
        <v>DISTRIBUCION VOLUMEN X CRITERIO (Consumiciones)CaramelosBAJA</v>
      </c>
      <c r="B232">
        <v>0</v>
      </c>
      <c r="C232" s="15">
        <v>0</v>
      </c>
      <c r="D232" s="15" t="s">
        <v>20</v>
      </c>
      <c r="E232" s="18">
        <v>11.3290390540873</v>
      </c>
      <c r="F232" s="18">
        <v>21.040249816403254</v>
      </c>
      <c r="G232" s="17">
        <v>26.428762913324711</v>
      </c>
      <c r="H232" s="17"/>
      <c r="I232" s="17"/>
      <c r="J232" s="17"/>
      <c r="K232" s="17"/>
      <c r="L232" s="17"/>
      <c r="M232" s="17"/>
      <c r="N232" s="17"/>
      <c r="O232" s="17"/>
    </row>
    <row r="233" spans="1:15" x14ac:dyDescent="0.25">
      <c r="A233" s="15" t="str">
        <f>B3&amp;C206&amp;D233</f>
        <v>DISTRIBUCION VOLUMEN X CRITERIO (Consumiciones)CaramelosHOMBRE</v>
      </c>
      <c r="B233">
        <v>0</v>
      </c>
      <c r="C233" s="15">
        <v>0</v>
      </c>
      <c r="D233" s="15" t="s">
        <v>21</v>
      </c>
      <c r="E233" s="17">
        <v>33.234602048388588</v>
      </c>
      <c r="F233" s="17">
        <v>32.182588266867498</v>
      </c>
      <c r="G233" s="17">
        <v>46.002698444421434</v>
      </c>
      <c r="H233" s="17"/>
      <c r="I233" s="17"/>
      <c r="J233" s="17"/>
      <c r="K233" s="17"/>
      <c r="L233" s="17"/>
      <c r="M233" s="17"/>
      <c r="N233" s="17"/>
      <c r="O233" s="17"/>
    </row>
    <row r="234" spans="1:15" x14ac:dyDescent="0.25">
      <c r="A234" s="15" t="str">
        <f>B3&amp;C206&amp;D234</f>
        <v>DISTRIBUCION VOLUMEN X CRITERIO (Consumiciones)CaramelosMUJER</v>
      </c>
      <c r="B234">
        <v>0</v>
      </c>
      <c r="C234" s="15">
        <v>0</v>
      </c>
      <c r="D234" s="15" t="s">
        <v>22</v>
      </c>
      <c r="E234" s="17">
        <v>66.765409294578362</v>
      </c>
      <c r="F234" s="17">
        <v>67.817414333653034</v>
      </c>
      <c r="G234" s="17">
        <v>53.997281489811002</v>
      </c>
      <c r="H234" s="17"/>
      <c r="I234" s="17"/>
      <c r="J234" s="17"/>
      <c r="K234" s="17"/>
      <c r="L234" s="17"/>
      <c r="M234" s="17"/>
      <c r="N234" s="17"/>
      <c r="O234" s="17"/>
    </row>
    <row r="235" spans="1:15" x14ac:dyDescent="0.25">
      <c r="A235" s="15" t="str">
        <f>B3&amp;C235&amp;D235</f>
        <v>DISTRIBUCION VOLUMEN X CRITERIO (Consumiciones)GolosinasT.ESPAÑA</v>
      </c>
      <c r="B235">
        <v>0</v>
      </c>
      <c r="C235" s="15" t="s">
        <v>39</v>
      </c>
      <c r="D235" s="15" t="s">
        <v>45</v>
      </c>
      <c r="E235" s="17">
        <v>100</v>
      </c>
      <c r="F235" s="17">
        <v>100</v>
      </c>
      <c r="G235" s="17">
        <v>100</v>
      </c>
      <c r="H235" s="17"/>
      <c r="I235" s="17"/>
      <c r="J235" s="17"/>
      <c r="K235" s="17"/>
      <c r="L235" s="17"/>
      <c r="M235" s="17"/>
      <c r="N235" s="17"/>
      <c r="O235" s="17"/>
    </row>
    <row r="236" spans="1:15" x14ac:dyDescent="0.25">
      <c r="A236" s="15" t="str">
        <f>B3&amp;C235&amp;D236</f>
        <v>DISTRIBUCION VOLUMEN X CRITERIO (Consumiciones)GolosinasBCN AM</v>
      </c>
      <c r="B236">
        <v>0</v>
      </c>
      <c r="C236" s="15">
        <v>0</v>
      </c>
      <c r="D236" s="15" t="s">
        <v>1</v>
      </c>
      <c r="E236" s="17">
        <v>3.3976212470458877</v>
      </c>
      <c r="F236" s="18">
        <v>2.3455431131995019</v>
      </c>
      <c r="G236" s="17">
        <v>2.7740935859359683</v>
      </c>
      <c r="H236" s="17"/>
      <c r="I236" s="18"/>
      <c r="J236" s="17"/>
      <c r="K236" s="18"/>
      <c r="L236" s="18"/>
      <c r="M236" s="18"/>
      <c r="N236" s="17"/>
      <c r="O236" s="17"/>
    </row>
    <row r="237" spans="1:15" x14ac:dyDescent="0.25">
      <c r="A237" s="15" t="str">
        <f>B3&amp;C235&amp;D237</f>
        <v>DISTRIBUCION VOLUMEN X CRITERIO (Consumiciones)GolosinasREST.CAT ARAGON</v>
      </c>
      <c r="B237">
        <v>0</v>
      </c>
      <c r="C237" s="15">
        <v>0</v>
      </c>
      <c r="D237" s="15" t="s">
        <v>2</v>
      </c>
      <c r="E237" s="18">
        <v>6.5601873688969237</v>
      </c>
      <c r="F237" s="18">
        <v>6.8855093993837935</v>
      </c>
      <c r="G237" s="17">
        <v>5.2971472676266336</v>
      </c>
      <c r="H237" s="17"/>
      <c r="I237" s="17"/>
      <c r="J237" s="17"/>
      <c r="K237" s="17"/>
      <c r="L237" s="17"/>
      <c r="M237" s="17"/>
      <c r="N237" s="17"/>
      <c r="O237" s="17"/>
    </row>
    <row r="238" spans="1:15" x14ac:dyDescent="0.25">
      <c r="A238" s="15" t="str">
        <f>B3&amp;C235&amp;D238</f>
        <v>DISTRIBUCION VOLUMEN X CRITERIO (Consumiciones)GolosinasLEVANTE</v>
      </c>
      <c r="B238">
        <v>0</v>
      </c>
      <c r="C238" s="15">
        <v>0</v>
      </c>
      <c r="D238" s="15" t="s">
        <v>3</v>
      </c>
      <c r="E238" s="17">
        <v>11.173838772081197</v>
      </c>
      <c r="F238" s="18">
        <v>20.702242990686148</v>
      </c>
      <c r="G238" s="17">
        <v>19.946842951161713</v>
      </c>
      <c r="H238" s="17"/>
      <c r="I238" s="17"/>
      <c r="J238" s="17"/>
      <c r="K238" s="17"/>
      <c r="L238" s="17"/>
      <c r="M238" s="17"/>
      <c r="N238" s="17"/>
      <c r="O238" s="17"/>
    </row>
    <row r="239" spans="1:15" x14ac:dyDescent="0.25">
      <c r="A239" s="15" t="str">
        <f>B3&amp;C235&amp;D239</f>
        <v>DISTRIBUCION VOLUMEN X CRITERIO (Consumiciones)GolosinasANDALUCIA</v>
      </c>
      <c r="B239">
        <v>0</v>
      </c>
      <c r="C239" s="15">
        <v>0</v>
      </c>
      <c r="D239" s="15" t="s">
        <v>4</v>
      </c>
      <c r="E239" s="17">
        <v>31.952245904986086</v>
      </c>
      <c r="F239" s="17">
        <v>25.764662596103943</v>
      </c>
      <c r="G239" s="17">
        <v>26.126830195164334</v>
      </c>
      <c r="H239" s="17"/>
      <c r="I239" s="17"/>
      <c r="J239" s="17"/>
      <c r="K239" s="17"/>
      <c r="L239" s="17"/>
      <c r="M239" s="17"/>
      <c r="N239" s="17"/>
      <c r="O239" s="17"/>
    </row>
    <row r="240" spans="1:15" x14ac:dyDescent="0.25">
      <c r="A240" s="15" t="str">
        <f>B3&amp;C235&amp;D240</f>
        <v>DISTRIBUCION VOLUMEN X CRITERIO (Consumiciones)GolosinasMDD AM</v>
      </c>
      <c r="B240">
        <v>0</v>
      </c>
      <c r="C240" s="15">
        <v>0</v>
      </c>
      <c r="D240" s="15" t="s">
        <v>5</v>
      </c>
      <c r="E240" s="17">
        <v>15.260796854762257</v>
      </c>
      <c r="F240" s="17">
        <v>14.600963461831936</v>
      </c>
      <c r="G240" s="17">
        <v>13.445207000549452</v>
      </c>
      <c r="H240" s="17"/>
      <c r="I240" s="17"/>
      <c r="J240" s="17"/>
      <c r="K240" s="17"/>
      <c r="L240" s="17"/>
      <c r="M240" s="17"/>
      <c r="N240" s="17"/>
      <c r="O240" s="17"/>
    </row>
    <row r="241" spans="1:15" x14ac:dyDescent="0.25">
      <c r="A241" s="15" t="str">
        <f>B3&amp;C235&amp;D241</f>
        <v>DISTRIBUCION VOLUMEN X CRITERIO (Consumiciones)GolosinasRTO CENTRO</v>
      </c>
      <c r="B241">
        <v>0</v>
      </c>
      <c r="C241" s="15">
        <v>0</v>
      </c>
      <c r="D241" s="15" t="s">
        <v>6</v>
      </c>
      <c r="E241" s="17">
        <v>16.298097503094354</v>
      </c>
      <c r="F241" s="17">
        <v>16.184716437723861</v>
      </c>
      <c r="G241" s="17">
        <v>13.79244334231336</v>
      </c>
      <c r="H241" s="17"/>
      <c r="I241" s="17"/>
      <c r="J241" s="17"/>
      <c r="K241" s="17"/>
      <c r="L241" s="17"/>
      <c r="M241" s="17"/>
      <c r="N241" s="17"/>
      <c r="O241" s="17"/>
    </row>
    <row r="242" spans="1:15" x14ac:dyDescent="0.25">
      <c r="A242" s="15" t="str">
        <f>B3&amp;C235&amp;D242</f>
        <v>DISTRIBUCION VOLUMEN X CRITERIO (Consumiciones)GolosinasNORTE-CENTRO</v>
      </c>
      <c r="B242">
        <v>0</v>
      </c>
      <c r="C242" s="15">
        <v>0</v>
      </c>
      <c r="D242" s="15" t="s">
        <v>7</v>
      </c>
      <c r="E242" s="17">
        <v>7.6357470667907172</v>
      </c>
      <c r="F242" s="18">
        <v>7.5127131743468079</v>
      </c>
      <c r="G242" s="17">
        <v>12.94066887899714</v>
      </c>
      <c r="H242" s="17"/>
      <c r="I242" s="17"/>
      <c r="J242" s="17"/>
      <c r="K242" s="17"/>
      <c r="L242" s="17"/>
      <c r="M242" s="17"/>
      <c r="N242" s="17"/>
      <c r="O242" s="17"/>
    </row>
    <row r="243" spans="1:15" x14ac:dyDescent="0.25">
      <c r="A243" s="15" t="str">
        <f>B3&amp;C235&amp;D243</f>
        <v>DISTRIBUCION VOLUMEN X CRITERIO (Consumiciones)GolosinasNOROESTE</v>
      </c>
      <c r="B243">
        <v>0</v>
      </c>
      <c r="C243" s="15">
        <v>0</v>
      </c>
      <c r="D243" s="15" t="s">
        <v>8</v>
      </c>
      <c r="E243" s="17">
        <v>7.7214662271232193</v>
      </c>
      <c r="F243" s="18">
        <v>6.0036521591419243</v>
      </c>
      <c r="G243" s="17">
        <v>5.6767577014031598</v>
      </c>
      <c r="H243" s="17"/>
      <c r="I243" s="17"/>
      <c r="J243" s="17"/>
      <c r="K243" s="17"/>
      <c r="L243" s="17"/>
      <c r="M243" s="17"/>
      <c r="N243" s="17"/>
      <c r="O243" s="17"/>
    </row>
    <row r="244" spans="1:15" x14ac:dyDescent="0.25">
      <c r="A244" s="15" t="str">
        <f>B3&amp;C235&amp;D244</f>
        <v>DISTRIBUCION VOLUMEN X CRITERIO (Consumiciones)Golosinas&lt;2MIL</v>
      </c>
      <c r="B244">
        <v>0</v>
      </c>
      <c r="C244" s="15">
        <v>0</v>
      </c>
      <c r="D244" s="15" t="s">
        <v>9</v>
      </c>
      <c r="E244" s="18">
        <v>7.4224432326582948</v>
      </c>
      <c r="F244" s="18">
        <v>5.7082402321276868</v>
      </c>
      <c r="G244" s="18">
        <v>6.7316735408663915</v>
      </c>
      <c r="H244" s="18"/>
      <c r="I244" s="18"/>
      <c r="J244" s="18"/>
      <c r="K244" s="18"/>
      <c r="L244" s="18"/>
      <c r="M244" s="17"/>
      <c r="N244" s="17"/>
      <c r="O244" s="17"/>
    </row>
    <row r="245" spans="1:15" x14ac:dyDescent="0.25">
      <c r="A245" s="15" t="str">
        <f>B3&amp;C235&amp;D245</f>
        <v>DISTRIBUCION VOLUMEN X CRITERIO (Consumiciones)Golosinas2-5MIL</v>
      </c>
      <c r="B245">
        <v>0</v>
      </c>
      <c r="C245" s="15">
        <v>0</v>
      </c>
      <c r="D245" s="15" t="s">
        <v>10</v>
      </c>
      <c r="E245" s="18">
        <v>13.605885227575218</v>
      </c>
      <c r="F245" s="18">
        <v>10.869432960894333</v>
      </c>
      <c r="G245" s="17">
        <v>9.9170890426708684</v>
      </c>
      <c r="H245" s="17"/>
      <c r="I245" s="18"/>
      <c r="J245" s="17"/>
      <c r="K245" s="18"/>
      <c r="L245" s="18"/>
      <c r="M245" s="17"/>
      <c r="N245" s="17"/>
      <c r="O245" s="17"/>
    </row>
    <row r="246" spans="1:15" x14ac:dyDescent="0.25">
      <c r="A246" s="15" t="str">
        <f>B3&amp;C235&amp;D246</f>
        <v>DISTRIBUCION VOLUMEN X CRITERIO (Consumiciones)Golosinas5-10MIL</v>
      </c>
      <c r="B246">
        <v>0</v>
      </c>
      <c r="C246" s="15">
        <v>0</v>
      </c>
      <c r="D246" s="15" t="s">
        <v>11</v>
      </c>
      <c r="E246" s="18">
        <v>7.9067298378496602</v>
      </c>
      <c r="F246" s="18">
        <v>10.159479267831896</v>
      </c>
      <c r="G246" s="17">
        <v>8.1877633798794101</v>
      </c>
      <c r="H246" s="17"/>
      <c r="I246" s="17"/>
      <c r="J246" s="17"/>
      <c r="K246" s="17"/>
      <c r="L246" s="17"/>
      <c r="M246" s="17"/>
      <c r="N246" s="17"/>
      <c r="O246" s="17"/>
    </row>
    <row r="247" spans="1:15" x14ac:dyDescent="0.25">
      <c r="A247" s="15" t="str">
        <f>B3&amp;C235&amp;D247</f>
        <v>DISTRIBUCION VOLUMEN X CRITERIO (Consumiciones)Golosinas10-30MIL</v>
      </c>
      <c r="B247">
        <v>0</v>
      </c>
      <c r="C247" s="15">
        <v>0</v>
      </c>
      <c r="D247" s="15" t="s">
        <v>12</v>
      </c>
      <c r="E247" s="17">
        <v>20.394453003894622</v>
      </c>
      <c r="F247" s="17">
        <v>17.797457177148086</v>
      </c>
      <c r="G247" s="17">
        <v>18.255584077029763</v>
      </c>
      <c r="H247" s="17"/>
      <c r="I247" s="17"/>
      <c r="J247" s="17"/>
      <c r="K247" s="17"/>
      <c r="L247" s="17"/>
      <c r="M247" s="17"/>
      <c r="N247" s="17"/>
      <c r="O247" s="17"/>
    </row>
    <row r="248" spans="1:15" x14ac:dyDescent="0.25">
      <c r="A248" s="15" t="str">
        <f>B3&amp;C235&amp;D248</f>
        <v>DISTRIBUCION VOLUMEN X CRITERIO (Consumiciones)Golosinas30-100MIL</v>
      </c>
      <c r="B248">
        <v>0</v>
      </c>
      <c r="C248" s="15">
        <v>0</v>
      </c>
      <c r="D248" s="15" t="s">
        <v>13</v>
      </c>
      <c r="E248" s="17">
        <v>15.630509990228605</v>
      </c>
      <c r="F248" s="17">
        <v>21.418409506995257</v>
      </c>
      <c r="G248" s="17">
        <v>21.486987430380573</v>
      </c>
      <c r="H248" s="17"/>
      <c r="I248" s="17"/>
      <c r="J248" s="17"/>
      <c r="K248" s="17"/>
      <c r="L248" s="17"/>
      <c r="M248" s="17"/>
      <c r="N248" s="17"/>
      <c r="O248" s="17"/>
    </row>
    <row r="249" spans="1:15" x14ac:dyDescent="0.25">
      <c r="A249" s="15" t="str">
        <f>B3&amp;C235&amp;D249</f>
        <v>DISTRIBUCION VOLUMEN X CRITERIO (Consumiciones)Golosinas100-200MIL</v>
      </c>
      <c r="B249">
        <v>0</v>
      </c>
      <c r="C249" s="15">
        <v>0</v>
      </c>
      <c r="D249" s="15" t="s">
        <v>14</v>
      </c>
      <c r="E249" s="17">
        <v>12.944435639613738</v>
      </c>
      <c r="F249" s="17">
        <v>11.339902867707966</v>
      </c>
      <c r="G249" s="17">
        <v>14.118163015353186</v>
      </c>
      <c r="H249" s="17"/>
      <c r="I249" s="17"/>
      <c r="J249" s="17"/>
      <c r="K249" s="17"/>
      <c r="L249" s="17"/>
      <c r="M249" s="17"/>
      <c r="N249" s="17"/>
      <c r="O249" s="17"/>
    </row>
    <row r="250" spans="1:15" x14ac:dyDescent="0.25">
      <c r="A250" s="15" t="str">
        <f>B3&amp;C235&amp;D250</f>
        <v>DISTRIBUCION VOLUMEN X CRITERIO (Consumiciones)Golosinas200-500MIL</v>
      </c>
      <c r="B250">
        <v>0</v>
      </c>
      <c r="C250" s="15">
        <v>0</v>
      </c>
      <c r="D250" s="15" t="s">
        <v>15</v>
      </c>
      <c r="E250" s="17">
        <v>11.328114365066861</v>
      </c>
      <c r="F250" s="17">
        <v>8.8531569191164081</v>
      </c>
      <c r="G250" s="17">
        <v>13.247171351530598</v>
      </c>
      <c r="H250" s="17"/>
      <c r="I250" s="17"/>
      <c r="J250" s="17"/>
      <c r="K250" s="17"/>
      <c r="L250" s="17"/>
      <c r="M250" s="17"/>
      <c r="N250" s="17"/>
      <c r="O250" s="17"/>
    </row>
    <row r="251" spans="1:15" x14ac:dyDescent="0.25">
      <c r="A251" s="15" t="str">
        <f>B3&amp;C235&amp;D251</f>
        <v>DISTRIBUCION VOLUMEN X CRITERIO (Consumiciones)Golosinas&gt;500MIL</v>
      </c>
      <c r="B251">
        <v>0</v>
      </c>
      <c r="C251" s="15">
        <v>0</v>
      </c>
      <c r="D251" s="15" t="s">
        <v>16</v>
      </c>
      <c r="E251" s="17">
        <v>10.767430356479121</v>
      </c>
      <c r="F251" s="17">
        <v>13.853930210965979</v>
      </c>
      <c r="G251" s="17">
        <v>8.0555681622892052</v>
      </c>
      <c r="H251" s="17"/>
      <c r="I251" s="17"/>
      <c r="J251" s="17"/>
      <c r="K251" s="17"/>
      <c r="L251" s="17"/>
      <c r="M251" s="17"/>
      <c r="N251" s="17"/>
      <c r="O251" s="17"/>
    </row>
    <row r="252" spans="1:15" x14ac:dyDescent="0.25">
      <c r="A252" s="15" t="str">
        <f>B3&amp;C235&amp;D252</f>
        <v>DISTRIBUCION VOLUMEN X CRITERIO (Consumiciones)GolosinasDE 15 A 19 AÑOS</v>
      </c>
      <c r="B252">
        <v>0</v>
      </c>
      <c r="C252" s="15">
        <v>0</v>
      </c>
      <c r="D252" s="15" t="s">
        <v>48</v>
      </c>
      <c r="E252" s="18">
        <v>14.093054279773643</v>
      </c>
      <c r="F252" s="18">
        <v>16.48514416638028</v>
      </c>
      <c r="G252" s="17">
        <v>11.235708502465272</v>
      </c>
      <c r="H252" s="17"/>
      <c r="I252" s="17"/>
      <c r="J252" s="17"/>
      <c r="K252" s="18"/>
      <c r="L252" s="18"/>
      <c r="M252" s="18"/>
      <c r="N252" s="17"/>
      <c r="O252" s="17"/>
    </row>
    <row r="253" spans="1:15" x14ac:dyDescent="0.25">
      <c r="A253" s="15" t="str">
        <f>B3&amp;C235&amp;D253</f>
        <v>DISTRIBUCION VOLUMEN X CRITERIO (Consumiciones)GolosinasDE 20 A 24 AÑOS</v>
      </c>
      <c r="B253">
        <v>0</v>
      </c>
      <c r="C253" s="15">
        <v>0</v>
      </c>
      <c r="D253" s="15" t="s">
        <v>49</v>
      </c>
      <c r="E253" s="17">
        <v>10.110931419081782</v>
      </c>
      <c r="F253" s="18">
        <v>12.117100481970166</v>
      </c>
      <c r="G253" s="17">
        <v>12.041534447244146</v>
      </c>
      <c r="H253" s="17"/>
      <c r="I253" s="17"/>
      <c r="J253" s="17"/>
      <c r="K253" s="17"/>
      <c r="L253" s="17"/>
      <c r="M253" s="17"/>
      <c r="N253" s="17"/>
      <c r="O253" s="17"/>
    </row>
    <row r="254" spans="1:15" x14ac:dyDescent="0.25">
      <c r="A254" s="15" t="str">
        <f>B3&amp;C235&amp;D254</f>
        <v>DISTRIBUCION VOLUMEN X CRITERIO (Consumiciones)GolosinasDE 25 A 34 AÑOS</v>
      </c>
      <c r="B254">
        <v>0</v>
      </c>
      <c r="C254" s="15">
        <v>0</v>
      </c>
      <c r="D254" s="15" t="s">
        <v>50</v>
      </c>
      <c r="E254" s="17">
        <v>20.651601824402913</v>
      </c>
      <c r="F254" s="17">
        <v>19.25038882481342</v>
      </c>
      <c r="G254" s="17">
        <v>19.905770212930754</v>
      </c>
      <c r="H254" s="17"/>
      <c r="I254" s="17"/>
      <c r="J254" s="17"/>
      <c r="K254" s="17"/>
      <c r="L254" s="17"/>
      <c r="M254" s="17"/>
      <c r="N254" s="17"/>
      <c r="O254" s="17"/>
    </row>
    <row r="255" spans="1:15" x14ac:dyDescent="0.25">
      <c r="A255" s="15" t="str">
        <f>B3&amp;C235&amp;D255</f>
        <v>DISTRIBUCION VOLUMEN X CRITERIO (Consumiciones)GolosinasDE 35 A 49 AÑOS</v>
      </c>
      <c r="B255">
        <v>0</v>
      </c>
      <c r="C255" s="15">
        <v>0</v>
      </c>
      <c r="D255" s="15" t="s">
        <v>51</v>
      </c>
      <c r="E255" s="17">
        <v>42.876200432378866</v>
      </c>
      <c r="F255" s="17">
        <v>36.605576895372508</v>
      </c>
      <c r="G255" s="17">
        <v>32.333972343448572</v>
      </c>
      <c r="H255" s="17"/>
      <c r="I255" s="17"/>
      <c r="J255" s="17"/>
      <c r="K255" s="17"/>
      <c r="L255" s="17"/>
      <c r="M255" s="17"/>
      <c r="N255" s="17"/>
      <c r="O255" s="17"/>
    </row>
    <row r="256" spans="1:15" x14ac:dyDescent="0.25">
      <c r="A256" s="15" t="str">
        <f>B3&amp;C235&amp;D256</f>
        <v>DISTRIBUCION VOLUMEN X CRITERIO (Consumiciones)GolosinasDE 50 A 59 AÑOS</v>
      </c>
      <c r="B256">
        <v>0</v>
      </c>
      <c r="C256" s="15">
        <v>0</v>
      </c>
      <c r="D256" s="15" t="s">
        <v>52</v>
      </c>
      <c r="E256" s="17">
        <v>7.972139363647722</v>
      </c>
      <c r="F256" s="18">
        <v>9.6076265887302412</v>
      </c>
      <c r="G256" s="17">
        <v>11.808141448761795</v>
      </c>
      <c r="H256" s="17"/>
      <c r="I256" s="17"/>
      <c r="J256" s="17"/>
      <c r="K256" s="17"/>
      <c r="L256" s="17"/>
      <c r="M256" s="17"/>
      <c r="N256" s="17"/>
      <c r="O256" s="17"/>
    </row>
    <row r="257" spans="1:15" x14ac:dyDescent="0.25">
      <c r="A257" s="15" t="str">
        <f>B3&amp;C235&amp;D257</f>
        <v>DISTRIBUCION VOLUMEN X CRITERIO (Consumiciones)GolosinasDE 60 A 75 AÑOS</v>
      </c>
      <c r="B257">
        <v>0</v>
      </c>
      <c r="C257" s="15">
        <v>0</v>
      </c>
      <c r="D257" s="15" t="s">
        <v>53</v>
      </c>
      <c r="E257" s="18">
        <v>4.2960744915446467</v>
      </c>
      <c r="F257" s="18">
        <v>5.9341698784624466</v>
      </c>
      <c r="G257" s="18">
        <v>12.674879096381606</v>
      </c>
      <c r="H257" s="18"/>
      <c r="I257" s="18"/>
      <c r="J257" s="18"/>
      <c r="K257" s="18"/>
      <c r="L257" s="18"/>
      <c r="M257" s="18"/>
      <c r="N257" s="17"/>
      <c r="O257" s="17"/>
    </row>
    <row r="258" spans="1:15" x14ac:dyDescent="0.25">
      <c r="A258" s="15" t="str">
        <f>B3&amp;C235&amp;D258</f>
        <v>DISTRIBUCION VOLUMEN X CRITERIO (Consumiciones)GolosinasALTA Y MEDIA ALTA</v>
      </c>
      <c r="B258">
        <v>0</v>
      </c>
      <c r="C258" s="15">
        <v>0</v>
      </c>
      <c r="D258" s="15" t="s">
        <v>17</v>
      </c>
      <c r="E258" s="17">
        <v>13.150249803938333</v>
      </c>
      <c r="F258" s="17">
        <v>12.089485845512183</v>
      </c>
      <c r="G258" s="17">
        <v>13.951896335131758</v>
      </c>
      <c r="H258" s="17"/>
      <c r="I258" s="17"/>
      <c r="J258" s="17"/>
      <c r="K258" s="17"/>
      <c r="L258" s="17"/>
      <c r="M258" s="17"/>
      <c r="N258" s="17"/>
      <c r="O258" s="17"/>
    </row>
    <row r="259" spans="1:15" x14ac:dyDescent="0.25">
      <c r="A259" s="15" t="str">
        <f>B3&amp;C235&amp;D259</f>
        <v>DISTRIBUCION VOLUMEN X CRITERIO (Consumiciones)GolosinasMEDIA</v>
      </c>
      <c r="B259">
        <v>0</v>
      </c>
      <c r="C259" s="15">
        <v>0</v>
      </c>
      <c r="D259" s="15" t="s">
        <v>18</v>
      </c>
      <c r="E259" s="17">
        <v>39.106903583009725</v>
      </c>
      <c r="F259" s="17">
        <v>35.622236763336979</v>
      </c>
      <c r="G259" s="17">
        <v>37.01019814154558</v>
      </c>
      <c r="H259" s="17"/>
      <c r="I259" s="17"/>
      <c r="J259" s="17"/>
      <c r="K259" s="17"/>
      <c r="L259" s="17"/>
      <c r="M259" s="17"/>
      <c r="N259" s="17"/>
      <c r="O259" s="17"/>
    </row>
    <row r="260" spans="1:15" x14ac:dyDescent="0.25">
      <c r="A260" s="15" t="str">
        <f>B3&amp;C235&amp;D260</f>
        <v>DISTRIBUCION VOLUMEN X CRITERIO (Consumiciones)GolosinasMEDIA BAJA</v>
      </c>
      <c r="B260">
        <v>0</v>
      </c>
      <c r="C260" s="15">
        <v>0</v>
      </c>
      <c r="D260" s="15" t="s">
        <v>19</v>
      </c>
      <c r="E260" s="17">
        <v>30.625469191844878</v>
      </c>
      <c r="F260" s="17">
        <v>23.67723686843631</v>
      </c>
      <c r="G260" s="17">
        <v>21.205499238754992</v>
      </c>
      <c r="H260" s="17"/>
      <c r="I260" s="17"/>
      <c r="J260" s="17"/>
      <c r="K260" s="17"/>
      <c r="L260" s="17"/>
      <c r="M260" s="17"/>
      <c r="N260" s="17"/>
      <c r="O260" s="17"/>
    </row>
    <row r="261" spans="1:15" x14ac:dyDescent="0.25">
      <c r="A261" s="15" t="str">
        <f>B3&amp;C235&amp;D261</f>
        <v>DISTRIBUCION VOLUMEN X CRITERIO (Consumiciones)GolosinasBAJA</v>
      </c>
      <c r="B261">
        <v>0</v>
      </c>
      <c r="C261" s="15">
        <v>0</v>
      </c>
      <c r="D261" s="15" t="s">
        <v>20</v>
      </c>
      <c r="E261" s="17">
        <v>17.117375059255462</v>
      </c>
      <c r="F261" s="18">
        <v>28.611047358443585</v>
      </c>
      <c r="G261" s="17">
        <v>27.832415361415887</v>
      </c>
      <c r="H261" s="17"/>
      <c r="I261" s="17"/>
      <c r="J261" s="17"/>
      <c r="K261" s="17"/>
      <c r="L261" s="17"/>
      <c r="M261" s="17"/>
      <c r="N261" s="17"/>
      <c r="O261" s="17"/>
    </row>
    <row r="262" spans="1:15" x14ac:dyDescent="0.25">
      <c r="A262" s="15" t="str">
        <f>B3&amp;C235&amp;D262</f>
        <v>DISTRIBUCION VOLUMEN X CRITERIO (Consumiciones)GolosinasHOMBRE</v>
      </c>
      <c r="B262">
        <v>0</v>
      </c>
      <c r="C262" s="15">
        <v>0</v>
      </c>
      <c r="D262" s="15" t="s">
        <v>21</v>
      </c>
      <c r="E262" s="17">
        <v>32.201236544650605</v>
      </c>
      <c r="F262" s="17">
        <v>29.007043706113549</v>
      </c>
      <c r="G262" s="17">
        <v>32.607261115508344</v>
      </c>
      <c r="H262" s="17"/>
      <c r="I262" s="17"/>
      <c r="J262" s="17"/>
      <c r="K262" s="17"/>
      <c r="L262" s="17"/>
      <c r="M262" s="17"/>
      <c r="N262" s="17"/>
      <c r="O262" s="17"/>
    </row>
    <row r="263" spans="1:15" x14ac:dyDescent="0.25">
      <c r="A263" s="15" t="str">
        <f>B3&amp;C235&amp;D263</f>
        <v>DISTRIBUCION VOLUMEN X CRITERIO (Consumiciones)GolosinasMUJER</v>
      </c>
      <c r="B263">
        <v>0</v>
      </c>
      <c r="C263" s="15">
        <v>0</v>
      </c>
      <c r="D263" s="15" t="s">
        <v>22</v>
      </c>
      <c r="E263" s="17">
        <v>67.798765817301003</v>
      </c>
      <c r="F263" s="17">
        <v>70.992951167089657</v>
      </c>
      <c r="G263" s="17">
        <v>67.392723756411272</v>
      </c>
      <c r="H263" s="17"/>
      <c r="I263" s="17"/>
      <c r="J263" s="17"/>
      <c r="K263" s="17"/>
      <c r="L263" s="17"/>
      <c r="M263" s="17"/>
      <c r="N263" s="17"/>
      <c r="O263" s="17"/>
    </row>
    <row r="264" spans="1:15" x14ac:dyDescent="0.25">
      <c r="A264" s="15" t="str">
        <f>B264&amp;C264&amp;D264</f>
        <v>DISTRIBUCION VOLUMEN X CRITERIO (kg ó litros)Total AperitivosT.ESPAÑA</v>
      </c>
      <c r="B264" t="s">
        <v>140</v>
      </c>
      <c r="C264" s="15" t="s">
        <v>40</v>
      </c>
      <c r="D264" s="15" t="s">
        <v>45</v>
      </c>
      <c r="E264" s="17">
        <v>100</v>
      </c>
      <c r="F264" s="17">
        <v>100</v>
      </c>
      <c r="G264" s="17">
        <v>100</v>
      </c>
      <c r="H264" s="17"/>
      <c r="I264" s="17"/>
      <c r="J264" s="17"/>
      <c r="K264" s="17"/>
      <c r="L264" s="17"/>
      <c r="M264" s="17"/>
      <c r="N264" s="17"/>
      <c r="O264" s="17"/>
    </row>
    <row r="265" spans="1:15" x14ac:dyDescent="0.25">
      <c r="A265" s="15" t="str">
        <f>B264&amp;C264&amp;D265</f>
        <v>DISTRIBUCION VOLUMEN X CRITERIO (kg ó litros)Total AperitivosBCN AM</v>
      </c>
      <c r="B265">
        <v>0</v>
      </c>
      <c r="C265" s="15">
        <v>0</v>
      </c>
      <c r="D265" s="15" t="s">
        <v>1</v>
      </c>
      <c r="E265" s="17">
        <v>6.8163863145144914</v>
      </c>
      <c r="F265" s="17">
        <v>6.378188238491167</v>
      </c>
      <c r="G265" s="17">
        <v>6.8870599244596109</v>
      </c>
      <c r="H265" s="17"/>
      <c r="I265" s="17"/>
      <c r="J265" s="17"/>
      <c r="K265" s="17"/>
      <c r="L265" s="17"/>
      <c r="M265" s="17"/>
      <c r="N265" s="17"/>
      <c r="O265" s="17"/>
    </row>
    <row r="266" spans="1:15" x14ac:dyDescent="0.25">
      <c r="A266" s="15" t="str">
        <f>B264&amp;C264&amp;D266</f>
        <v>DISTRIBUCION VOLUMEN X CRITERIO (kg ó litros)Total AperitivosREST.CAT ARAGON</v>
      </c>
      <c r="B266">
        <v>0</v>
      </c>
      <c r="C266" s="15">
        <v>0</v>
      </c>
      <c r="D266" s="15" t="s">
        <v>2</v>
      </c>
      <c r="E266" s="17">
        <v>11.7203398280255</v>
      </c>
      <c r="F266" s="17">
        <v>12.603192966316485</v>
      </c>
      <c r="G266" s="17">
        <v>10.060534978931175</v>
      </c>
      <c r="H266" s="17"/>
      <c r="I266" s="17"/>
      <c r="J266" s="17"/>
      <c r="K266" s="17"/>
      <c r="L266" s="17"/>
      <c r="M266" s="17"/>
      <c r="N266" s="17"/>
      <c r="O266" s="17"/>
    </row>
    <row r="267" spans="1:15" x14ac:dyDescent="0.25">
      <c r="A267" s="15" t="str">
        <f>B264&amp;C264&amp;D267</f>
        <v>DISTRIBUCION VOLUMEN X CRITERIO (kg ó litros)Total AperitivosLEVANTE</v>
      </c>
      <c r="B267">
        <v>0</v>
      </c>
      <c r="C267" s="15">
        <v>0</v>
      </c>
      <c r="D267" s="15" t="s">
        <v>3</v>
      </c>
      <c r="E267" s="17">
        <v>14.105174323794021</v>
      </c>
      <c r="F267" s="17">
        <v>12.40174235728005</v>
      </c>
      <c r="G267" s="17">
        <v>12.273541042565766</v>
      </c>
      <c r="H267" s="17"/>
      <c r="I267" s="17"/>
      <c r="J267" s="17"/>
      <c r="K267" s="17"/>
      <c r="L267" s="17"/>
      <c r="M267" s="17"/>
      <c r="N267" s="17"/>
      <c r="O267" s="17"/>
    </row>
    <row r="268" spans="1:15" x14ac:dyDescent="0.25">
      <c r="A268" s="15" t="str">
        <f>B264&amp;C264&amp;D268</f>
        <v>DISTRIBUCION VOLUMEN X CRITERIO (kg ó litros)Total AperitivosANDALUCIA</v>
      </c>
      <c r="B268">
        <v>0</v>
      </c>
      <c r="C268" s="15">
        <v>0</v>
      </c>
      <c r="D268" s="15" t="s">
        <v>4</v>
      </c>
      <c r="E268" s="17">
        <v>22.63804841758537</v>
      </c>
      <c r="F268" s="17">
        <v>24.641726742718156</v>
      </c>
      <c r="G268" s="17">
        <v>22.155912374385899</v>
      </c>
      <c r="H268" s="17"/>
      <c r="I268" s="17"/>
      <c r="J268" s="17"/>
      <c r="K268" s="17"/>
      <c r="L268" s="17"/>
      <c r="M268" s="17"/>
      <c r="N268" s="17"/>
      <c r="O268" s="17"/>
    </row>
    <row r="269" spans="1:15" x14ac:dyDescent="0.25">
      <c r="A269" s="15" t="str">
        <f>B264&amp;C264&amp;D269</f>
        <v>DISTRIBUCION VOLUMEN X CRITERIO (kg ó litros)Total AperitivosMDD AM</v>
      </c>
      <c r="B269">
        <v>0</v>
      </c>
      <c r="C269" s="15">
        <v>0</v>
      </c>
      <c r="D269" s="15" t="s">
        <v>5</v>
      </c>
      <c r="E269" s="17">
        <v>16.06133607393997</v>
      </c>
      <c r="F269" s="17">
        <v>13.524593931810974</v>
      </c>
      <c r="G269" s="17">
        <v>11.444454741134635</v>
      </c>
      <c r="H269" s="17"/>
      <c r="I269" s="17"/>
      <c r="J269" s="17"/>
      <c r="K269" s="17"/>
      <c r="L269" s="17"/>
      <c r="M269" s="17"/>
      <c r="N269" s="17"/>
      <c r="O269" s="17"/>
    </row>
    <row r="270" spans="1:15" x14ac:dyDescent="0.25">
      <c r="A270" s="15" t="str">
        <f>B264&amp;C264&amp;D270</f>
        <v>DISTRIBUCION VOLUMEN X CRITERIO (kg ó litros)Total AperitivosRTO CENTRO</v>
      </c>
      <c r="B270">
        <v>0</v>
      </c>
      <c r="C270" s="15">
        <v>0</v>
      </c>
      <c r="D270" s="15" t="s">
        <v>6</v>
      </c>
      <c r="E270" s="17">
        <v>9.9132877077223363</v>
      </c>
      <c r="F270" s="17">
        <v>13.03149552684425</v>
      </c>
      <c r="G270" s="17">
        <v>16.287014354914515</v>
      </c>
      <c r="H270" s="17"/>
      <c r="I270" s="17"/>
      <c r="J270" s="17"/>
      <c r="K270" s="17"/>
      <c r="L270" s="17"/>
      <c r="M270" s="17"/>
      <c r="N270" s="17"/>
      <c r="O270" s="17"/>
    </row>
    <row r="271" spans="1:15" x14ac:dyDescent="0.25">
      <c r="A271" s="15" t="str">
        <f>B264&amp;C264&amp;D271</f>
        <v>DISTRIBUCION VOLUMEN X CRITERIO (kg ó litros)Total AperitivosNORTE-CENTRO</v>
      </c>
      <c r="B271">
        <v>0</v>
      </c>
      <c r="C271" s="15">
        <v>0</v>
      </c>
      <c r="D271" s="15" t="s">
        <v>7</v>
      </c>
      <c r="E271" s="17">
        <v>10.345062141487377</v>
      </c>
      <c r="F271" s="17">
        <v>9.7160939047755814</v>
      </c>
      <c r="G271" s="17">
        <v>12.558076841293001</v>
      </c>
      <c r="H271" s="17"/>
      <c r="I271" s="17"/>
      <c r="J271" s="17"/>
      <c r="K271" s="17"/>
      <c r="L271" s="17"/>
      <c r="M271" s="17"/>
      <c r="N271" s="17"/>
      <c r="O271" s="17"/>
    </row>
    <row r="272" spans="1:15" x14ac:dyDescent="0.25">
      <c r="A272" s="15" t="str">
        <f>B264&amp;C264&amp;D272</f>
        <v>DISTRIBUCION VOLUMEN X CRITERIO (kg ó litros)Total AperitivosNOROESTE</v>
      </c>
      <c r="B272">
        <v>0</v>
      </c>
      <c r="C272" s="15">
        <v>0</v>
      </c>
      <c r="D272" s="15" t="s">
        <v>8</v>
      </c>
      <c r="E272" s="17">
        <v>8.4003671478024664</v>
      </c>
      <c r="F272" s="17">
        <v>7.9451223174796111</v>
      </c>
      <c r="G272" s="17">
        <v>8.3334048495307336</v>
      </c>
      <c r="H272" s="17"/>
      <c r="I272" s="17"/>
      <c r="J272" s="17"/>
      <c r="K272" s="17"/>
      <c r="L272" s="17"/>
      <c r="M272" s="17"/>
      <c r="N272" s="17"/>
      <c r="O272" s="17"/>
    </row>
    <row r="273" spans="1:15" x14ac:dyDescent="0.25">
      <c r="A273" s="15" t="str">
        <f>B264&amp;C264&amp;D273</f>
        <v>DISTRIBUCION VOLUMEN X CRITERIO (kg ó litros)Total Aperitivos&lt;2MIL</v>
      </c>
      <c r="B273">
        <v>0</v>
      </c>
      <c r="C273" s="15">
        <v>0</v>
      </c>
      <c r="D273" s="15" t="s">
        <v>9</v>
      </c>
      <c r="E273" s="17">
        <v>4.4784445118102933</v>
      </c>
      <c r="F273" s="17">
        <v>6.2150610382486784</v>
      </c>
      <c r="G273" s="17">
        <v>8.1087853459484514</v>
      </c>
      <c r="H273" s="17"/>
      <c r="I273" s="17"/>
      <c r="J273" s="17"/>
      <c r="K273" s="17"/>
      <c r="L273" s="17"/>
      <c r="M273" s="17"/>
      <c r="N273" s="17"/>
      <c r="O273" s="17"/>
    </row>
    <row r="274" spans="1:15" x14ac:dyDescent="0.25">
      <c r="A274" s="15" t="str">
        <f>B264&amp;C264&amp;D274</f>
        <v>DISTRIBUCION VOLUMEN X CRITERIO (kg ó litros)Total Aperitivos2-5MIL</v>
      </c>
      <c r="B274">
        <v>0</v>
      </c>
      <c r="C274" s="15">
        <v>0</v>
      </c>
      <c r="D274" s="15" t="s">
        <v>10</v>
      </c>
      <c r="E274" s="17">
        <v>9.131277687440118</v>
      </c>
      <c r="F274" s="17">
        <v>6.7374299726245406</v>
      </c>
      <c r="G274" s="17">
        <v>7.4437077428084999</v>
      </c>
      <c r="H274" s="17"/>
      <c r="I274" s="17"/>
      <c r="J274" s="17"/>
      <c r="K274" s="17"/>
      <c r="L274" s="17"/>
      <c r="M274" s="17"/>
      <c r="N274" s="17"/>
      <c r="O274" s="17"/>
    </row>
    <row r="275" spans="1:15" x14ac:dyDescent="0.25">
      <c r="A275" s="15" t="str">
        <f>B264&amp;C264&amp;D275</f>
        <v>DISTRIBUCION VOLUMEN X CRITERIO (kg ó litros)Total Aperitivos5-10MIL</v>
      </c>
      <c r="B275">
        <v>0</v>
      </c>
      <c r="C275" s="15">
        <v>0</v>
      </c>
      <c r="D275" s="15" t="s">
        <v>11</v>
      </c>
      <c r="E275" s="17">
        <v>7.200577326596842</v>
      </c>
      <c r="F275" s="17">
        <v>8.5812080322254438</v>
      </c>
      <c r="G275" s="17">
        <v>6.5649447628885982</v>
      </c>
      <c r="H275" s="17"/>
      <c r="I275" s="17"/>
      <c r="J275" s="17"/>
      <c r="K275" s="17"/>
      <c r="L275" s="17"/>
      <c r="M275" s="17"/>
      <c r="N275" s="17"/>
      <c r="O275" s="17"/>
    </row>
    <row r="276" spans="1:15" x14ac:dyDescent="0.25">
      <c r="A276" s="15" t="str">
        <f>B264&amp;C264&amp;D276</f>
        <v>DISTRIBUCION VOLUMEN X CRITERIO (kg ó litros)Total Aperitivos10-30MIL</v>
      </c>
      <c r="B276">
        <v>0</v>
      </c>
      <c r="C276" s="15">
        <v>0</v>
      </c>
      <c r="D276" s="15" t="s">
        <v>12</v>
      </c>
      <c r="E276" s="17">
        <v>18.679893528802793</v>
      </c>
      <c r="F276" s="17">
        <v>21.337261431688898</v>
      </c>
      <c r="G276" s="17">
        <v>21.811381757860246</v>
      </c>
      <c r="H276" s="17"/>
      <c r="I276" s="17"/>
      <c r="J276" s="17"/>
      <c r="K276" s="17"/>
      <c r="L276" s="17"/>
      <c r="M276" s="17"/>
      <c r="N276" s="17"/>
      <c r="O276" s="17"/>
    </row>
    <row r="277" spans="1:15" x14ac:dyDescent="0.25">
      <c r="A277" s="15" t="str">
        <f>B264&amp;C264&amp;D277</f>
        <v>DISTRIBUCION VOLUMEN X CRITERIO (kg ó litros)Total Aperitivos30-100MIL</v>
      </c>
      <c r="B277">
        <v>0</v>
      </c>
      <c r="C277" s="15">
        <v>0</v>
      </c>
      <c r="D277" s="15" t="s">
        <v>13</v>
      </c>
      <c r="E277" s="17">
        <v>21.48415175711272</v>
      </c>
      <c r="F277" s="17">
        <v>19.615327397659623</v>
      </c>
      <c r="G277" s="17">
        <v>20.14114523598586</v>
      </c>
      <c r="H277" s="17"/>
      <c r="I277" s="17"/>
      <c r="J277" s="17"/>
      <c r="K277" s="17"/>
      <c r="L277" s="17"/>
      <c r="M277" s="17"/>
      <c r="N277" s="17"/>
      <c r="O277" s="17"/>
    </row>
    <row r="278" spans="1:15" x14ac:dyDescent="0.25">
      <c r="A278" s="15" t="str">
        <f>B264&amp;C264&amp;D278</f>
        <v>DISTRIBUCION VOLUMEN X CRITERIO (kg ó litros)Total Aperitivos100-200MIL</v>
      </c>
      <c r="B278">
        <v>0</v>
      </c>
      <c r="C278" s="15">
        <v>0</v>
      </c>
      <c r="D278" s="15" t="s">
        <v>14</v>
      </c>
      <c r="E278" s="17">
        <v>10.29319473284894</v>
      </c>
      <c r="F278" s="17">
        <v>8.471494684441252</v>
      </c>
      <c r="G278" s="17">
        <v>7.7967884965684995</v>
      </c>
      <c r="H278" s="17"/>
      <c r="I278" s="17"/>
      <c r="J278" s="17"/>
      <c r="K278" s="17"/>
      <c r="L278" s="17"/>
      <c r="M278" s="17"/>
      <c r="N278" s="17"/>
      <c r="O278" s="17"/>
    </row>
    <row r="279" spans="1:15" x14ac:dyDescent="0.25">
      <c r="A279" s="15" t="str">
        <f>B264&amp;C264&amp;D279</f>
        <v>DISTRIBUCION VOLUMEN X CRITERIO (kg ó litros)Total Aperitivos200-500MIL</v>
      </c>
      <c r="B279">
        <v>0</v>
      </c>
      <c r="C279" s="15">
        <v>0</v>
      </c>
      <c r="D279" s="15" t="s">
        <v>15</v>
      </c>
      <c r="E279" s="17">
        <v>11.722853596794218</v>
      </c>
      <c r="F279" s="17">
        <v>11.766216285567795</v>
      </c>
      <c r="G279" s="17">
        <v>12.62778531310934</v>
      </c>
      <c r="H279" s="17"/>
      <c r="I279" s="17"/>
      <c r="J279" s="17"/>
      <c r="K279" s="17"/>
      <c r="L279" s="17"/>
      <c r="M279" s="17"/>
      <c r="N279" s="17"/>
      <c r="O279" s="17"/>
    </row>
    <row r="280" spans="1:15" x14ac:dyDescent="0.25">
      <c r="A280" s="15" t="str">
        <f>B264&amp;C264&amp;D280</f>
        <v>DISTRIBUCION VOLUMEN X CRITERIO (kg ó litros)Total Aperitivos&gt;500MIL</v>
      </c>
      <c r="B280">
        <v>0</v>
      </c>
      <c r="C280" s="15">
        <v>0</v>
      </c>
      <c r="D280" s="15" t="s">
        <v>16</v>
      </c>
      <c r="E280" s="17">
        <v>17.009608487040733</v>
      </c>
      <c r="F280" s="17">
        <v>17.518157917453884</v>
      </c>
      <c r="G280" s="17">
        <v>15.505462508682214</v>
      </c>
      <c r="H280" s="17"/>
      <c r="I280" s="17"/>
      <c r="J280" s="17"/>
      <c r="K280" s="17"/>
      <c r="L280" s="17"/>
      <c r="M280" s="17"/>
      <c r="N280" s="17"/>
      <c r="O280" s="17"/>
    </row>
    <row r="281" spans="1:15" x14ac:dyDescent="0.25">
      <c r="A281" s="15" t="str">
        <f>B264&amp;C264&amp;D281</f>
        <v>DISTRIBUCION VOLUMEN X CRITERIO (kg ó litros)Total AperitivosDE 15 A 19 AÑOS</v>
      </c>
      <c r="B281">
        <v>0</v>
      </c>
      <c r="C281" s="15">
        <v>0</v>
      </c>
      <c r="D281" s="15" t="s">
        <v>48</v>
      </c>
      <c r="E281" s="17">
        <v>7.4007348380002629</v>
      </c>
      <c r="F281" s="17">
        <v>8.3557940457551503</v>
      </c>
      <c r="G281" s="17">
        <v>8.6831947898475459</v>
      </c>
      <c r="H281" s="17"/>
      <c r="I281" s="17"/>
      <c r="J281" s="17"/>
      <c r="K281" s="17"/>
      <c r="L281" s="17"/>
      <c r="M281" s="17"/>
      <c r="N281" s="17"/>
      <c r="O281" s="17"/>
    </row>
    <row r="282" spans="1:15" x14ac:dyDescent="0.25">
      <c r="A282" s="15" t="str">
        <f>B264&amp;C264&amp;D282</f>
        <v>DISTRIBUCION VOLUMEN X CRITERIO (kg ó litros)Total AperitivosDE 20 A 24 AÑOS</v>
      </c>
      <c r="B282">
        <v>0</v>
      </c>
      <c r="C282" s="15">
        <v>0</v>
      </c>
      <c r="D282" s="15" t="s">
        <v>49</v>
      </c>
      <c r="E282" s="17">
        <v>5.0049883169052345</v>
      </c>
      <c r="F282" s="17">
        <v>5.2899286179100873</v>
      </c>
      <c r="G282" s="17">
        <v>6.3558830285310828</v>
      </c>
      <c r="H282" s="17"/>
      <c r="I282" s="17"/>
      <c r="J282" s="17"/>
      <c r="K282" s="17"/>
      <c r="L282" s="17"/>
      <c r="M282" s="17"/>
      <c r="N282" s="17"/>
      <c r="O282" s="17"/>
    </row>
    <row r="283" spans="1:15" x14ac:dyDescent="0.25">
      <c r="A283" s="15" t="str">
        <f>B264&amp;C264&amp;D283</f>
        <v>DISTRIBUCION VOLUMEN X CRITERIO (kg ó litros)Total AperitivosDE 25 A 34 AÑOS</v>
      </c>
      <c r="B283">
        <v>0</v>
      </c>
      <c r="C283" s="15">
        <v>0</v>
      </c>
      <c r="D283" s="15" t="s">
        <v>50</v>
      </c>
      <c r="E283" s="17">
        <v>10.303856624762991</v>
      </c>
      <c r="F283" s="17">
        <v>10.412116715581639</v>
      </c>
      <c r="G283" s="17">
        <v>10.248252040001857</v>
      </c>
      <c r="H283" s="17"/>
      <c r="I283" s="17"/>
      <c r="J283" s="17"/>
      <c r="K283" s="17"/>
      <c r="L283" s="17"/>
      <c r="M283" s="17"/>
      <c r="N283" s="17"/>
      <c r="O283" s="17"/>
    </row>
    <row r="284" spans="1:15" x14ac:dyDescent="0.25">
      <c r="A284" s="15" t="str">
        <f>B264&amp;C264&amp;D284</f>
        <v>DISTRIBUCION VOLUMEN X CRITERIO (kg ó litros)Total AperitivosDE 35 A 49 AÑOS</v>
      </c>
      <c r="B284">
        <v>0</v>
      </c>
      <c r="C284" s="15">
        <v>0</v>
      </c>
      <c r="D284" s="15" t="s">
        <v>51</v>
      </c>
      <c r="E284" s="17">
        <v>32.519846548187459</v>
      </c>
      <c r="F284" s="17">
        <v>29.404420414232955</v>
      </c>
      <c r="G284" s="17">
        <v>25.322749601771914</v>
      </c>
      <c r="H284" s="17"/>
      <c r="I284" s="17"/>
      <c r="J284" s="17"/>
      <c r="K284" s="17"/>
      <c r="L284" s="17"/>
      <c r="M284" s="17"/>
      <c r="N284" s="17"/>
      <c r="O284" s="17"/>
    </row>
    <row r="285" spans="1:15" x14ac:dyDescent="0.25">
      <c r="A285" s="15" t="str">
        <f>B264&amp;C264&amp;D285</f>
        <v>DISTRIBUCION VOLUMEN X CRITERIO (kg ó litros)Total AperitivosDE 50 A 59 AÑOS</v>
      </c>
      <c r="B285">
        <v>0</v>
      </c>
      <c r="C285" s="15">
        <v>0</v>
      </c>
      <c r="D285" s="15" t="s">
        <v>52</v>
      </c>
      <c r="E285" s="17">
        <v>22.008422745545079</v>
      </c>
      <c r="F285" s="17">
        <v>22.699353870069856</v>
      </c>
      <c r="G285" s="17">
        <v>22.142776121852243</v>
      </c>
      <c r="H285" s="17"/>
      <c r="I285" s="17"/>
      <c r="J285" s="17"/>
      <c r="K285" s="17"/>
      <c r="L285" s="17"/>
      <c r="M285" s="17"/>
      <c r="N285" s="17"/>
      <c r="O285" s="17"/>
    </row>
    <row r="286" spans="1:15" x14ac:dyDescent="0.25">
      <c r="A286" s="15" t="str">
        <f>B264&amp;C264&amp;D286</f>
        <v>DISTRIBUCION VOLUMEN X CRITERIO (kg ó litros)Total AperitivosDE 60 A 75 AÑOS</v>
      </c>
      <c r="B286">
        <v>0</v>
      </c>
      <c r="C286" s="15">
        <v>0</v>
      </c>
      <c r="D286" s="15" t="s">
        <v>53</v>
      </c>
      <c r="E286" s="17">
        <v>22.76215283409395</v>
      </c>
      <c r="F286" s="17">
        <v>24.080543702199225</v>
      </c>
      <c r="G286" s="17">
        <v>27.247144080326724</v>
      </c>
      <c r="H286" s="17"/>
      <c r="I286" s="17"/>
      <c r="J286" s="17"/>
      <c r="K286" s="17"/>
      <c r="L286" s="17"/>
      <c r="M286" s="17"/>
      <c r="N286" s="17"/>
      <c r="O286" s="17"/>
    </row>
    <row r="287" spans="1:15" x14ac:dyDescent="0.25">
      <c r="A287" s="15" t="str">
        <f>B264&amp;C264&amp;D287</f>
        <v>DISTRIBUCION VOLUMEN X CRITERIO (kg ó litros)Total AperitivosALTA Y MEDIA ALTA</v>
      </c>
      <c r="B287">
        <v>0</v>
      </c>
      <c r="C287" s="15">
        <v>0</v>
      </c>
      <c r="D287" s="15" t="s">
        <v>17</v>
      </c>
      <c r="E287" s="17">
        <v>17.354822006111934</v>
      </c>
      <c r="F287" s="17">
        <v>16.848333992314409</v>
      </c>
      <c r="G287" s="17">
        <v>17.090734874799807</v>
      </c>
      <c r="H287" s="17"/>
      <c r="I287" s="17"/>
      <c r="J287" s="17"/>
      <c r="K287" s="17"/>
      <c r="L287" s="17"/>
      <c r="M287" s="17"/>
      <c r="N287" s="17"/>
      <c r="O287" s="17"/>
    </row>
    <row r="288" spans="1:15" x14ac:dyDescent="0.25">
      <c r="A288" s="15" t="str">
        <f>B264&amp;C264&amp;D288</f>
        <v>DISTRIBUCION VOLUMEN X CRITERIO (kg ó litros)Total AperitivosMEDIA</v>
      </c>
      <c r="B288">
        <v>0</v>
      </c>
      <c r="C288" s="15">
        <v>0</v>
      </c>
      <c r="D288" s="15" t="s">
        <v>18</v>
      </c>
      <c r="E288" s="17">
        <v>33.593538471943646</v>
      </c>
      <c r="F288" s="17">
        <v>35.857143590766505</v>
      </c>
      <c r="G288" s="17">
        <v>35.79636510839174</v>
      </c>
      <c r="H288" s="17"/>
      <c r="I288" s="17"/>
      <c r="J288" s="17"/>
      <c r="K288" s="17"/>
      <c r="L288" s="17"/>
      <c r="M288" s="17"/>
      <c r="N288" s="17"/>
      <c r="O288" s="17"/>
    </row>
    <row r="289" spans="1:15" x14ac:dyDescent="0.25">
      <c r="A289" s="15" t="str">
        <f>B264&amp;C264&amp;D289</f>
        <v>DISTRIBUCION VOLUMEN X CRITERIO (kg ó litros)Total AperitivosMEDIA BAJA</v>
      </c>
      <c r="B289">
        <v>0</v>
      </c>
      <c r="C289" s="15">
        <v>0</v>
      </c>
      <c r="D289" s="15" t="s">
        <v>19</v>
      </c>
      <c r="E289" s="17">
        <v>24.783120068678741</v>
      </c>
      <c r="F289" s="17">
        <v>26.145408223858457</v>
      </c>
      <c r="G289" s="17">
        <v>21.735298495340054</v>
      </c>
      <c r="H289" s="17"/>
      <c r="I289" s="17"/>
      <c r="J289" s="17"/>
      <c r="K289" s="17"/>
      <c r="L289" s="17"/>
      <c r="M289" s="17"/>
      <c r="N289" s="17"/>
      <c r="O289" s="17"/>
    </row>
    <row r="290" spans="1:15" x14ac:dyDescent="0.25">
      <c r="A290" s="15" t="str">
        <f>B264&amp;C264&amp;D290</f>
        <v>DISTRIBUCION VOLUMEN X CRITERIO (kg ó litros)Total AperitivosBAJA</v>
      </c>
      <c r="B290">
        <v>0</v>
      </c>
      <c r="C290" s="15">
        <v>0</v>
      </c>
      <c r="D290" s="15" t="s">
        <v>20</v>
      </c>
      <c r="E290" s="17">
        <v>24.268522456732232</v>
      </c>
      <c r="F290" s="17">
        <v>21.391269642860347</v>
      </c>
      <c r="G290" s="17">
        <v>25.37760055876533</v>
      </c>
      <c r="H290" s="17"/>
      <c r="I290" s="17"/>
      <c r="J290" s="17"/>
      <c r="K290" s="17"/>
      <c r="L290" s="17"/>
      <c r="M290" s="17"/>
      <c r="N290" s="17"/>
      <c r="O290" s="17"/>
    </row>
    <row r="291" spans="1:15" x14ac:dyDescent="0.25">
      <c r="A291" s="15" t="str">
        <f>B264&amp;C264&amp;D291</f>
        <v>DISTRIBUCION VOLUMEN X CRITERIO (kg ó litros)Total AperitivosHOMBRE</v>
      </c>
      <c r="B291">
        <v>0</v>
      </c>
      <c r="C291" s="15">
        <v>0</v>
      </c>
      <c r="D291" s="15" t="s">
        <v>21</v>
      </c>
      <c r="E291" s="17">
        <v>40.715444984373022</v>
      </c>
      <c r="F291" s="17">
        <v>38.133597977371082</v>
      </c>
      <c r="G291" s="17">
        <v>41.285953683266563</v>
      </c>
      <c r="H291" s="17"/>
      <c r="I291" s="17"/>
      <c r="J291" s="17"/>
      <c r="K291" s="17"/>
      <c r="L291" s="17"/>
      <c r="M291" s="17"/>
      <c r="N291" s="17"/>
      <c r="O291" s="17"/>
    </row>
    <row r="292" spans="1:15" x14ac:dyDescent="0.25">
      <c r="A292" s="15" t="str">
        <f>B264&amp;C264&amp;D292</f>
        <v>DISTRIBUCION VOLUMEN X CRITERIO (kg ó litros)Total AperitivosMUJER</v>
      </c>
      <c r="B292">
        <v>0</v>
      </c>
      <c r="C292" s="15">
        <v>0</v>
      </c>
      <c r="D292" s="15" t="s">
        <v>22</v>
      </c>
      <c r="E292" s="17">
        <v>59.284557621559401</v>
      </c>
      <c r="F292" s="17">
        <v>62.108556690153861</v>
      </c>
      <c r="G292" s="17">
        <v>58.714043155364429</v>
      </c>
      <c r="H292" s="17"/>
      <c r="I292" s="17"/>
      <c r="J292" s="17"/>
      <c r="K292" s="17"/>
      <c r="L292" s="17"/>
      <c r="M292" s="17"/>
      <c r="N292" s="17"/>
      <c r="O292" s="17"/>
    </row>
    <row r="293" spans="1:15" x14ac:dyDescent="0.25">
      <c r="A293" s="15" t="str">
        <f>B264&amp;C293&amp;D293</f>
        <v>DISTRIBUCION VOLUMEN X CRITERIO (kg ó litros)Patatas Fritas + Otros Aperitivos SaladosT.ESPAÑA</v>
      </c>
      <c r="B293">
        <v>0</v>
      </c>
      <c r="C293" s="15" t="s">
        <v>41</v>
      </c>
      <c r="D293" s="15" t="s">
        <v>45</v>
      </c>
      <c r="E293" s="17">
        <v>100</v>
      </c>
      <c r="F293" s="17">
        <v>100</v>
      </c>
      <c r="G293" s="17">
        <v>100</v>
      </c>
      <c r="H293" s="17"/>
      <c r="I293" s="17"/>
      <c r="J293" s="17"/>
      <c r="K293" s="17"/>
      <c r="L293" s="17"/>
      <c r="M293" s="17"/>
      <c r="N293" s="17"/>
      <c r="O293" s="17"/>
    </row>
    <row r="294" spans="1:15" x14ac:dyDescent="0.25">
      <c r="A294" s="15" t="str">
        <f>B264&amp;C293&amp;D294</f>
        <v>DISTRIBUCION VOLUMEN X CRITERIO (kg ó litros)Patatas Fritas + Otros Aperitivos SaladosBCN AM</v>
      </c>
      <c r="B294">
        <v>0</v>
      </c>
      <c r="C294" s="15">
        <v>0</v>
      </c>
      <c r="D294" s="15" t="s">
        <v>1</v>
      </c>
      <c r="E294" s="17">
        <v>7.4913009172481253</v>
      </c>
      <c r="F294" s="17">
        <v>6.6714438520819845</v>
      </c>
      <c r="G294" s="17">
        <v>7.3790441747814874</v>
      </c>
      <c r="H294" s="17"/>
      <c r="I294" s="17"/>
      <c r="J294" s="17"/>
      <c r="K294" s="17"/>
      <c r="L294" s="17"/>
      <c r="M294" s="17"/>
      <c r="N294" s="17"/>
      <c r="O294" s="17"/>
    </row>
    <row r="295" spans="1:15" x14ac:dyDescent="0.25">
      <c r="A295" s="15" t="str">
        <f>B264&amp;C293&amp;D295</f>
        <v>DISTRIBUCION VOLUMEN X CRITERIO (kg ó litros)Patatas Fritas + Otros Aperitivos SaladosREST.CAT ARAGON</v>
      </c>
      <c r="B295">
        <v>0</v>
      </c>
      <c r="C295" s="15">
        <v>0</v>
      </c>
      <c r="D295" s="15" t="s">
        <v>2</v>
      </c>
      <c r="E295" s="17">
        <v>8.8543192177918026</v>
      </c>
      <c r="F295" s="17">
        <v>11.2655976188531</v>
      </c>
      <c r="G295" s="17">
        <v>8.2523386789029161</v>
      </c>
      <c r="H295" s="17"/>
      <c r="I295" s="17"/>
      <c r="J295" s="17"/>
      <c r="K295" s="17"/>
      <c r="L295" s="17"/>
      <c r="M295" s="17"/>
      <c r="N295" s="17"/>
      <c r="O295" s="17"/>
    </row>
    <row r="296" spans="1:15" x14ac:dyDescent="0.25">
      <c r="A296" s="15" t="str">
        <f>B264&amp;C293&amp;D296</f>
        <v>DISTRIBUCION VOLUMEN X CRITERIO (kg ó litros)Patatas Fritas + Otros Aperitivos SaladosLEVANTE</v>
      </c>
      <c r="B296">
        <v>0</v>
      </c>
      <c r="C296" s="15">
        <v>0</v>
      </c>
      <c r="D296" s="15" t="s">
        <v>3</v>
      </c>
      <c r="E296" s="17">
        <v>14.751957517503399</v>
      </c>
      <c r="F296" s="17">
        <v>12.994732004800072</v>
      </c>
      <c r="G296" s="17">
        <v>13.379871819969932</v>
      </c>
      <c r="H296" s="17"/>
      <c r="I296" s="17"/>
      <c r="J296" s="17"/>
      <c r="K296" s="17"/>
      <c r="L296" s="17"/>
      <c r="M296" s="17"/>
      <c r="N296" s="17"/>
      <c r="O296" s="17"/>
    </row>
    <row r="297" spans="1:15" x14ac:dyDescent="0.25">
      <c r="A297" s="15" t="str">
        <f>B264&amp;C293&amp;D297</f>
        <v>DISTRIBUCION VOLUMEN X CRITERIO (kg ó litros)Patatas Fritas + Otros Aperitivos SaladosANDALUCIA</v>
      </c>
      <c r="B297">
        <v>0</v>
      </c>
      <c r="C297" s="15">
        <v>0</v>
      </c>
      <c r="D297" s="15" t="s">
        <v>4</v>
      </c>
      <c r="E297" s="17">
        <v>20.852307451416468</v>
      </c>
      <c r="F297" s="17">
        <v>24.430182239527301</v>
      </c>
      <c r="G297" s="17">
        <v>20.309544633445274</v>
      </c>
      <c r="H297" s="17"/>
      <c r="I297" s="17"/>
      <c r="J297" s="17"/>
      <c r="K297" s="17"/>
      <c r="L297" s="17"/>
      <c r="M297" s="17"/>
      <c r="N297" s="17"/>
      <c r="O297" s="17"/>
    </row>
    <row r="298" spans="1:15" x14ac:dyDescent="0.25">
      <c r="A298" s="15" t="str">
        <f>B264&amp;C293&amp;D298</f>
        <v>DISTRIBUCION VOLUMEN X CRITERIO (kg ó litros)Patatas Fritas + Otros Aperitivos SaladosMDD AM</v>
      </c>
      <c r="B298">
        <v>0</v>
      </c>
      <c r="C298" s="15">
        <v>0</v>
      </c>
      <c r="D298" s="15" t="s">
        <v>5</v>
      </c>
      <c r="E298" s="17">
        <v>19.105781890162092</v>
      </c>
      <c r="F298" s="17">
        <v>15.000648374625353</v>
      </c>
      <c r="G298" s="17">
        <v>13.042283951736255</v>
      </c>
      <c r="H298" s="17"/>
      <c r="I298" s="17"/>
      <c r="J298" s="17"/>
      <c r="K298" s="17"/>
      <c r="L298" s="17"/>
      <c r="M298" s="17"/>
      <c r="N298" s="17"/>
      <c r="O298" s="17"/>
    </row>
    <row r="299" spans="1:15" x14ac:dyDescent="0.25">
      <c r="A299" s="15" t="str">
        <f>B264&amp;C293&amp;D299</f>
        <v>DISTRIBUCION VOLUMEN X CRITERIO (kg ó litros)Patatas Fritas + Otros Aperitivos SaladosRTO CENTRO</v>
      </c>
      <c r="B299">
        <v>0</v>
      </c>
      <c r="C299" s="15">
        <v>0</v>
      </c>
      <c r="D299" s="15" t="s">
        <v>6</v>
      </c>
      <c r="E299" s="17">
        <v>11.148120252015033</v>
      </c>
      <c r="F299" s="17">
        <v>14.833503720133024</v>
      </c>
      <c r="G299" s="17">
        <v>19.213146095885865</v>
      </c>
      <c r="H299" s="17"/>
      <c r="I299" s="17"/>
      <c r="J299" s="17"/>
      <c r="K299" s="17"/>
      <c r="L299" s="17"/>
      <c r="M299" s="17"/>
      <c r="N299" s="17"/>
      <c r="O299" s="17"/>
    </row>
    <row r="300" spans="1:15" x14ac:dyDescent="0.25">
      <c r="A300" s="15" t="str">
        <f>B264&amp;C293&amp;D300</f>
        <v>DISTRIBUCION VOLUMEN X CRITERIO (kg ó litros)Patatas Fritas + Otros Aperitivos SaladosNORTE-CENTRO</v>
      </c>
      <c r="B300">
        <v>0</v>
      </c>
      <c r="C300" s="15">
        <v>0</v>
      </c>
      <c r="D300" s="15" t="s">
        <v>7</v>
      </c>
      <c r="E300" s="17">
        <v>10.243686858740917</v>
      </c>
      <c r="F300" s="17">
        <v>8.4372423330965987</v>
      </c>
      <c r="G300" s="17">
        <v>11.088563234013497</v>
      </c>
      <c r="H300" s="17"/>
      <c r="I300" s="17"/>
      <c r="J300" s="17"/>
      <c r="K300" s="17"/>
      <c r="L300" s="17"/>
      <c r="M300" s="17"/>
      <c r="N300" s="17"/>
      <c r="O300" s="17"/>
    </row>
    <row r="301" spans="1:15" x14ac:dyDescent="0.25">
      <c r="A301" s="15" t="str">
        <f>B264&amp;C293&amp;D301</f>
        <v>DISTRIBUCION VOLUMEN X CRITERIO (kg ó litros)Patatas Fritas + Otros Aperitivos SaladosNOROESTE</v>
      </c>
      <c r="B301">
        <v>0</v>
      </c>
      <c r="C301" s="15">
        <v>0</v>
      </c>
      <c r="D301" s="15" t="s">
        <v>8</v>
      </c>
      <c r="E301" s="17">
        <v>7.5525256305884776</v>
      </c>
      <c r="F301" s="17">
        <v>6.3666558903610646</v>
      </c>
      <c r="G301" s="17">
        <v>7.3352065826418009</v>
      </c>
      <c r="H301" s="17"/>
      <c r="I301" s="17"/>
      <c r="J301" s="17"/>
      <c r="K301" s="17"/>
      <c r="L301" s="17"/>
      <c r="M301" s="17"/>
      <c r="N301" s="17"/>
      <c r="O301" s="17"/>
    </row>
    <row r="302" spans="1:15" x14ac:dyDescent="0.25">
      <c r="A302" s="15" t="str">
        <f>B264&amp;C293&amp;D302</f>
        <v>DISTRIBUCION VOLUMEN X CRITERIO (kg ó litros)Patatas Fritas + Otros Aperitivos Salados&lt;2MIL</v>
      </c>
      <c r="B302">
        <v>0</v>
      </c>
      <c r="C302" s="15">
        <v>0</v>
      </c>
      <c r="D302" s="15" t="s">
        <v>9</v>
      </c>
      <c r="E302" s="17">
        <v>4.4471030228900164</v>
      </c>
      <c r="F302" s="17">
        <v>6.3484253040877752</v>
      </c>
      <c r="G302" s="17">
        <v>8.0950638839599112</v>
      </c>
      <c r="H302" s="17"/>
      <c r="I302" s="17"/>
      <c r="J302" s="17"/>
      <c r="K302" s="17"/>
      <c r="L302" s="17"/>
      <c r="M302" s="17"/>
      <c r="N302" s="17"/>
      <c r="O302" s="17"/>
    </row>
    <row r="303" spans="1:15" x14ac:dyDescent="0.25">
      <c r="A303" s="15" t="str">
        <f>B264&amp;C293&amp;D303</f>
        <v>DISTRIBUCION VOLUMEN X CRITERIO (kg ó litros)Patatas Fritas + Otros Aperitivos Salados2-5MIL</v>
      </c>
      <c r="B303">
        <v>0</v>
      </c>
      <c r="C303" s="15">
        <v>0</v>
      </c>
      <c r="D303" s="15" t="s">
        <v>10</v>
      </c>
      <c r="E303" s="17">
        <v>8.5166312988242012</v>
      </c>
      <c r="F303" s="17">
        <v>7.8421968888630804</v>
      </c>
      <c r="G303" s="17">
        <v>7.6881514044147723</v>
      </c>
      <c r="H303" s="17"/>
      <c r="I303" s="17"/>
      <c r="J303" s="17"/>
      <c r="K303" s="17"/>
      <c r="L303" s="17"/>
      <c r="M303" s="17"/>
      <c r="N303" s="17"/>
      <c r="O303" s="17"/>
    </row>
    <row r="304" spans="1:15" x14ac:dyDescent="0.25">
      <c r="A304" s="15" t="str">
        <f>B264&amp;C293&amp;D304</f>
        <v>DISTRIBUCION VOLUMEN X CRITERIO (kg ó litros)Patatas Fritas + Otros Aperitivos Salados5-10MIL</v>
      </c>
      <c r="B304">
        <v>0</v>
      </c>
      <c r="C304" s="15">
        <v>0</v>
      </c>
      <c r="D304" s="15" t="s">
        <v>11</v>
      </c>
      <c r="E304" s="17">
        <v>6.2557556893403463</v>
      </c>
      <c r="F304" s="17">
        <v>8.2140707243557838</v>
      </c>
      <c r="G304" s="17">
        <v>6.5993971377297598</v>
      </c>
      <c r="H304" s="17"/>
      <c r="I304" s="17"/>
      <c r="J304" s="17"/>
      <c r="K304" s="17"/>
      <c r="L304" s="17"/>
      <c r="M304" s="17"/>
      <c r="N304" s="17"/>
      <c r="O304" s="17"/>
    </row>
    <row r="305" spans="1:15" x14ac:dyDescent="0.25">
      <c r="A305" s="15" t="str">
        <f>B264&amp;C293&amp;D305</f>
        <v>DISTRIBUCION VOLUMEN X CRITERIO (kg ó litros)Patatas Fritas + Otros Aperitivos Salados10-30MIL</v>
      </c>
      <c r="B305">
        <v>0</v>
      </c>
      <c r="C305" s="15">
        <v>0</v>
      </c>
      <c r="D305" s="15" t="s">
        <v>12</v>
      </c>
      <c r="E305" s="17">
        <v>19.964265568004507</v>
      </c>
      <c r="F305" s="17">
        <v>21.271422653234154</v>
      </c>
      <c r="G305" s="17">
        <v>24.154031561375252</v>
      </c>
      <c r="H305" s="17"/>
      <c r="I305" s="17"/>
      <c r="J305" s="17"/>
      <c r="K305" s="17"/>
      <c r="L305" s="17"/>
      <c r="M305" s="17"/>
      <c r="N305" s="17"/>
      <c r="O305" s="17"/>
    </row>
    <row r="306" spans="1:15" x14ac:dyDescent="0.25">
      <c r="A306" s="15" t="str">
        <f>B264&amp;C293&amp;D306</f>
        <v>DISTRIBUCION VOLUMEN X CRITERIO (kg ó litros)Patatas Fritas + Otros Aperitivos Salados30-100MIL</v>
      </c>
      <c r="B306">
        <v>0</v>
      </c>
      <c r="C306" s="15">
        <v>0</v>
      </c>
      <c r="D306" s="15" t="s">
        <v>13</v>
      </c>
      <c r="E306" s="17">
        <v>20.922566579721952</v>
      </c>
      <c r="F306" s="17">
        <v>19.606812599978326</v>
      </c>
      <c r="G306" s="17">
        <v>20.365396606750412</v>
      </c>
      <c r="H306" s="17"/>
      <c r="I306" s="17"/>
      <c r="J306" s="17"/>
      <c r="K306" s="17"/>
      <c r="L306" s="17"/>
      <c r="M306" s="17"/>
      <c r="N306" s="17"/>
      <c r="O306" s="17"/>
    </row>
    <row r="307" spans="1:15" x14ac:dyDescent="0.25">
      <c r="A307" s="15" t="str">
        <f>B264&amp;C293&amp;D307</f>
        <v>DISTRIBUCION VOLUMEN X CRITERIO (kg ó litros)Patatas Fritas + Otros Aperitivos Salados100-200MIL</v>
      </c>
      <c r="B307">
        <v>0</v>
      </c>
      <c r="C307" s="15">
        <v>0</v>
      </c>
      <c r="D307" s="15" t="s">
        <v>14</v>
      </c>
      <c r="E307" s="17">
        <v>9.7759868162184897</v>
      </c>
      <c r="F307" s="17">
        <v>7.6662529821782623</v>
      </c>
      <c r="G307" s="17">
        <v>6.5993204195515816</v>
      </c>
      <c r="H307" s="17"/>
      <c r="I307" s="17"/>
      <c r="J307" s="17"/>
      <c r="K307" s="17"/>
      <c r="L307" s="17"/>
      <c r="M307" s="17"/>
      <c r="N307" s="17"/>
      <c r="O307" s="17"/>
    </row>
    <row r="308" spans="1:15" x14ac:dyDescent="0.25">
      <c r="A308" s="15" t="str">
        <f>B264&amp;C293&amp;D308</f>
        <v>DISTRIBUCION VOLUMEN X CRITERIO (kg ó litros)Patatas Fritas + Otros Aperitivos Salados200-500MIL</v>
      </c>
      <c r="B308">
        <v>0</v>
      </c>
      <c r="C308" s="15">
        <v>0</v>
      </c>
      <c r="D308" s="15" t="s">
        <v>15</v>
      </c>
      <c r="E308" s="17">
        <v>11.207077264016792</v>
      </c>
      <c r="F308" s="17">
        <v>10.804736148587644</v>
      </c>
      <c r="G308" s="17">
        <v>9.4116965871319884</v>
      </c>
      <c r="H308" s="17"/>
      <c r="I308" s="17"/>
      <c r="J308" s="17"/>
      <c r="K308" s="17"/>
      <c r="L308" s="17"/>
      <c r="M308" s="17"/>
      <c r="N308" s="17"/>
      <c r="O308" s="17"/>
    </row>
    <row r="309" spans="1:15" x14ac:dyDescent="0.25">
      <c r="A309" s="15" t="str">
        <f>B264&amp;C293&amp;D309</f>
        <v>DISTRIBUCION VOLUMEN X CRITERIO (kg ó litros)Patatas Fritas + Otros Aperitivos Salados&gt;500MIL</v>
      </c>
      <c r="B309">
        <v>0</v>
      </c>
      <c r="C309" s="15">
        <v>0</v>
      </c>
      <c r="D309" s="15" t="s">
        <v>16</v>
      </c>
      <c r="E309" s="17">
        <v>18.910613639465364</v>
      </c>
      <c r="F309" s="17">
        <v>18.24608944085314</v>
      </c>
      <c r="G309" s="17">
        <v>17.086942912440172</v>
      </c>
      <c r="H309" s="17"/>
      <c r="I309" s="17"/>
      <c r="J309" s="17"/>
      <c r="K309" s="17"/>
      <c r="L309" s="17"/>
      <c r="M309" s="17"/>
      <c r="N309" s="17"/>
      <c r="O309" s="17"/>
    </row>
    <row r="310" spans="1:15" x14ac:dyDescent="0.25">
      <c r="A310" s="15" t="str">
        <f>B264&amp;C293&amp;D310</f>
        <v>DISTRIBUCION VOLUMEN X CRITERIO (kg ó litros)Patatas Fritas + Otros Aperitivos SaladosDE 15 A 19 AÑOS</v>
      </c>
      <c r="B310">
        <v>0</v>
      </c>
      <c r="C310" s="15">
        <v>0</v>
      </c>
      <c r="D310" s="15" t="s">
        <v>48</v>
      </c>
      <c r="E310" s="17">
        <v>8.2161803557758315</v>
      </c>
      <c r="F310" s="17">
        <v>9.4721287529443732</v>
      </c>
      <c r="G310" s="17">
        <v>9.7969365294012061</v>
      </c>
      <c r="H310" s="17"/>
      <c r="I310" s="17"/>
      <c r="J310" s="17"/>
      <c r="K310" s="17"/>
      <c r="L310" s="17"/>
      <c r="M310" s="17"/>
      <c r="N310" s="17"/>
      <c r="O310" s="17"/>
    </row>
    <row r="311" spans="1:15" x14ac:dyDescent="0.25">
      <c r="A311" s="15" t="str">
        <f>B264&amp;C293&amp;D311</f>
        <v>DISTRIBUCION VOLUMEN X CRITERIO (kg ó litros)Patatas Fritas + Otros Aperitivos SaladosDE 20 A 24 AÑOS</v>
      </c>
      <c r="B311">
        <v>0</v>
      </c>
      <c r="C311" s="15">
        <v>0</v>
      </c>
      <c r="D311" s="15" t="s">
        <v>49</v>
      </c>
      <c r="E311" s="17">
        <v>5.9151171756097982</v>
      </c>
      <c r="F311" s="17">
        <v>5.8755486431346888</v>
      </c>
      <c r="G311" s="17">
        <v>7.191715315478822</v>
      </c>
      <c r="H311" s="17"/>
      <c r="I311" s="17"/>
      <c r="J311" s="17"/>
      <c r="K311" s="17"/>
      <c r="L311" s="17"/>
      <c r="M311" s="17"/>
      <c r="N311" s="17"/>
      <c r="O311" s="17"/>
    </row>
    <row r="312" spans="1:15" x14ac:dyDescent="0.25">
      <c r="A312" s="15" t="str">
        <f>B264&amp;C293&amp;D312</f>
        <v>DISTRIBUCION VOLUMEN X CRITERIO (kg ó litros)Patatas Fritas + Otros Aperitivos SaladosDE 25 A 34 AÑOS</v>
      </c>
      <c r="B312">
        <v>0</v>
      </c>
      <c r="C312" s="15">
        <v>0</v>
      </c>
      <c r="D312" s="15" t="s">
        <v>50</v>
      </c>
      <c r="E312" s="17">
        <v>10.683174022679061</v>
      </c>
      <c r="F312" s="17">
        <v>10.858804828998343</v>
      </c>
      <c r="G312" s="17">
        <v>10.361866385271286</v>
      </c>
      <c r="H312" s="17"/>
      <c r="I312" s="17"/>
      <c r="J312" s="17"/>
      <c r="K312" s="17"/>
      <c r="L312" s="17"/>
      <c r="M312" s="17"/>
      <c r="N312" s="17"/>
      <c r="O312" s="17"/>
    </row>
    <row r="313" spans="1:15" x14ac:dyDescent="0.25">
      <c r="A313" s="15" t="str">
        <f>B264&amp;C293&amp;D313</f>
        <v>DISTRIBUCION VOLUMEN X CRITERIO (kg ó litros)Patatas Fritas + Otros Aperitivos SaladosDE 35 A 49 AÑOS</v>
      </c>
      <c r="B313">
        <v>0</v>
      </c>
      <c r="C313" s="15">
        <v>0</v>
      </c>
      <c r="D313" s="15" t="s">
        <v>51</v>
      </c>
      <c r="E313" s="17">
        <v>33.882743911279626</v>
      </c>
      <c r="F313" s="17">
        <v>31.514909182465029</v>
      </c>
      <c r="G313" s="17">
        <v>28.570709829592346</v>
      </c>
      <c r="H313" s="17"/>
      <c r="I313" s="17"/>
      <c r="J313" s="17"/>
      <c r="K313" s="17"/>
      <c r="L313" s="17"/>
      <c r="M313" s="17"/>
      <c r="N313" s="17"/>
      <c r="O313" s="17"/>
    </row>
    <row r="314" spans="1:15" x14ac:dyDescent="0.25">
      <c r="A314" s="15" t="str">
        <f>B264&amp;C293&amp;D314</f>
        <v>DISTRIBUCION VOLUMEN X CRITERIO (kg ó litros)Patatas Fritas + Otros Aperitivos SaladosDE 50 A 59 AÑOS</v>
      </c>
      <c r="B314">
        <v>0</v>
      </c>
      <c r="C314" s="15">
        <v>0</v>
      </c>
      <c r="D314" s="15" t="s">
        <v>52</v>
      </c>
      <c r="E314" s="17">
        <v>21.525602242128201</v>
      </c>
      <c r="F314" s="17">
        <v>22.091728193561426</v>
      </c>
      <c r="G314" s="17">
        <v>23.591853319451143</v>
      </c>
      <c r="H314" s="17"/>
      <c r="I314" s="17"/>
      <c r="J314" s="17"/>
      <c r="K314" s="17"/>
      <c r="L314" s="17"/>
      <c r="M314" s="17"/>
      <c r="N314" s="17"/>
      <c r="O314" s="17"/>
    </row>
    <row r="315" spans="1:15" x14ac:dyDescent="0.25">
      <c r="A315" s="15" t="str">
        <f>B264&amp;C293&amp;D315</f>
        <v>DISTRIBUCION VOLUMEN X CRITERIO (kg ó litros)Patatas Fritas + Otros Aperitivos SaladosDE 60 A 75 AÑOS</v>
      </c>
      <c r="B315">
        <v>0</v>
      </c>
      <c r="C315" s="15">
        <v>0</v>
      </c>
      <c r="D315" s="15" t="s">
        <v>53</v>
      </c>
      <c r="E315" s="17">
        <v>19.777183986650986</v>
      </c>
      <c r="F315" s="17">
        <v>20.186887412848979</v>
      </c>
      <c r="G315" s="17">
        <v>20.486918918604179</v>
      </c>
      <c r="H315" s="17"/>
      <c r="I315" s="17"/>
      <c r="J315" s="17"/>
      <c r="K315" s="17"/>
      <c r="L315" s="17"/>
      <c r="M315" s="17"/>
      <c r="N315" s="17"/>
      <c r="O315" s="17"/>
    </row>
    <row r="316" spans="1:15" x14ac:dyDescent="0.25">
      <c r="A316" s="15" t="str">
        <f>B264&amp;C293&amp;D316</f>
        <v>DISTRIBUCION VOLUMEN X CRITERIO (kg ó litros)Patatas Fritas + Otros Aperitivos SaladosALTA Y MEDIA ALTA</v>
      </c>
      <c r="B316">
        <v>0</v>
      </c>
      <c r="C316" s="15">
        <v>0</v>
      </c>
      <c r="D316" s="15" t="s">
        <v>17</v>
      </c>
      <c r="E316" s="17">
        <v>16.474034203568117</v>
      </c>
      <c r="F316" s="17">
        <v>17.168441134480716</v>
      </c>
      <c r="G316" s="17">
        <v>17.281385070526362</v>
      </c>
      <c r="H316" s="17"/>
      <c r="I316" s="17"/>
      <c r="J316" s="17"/>
      <c r="K316" s="17"/>
      <c r="L316" s="17"/>
      <c r="M316" s="17"/>
      <c r="N316" s="17"/>
      <c r="O316" s="17"/>
    </row>
    <row r="317" spans="1:15" x14ac:dyDescent="0.25">
      <c r="A317" s="15" t="str">
        <f>B264&amp;C293&amp;D317</f>
        <v>DISTRIBUCION VOLUMEN X CRITERIO (kg ó litros)Patatas Fritas + Otros Aperitivos SaladosMEDIA</v>
      </c>
      <c r="B317">
        <v>0</v>
      </c>
      <c r="C317" s="15">
        <v>0</v>
      </c>
      <c r="D317" s="15" t="s">
        <v>18</v>
      </c>
      <c r="E317" s="17">
        <v>34.032772108885609</v>
      </c>
      <c r="F317" s="17">
        <v>35.496983224170243</v>
      </c>
      <c r="G317" s="17">
        <v>34.039584520611356</v>
      </c>
      <c r="H317" s="17"/>
      <c r="I317" s="17"/>
      <c r="J317" s="17"/>
      <c r="K317" s="17"/>
      <c r="L317" s="17"/>
      <c r="M317" s="17"/>
      <c r="N317" s="17"/>
      <c r="O317" s="17"/>
    </row>
    <row r="318" spans="1:15" x14ac:dyDescent="0.25">
      <c r="A318" s="15" t="str">
        <f>B264&amp;C293&amp;D318</f>
        <v>DISTRIBUCION VOLUMEN X CRITERIO (kg ó litros)Patatas Fritas + Otros Aperitivos SaladosMEDIA BAJA</v>
      </c>
      <c r="B318">
        <v>0</v>
      </c>
      <c r="C318" s="15">
        <v>0</v>
      </c>
      <c r="D318" s="15" t="s">
        <v>19</v>
      </c>
      <c r="E318" s="17">
        <v>23.973261710095695</v>
      </c>
      <c r="F318" s="17">
        <v>23.482655212596992</v>
      </c>
      <c r="G318" s="17">
        <v>20.765410963671584</v>
      </c>
      <c r="H318" s="17"/>
      <c r="I318" s="17"/>
      <c r="J318" s="17"/>
      <c r="K318" s="17"/>
      <c r="L318" s="17"/>
      <c r="M318" s="17"/>
      <c r="N318" s="17"/>
      <c r="O318" s="17"/>
    </row>
    <row r="319" spans="1:15" x14ac:dyDescent="0.25">
      <c r="A319" s="15" t="str">
        <f>B264&amp;C293&amp;D319</f>
        <v>DISTRIBUCION VOLUMEN X CRITERIO (kg ó litros)Patatas Fritas + Otros Aperitivos SaladosBAJA</v>
      </c>
      <c r="B319">
        <v>0</v>
      </c>
      <c r="C319" s="15">
        <v>0</v>
      </c>
      <c r="D319" s="15" t="s">
        <v>20</v>
      </c>
      <c r="E319" s="17">
        <v>25.519933702653386</v>
      </c>
      <c r="F319" s="17">
        <v>23.851925764042065</v>
      </c>
      <c r="G319" s="17">
        <v>27.913619439815267</v>
      </c>
      <c r="H319" s="17"/>
      <c r="I319" s="17"/>
      <c r="J319" s="17"/>
      <c r="K319" s="17"/>
      <c r="L319" s="17"/>
      <c r="M319" s="17"/>
      <c r="N319" s="17"/>
      <c r="O319" s="17"/>
    </row>
    <row r="320" spans="1:15" x14ac:dyDescent="0.25">
      <c r="A320" s="15" t="str">
        <f>B264&amp;C293&amp;D320</f>
        <v>DISTRIBUCION VOLUMEN X CRITERIO (kg ó litros)Patatas Fritas + Otros Aperitivos SaladosHOMBRE</v>
      </c>
      <c r="B320">
        <v>0</v>
      </c>
      <c r="C320" s="15">
        <v>0</v>
      </c>
      <c r="D320" s="15" t="s">
        <v>21</v>
      </c>
      <c r="E320" s="17">
        <v>41.005667422252458</v>
      </c>
      <c r="F320" s="17">
        <v>38.687482338391973</v>
      </c>
      <c r="G320" s="17">
        <v>40.996980132063818</v>
      </c>
      <c r="H320" s="17"/>
      <c r="I320" s="17"/>
      <c r="J320" s="17"/>
      <c r="K320" s="17"/>
      <c r="L320" s="17"/>
      <c r="M320" s="17"/>
      <c r="N320" s="17"/>
      <c r="O320" s="17"/>
    </row>
    <row r="321" spans="1:15" x14ac:dyDescent="0.25">
      <c r="A321" s="15" t="str">
        <f>B264&amp;C293&amp;D321</f>
        <v>DISTRIBUCION VOLUMEN X CRITERIO (kg ó litros)Patatas Fritas + Otros Aperitivos SaladosMUJER</v>
      </c>
      <c r="B321">
        <v>0</v>
      </c>
      <c r="C321" s="15">
        <v>0</v>
      </c>
      <c r="D321" s="15" t="s">
        <v>22</v>
      </c>
      <c r="E321" s="17">
        <v>58.994334451446854</v>
      </c>
      <c r="F321" s="17">
        <v>61.312521282894963</v>
      </c>
      <c r="G321" s="17">
        <v>59.003012420273926</v>
      </c>
      <c r="H321" s="17"/>
      <c r="I321" s="17"/>
      <c r="J321" s="17"/>
      <c r="K321" s="17"/>
      <c r="L321" s="17"/>
      <c r="M321" s="17"/>
      <c r="N321" s="17"/>
      <c r="O321" s="17"/>
    </row>
    <row r="322" spans="1:15" x14ac:dyDescent="0.25">
      <c r="A322" s="15" t="str">
        <f>B264&amp;C322&amp;D322</f>
        <v>DISTRIBUCION VOLUMEN X CRITERIO (kg ó litros)Patatas FritasT.ESPAÑA</v>
      </c>
      <c r="B322">
        <v>0</v>
      </c>
      <c r="C322" s="15" t="s">
        <v>34</v>
      </c>
      <c r="D322" s="15" t="s">
        <v>45</v>
      </c>
      <c r="E322" s="17">
        <v>100</v>
      </c>
      <c r="F322" s="17">
        <v>100</v>
      </c>
      <c r="G322" s="17">
        <v>100</v>
      </c>
      <c r="H322" s="17"/>
      <c r="I322" s="17"/>
      <c r="J322" s="17"/>
      <c r="K322" s="17"/>
      <c r="L322" s="17"/>
      <c r="M322" s="17"/>
      <c r="N322" s="17"/>
      <c r="O322" s="17"/>
    </row>
    <row r="323" spans="1:15" x14ac:dyDescent="0.25">
      <c r="A323" s="15" t="str">
        <f>B264&amp;C322&amp;D323</f>
        <v>DISTRIBUCION VOLUMEN X CRITERIO (kg ó litros)Patatas FritasBCN AM</v>
      </c>
      <c r="B323">
        <v>0</v>
      </c>
      <c r="C323" s="15">
        <v>0</v>
      </c>
      <c r="D323" s="15" t="s">
        <v>1</v>
      </c>
      <c r="E323" s="17">
        <v>7.4908978815182197</v>
      </c>
      <c r="F323" s="17">
        <v>7.472760352962311</v>
      </c>
      <c r="G323" s="17">
        <v>9.0950687646907564</v>
      </c>
      <c r="H323" s="17"/>
      <c r="I323" s="17"/>
      <c r="J323" s="17"/>
      <c r="K323" s="17"/>
      <c r="L323" s="17"/>
      <c r="M323" s="17"/>
      <c r="N323" s="17"/>
      <c r="O323" s="17"/>
    </row>
    <row r="324" spans="1:15" x14ac:dyDescent="0.25">
      <c r="A324" s="15" t="str">
        <f>B264&amp;C322&amp;D324</f>
        <v>DISTRIBUCION VOLUMEN X CRITERIO (kg ó litros)Patatas FritasREST.CAT ARAGON</v>
      </c>
      <c r="B324">
        <v>0</v>
      </c>
      <c r="C324" s="15">
        <v>0</v>
      </c>
      <c r="D324" s="15" t="s">
        <v>2</v>
      </c>
      <c r="E324" s="17">
        <v>9.6511255804513176</v>
      </c>
      <c r="F324" s="17">
        <v>14.457735357852425</v>
      </c>
      <c r="G324" s="17">
        <v>9.9123467735548356</v>
      </c>
      <c r="H324" s="17"/>
      <c r="I324" s="17"/>
      <c r="J324" s="17"/>
      <c r="K324" s="17"/>
      <c r="L324" s="17"/>
      <c r="M324" s="17"/>
      <c r="N324" s="17"/>
      <c r="O324" s="17"/>
    </row>
    <row r="325" spans="1:15" x14ac:dyDescent="0.25">
      <c r="A325" s="15" t="str">
        <f>B264&amp;C322&amp;D325</f>
        <v>DISTRIBUCION VOLUMEN X CRITERIO (kg ó litros)Patatas FritasLEVANTE</v>
      </c>
      <c r="B325">
        <v>0</v>
      </c>
      <c r="C325" s="15">
        <v>0</v>
      </c>
      <c r="D325" s="15" t="s">
        <v>3</v>
      </c>
      <c r="E325" s="17">
        <v>15.983035291724516</v>
      </c>
      <c r="F325" s="17">
        <v>14.18127373943984</v>
      </c>
      <c r="G325" s="17">
        <v>12.66480701448813</v>
      </c>
      <c r="H325" s="17"/>
      <c r="I325" s="17"/>
      <c r="J325" s="17"/>
      <c r="K325" s="17"/>
      <c r="L325" s="17"/>
      <c r="M325" s="17"/>
      <c r="N325" s="17"/>
      <c r="O325" s="17"/>
    </row>
    <row r="326" spans="1:15" x14ac:dyDescent="0.25">
      <c r="A326" s="15" t="str">
        <f>B264&amp;C322&amp;D326</f>
        <v>DISTRIBUCION VOLUMEN X CRITERIO (kg ó litros)Patatas FritasANDALUCIA</v>
      </c>
      <c r="B326">
        <v>0</v>
      </c>
      <c r="C326" s="15">
        <v>0</v>
      </c>
      <c r="D326" s="15" t="s">
        <v>4</v>
      </c>
      <c r="E326" s="17">
        <v>20.672717761394665</v>
      </c>
      <c r="F326" s="17">
        <v>22.51063760438964</v>
      </c>
      <c r="G326" s="17">
        <v>22.133971479297742</v>
      </c>
      <c r="H326" s="17"/>
      <c r="I326" s="17"/>
      <c r="J326" s="17"/>
      <c r="K326" s="17"/>
      <c r="L326" s="17"/>
      <c r="M326" s="17"/>
      <c r="N326" s="17"/>
      <c r="O326" s="17"/>
    </row>
    <row r="327" spans="1:15" x14ac:dyDescent="0.25">
      <c r="A327" s="15" t="str">
        <f>B264&amp;C322&amp;D327</f>
        <v>DISTRIBUCION VOLUMEN X CRITERIO (kg ó litros)Patatas FritasMDD AM</v>
      </c>
      <c r="B327">
        <v>0</v>
      </c>
      <c r="C327" s="15">
        <v>0</v>
      </c>
      <c r="D327" s="15" t="s">
        <v>5</v>
      </c>
      <c r="E327" s="17">
        <v>18.515924423780721</v>
      </c>
      <c r="F327" s="17">
        <v>13.649252924960262</v>
      </c>
      <c r="G327" s="17">
        <v>12.45277128700547</v>
      </c>
      <c r="H327" s="17"/>
      <c r="I327" s="17"/>
      <c r="J327" s="17"/>
      <c r="K327" s="17"/>
      <c r="L327" s="17"/>
      <c r="M327" s="17"/>
      <c r="N327" s="17"/>
      <c r="O327" s="17"/>
    </row>
    <row r="328" spans="1:15" x14ac:dyDescent="0.25">
      <c r="A328" s="15" t="str">
        <f>B264&amp;C322&amp;D328</f>
        <v>DISTRIBUCION VOLUMEN X CRITERIO (kg ó litros)Patatas FritasRTO CENTRO</v>
      </c>
      <c r="B328">
        <v>0</v>
      </c>
      <c r="C328" s="15">
        <v>0</v>
      </c>
      <c r="D328" s="15" t="s">
        <v>6</v>
      </c>
      <c r="E328" s="17">
        <v>10.356501202856526</v>
      </c>
      <c r="F328" s="17">
        <v>13.508496155189222</v>
      </c>
      <c r="G328" s="17">
        <v>16.900913405344006</v>
      </c>
      <c r="H328" s="17"/>
      <c r="I328" s="17"/>
      <c r="J328" s="17"/>
      <c r="K328" s="17"/>
      <c r="L328" s="17"/>
      <c r="M328" s="17"/>
      <c r="N328" s="17"/>
      <c r="O328" s="17"/>
    </row>
    <row r="329" spans="1:15" x14ac:dyDescent="0.25">
      <c r="A329" s="15" t="str">
        <f>B264&amp;C322&amp;D329</f>
        <v>DISTRIBUCION VOLUMEN X CRITERIO (kg ó litros)Patatas FritasNORTE-CENTRO</v>
      </c>
      <c r="B329">
        <v>0</v>
      </c>
      <c r="C329" s="15">
        <v>0</v>
      </c>
      <c r="D329" s="15" t="s">
        <v>7</v>
      </c>
      <c r="E329" s="17">
        <v>9.5463407793353952</v>
      </c>
      <c r="F329" s="17">
        <v>8.0156157086121951</v>
      </c>
      <c r="G329" s="17">
        <v>8.5400568697599244</v>
      </c>
      <c r="H329" s="17"/>
      <c r="I329" s="17"/>
      <c r="J329" s="17"/>
      <c r="K329" s="17"/>
      <c r="L329" s="17"/>
      <c r="M329" s="17"/>
      <c r="N329" s="17"/>
      <c r="O329" s="17"/>
    </row>
    <row r="330" spans="1:15" x14ac:dyDescent="0.25">
      <c r="A330" s="15" t="str">
        <f>B264&amp;C322&amp;D330</f>
        <v>DISTRIBUCION VOLUMEN X CRITERIO (kg ó litros)Patatas FritasNOROESTE</v>
      </c>
      <c r="B330">
        <v>0</v>
      </c>
      <c r="C330" s="15">
        <v>0</v>
      </c>
      <c r="D330" s="15" t="s">
        <v>8</v>
      </c>
      <c r="E330" s="17">
        <v>7.7834592546643</v>
      </c>
      <c r="F330" s="17">
        <v>6.2042390936896386</v>
      </c>
      <c r="G330" s="17">
        <v>8.3000670650992383</v>
      </c>
      <c r="H330" s="17"/>
      <c r="I330" s="17"/>
      <c r="J330" s="17"/>
      <c r="K330" s="17"/>
      <c r="L330" s="17"/>
      <c r="M330" s="17"/>
      <c r="N330" s="17"/>
      <c r="O330" s="17"/>
    </row>
    <row r="331" spans="1:15" x14ac:dyDescent="0.25">
      <c r="A331" s="15" t="str">
        <f>B264&amp;C322&amp;D331</f>
        <v>DISTRIBUCION VOLUMEN X CRITERIO (kg ó litros)Patatas Fritas&lt;2MIL</v>
      </c>
      <c r="B331">
        <v>0</v>
      </c>
      <c r="C331" s="15">
        <v>0</v>
      </c>
      <c r="D331" s="15" t="s">
        <v>9</v>
      </c>
      <c r="E331" s="17">
        <v>4.3270999351617352</v>
      </c>
      <c r="F331" s="18">
        <v>5.8716748713080831</v>
      </c>
      <c r="G331" s="17">
        <v>6.8207033966503889</v>
      </c>
      <c r="H331" s="18"/>
      <c r="I331" s="17"/>
      <c r="J331" s="17"/>
      <c r="K331" s="17"/>
      <c r="L331" s="17"/>
      <c r="M331" s="17"/>
      <c r="N331" s="17"/>
      <c r="O331" s="17"/>
    </row>
    <row r="332" spans="1:15" x14ac:dyDescent="0.25">
      <c r="A332" s="15" t="str">
        <f>B264&amp;C322&amp;D332</f>
        <v>DISTRIBUCION VOLUMEN X CRITERIO (kg ó litros)Patatas Fritas2-5MIL</v>
      </c>
      <c r="B332">
        <v>0</v>
      </c>
      <c r="C332" s="15">
        <v>0</v>
      </c>
      <c r="D332" s="15" t="s">
        <v>10</v>
      </c>
      <c r="E332" s="17">
        <v>8.3304100980968165</v>
      </c>
      <c r="F332" s="17">
        <v>7.0778748861473169</v>
      </c>
      <c r="G332" s="17">
        <v>6.8012596228629718</v>
      </c>
      <c r="H332" s="17"/>
      <c r="I332" s="17"/>
      <c r="J332" s="17"/>
      <c r="K332" s="17"/>
      <c r="L332" s="17"/>
      <c r="M332" s="17"/>
      <c r="N332" s="17"/>
      <c r="O332" s="17"/>
    </row>
    <row r="333" spans="1:15" x14ac:dyDescent="0.25">
      <c r="A333" s="15" t="str">
        <f>B264&amp;C322&amp;D333</f>
        <v>DISTRIBUCION VOLUMEN X CRITERIO (kg ó litros)Patatas Fritas5-10MIL</v>
      </c>
      <c r="B333">
        <v>0</v>
      </c>
      <c r="C333" s="15">
        <v>0</v>
      </c>
      <c r="D333" s="15" t="s">
        <v>11</v>
      </c>
      <c r="E333" s="17">
        <v>6.0522929622861836</v>
      </c>
      <c r="F333" s="17">
        <v>7.1432940567190881</v>
      </c>
      <c r="G333" s="17">
        <v>5.49604029128552</v>
      </c>
      <c r="H333" s="17"/>
      <c r="I333" s="17"/>
      <c r="J333" s="17"/>
      <c r="K333" s="17"/>
      <c r="L333" s="17"/>
      <c r="M333" s="17"/>
      <c r="N333" s="17"/>
      <c r="O333" s="17"/>
    </row>
    <row r="334" spans="1:15" x14ac:dyDescent="0.25">
      <c r="A334" s="15" t="str">
        <f>B264&amp;C322&amp;D334</f>
        <v>DISTRIBUCION VOLUMEN X CRITERIO (kg ó litros)Patatas Fritas10-30MIL</v>
      </c>
      <c r="B334">
        <v>0</v>
      </c>
      <c r="C334" s="15">
        <v>0</v>
      </c>
      <c r="D334" s="15" t="s">
        <v>12</v>
      </c>
      <c r="E334" s="17">
        <v>19.010692757605035</v>
      </c>
      <c r="F334" s="17">
        <v>20.452859650199908</v>
      </c>
      <c r="G334" s="17">
        <v>22.733587894773464</v>
      </c>
      <c r="H334" s="17"/>
      <c r="I334" s="17"/>
      <c r="J334" s="17"/>
      <c r="K334" s="17"/>
      <c r="L334" s="17"/>
      <c r="M334" s="17"/>
      <c r="N334" s="17"/>
      <c r="O334" s="17"/>
    </row>
    <row r="335" spans="1:15" x14ac:dyDescent="0.25">
      <c r="A335" s="15" t="str">
        <f>B264&amp;C322&amp;D335</f>
        <v>DISTRIBUCION VOLUMEN X CRITERIO (kg ó litros)Patatas Fritas30-100MIL</v>
      </c>
      <c r="B335">
        <v>0</v>
      </c>
      <c r="C335" s="15">
        <v>0</v>
      </c>
      <c r="D335" s="15" t="s">
        <v>13</v>
      </c>
      <c r="E335" s="17">
        <v>22.690817587139765</v>
      </c>
      <c r="F335" s="17">
        <v>21.80566890094563</v>
      </c>
      <c r="G335" s="17">
        <v>22.086301510351753</v>
      </c>
      <c r="H335" s="17"/>
      <c r="I335" s="17"/>
      <c r="J335" s="17"/>
      <c r="K335" s="17"/>
      <c r="L335" s="17"/>
      <c r="M335" s="17"/>
      <c r="N335" s="17"/>
      <c r="O335" s="17"/>
    </row>
    <row r="336" spans="1:15" x14ac:dyDescent="0.25">
      <c r="A336" s="15" t="str">
        <f>B264&amp;C322&amp;D336</f>
        <v>DISTRIBUCION VOLUMEN X CRITERIO (kg ó litros)Patatas Fritas100-200MIL</v>
      </c>
      <c r="B336">
        <v>0</v>
      </c>
      <c r="C336" s="15">
        <v>0</v>
      </c>
      <c r="D336" s="15" t="s">
        <v>14</v>
      </c>
      <c r="E336" s="17">
        <v>9.4551197419475734</v>
      </c>
      <c r="F336" s="17">
        <v>7.6943263708863938</v>
      </c>
      <c r="G336" s="17">
        <v>6.4285741627197108</v>
      </c>
      <c r="H336" s="17"/>
      <c r="I336" s="17"/>
      <c r="J336" s="17"/>
      <c r="K336" s="17"/>
      <c r="L336" s="17"/>
      <c r="M336" s="17"/>
      <c r="N336" s="17"/>
      <c r="O336" s="17"/>
    </row>
    <row r="337" spans="1:15" x14ac:dyDescent="0.25">
      <c r="A337" s="15" t="str">
        <f>B264&amp;C322&amp;D337</f>
        <v>DISTRIBUCION VOLUMEN X CRITERIO (kg ó litros)Patatas Fritas200-500MIL</v>
      </c>
      <c r="B337">
        <v>0</v>
      </c>
      <c r="C337" s="15">
        <v>0</v>
      </c>
      <c r="D337" s="15" t="s">
        <v>15</v>
      </c>
      <c r="E337" s="17">
        <v>10.787908408346079</v>
      </c>
      <c r="F337" s="17">
        <v>10.005927224432021</v>
      </c>
      <c r="G337" s="17">
        <v>9.7715763869755552</v>
      </c>
      <c r="H337" s="17"/>
      <c r="I337" s="17"/>
      <c r="J337" s="17"/>
      <c r="K337" s="17"/>
      <c r="L337" s="17"/>
      <c r="M337" s="17"/>
      <c r="N337" s="17"/>
      <c r="O337" s="17"/>
    </row>
    <row r="338" spans="1:15" x14ac:dyDescent="0.25">
      <c r="A338" s="15" t="str">
        <f>B264&amp;C322&amp;D338</f>
        <v>DISTRIBUCION VOLUMEN X CRITERIO (kg ó litros)Patatas Fritas&gt;500MIL</v>
      </c>
      <c r="B338">
        <v>0</v>
      </c>
      <c r="C338" s="15">
        <v>0</v>
      </c>
      <c r="D338" s="15" t="s">
        <v>16</v>
      </c>
      <c r="E338" s="17">
        <v>19.345659308341688</v>
      </c>
      <c r="F338" s="17">
        <v>19.948386990413596</v>
      </c>
      <c r="G338" s="17">
        <v>19.861958677311346</v>
      </c>
      <c r="H338" s="17"/>
      <c r="I338" s="17"/>
      <c r="J338" s="17"/>
      <c r="K338" s="17"/>
      <c r="L338" s="17"/>
      <c r="M338" s="17"/>
      <c r="N338" s="17"/>
      <c r="O338" s="17"/>
    </row>
    <row r="339" spans="1:15" x14ac:dyDescent="0.25">
      <c r="A339" s="15" t="str">
        <f>B264&amp;C322&amp;D339</f>
        <v>DISTRIBUCION VOLUMEN X CRITERIO (kg ó litros)Patatas FritasDE 15 A 19 AÑOS</v>
      </c>
      <c r="B339">
        <v>0</v>
      </c>
      <c r="C339" s="15">
        <v>0</v>
      </c>
      <c r="D339" s="15" t="s">
        <v>48</v>
      </c>
      <c r="E339" s="17">
        <v>7.243839490660692</v>
      </c>
      <c r="F339" s="17">
        <v>9.4942489512350505</v>
      </c>
      <c r="G339" s="17">
        <v>7.6900117042520799</v>
      </c>
      <c r="H339" s="17"/>
      <c r="I339" s="17"/>
      <c r="J339" s="17"/>
      <c r="K339" s="17"/>
      <c r="L339" s="17"/>
      <c r="M339" s="17"/>
      <c r="N339" s="17"/>
      <c r="O339" s="17"/>
    </row>
    <row r="340" spans="1:15" x14ac:dyDescent="0.25">
      <c r="A340" s="15" t="str">
        <f>B264&amp;C322&amp;D340</f>
        <v>DISTRIBUCION VOLUMEN X CRITERIO (kg ó litros)Patatas FritasDE 20 A 24 AÑOS</v>
      </c>
      <c r="B340">
        <v>0</v>
      </c>
      <c r="C340" s="15">
        <v>0</v>
      </c>
      <c r="D340" s="15" t="s">
        <v>49</v>
      </c>
      <c r="E340" s="17">
        <v>5.5146550921769393</v>
      </c>
      <c r="F340" s="17">
        <v>6.2157996947266358</v>
      </c>
      <c r="G340" s="17">
        <v>7.4388225520011231</v>
      </c>
      <c r="H340" s="17"/>
      <c r="I340" s="17"/>
      <c r="J340" s="17"/>
      <c r="K340" s="17"/>
      <c r="L340" s="17"/>
      <c r="M340" s="17"/>
      <c r="N340" s="17"/>
      <c r="O340" s="17"/>
    </row>
    <row r="341" spans="1:15" x14ac:dyDescent="0.25">
      <c r="A341" s="15" t="str">
        <f>B264&amp;C322&amp;D341</f>
        <v>DISTRIBUCION VOLUMEN X CRITERIO (kg ó litros)Patatas FritasDE 25 A 34 AÑOS</v>
      </c>
      <c r="B341">
        <v>0</v>
      </c>
      <c r="C341" s="15">
        <v>0</v>
      </c>
      <c r="D341" s="15" t="s">
        <v>50</v>
      </c>
      <c r="E341" s="17">
        <v>9.0864563890538719</v>
      </c>
      <c r="F341" s="17">
        <v>9.2234647429271934</v>
      </c>
      <c r="G341" s="17">
        <v>10.252456935610201</v>
      </c>
      <c r="H341" s="17"/>
      <c r="I341" s="17"/>
      <c r="J341" s="17"/>
      <c r="K341" s="17"/>
      <c r="L341" s="17"/>
      <c r="M341" s="17"/>
      <c r="N341" s="17"/>
      <c r="O341" s="17"/>
    </row>
    <row r="342" spans="1:15" x14ac:dyDescent="0.25">
      <c r="A342" s="15" t="str">
        <f>B264&amp;C322&amp;D342</f>
        <v>DISTRIBUCION VOLUMEN X CRITERIO (kg ó litros)Patatas FritasDE 35 A 49 AÑOS</v>
      </c>
      <c r="B342">
        <v>0</v>
      </c>
      <c r="C342" s="15">
        <v>0</v>
      </c>
      <c r="D342" s="15" t="s">
        <v>51</v>
      </c>
      <c r="E342" s="17">
        <v>31.475804594781152</v>
      </c>
      <c r="F342" s="17">
        <v>28.938073750693306</v>
      </c>
      <c r="G342" s="17">
        <v>26.878255607477819</v>
      </c>
      <c r="H342" s="17"/>
      <c r="I342" s="17"/>
      <c r="J342" s="17"/>
      <c r="K342" s="17"/>
      <c r="L342" s="17"/>
      <c r="M342" s="17"/>
      <c r="N342" s="17"/>
      <c r="O342" s="17"/>
    </row>
    <row r="343" spans="1:15" x14ac:dyDescent="0.25">
      <c r="A343" s="15" t="str">
        <f>B264&amp;C322&amp;D343</f>
        <v>DISTRIBUCION VOLUMEN X CRITERIO (kg ó litros)Patatas FritasDE 50 A 59 AÑOS</v>
      </c>
      <c r="B343">
        <v>0</v>
      </c>
      <c r="C343" s="15">
        <v>0</v>
      </c>
      <c r="D343" s="15" t="s">
        <v>52</v>
      </c>
      <c r="E343" s="17">
        <v>22.281962923770479</v>
      </c>
      <c r="F343" s="17">
        <v>22.657676039503162</v>
      </c>
      <c r="G343" s="17">
        <v>22.247707225649023</v>
      </c>
      <c r="H343" s="17"/>
      <c r="I343" s="17"/>
      <c r="J343" s="17"/>
      <c r="K343" s="17"/>
      <c r="L343" s="17"/>
      <c r="M343" s="17"/>
      <c r="N343" s="17"/>
      <c r="O343" s="17"/>
    </row>
    <row r="344" spans="1:15" x14ac:dyDescent="0.25">
      <c r="A344" s="15" t="str">
        <f>B264&amp;C322&amp;D344</f>
        <v>DISTRIBUCION VOLUMEN X CRITERIO (kg ó litros)Patatas FritasDE 60 A 75 AÑOS</v>
      </c>
      <c r="B344">
        <v>0</v>
      </c>
      <c r="C344" s="15">
        <v>0</v>
      </c>
      <c r="D344" s="15" t="s">
        <v>53</v>
      </c>
      <c r="E344" s="17">
        <v>24.39728410639071</v>
      </c>
      <c r="F344" s="17">
        <v>23.470748259956057</v>
      </c>
      <c r="G344" s="17">
        <v>25.492753493917526</v>
      </c>
      <c r="H344" s="17"/>
      <c r="I344" s="17"/>
      <c r="J344" s="17"/>
      <c r="K344" s="17"/>
      <c r="L344" s="17"/>
      <c r="M344" s="17"/>
      <c r="N344" s="17"/>
      <c r="O344" s="17"/>
    </row>
    <row r="345" spans="1:15" x14ac:dyDescent="0.25">
      <c r="A345" s="15" t="str">
        <f>B264&amp;C322&amp;D345</f>
        <v>DISTRIBUCION VOLUMEN X CRITERIO (kg ó litros)Patatas FritasALTA Y MEDIA ALTA</v>
      </c>
      <c r="B345">
        <v>0</v>
      </c>
      <c r="C345" s="15">
        <v>0</v>
      </c>
      <c r="D345" s="15" t="s">
        <v>17</v>
      </c>
      <c r="E345" s="17">
        <v>17.193910800971324</v>
      </c>
      <c r="F345" s="17">
        <v>18.53788187542515</v>
      </c>
      <c r="G345" s="17">
        <v>17.750515755874055</v>
      </c>
      <c r="H345" s="17"/>
      <c r="I345" s="17"/>
      <c r="J345" s="17"/>
      <c r="K345" s="17"/>
      <c r="L345" s="17"/>
      <c r="M345" s="17"/>
      <c r="N345" s="17"/>
      <c r="O345" s="17"/>
    </row>
    <row r="346" spans="1:15" x14ac:dyDescent="0.25">
      <c r="A346" s="15" t="str">
        <f>B264&amp;C322&amp;D346</f>
        <v>DISTRIBUCION VOLUMEN X CRITERIO (kg ó litros)Patatas FritasMEDIA</v>
      </c>
      <c r="B346">
        <v>0</v>
      </c>
      <c r="C346" s="15">
        <v>0</v>
      </c>
      <c r="D346" s="15" t="s">
        <v>18</v>
      </c>
      <c r="E346" s="17">
        <v>31.707755359577298</v>
      </c>
      <c r="F346" s="17">
        <v>35.361976283007863</v>
      </c>
      <c r="G346" s="17">
        <v>33.681209615740329</v>
      </c>
      <c r="H346" s="17"/>
      <c r="I346" s="17"/>
      <c r="J346" s="17"/>
      <c r="K346" s="17"/>
      <c r="L346" s="17"/>
      <c r="M346" s="17"/>
      <c r="N346" s="17"/>
      <c r="O346" s="17"/>
    </row>
    <row r="347" spans="1:15" x14ac:dyDescent="0.25">
      <c r="A347" s="15" t="str">
        <f>B264&amp;C322&amp;D347</f>
        <v>DISTRIBUCION VOLUMEN X CRITERIO (kg ó litros)Patatas FritasMEDIA BAJA</v>
      </c>
      <c r="B347">
        <v>0</v>
      </c>
      <c r="C347" s="15">
        <v>0</v>
      </c>
      <c r="D347" s="15" t="s">
        <v>19</v>
      </c>
      <c r="E347" s="17">
        <v>23.366753284183609</v>
      </c>
      <c r="F347" s="17">
        <v>24.400497715010101</v>
      </c>
      <c r="G347" s="17">
        <v>20.083805783544616</v>
      </c>
      <c r="H347" s="17"/>
      <c r="I347" s="17"/>
      <c r="J347" s="17"/>
      <c r="K347" s="17"/>
      <c r="L347" s="17"/>
      <c r="M347" s="17"/>
      <c r="N347" s="17"/>
      <c r="O347" s="17"/>
    </row>
    <row r="348" spans="1:15" x14ac:dyDescent="0.25">
      <c r="A348" s="15" t="str">
        <f>B264&amp;C322&amp;D348</f>
        <v>DISTRIBUCION VOLUMEN X CRITERIO (kg ó litros)Patatas FritasBAJA</v>
      </c>
      <c r="B348">
        <v>0</v>
      </c>
      <c r="C348" s="15">
        <v>0</v>
      </c>
      <c r="D348" s="15" t="s">
        <v>20</v>
      </c>
      <c r="E348" s="17">
        <v>27.731584025146798</v>
      </c>
      <c r="F348" s="17">
        <v>21.699653945559337</v>
      </c>
      <c r="G348" s="17">
        <v>28.484471934803103</v>
      </c>
      <c r="H348" s="17"/>
      <c r="I348" s="17"/>
      <c r="J348" s="17"/>
      <c r="K348" s="17"/>
      <c r="L348" s="17"/>
      <c r="M348" s="17"/>
      <c r="N348" s="17"/>
      <c r="O348" s="17"/>
    </row>
    <row r="349" spans="1:15" x14ac:dyDescent="0.25">
      <c r="A349" s="15" t="str">
        <f>B264&amp;C322&amp;D349</f>
        <v>DISTRIBUCION VOLUMEN X CRITERIO (kg ó litros)Patatas FritasHOMBRE</v>
      </c>
      <c r="B349">
        <v>0</v>
      </c>
      <c r="C349" s="15">
        <v>0</v>
      </c>
      <c r="D349" s="15" t="s">
        <v>21</v>
      </c>
      <c r="E349" s="17">
        <v>43.259691645519297</v>
      </c>
      <c r="F349" s="17">
        <v>41.217174848141795</v>
      </c>
      <c r="G349" s="17">
        <v>44.286205009149917</v>
      </c>
      <c r="H349" s="17"/>
      <c r="I349" s="17"/>
      <c r="J349" s="17"/>
      <c r="K349" s="17"/>
      <c r="L349" s="17"/>
      <c r="M349" s="17"/>
      <c r="N349" s="17"/>
      <c r="O349" s="17"/>
    </row>
    <row r="350" spans="1:15" x14ac:dyDescent="0.25">
      <c r="A350" s="15" t="str">
        <f>B264&amp;C322&amp;D350</f>
        <v>DISTRIBUCION VOLUMEN X CRITERIO (kg ó litros)Patatas FritasMUJER</v>
      </c>
      <c r="B350">
        <v>0</v>
      </c>
      <c r="C350" s="15">
        <v>0</v>
      </c>
      <c r="D350" s="15" t="s">
        <v>22</v>
      </c>
      <c r="E350" s="17">
        <v>56.740313795434695</v>
      </c>
      <c r="F350" s="17">
        <v>58.782835028732961</v>
      </c>
      <c r="G350" s="17">
        <v>55.713789840913243</v>
      </c>
      <c r="H350" s="17"/>
      <c r="I350" s="17"/>
      <c r="J350" s="17"/>
      <c r="K350" s="17"/>
      <c r="L350" s="17"/>
      <c r="M350" s="17"/>
      <c r="N350" s="17"/>
      <c r="O350" s="17"/>
    </row>
    <row r="351" spans="1:15" x14ac:dyDescent="0.25">
      <c r="A351" s="15" t="str">
        <f>B264&amp;C351&amp;D351</f>
        <v>DISTRIBUCION VOLUMEN X CRITERIO (kg ó litros)Otros Snacks SaladosT.ESPAÑA</v>
      </c>
      <c r="B351">
        <v>0</v>
      </c>
      <c r="C351" s="15" t="s">
        <v>35</v>
      </c>
      <c r="D351" s="15" t="s">
        <v>45</v>
      </c>
      <c r="E351" s="17">
        <v>100</v>
      </c>
      <c r="F351" s="17">
        <v>100</v>
      </c>
      <c r="G351" s="17">
        <v>100</v>
      </c>
      <c r="H351" s="17"/>
      <c r="I351" s="17"/>
      <c r="J351" s="17"/>
      <c r="K351" s="17"/>
      <c r="L351" s="17"/>
      <c r="M351" s="17"/>
      <c r="N351" s="17"/>
      <c r="O351" s="17"/>
    </row>
    <row r="352" spans="1:15" x14ac:dyDescent="0.25">
      <c r="A352" s="15" t="str">
        <f>B264&amp;C351&amp;D352</f>
        <v>DISTRIBUCION VOLUMEN X CRITERIO (kg ó litros)Otros Snacks SaladosBCN AM</v>
      </c>
      <c r="B352">
        <v>0</v>
      </c>
      <c r="C352" s="15">
        <v>0</v>
      </c>
      <c r="D352" s="15" t="s">
        <v>1</v>
      </c>
      <c r="E352" s="17">
        <v>7.491887276881279</v>
      </c>
      <c r="F352" s="17">
        <v>5.6288505016397528</v>
      </c>
      <c r="G352" s="17">
        <v>5.0660627251186989</v>
      </c>
      <c r="H352" s="17"/>
      <c r="I352" s="17"/>
      <c r="J352" s="17"/>
      <c r="K352" s="17"/>
      <c r="L352" s="17"/>
      <c r="M352" s="17"/>
      <c r="N352" s="17"/>
      <c r="O352" s="17"/>
    </row>
    <row r="353" spans="1:15" x14ac:dyDescent="0.25">
      <c r="A353" s="15" t="str">
        <f>B264&amp;C351&amp;D353</f>
        <v>DISTRIBUCION VOLUMEN X CRITERIO (kg ó litros)Otros Snacks SaladosREST.CAT ARAGON</v>
      </c>
      <c r="B353">
        <v>0</v>
      </c>
      <c r="C353" s="15">
        <v>0</v>
      </c>
      <c r="D353" s="15" t="s">
        <v>2</v>
      </c>
      <c r="E353" s="17">
        <v>7.6950793493766252</v>
      </c>
      <c r="F353" s="17">
        <v>7.1123054094450247</v>
      </c>
      <c r="G353" s="17">
        <v>6.014860293221405</v>
      </c>
      <c r="H353" s="17"/>
      <c r="I353" s="17"/>
      <c r="J353" s="17"/>
      <c r="K353" s="17"/>
      <c r="L353" s="17"/>
      <c r="M353" s="17"/>
      <c r="N353" s="17"/>
      <c r="O353" s="17"/>
    </row>
    <row r="354" spans="1:15" x14ac:dyDescent="0.25">
      <c r="A354" s="15" t="str">
        <f>B264&amp;C351&amp;D354</f>
        <v>DISTRIBUCION VOLUMEN X CRITERIO (kg ó litros)Otros Snacks SaladosLEVANTE</v>
      </c>
      <c r="B354">
        <v>0</v>
      </c>
      <c r="C354" s="15">
        <v>0</v>
      </c>
      <c r="D354" s="15" t="s">
        <v>3</v>
      </c>
      <c r="E354" s="17">
        <v>12.960914544109439</v>
      </c>
      <c r="F354" s="17">
        <v>11.450921885828901</v>
      </c>
      <c r="G354" s="17">
        <v>14.343687630134738</v>
      </c>
      <c r="H354" s="17"/>
      <c r="I354" s="17"/>
      <c r="J354" s="17"/>
      <c r="K354" s="17"/>
      <c r="L354" s="17"/>
      <c r="M354" s="17"/>
      <c r="N354" s="17"/>
      <c r="O354" s="17"/>
    </row>
    <row r="355" spans="1:15" x14ac:dyDescent="0.25">
      <c r="A355" s="15" t="str">
        <f>B264&amp;C351&amp;D355</f>
        <v>DISTRIBUCION VOLUMEN X CRITERIO (kg ó litros)Otros Snacks SaladosANDALUCIA</v>
      </c>
      <c r="B355">
        <v>0</v>
      </c>
      <c r="C355" s="15">
        <v>0</v>
      </c>
      <c r="D355" s="15" t="s">
        <v>4</v>
      </c>
      <c r="E355" s="17">
        <v>21.113584893949326</v>
      </c>
      <c r="F355" s="17">
        <v>26.927702845022068</v>
      </c>
      <c r="G355" s="17">
        <v>17.850450821190119</v>
      </c>
      <c r="H355" s="17"/>
      <c r="I355" s="17"/>
      <c r="J355" s="17"/>
      <c r="K355" s="17"/>
      <c r="L355" s="17"/>
      <c r="M355" s="17"/>
      <c r="N355" s="17"/>
      <c r="O355" s="17"/>
    </row>
    <row r="356" spans="1:15" x14ac:dyDescent="0.25">
      <c r="A356" s="15" t="str">
        <f>B264&amp;C351&amp;D356</f>
        <v>DISTRIBUCION VOLUMEN X CRITERIO (kg ó litros)Otros Snacks SaladosMDD AM</v>
      </c>
      <c r="B356">
        <v>0</v>
      </c>
      <c r="C356" s="15">
        <v>0</v>
      </c>
      <c r="D356" s="15" t="s">
        <v>5</v>
      </c>
      <c r="E356" s="17">
        <v>19.963940564283821</v>
      </c>
      <c r="F356" s="17">
        <v>16.758949755029761</v>
      </c>
      <c r="G356" s="17">
        <v>13.836871550236616</v>
      </c>
      <c r="H356" s="17"/>
      <c r="I356" s="17"/>
      <c r="J356" s="17"/>
      <c r="K356" s="17"/>
      <c r="L356" s="17"/>
      <c r="M356" s="17"/>
      <c r="N356" s="17"/>
      <c r="O356" s="17"/>
    </row>
    <row r="357" spans="1:15" x14ac:dyDescent="0.25">
      <c r="A357" s="15" t="str">
        <f>B264&amp;C351&amp;D357</f>
        <v>DISTRIBUCION VOLUMEN X CRITERIO (kg ó litros)Otros Snacks SaladosRTO CENTRO</v>
      </c>
      <c r="B357">
        <v>0</v>
      </c>
      <c r="C357" s="15">
        <v>0</v>
      </c>
      <c r="D357" s="15" t="s">
        <v>6</v>
      </c>
      <c r="E357" s="17">
        <v>12.299813317465095</v>
      </c>
      <c r="F357" s="17">
        <v>16.557471808870002</v>
      </c>
      <c r="G357" s="17">
        <v>22.329739734447866</v>
      </c>
      <c r="H357" s="17"/>
      <c r="I357" s="17"/>
      <c r="J357" s="17"/>
      <c r="K357" s="17"/>
      <c r="L357" s="17"/>
      <c r="M357" s="17"/>
      <c r="N357" s="17"/>
      <c r="O357" s="17"/>
    </row>
    <row r="358" spans="1:15" x14ac:dyDescent="0.25">
      <c r="A358" s="15" t="str">
        <f>B264&amp;C351&amp;D358</f>
        <v>DISTRIBUCION VOLUMEN X CRITERIO (kg ó litros)Otros Snacks SaladosNORTE-CENTRO</v>
      </c>
      <c r="B358">
        <v>0</v>
      </c>
      <c r="C358" s="15">
        <v>0</v>
      </c>
      <c r="D358" s="15" t="s">
        <v>7</v>
      </c>
      <c r="E358" s="17">
        <v>11.258226168682802</v>
      </c>
      <c r="F358" s="17">
        <v>8.9858209715920196</v>
      </c>
      <c r="G358" s="17">
        <v>14.523623535321725</v>
      </c>
      <c r="H358" s="17"/>
      <c r="I358" s="17"/>
      <c r="J358" s="17"/>
      <c r="K358" s="17"/>
      <c r="L358" s="17"/>
      <c r="M358" s="17"/>
      <c r="N358" s="17"/>
      <c r="O358" s="17"/>
    </row>
    <row r="359" spans="1:15" x14ac:dyDescent="0.25">
      <c r="A359" s="15" t="str">
        <f>B264&amp;C351&amp;D359</f>
        <v>DISTRIBUCION VOLUMEN X CRITERIO (kg ó litros)Otros Snacks SaladosNOROESTE</v>
      </c>
      <c r="B359">
        <v>0</v>
      </c>
      <c r="C359" s="15">
        <v>0</v>
      </c>
      <c r="D359" s="15" t="s">
        <v>8</v>
      </c>
      <c r="E359" s="17">
        <v>7.2165500704878207</v>
      </c>
      <c r="F359" s="17">
        <v>6.5779764759520578</v>
      </c>
      <c r="G359" s="17">
        <v>6.0346981805129358</v>
      </c>
      <c r="H359" s="17"/>
      <c r="I359" s="17"/>
      <c r="J359" s="17"/>
      <c r="K359" s="17"/>
      <c r="L359" s="17"/>
      <c r="M359" s="17"/>
      <c r="N359" s="17"/>
      <c r="O359" s="17"/>
    </row>
    <row r="360" spans="1:15" x14ac:dyDescent="0.25">
      <c r="A360" s="15" t="str">
        <f>B264&amp;C351&amp;D360</f>
        <v>DISTRIBUCION VOLUMEN X CRITERIO (kg ó litros)Otros Snacks Salados&lt;2MIL</v>
      </c>
      <c r="B360">
        <v>0</v>
      </c>
      <c r="C360" s="15">
        <v>0</v>
      </c>
      <c r="D360" s="15" t="s">
        <v>9</v>
      </c>
      <c r="E360" s="17">
        <v>4.6216904385366844</v>
      </c>
      <c r="F360" s="18">
        <v>6.9687255605912863</v>
      </c>
      <c r="G360" s="17">
        <v>9.8127386682623854</v>
      </c>
      <c r="H360" s="17"/>
      <c r="I360" s="17"/>
      <c r="J360" s="17"/>
      <c r="K360" s="17"/>
      <c r="L360" s="17"/>
      <c r="M360" s="17"/>
      <c r="N360" s="17"/>
      <c r="O360" s="17"/>
    </row>
    <row r="361" spans="1:15" x14ac:dyDescent="0.25">
      <c r="A361" s="15" t="str">
        <f>B264&amp;C351&amp;D361</f>
        <v>DISTRIBUCION VOLUMEN X CRITERIO (kg ó litros)Otros Snacks Salados2-5MIL</v>
      </c>
      <c r="B361">
        <v>0</v>
      </c>
      <c r="C361" s="15">
        <v>0</v>
      </c>
      <c r="D361" s="15" t="s">
        <v>10</v>
      </c>
      <c r="E361" s="17">
        <v>8.7875566457388405</v>
      </c>
      <c r="F361" s="17">
        <v>8.8366566769152364</v>
      </c>
      <c r="G361" s="17">
        <v>8.8835679798241927</v>
      </c>
      <c r="H361" s="17"/>
      <c r="I361" s="17"/>
      <c r="J361" s="17"/>
      <c r="K361" s="17"/>
      <c r="L361" s="17"/>
      <c r="M361" s="17"/>
      <c r="N361" s="17"/>
      <c r="O361" s="17"/>
    </row>
    <row r="362" spans="1:15" x14ac:dyDescent="0.25">
      <c r="A362" s="15" t="str">
        <f>B264&amp;C351&amp;D362</f>
        <v>DISTRIBUCION VOLUMEN X CRITERIO (kg ó litros)Otros Snacks Salados5-10MIL</v>
      </c>
      <c r="B362">
        <v>0</v>
      </c>
      <c r="C362" s="15">
        <v>0</v>
      </c>
      <c r="D362" s="15" t="s">
        <v>11</v>
      </c>
      <c r="E362" s="17">
        <v>6.5517650035110009</v>
      </c>
      <c r="F362" s="17">
        <v>9.6072588494727</v>
      </c>
      <c r="G362" s="17">
        <v>8.086580907234417</v>
      </c>
      <c r="H362" s="17"/>
      <c r="I362" s="17"/>
      <c r="J362" s="17"/>
      <c r="K362" s="17"/>
      <c r="L362" s="17"/>
      <c r="M362" s="17"/>
      <c r="N362" s="17"/>
      <c r="O362" s="17"/>
    </row>
    <row r="363" spans="1:15" x14ac:dyDescent="0.25">
      <c r="A363" s="15" t="str">
        <f>B264&amp;C351&amp;D363</f>
        <v>DISTRIBUCION VOLUMEN X CRITERIO (kg ó litros)Otros Snacks Salados10-30MIL</v>
      </c>
      <c r="B363">
        <v>0</v>
      </c>
      <c r="C363" s="15">
        <v>0</v>
      </c>
      <c r="D363" s="15" t="s">
        <v>12</v>
      </c>
      <c r="E363" s="17">
        <v>21.351578309286076</v>
      </c>
      <c r="F363" s="17">
        <v>22.336455437338749</v>
      </c>
      <c r="G363" s="17">
        <v>26.068607768767848</v>
      </c>
      <c r="H363" s="17"/>
      <c r="I363" s="17"/>
      <c r="J363" s="17"/>
      <c r="K363" s="17"/>
      <c r="L363" s="17"/>
      <c r="M363" s="17"/>
      <c r="N363" s="17"/>
      <c r="O363" s="17"/>
    </row>
    <row r="364" spans="1:15" x14ac:dyDescent="0.25">
      <c r="A364" s="15" t="str">
        <f>B264&amp;C351&amp;D364</f>
        <v>DISTRIBUCION VOLUMEN X CRITERIO (kg ó litros)Otros Snacks Salados30-100MIL</v>
      </c>
      <c r="B364">
        <v>0</v>
      </c>
      <c r="C364" s="15">
        <v>0</v>
      </c>
      <c r="D364" s="15" t="s">
        <v>13</v>
      </c>
      <c r="E364" s="17">
        <v>18.350012994278327</v>
      </c>
      <c r="F364" s="17">
        <v>16.745879428818164</v>
      </c>
      <c r="G364" s="17">
        <v>18.045837119042783</v>
      </c>
      <c r="H364" s="17"/>
      <c r="I364" s="17"/>
      <c r="J364" s="17"/>
      <c r="K364" s="17"/>
      <c r="L364" s="17"/>
      <c r="M364" s="17"/>
      <c r="N364" s="17"/>
      <c r="O364" s="17"/>
    </row>
    <row r="365" spans="1:15" x14ac:dyDescent="0.25">
      <c r="A365" s="15" t="str">
        <f>B264&amp;C351&amp;D365</f>
        <v>DISTRIBUCION VOLUMEN X CRITERIO (kg ó litros)Otros Snacks Salados100-200MIL</v>
      </c>
      <c r="B365">
        <v>0</v>
      </c>
      <c r="C365" s="15">
        <v>0</v>
      </c>
      <c r="D365" s="15" t="s">
        <v>14</v>
      </c>
      <c r="E365" s="17">
        <v>10.242802748404408</v>
      </c>
      <c r="F365" s="17">
        <v>7.6297266803245956</v>
      </c>
      <c r="G365" s="17">
        <v>6.8294645136244698</v>
      </c>
      <c r="H365" s="17"/>
      <c r="I365" s="17"/>
      <c r="J365" s="17"/>
      <c r="K365" s="17"/>
      <c r="L365" s="17"/>
      <c r="M365" s="17"/>
      <c r="N365" s="17"/>
      <c r="O365" s="17"/>
    </row>
    <row r="366" spans="1:15" x14ac:dyDescent="0.25">
      <c r="A366" s="15" t="str">
        <f>B264&amp;C351&amp;D366</f>
        <v>DISTRIBUCION VOLUMEN X CRITERIO (kg ó litros)Otros Snacks Salados200-500MIL</v>
      </c>
      <c r="B366">
        <v>0</v>
      </c>
      <c r="C366" s="15">
        <v>0</v>
      </c>
      <c r="D366" s="15" t="s">
        <v>15</v>
      </c>
      <c r="E366" s="17">
        <v>11.816908299338348</v>
      </c>
      <c r="F366" s="17">
        <v>11.844066889541585</v>
      </c>
      <c r="G366" s="17">
        <v>8.9266246912854701</v>
      </c>
      <c r="H366" s="17"/>
      <c r="I366" s="17"/>
      <c r="J366" s="17"/>
      <c r="K366" s="17"/>
      <c r="L366" s="17"/>
      <c r="M366" s="17"/>
      <c r="N366" s="17"/>
      <c r="O366" s="17"/>
    </row>
    <row r="367" spans="1:15" x14ac:dyDescent="0.25">
      <c r="A367" s="15" t="str">
        <f>B264&amp;C351&amp;D367</f>
        <v>DISTRIBUCION VOLUMEN X CRITERIO (kg ó litros)Otros Snacks Salados&gt;500MIL</v>
      </c>
      <c r="B367">
        <v>0</v>
      </c>
      <c r="C367" s="15">
        <v>0</v>
      </c>
      <c r="D367" s="15" t="s">
        <v>16</v>
      </c>
      <c r="E367" s="17">
        <v>18.277684100274058</v>
      </c>
      <c r="F367" s="17">
        <v>16.031229140714512</v>
      </c>
      <c r="G367" s="17">
        <v>13.34657693842567</v>
      </c>
      <c r="H367" s="17"/>
      <c r="I367" s="17"/>
      <c r="J367" s="17"/>
      <c r="K367" s="17"/>
      <c r="L367" s="17"/>
      <c r="M367" s="17"/>
      <c r="N367" s="17"/>
      <c r="O367" s="17"/>
    </row>
    <row r="368" spans="1:15" x14ac:dyDescent="0.25">
      <c r="A368" s="15" t="str">
        <f>B264&amp;C351&amp;D368</f>
        <v>DISTRIBUCION VOLUMEN X CRITERIO (kg ó litros)Otros Snacks SaladosDE 15 A 19 AÑOS</v>
      </c>
      <c r="B368">
        <v>0</v>
      </c>
      <c r="C368" s="15">
        <v>0</v>
      </c>
      <c r="D368" s="15" t="s">
        <v>48</v>
      </c>
      <c r="E368" s="17">
        <v>9.6307979458871458</v>
      </c>
      <c r="F368" s="17">
        <v>9.4433481504945469</v>
      </c>
      <c r="G368" s="17">
        <v>12.636801450370433</v>
      </c>
      <c r="H368" s="17"/>
      <c r="I368" s="17"/>
      <c r="J368" s="17"/>
      <c r="K368" s="17"/>
      <c r="L368" s="17"/>
      <c r="M368" s="17"/>
      <c r="N368" s="17"/>
      <c r="O368" s="17"/>
    </row>
    <row r="369" spans="1:15" x14ac:dyDescent="0.25">
      <c r="A369" s="15" t="str">
        <f>B264&amp;C351&amp;D369</f>
        <v>DISTRIBUCION VOLUMEN X CRITERIO (kg ó litros)Otros Snacks SaladosDE 20 A 24 AÑOS</v>
      </c>
      <c r="B369">
        <v>0</v>
      </c>
      <c r="C369" s="15">
        <v>0</v>
      </c>
      <c r="D369" s="15" t="s">
        <v>49</v>
      </c>
      <c r="E369" s="17">
        <v>6.49773251938604</v>
      </c>
      <c r="F369" s="17">
        <v>5.4328478083446647</v>
      </c>
      <c r="G369" s="17">
        <v>6.858646397052814</v>
      </c>
      <c r="H369" s="17"/>
      <c r="I369" s="17"/>
      <c r="J369" s="17"/>
      <c r="K369" s="17"/>
      <c r="L369" s="17"/>
      <c r="M369" s="17"/>
      <c r="N369" s="17"/>
      <c r="O369" s="17"/>
    </row>
    <row r="370" spans="1:15" x14ac:dyDescent="0.25">
      <c r="A370" s="15" t="str">
        <f>B264&amp;C351&amp;D370</f>
        <v>DISTRIBUCION VOLUMEN X CRITERIO (kg ó litros)Otros Snacks SaladosDE 25 A 34 AÑOS</v>
      </c>
      <c r="B370">
        <v>0</v>
      </c>
      <c r="C370" s="15">
        <v>0</v>
      </c>
      <c r="D370" s="15" t="s">
        <v>50</v>
      </c>
      <c r="E370" s="17">
        <v>13.006170959251959</v>
      </c>
      <c r="F370" s="17">
        <v>12.98654673569351</v>
      </c>
      <c r="G370" s="17">
        <v>10.509336316047321</v>
      </c>
      <c r="H370" s="17"/>
      <c r="I370" s="17"/>
      <c r="J370" s="17"/>
      <c r="K370" s="17"/>
      <c r="L370" s="17"/>
      <c r="M370" s="17"/>
      <c r="N370" s="17"/>
      <c r="O370" s="17"/>
    </row>
    <row r="371" spans="1:15" x14ac:dyDescent="0.25">
      <c r="A371" s="15" t="str">
        <f>B264&amp;C351&amp;D371</f>
        <v>DISTRIBUCION VOLUMEN X CRITERIO (kg ó litros)Otros Snacks SaladosDE 35 A 49 AÑOS</v>
      </c>
      <c r="B371">
        <v>0</v>
      </c>
      <c r="C371" s="15">
        <v>0</v>
      </c>
      <c r="D371" s="15" t="s">
        <v>51</v>
      </c>
      <c r="E371" s="17">
        <v>37.384498098116183</v>
      </c>
      <c r="F371" s="17">
        <v>34.867631213519736</v>
      </c>
      <c r="G371" s="17">
        <v>30.851921441112047</v>
      </c>
      <c r="H371" s="17"/>
      <c r="I371" s="17"/>
      <c r="J371" s="17"/>
      <c r="K371" s="17"/>
      <c r="L371" s="17"/>
      <c r="M371" s="17"/>
      <c r="N371" s="17"/>
      <c r="O371" s="17"/>
    </row>
    <row r="372" spans="1:15" x14ac:dyDescent="0.25">
      <c r="A372" s="15" t="str">
        <f>B264&amp;C351&amp;D372</f>
        <v>DISTRIBUCION VOLUMEN X CRITERIO (kg ó litros)Otros Snacks SaladosDE 50 A 59 AÑOS</v>
      </c>
      <c r="B372">
        <v>0</v>
      </c>
      <c r="C372" s="15">
        <v>0</v>
      </c>
      <c r="D372" s="15" t="s">
        <v>52</v>
      </c>
      <c r="E372" s="17">
        <v>20.425205083984437</v>
      </c>
      <c r="F372" s="17">
        <v>21.355373132574002</v>
      </c>
      <c r="G372" s="17">
        <v>25.403590166861576</v>
      </c>
      <c r="H372" s="17"/>
      <c r="I372" s="17"/>
      <c r="J372" s="17"/>
      <c r="K372" s="17"/>
      <c r="L372" s="17"/>
      <c r="M372" s="17"/>
      <c r="N372" s="17"/>
      <c r="O372" s="17"/>
    </row>
    <row r="373" spans="1:15" x14ac:dyDescent="0.25">
      <c r="A373" s="15" t="str">
        <f>B264&amp;C351&amp;D373</f>
        <v>DISTRIBUCION VOLUMEN X CRITERIO (kg ó litros)Otros Snacks SaladosDE 60 A 75 AÑOS</v>
      </c>
      <c r="B373">
        <v>0</v>
      </c>
      <c r="C373" s="15">
        <v>0</v>
      </c>
      <c r="D373" s="15" t="s">
        <v>53</v>
      </c>
      <c r="E373" s="17">
        <v>13.05559577418261</v>
      </c>
      <c r="F373" s="18">
        <v>15.914254215841142</v>
      </c>
      <c r="G373" s="17">
        <v>13.739694793224624</v>
      </c>
      <c r="H373" s="17"/>
      <c r="I373" s="17"/>
      <c r="J373" s="18"/>
      <c r="K373" s="17"/>
      <c r="L373" s="17"/>
      <c r="M373" s="17"/>
      <c r="N373" s="17"/>
      <c r="O373" s="17"/>
    </row>
    <row r="374" spans="1:15" x14ac:dyDescent="0.25">
      <c r="A374" s="15" t="str">
        <f>B264&amp;C351&amp;D374</f>
        <v>DISTRIBUCION VOLUMEN X CRITERIO (kg ó litros)Otros Snacks SaladosALTA Y MEDIA ALTA</v>
      </c>
      <c r="B374">
        <v>0</v>
      </c>
      <c r="C374" s="15">
        <v>0</v>
      </c>
      <c r="D374" s="15" t="s">
        <v>17</v>
      </c>
      <c r="E374" s="17">
        <v>15.42671619613718</v>
      </c>
      <c r="F374" s="17">
        <v>15.386661015433123</v>
      </c>
      <c r="G374" s="17">
        <v>16.649056968086885</v>
      </c>
      <c r="H374" s="17"/>
      <c r="I374" s="17"/>
      <c r="J374" s="17"/>
      <c r="K374" s="17"/>
      <c r="L374" s="17"/>
      <c r="M374" s="17"/>
      <c r="N374" s="17"/>
      <c r="O374" s="17"/>
    </row>
    <row r="375" spans="1:15" x14ac:dyDescent="0.25">
      <c r="A375" s="15" t="str">
        <f>B264&amp;C351&amp;D375</f>
        <v>DISTRIBUCION VOLUMEN X CRITERIO (kg ó litros)Otros Snacks SaladosMEDIA</v>
      </c>
      <c r="B375">
        <v>0</v>
      </c>
      <c r="C375" s="15">
        <v>0</v>
      </c>
      <c r="D375" s="15" t="s">
        <v>18</v>
      </c>
      <c r="E375" s="17">
        <v>37.415340618423159</v>
      </c>
      <c r="F375" s="17">
        <v>35.672640831326461</v>
      </c>
      <c r="G375" s="17">
        <v>34.522628010702121</v>
      </c>
      <c r="H375" s="17"/>
      <c r="I375" s="17"/>
      <c r="J375" s="17"/>
      <c r="K375" s="17"/>
      <c r="L375" s="17"/>
      <c r="M375" s="17"/>
      <c r="N375" s="17"/>
      <c r="O375" s="17"/>
    </row>
    <row r="376" spans="1:15" x14ac:dyDescent="0.25">
      <c r="A376" s="15" t="str">
        <f>B264&amp;C351&amp;D376</f>
        <v>DISTRIBUCION VOLUMEN X CRITERIO (kg ó litros)Otros Snacks SaladosMEDIA BAJA</v>
      </c>
      <c r="B376">
        <v>0</v>
      </c>
      <c r="C376" s="15">
        <v>0</v>
      </c>
      <c r="D376" s="15" t="s">
        <v>19</v>
      </c>
      <c r="E376" s="17">
        <v>24.855645160825567</v>
      </c>
      <c r="F376" s="17">
        <v>22.288449815955488</v>
      </c>
      <c r="G376" s="17">
        <v>21.684127482594608</v>
      </c>
      <c r="H376" s="17"/>
      <c r="I376" s="17"/>
      <c r="J376" s="17"/>
      <c r="K376" s="17"/>
      <c r="L376" s="17"/>
      <c r="M376" s="17"/>
      <c r="N376" s="17"/>
      <c r="O376" s="17"/>
    </row>
    <row r="377" spans="1:15" x14ac:dyDescent="0.25">
      <c r="A377" s="15" t="str">
        <f>B264&amp;C351&amp;D377</f>
        <v>DISTRIBUCION VOLUMEN X CRITERIO (kg ó litros)Otros Snacks SaladosBAJA</v>
      </c>
      <c r="B377">
        <v>0</v>
      </c>
      <c r="C377" s="15">
        <v>0</v>
      </c>
      <c r="D377" s="15" t="s">
        <v>20</v>
      </c>
      <c r="E377" s="17">
        <v>22.302297211561243</v>
      </c>
      <c r="F377" s="17">
        <v>26.652247838814151</v>
      </c>
      <c r="G377" s="17">
        <v>27.144183361122238</v>
      </c>
      <c r="H377" s="17"/>
      <c r="I377" s="17"/>
      <c r="J377" s="17"/>
      <c r="K377" s="17"/>
      <c r="L377" s="17"/>
      <c r="M377" s="17"/>
      <c r="N377" s="17"/>
      <c r="O377" s="17"/>
    </row>
    <row r="378" spans="1:15" x14ac:dyDescent="0.25">
      <c r="A378" s="15" t="str">
        <f>B264&amp;C351&amp;D378</f>
        <v>DISTRIBUCION VOLUMEN X CRITERIO (kg ó litros)Otros Snacks SaladosHOMBRE</v>
      </c>
      <c r="B378">
        <v>0</v>
      </c>
      <c r="C378" s="15">
        <v>0</v>
      </c>
      <c r="D378" s="15" t="s">
        <v>21</v>
      </c>
      <c r="E378" s="17">
        <v>37.726382935538325</v>
      </c>
      <c r="F378" s="17">
        <v>35.396097989721738</v>
      </c>
      <c r="G378" s="17">
        <v>36.563526107449988</v>
      </c>
      <c r="H378" s="17"/>
      <c r="I378" s="17"/>
      <c r="J378" s="17"/>
      <c r="K378" s="17"/>
      <c r="L378" s="17"/>
      <c r="M378" s="17"/>
      <c r="N378" s="17"/>
      <c r="O378" s="17"/>
    </row>
    <row r="379" spans="1:15" x14ac:dyDescent="0.25">
      <c r="A379" s="15" t="str">
        <f>B264&amp;C351&amp;D379</f>
        <v>DISTRIBUCION VOLUMEN X CRITERIO (kg ó litros)Otros Snacks SaladosMUJER</v>
      </c>
      <c r="B379">
        <v>0</v>
      </c>
      <c r="C379" s="15">
        <v>0</v>
      </c>
      <c r="D379" s="15" t="s">
        <v>22</v>
      </c>
      <c r="E379" s="17">
        <v>62.273613748313039</v>
      </c>
      <c r="F379" s="17">
        <v>64.603897492416323</v>
      </c>
      <c r="G379" s="17">
        <v>63.436463347848026</v>
      </c>
      <c r="H379" s="17"/>
      <c r="I379" s="17"/>
      <c r="J379" s="17"/>
      <c r="K379" s="17"/>
      <c r="L379" s="17"/>
      <c r="M379" s="17"/>
      <c r="N379" s="17"/>
      <c r="O379" s="17"/>
    </row>
    <row r="380" spans="1:15" x14ac:dyDescent="0.25">
      <c r="A380" s="15" t="str">
        <f>B264&amp;C380&amp;D380</f>
        <v>DISTRIBUCION VOLUMEN X CRITERIO (kg ó litros)Frutos SecosT.ESPAÑA</v>
      </c>
      <c r="B380">
        <v>0</v>
      </c>
      <c r="C380" s="15" t="s">
        <v>36</v>
      </c>
      <c r="D380" s="15" t="s">
        <v>45</v>
      </c>
      <c r="E380" s="17">
        <v>100</v>
      </c>
      <c r="F380" s="17">
        <v>100</v>
      </c>
      <c r="G380" s="17">
        <v>100</v>
      </c>
      <c r="H380" s="17"/>
      <c r="I380" s="17"/>
      <c r="J380" s="17"/>
      <c r="K380" s="17"/>
      <c r="L380" s="17"/>
      <c r="M380" s="17"/>
      <c r="N380" s="17"/>
      <c r="O380" s="17"/>
    </row>
    <row r="381" spans="1:15" x14ac:dyDescent="0.25">
      <c r="A381" s="15" t="str">
        <f>B264&amp;C380&amp;D381</f>
        <v>DISTRIBUCION VOLUMEN X CRITERIO (kg ó litros)Frutos SecosBCN AM</v>
      </c>
      <c r="B381">
        <v>0</v>
      </c>
      <c r="C381" s="15">
        <v>0</v>
      </c>
      <c r="D381" s="15" t="s">
        <v>1</v>
      </c>
      <c r="E381" s="17">
        <v>3.5317041651878234</v>
      </c>
      <c r="F381" s="17">
        <v>3.5101409774316963</v>
      </c>
      <c r="G381" s="18">
        <v>6.095144526429098</v>
      </c>
      <c r="H381" s="17"/>
      <c r="I381" s="17"/>
      <c r="J381" s="17"/>
      <c r="K381" s="17"/>
      <c r="L381" s="18"/>
      <c r="M381" s="17"/>
      <c r="N381" s="17"/>
      <c r="O381" s="17"/>
    </row>
    <row r="382" spans="1:15" x14ac:dyDescent="0.25">
      <c r="A382" s="15" t="str">
        <f>B264&amp;C380&amp;D382</f>
        <v>DISTRIBUCION VOLUMEN X CRITERIO (kg ó litros)Frutos SecosREST.CAT ARAGON</v>
      </c>
      <c r="B382">
        <v>0</v>
      </c>
      <c r="C382" s="15">
        <v>0</v>
      </c>
      <c r="D382" s="15" t="s">
        <v>2</v>
      </c>
      <c r="E382" s="17">
        <v>17.359674677991386</v>
      </c>
      <c r="F382" s="17">
        <v>10.744740619067054</v>
      </c>
      <c r="G382" s="17">
        <v>7.846086642517867</v>
      </c>
      <c r="H382" s="17"/>
      <c r="I382" s="17"/>
      <c r="J382" s="17"/>
      <c r="K382" s="17"/>
      <c r="L382" s="17"/>
      <c r="M382" s="17"/>
      <c r="N382" s="17"/>
      <c r="O382" s="17"/>
    </row>
    <row r="383" spans="1:15" x14ac:dyDescent="0.25">
      <c r="A383" s="15" t="str">
        <f>B264&amp;C380&amp;D383</f>
        <v>DISTRIBUCION VOLUMEN X CRITERIO (kg ó litros)Frutos SecosLEVANTE</v>
      </c>
      <c r="B383">
        <v>0</v>
      </c>
      <c r="C383" s="15">
        <v>0</v>
      </c>
      <c r="D383" s="15" t="s">
        <v>3</v>
      </c>
      <c r="E383" s="17">
        <v>12.284922718453522</v>
      </c>
      <c r="F383" s="17">
        <v>11.321320062277133</v>
      </c>
      <c r="G383" s="17">
        <v>10.263426652494527</v>
      </c>
      <c r="H383" s="17"/>
      <c r="I383" s="17"/>
      <c r="J383" s="17"/>
      <c r="K383" s="17"/>
      <c r="L383" s="17"/>
      <c r="M383" s="17"/>
      <c r="N383" s="17"/>
      <c r="O383" s="17"/>
    </row>
    <row r="384" spans="1:15" x14ac:dyDescent="0.25">
      <c r="A384" s="15" t="str">
        <f>B264&amp;C380&amp;D384</f>
        <v>DISTRIBUCION VOLUMEN X CRITERIO (kg ó litros)Frutos SecosANDALUCIA</v>
      </c>
      <c r="B384">
        <v>0</v>
      </c>
      <c r="C384" s="15">
        <v>0</v>
      </c>
      <c r="D384" s="15" t="s">
        <v>4</v>
      </c>
      <c r="E384" s="17">
        <v>28.497333536700808</v>
      </c>
      <c r="F384" s="17">
        <v>30.514659486348133</v>
      </c>
      <c r="G384" s="17">
        <v>27.052297018580408</v>
      </c>
      <c r="H384" s="17"/>
      <c r="I384" s="17"/>
      <c r="J384" s="17"/>
      <c r="K384" s="17"/>
      <c r="L384" s="17"/>
      <c r="M384" s="17"/>
      <c r="N384" s="17"/>
      <c r="O384" s="17"/>
    </row>
    <row r="385" spans="1:15" x14ac:dyDescent="0.25">
      <c r="A385" s="15" t="str">
        <f>B264&amp;C380&amp;D385</f>
        <v>DISTRIBUCION VOLUMEN X CRITERIO (kg ó litros)Frutos SecosMDD AM</v>
      </c>
      <c r="B385">
        <v>0</v>
      </c>
      <c r="C385" s="15">
        <v>0</v>
      </c>
      <c r="D385" s="15" t="s">
        <v>5</v>
      </c>
      <c r="E385" s="17">
        <v>11.985021966282003</v>
      </c>
      <c r="F385" s="17">
        <v>13.016227289462318</v>
      </c>
      <c r="G385" s="17">
        <v>10.36537341847303</v>
      </c>
      <c r="H385" s="17"/>
      <c r="I385" s="17"/>
      <c r="J385" s="17"/>
      <c r="K385" s="17"/>
      <c r="L385" s="17"/>
      <c r="M385" s="17"/>
      <c r="N385" s="17"/>
      <c r="O385" s="17"/>
    </row>
    <row r="386" spans="1:15" x14ac:dyDescent="0.25">
      <c r="A386" s="15" t="str">
        <f>B264&amp;C380&amp;D386</f>
        <v>DISTRIBUCION VOLUMEN X CRITERIO (kg ó litros)Frutos SecosRTO CENTRO</v>
      </c>
      <c r="B386">
        <v>0</v>
      </c>
      <c r="C386" s="15">
        <v>0</v>
      </c>
      <c r="D386" s="15" t="s">
        <v>6</v>
      </c>
      <c r="E386" s="17">
        <v>8.0772470479725662</v>
      </c>
      <c r="F386" s="17">
        <v>12.483242468253714</v>
      </c>
      <c r="G386" s="17">
        <v>13.446929433212221</v>
      </c>
      <c r="H386" s="17"/>
      <c r="I386" s="17"/>
      <c r="J386" s="17"/>
      <c r="K386" s="17"/>
      <c r="L386" s="17"/>
      <c r="M386" s="17"/>
      <c r="N386" s="17"/>
      <c r="O386" s="17"/>
    </row>
    <row r="387" spans="1:15" x14ac:dyDescent="0.25">
      <c r="A387" s="15" t="str">
        <f>B264&amp;C380&amp;D387</f>
        <v>DISTRIBUCION VOLUMEN X CRITERIO (kg ó litros)Frutos SecosNORTE-CENTRO</v>
      </c>
      <c r="B387">
        <v>0</v>
      </c>
      <c r="C387" s="15">
        <v>0</v>
      </c>
      <c r="D387" s="15" t="s">
        <v>7</v>
      </c>
      <c r="E387" s="17">
        <v>11.356682008812383</v>
      </c>
      <c r="F387" s="17">
        <v>9.5563104653772246</v>
      </c>
      <c r="G387" s="17">
        <v>14.845678252623918</v>
      </c>
      <c r="H387" s="17"/>
      <c r="I387" s="17"/>
      <c r="J387" s="17"/>
      <c r="K387" s="17"/>
      <c r="L387" s="17"/>
      <c r="M387" s="17"/>
      <c r="N387" s="17"/>
      <c r="O387" s="17"/>
    </row>
    <row r="388" spans="1:15" x14ac:dyDescent="0.25">
      <c r="A388" s="15" t="str">
        <f>B264&amp;C380&amp;D388</f>
        <v>DISTRIBUCION VOLUMEN X CRITERIO (kg ó litros)Frutos SecosNOROESTE</v>
      </c>
      <c r="B388">
        <v>0</v>
      </c>
      <c r="C388" s="15">
        <v>0</v>
      </c>
      <c r="D388" s="15" t="s">
        <v>8</v>
      </c>
      <c r="E388" s="17">
        <v>6.9074234489107518</v>
      </c>
      <c r="F388" s="17">
        <v>8.8533472784267708</v>
      </c>
      <c r="G388" s="17">
        <v>10.08506231209366</v>
      </c>
      <c r="H388" s="17"/>
      <c r="I388" s="17"/>
      <c r="J388" s="17"/>
      <c r="K388" s="17"/>
      <c r="L388" s="17"/>
      <c r="M388" s="17"/>
      <c r="N388" s="17"/>
      <c r="O388" s="17"/>
    </row>
    <row r="389" spans="1:15" x14ac:dyDescent="0.25">
      <c r="A389" s="15" t="str">
        <f>B264&amp;C380&amp;D389</f>
        <v>DISTRIBUCION VOLUMEN X CRITERIO (kg ó litros)Frutos Secos&lt;2MIL</v>
      </c>
      <c r="B389">
        <v>0</v>
      </c>
      <c r="C389" s="15">
        <v>0</v>
      </c>
      <c r="D389" s="15" t="s">
        <v>9</v>
      </c>
      <c r="E389" s="18">
        <v>4.3580529245649586</v>
      </c>
      <c r="F389" s="18">
        <v>5.6520198323256103</v>
      </c>
      <c r="G389" s="18">
        <v>6.3452000656679912</v>
      </c>
      <c r="H389" s="18"/>
      <c r="I389" s="17"/>
      <c r="J389" s="18"/>
      <c r="K389" s="18"/>
      <c r="L389" s="17"/>
      <c r="M389" s="17"/>
      <c r="N389" s="17"/>
      <c r="O389" s="17"/>
    </row>
    <row r="390" spans="1:15" x14ac:dyDescent="0.25">
      <c r="A390" s="15" t="str">
        <f>B264&amp;C380&amp;D390</f>
        <v>DISTRIBUCION VOLUMEN X CRITERIO (kg ó litros)Frutos Secos2-5MIL</v>
      </c>
      <c r="B390">
        <v>0</v>
      </c>
      <c r="C390" s="15">
        <v>0</v>
      </c>
      <c r="D390" s="15" t="s">
        <v>10</v>
      </c>
      <c r="E390" s="17">
        <v>13.231413312492807</v>
      </c>
      <c r="F390" s="17">
        <v>3.9686147183751581</v>
      </c>
      <c r="G390" s="17">
        <v>9.0678864775350601</v>
      </c>
      <c r="H390" s="17"/>
      <c r="I390" s="17"/>
      <c r="J390" s="17"/>
      <c r="K390" s="17"/>
      <c r="L390" s="17"/>
      <c r="M390" s="17"/>
      <c r="N390" s="17"/>
      <c r="O390" s="17"/>
    </row>
    <row r="391" spans="1:15" x14ac:dyDescent="0.25">
      <c r="A391" s="15" t="str">
        <f>B264&amp;C380&amp;D391</f>
        <v>DISTRIBUCION VOLUMEN X CRITERIO (kg ó litros)Frutos Secos5-10MIL</v>
      </c>
      <c r="B391">
        <v>0</v>
      </c>
      <c r="C391" s="15">
        <v>0</v>
      </c>
      <c r="D391" s="15" t="s">
        <v>11</v>
      </c>
      <c r="E391" s="17">
        <v>8.3448552877310096</v>
      </c>
      <c r="F391" s="17">
        <v>9.9907926267984895</v>
      </c>
      <c r="G391" s="17">
        <v>6.7350703186456471</v>
      </c>
      <c r="H391" s="17"/>
      <c r="I391" s="17"/>
      <c r="J391" s="17"/>
      <c r="K391" s="17"/>
      <c r="L391" s="17"/>
      <c r="M391" s="17"/>
      <c r="N391" s="17"/>
      <c r="O391" s="17"/>
    </row>
    <row r="392" spans="1:15" x14ac:dyDescent="0.25">
      <c r="A392" s="15" t="str">
        <f>B264&amp;C380&amp;D392</f>
        <v>DISTRIBUCION VOLUMEN X CRITERIO (kg ó litros)Frutos Secos10-30MIL</v>
      </c>
      <c r="B392">
        <v>0</v>
      </c>
      <c r="C392" s="15">
        <v>0</v>
      </c>
      <c r="D392" s="15" t="s">
        <v>12</v>
      </c>
      <c r="E392" s="17">
        <v>17.866264955242674</v>
      </c>
      <c r="F392" s="17">
        <v>22.283673732546848</v>
      </c>
      <c r="G392" s="17">
        <v>15.960426033151261</v>
      </c>
      <c r="H392" s="17"/>
      <c r="I392" s="17"/>
      <c r="J392" s="17"/>
      <c r="K392" s="17"/>
      <c r="L392" s="17"/>
      <c r="M392" s="17"/>
      <c r="N392" s="17"/>
      <c r="O392" s="17"/>
    </row>
    <row r="393" spans="1:15" x14ac:dyDescent="0.25">
      <c r="A393" s="15" t="str">
        <f>B264&amp;C380&amp;D393</f>
        <v>DISTRIBUCION VOLUMEN X CRITERIO (kg ó litros)Frutos Secos30-100MIL</v>
      </c>
      <c r="B393">
        <v>0</v>
      </c>
      <c r="C393" s="15">
        <v>0</v>
      </c>
      <c r="D393" s="15" t="s">
        <v>13</v>
      </c>
      <c r="E393" s="17">
        <v>22.432082063935734</v>
      </c>
      <c r="F393" s="17">
        <v>20.682962493828136</v>
      </c>
      <c r="G393" s="17">
        <v>22.857483858132433</v>
      </c>
      <c r="H393" s="17"/>
      <c r="I393" s="17"/>
      <c r="J393" s="17"/>
      <c r="K393" s="17"/>
      <c r="L393" s="17"/>
      <c r="M393" s="17"/>
      <c r="N393" s="17"/>
      <c r="O393" s="17"/>
    </row>
    <row r="394" spans="1:15" x14ac:dyDescent="0.25">
      <c r="A394" s="15" t="str">
        <f>B264&amp;C380&amp;D394</f>
        <v>DISTRIBUCION VOLUMEN X CRITERIO (kg ó litros)Frutos Secos100-200MIL</v>
      </c>
      <c r="B394">
        <v>0</v>
      </c>
      <c r="C394" s="15">
        <v>0</v>
      </c>
      <c r="D394" s="15" t="s">
        <v>14</v>
      </c>
      <c r="E394" s="17">
        <v>11.084850171680577</v>
      </c>
      <c r="F394" s="17">
        <v>9.2980996987514803</v>
      </c>
      <c r="G394" s="17">
        <v>9.2581922492174389</v>
      </c>
      <c r="H394" s="17"/>
      <c r="I394" s="17"/>
      <c r="J394" s="17"/>
      <c r="K394" s="17"/>
      <c r="L394" s="17"/>
      <c r="M394" s="17"/>
      <c r="N394" s="17"/>
      <c r="O394" s="17"/>
    </row>
    <row r="395" spans="1:15" x14ac:dyDescent="0.25">
      <c r="A395" s="15" t="str">
        <f>B264&amp;C380&amp;D395</f>
        <v>DISTRIBUCION VOLUMEN X CRITERIO (kg ó litros)Frutos Secos200-500MIL</v>
      </c>
      <c r="B395">
        <v>0</v>
      </c>
      <c r="C395" s="15">
        <v>0</v>
      </c>
      <c r="D395" s="15" t="s">
        <v>15</v>
      </c>
      <c r="E395" s="17">
        <v>10.274397328033725</v>
      </c>
      <c r="F395" s="17">
        <v>10.651674037248615</v>
      </c>
      <c r="G395" s="17">
        <v>15.424095776513767</v>
      </c>
      <c r="H395" s="17"/>
      <c r="I395" s="17"/>
      <c r="J395" s="17"/>
      <c r="K395" s="17"/>
      <c r="L395" s="17"/>
      <c r="M395" s="17"/>
      <c r="N395" s="17"/>
      <c r="O395" s="17"/>
    </row>
    <row r="396" spans="1:15" x14ac:dyDescent="0.25">
      <c r="A396" s="15" t="str">
        <f>B264&amp;C380&amp;D396</f>
        <v>DISTRIBUCION VOLUMEN X CRITERIO (kg ó litros)Frutos Secos&gt;500MIL</v>
      </c>
      <c r="B396">
        <v>0</v>
      </c>
      <c r="C396" s="15">
        <v>0</v>
      </c>
      <c r="D396" s="15" t="s">
        <v>16</v>
      </c>
      <c r="E396" s="17">
        <v>12.408094946939752</v>
      </c>
      <c r="F396" s="17">
        <v>17.472154991796145</v>
      </c>
      <c r="G396" s="17">
        <v>14.351647901162126</v>
      </c>
      <c r="H396" s="17"/>
      <c r="I396" s="17"/>
      <c r="J396" s="17"/>
      <c r="K396" s="17"/>
      <c r="L396" s="17"/>
      <c r="M396" s="17"/>
      <c r="N396" s="17"/>
      <c r="O396" s="17"/>
    </row>
    <row r="397" spans="1:15" x14ac:dyDescent="0.25">
      <c r="A397" s="15" t="str">
        <f>B264&amp;C380&amp;D397</f>
        <v>DISTRIBUCION VOLUMEN X CRITERIO (kg ó litros)Frutos SecosDE 15 A 19 AÑOS</v>
      </c>
      <c r="B397">
        <v>0</v>
      </c>
      <c r="C397" s="15">
        <v>0</v>
      </c>
      <c r="D397" s="15" t="s">
        <v>48</v>
      </c>
      <c r="E397" s="17">
        <v>5.2259064961130157</v>
      </c>
      <c r="F397" s="18">
        <v>7.6189631774285225</v>
      </c>
      <c r="G397" s="18">
        <v>7.9927879652177385</v>
      </c>
      <c r="H397" s="17"/>
      <c r="I397" s="17"/>
      <c r="J397" s="18"/>
      <c r="K397" s="18"/>
      <c r="L397" s="18"/>
      <c r="M397" s="18"/>
      <c r="N397" s="17"/>
      <c r="O397" s="17"/>
    </row>
    <row r="398" spans="1:15" x14ac:dyDescent="0.25">
      <c r="A398" s="15" t="str">
        <f>B264&amp;C380&amp;D398</f>
        <v>DISTRIBUCION VOLUMEN X CRITERIO (kg ó litros)Frutos SecosDE 20 A 24 AÑOS</v>
      </c>
      <c r="B398">
        <v>0</v>
      </c>
      <c r="C398" s="15">
        <v>0</v>
      </c>
      <c r="D398" s="15" t="s">
        <v>49</v>
      </c>
      <c r="E398" s="17">
        <v>3.0402163823910882</v>
      </c>
      <c r="F398" s="17">
        <v>3.7052124535840685</v>
      </c>
      <c r="G398" s="17">
        <v>2.8329461288625728</v>
      </c>
      <c r="H398" s="17"/>
      <c r="I398" s="17"/>
      <c r="J398" s="17"/>
      <c r="K398" s="17"/>
      <c r="L398" s="17"/>
      <c r="M398" s="17"/>
      <c r="N398" s="17"/>
      <c r="O398" s="17"/>
    </row>
    <row r="399" spans="1:15" x14ac:dyDescent="0.25">
      <c r="A399" s="15" t="str">
        <f>B264&amp;C380&amp;D399</f>
        <v>DISTRIBUCION VOLUMEN X CRITERIO (kg ó litros)Frutos SecosDE 25 A 34 AÑOS</v>
      </c>
      <c r="B399">
        <v>0</v>
      </c>
      <c r="C399" s="15">
        <v>0</v>
      </c>
      <c r="D399" s="15" t="s">
        <v>50</v>
      </c>
      <c r="E399" s="17">
        <v>8.0169229596436633</v>
      </c>
      <c r="F399" s="17">
        <v>6.851742800423775</v>
      </c>
      <c r="G399" s="17">
        <v>8.0819833956097984</v>
      </c>
      <c r="H399" s="17"/>
      <c r="I399" s="17"/>
      <c r="J399" s="17"/>
      <c r="K399" s="17"/>
      <c r="L399" s="17"/>
      <c r="M399" s="17"/>
      <c r="N399" s="17"/>
      <c r="O399" s="17"/>
    </row>
    <row r="400" spans="1:15" x14ac:dyDescent="0.25">
      <c r="A400" s="15" t="str">
        <f>B264&amp;C380&amp;D400</f>
        <v>DISTRIBUCION VOLUMEN X CRITERIO (kg ó litros)Frutos SecosDE 35 A 49 AÑOS</v>
      </c>
      <c r="B400">
        <v>0</v>
      </c>
      <c r="C400" s="15">
        <v>0</v>
      </c>
      <c r="D400" s="15" t="s">
        <v>51</v>
      </c>
      <c r="E400" s="17">
        <v>30.22846287303247</v>
      </c>
      <c r="F400" s="17">
        <v>25.408900729333471</v>
      </c>
      <c r="G400" s="17">
        <v>18.140298646401906</v>
      </c>
      <c r="H400" s="17"/>
      <c r="I400" s="17"/>
      <c r="J400" s="17"/>
      <c r="K400" s="17"/>
      <c r="L400" s="17"/>
      <c r="M400" s="17"/>
      <c r="N400" s="17"/>
      <c r="O400" s="17"/>
    </row>
    <row r="401" spans="1:15" x14ac:dyDescent="0.25">
      <c r="A401" s="15" t="str">
        <f>B264&amp;C380&amp;D401</f>
        <v>DISTRIBUCION VOLUMEN X CRITERIO (kg ó litros)Frutos SecosDE 50 A 59 AÑOS</v>
      </c>
      <c r="B401">
        <v>0</v>
      </c>
      <c r="C401" s="15">
        <v>0</v>
      </c>
      <c r="D401" s="15" t="s">
        <v>52</v>
      </c>
      <c r="E401" s="17">
        <v>21.809691125044417</v>
      </c>
      <c r="F401" s="17">
        <v>24.874753038075383</v>
      </c>
      <c r="G401" s="17">
        <v>22.681454044966507</v>
      </c>
      <c r="H401" s="17"/>
      <c r="I401" s="17"/>
      <c r="J401" s="17"/>
      <c r="K401" s="17"/>
      <c r="L401" s="17"/>
      <c r="M401" s="17"/>
      <c r="N401" s="17"/>
      <c r="O401" s="17"/>
    </row>
    <row r="402" spans="1:15" x14ac:dyDescent="0.25">
      <c r="A402" s="15" t="str">
        <f>B264&amp;C380&amp;D402</f>
        <v>DISTRIBUCION VOLUMEN X CRITERIO (kg ó litros)Frutos SecosDE 60 A 75 AÑOS</v>
      </c>
      <c r="B402">
        <v>0</v>
      </c>
      <c r="C402" s="15">
        <v>0</v>
      </c>
      <c r="D402" s="15" t="s">
        <v>53</v>
      </c>
      <c r="E402" s="17">
        <v>31.678804967880321</v>
      </c>
      <c r="F402" s="17">
        <v>31.540420911976458</v>
      </c>
      <c r="G402" s="17">
        <v>40.270525563795452</v>
      </c>
      <c r="H402" s="17"/>
      <c r="I402" s="17"/>
      <c r="J402" s="17"/>
      <c r="K402" s="17"/>
      <c r="L402" s="17"/>
      <c r="M402" s="17"/>
      <c r="N402" s="17"/>
      <c r="O402" s="17"/>
    </row>
    <row r="403" spans="1:15" x14ac:dyDescent="0.25">
      <c r="A403" s="15" t="str">
        <f>B264&amp;C380&amp;D403</f>
        <v>DISTRIBUCION VOLUMEN X CRITERIO (kg ó litros)Frutos SecosALTA Y MEDIA ALTA</v>
      </c>
      <c r="B403">
        <v>0</v>
      </c>
      <c r="C403" s="15">
        <v>0</v>
      </c>
      <c r="D403" s="15" t="s">
        <v>17</v>
      </c>
      <c r="E403" s="17">
        <v>16.201959908859482</v>
      </c>
      <c r="F403" s="17">
        <v>14.346614927548467</v>
      </c>
      <c r="G403" s="17">
        <v>14.795659429007937</v>
      </c>
      <c r="H403" s="17"/>
      <c r="I403" s="17"/>
      <c r="J403" s="17"/>
      <c r="K403" s="17"/>
      <c r="L403" s="17"/>
      <c r="M403" s="17"/>
      <c r="N403" s="17"/>
      <c r="O403" s="17"/>
    </row>
    <row r="404" spans="1:15" x14ac:dyDescent="0.25">
      <c r="A404" s="15" t="str">
        <f>B264&amp;C380&amp;D404</f>
        <v>DISTRIBUCION VOLUMEN X CRITERIO (kg ó litros)Frutos SecosMEDIA</v>
      </c>
      <c r="B404">
        <v>0</v>
      </c>
      <c r="C404" s="15">
        <v>0</v>
      </c>
      <c r="D404" s="15" t="s">
        <v>18</v>
      </c>
      <c r="E404" s="17">
        <v>32.394008156847981</v>
      </c>
      <c r="F404" s="17">
        <v>41.273116076069464</v>
      </c>
      <c r="G404" s="17">
        <v>43.21969696851626</v>
      </c>
      <c r="H404" s="17"/>
      <c r="I404" s="17"/>
      <c r="J404" s="17"/>
      <c r="K404" s="17"/>
      <c r="L404" s="17"/>
      <c r="M404" s="17"/>
      <c r="N404" s="17"/>
      <c r="O404" s="17"/>
    </row>
    <row r="405" spans="1:15" x14ac:dyDescent="0.25">
      <c r="A405" s="15" t="str">
        <f>B264&amp;C380&amp;D405</f>
        <v>DISTRIBUCION VOLUMEN X CRITERIO (kg ó litros)Frutos SecosMEDIA BAJA</v>
      </c>
      <c r="B405">
        <v>0</v>
      </c>
      <c r="C405" s="15">
        <v>0</v>
      </c>
      <c r="D405" s="15" t="s">
        <v>19</v>
      </c>
      <c r="E405" s="17">
        <v>25.72203994405794</v>
      </c>
      <c r="F405" s="17">
        <v>25.44840119527429</v>
      </c>
      <c r="G405" s="17">
        <v>19.292104305245651</v>
      </c>
      <c r="H405" s="17"/>
      <c r="I405" s="17"/>
      <c r="J405" s="17"/>
      <c r="K405" s="17"/>
      <c r="L405" s="17"/>
      <c r="M405" s="17"/>
      <c r="N405" s="17"/>
      <c r="O405" s="17"/>
    </row>
    <row r="406" spans="1:15" x14ac:dyDescent="0.25">
      <c r="A406" s="15" t="str">
        <f>B264&amp;C380&amp;D406</f>
        <v>DISTRIBUCION VOLUMEN X CRITERIO (kg ó litros)Frutos SecosBAJA</v>
      </c>
      <c r="B406">
        <v>0</v>
      </c>
      <c r="C406" s="15">
        <v>0</v>
      </c>
      <c r="D406" s="15" t="s">
        <v>20</v>
      </c>
      <c r="E406" s="17">
        <v>25.682001957947509</v>
      </c>
      <c r="F406" s="17">
        <v>18.931858545049689</v>
      </c>
      <c r="G406" s="17">
        <v>22.692536418905071</v>
      </c>
      <c r="H406" s="17"/>
      <c r="I406" s="17"/>
      <c r="J406" s="17"/>
      <c r="K406" s="17"/>
      <c r="L406" s="17"/>
      <c r="M406" s="17"/>
      <c r="N406" s="17"/>
      <c r="O406" s="17"/>
    </row>
    <row r="407" spans="1:15" x14ac:dyDescent="0.25">
      <c r="A407" s="15" t="str">
        <f>B264&amp;C380&amp;D407</f>
        <v>DISTRIBUCION VOLUMEN X CRITERIO (kg ó litros)Frutos SecosHOMBRE</v>
      </c>
      <c r="B407">
        <v>0</v>
      </c>
      <c r="C407" s="15">
        <v>0</v>
      </c>
      <c r="D407" s="15" t="s">
        <v>21</v>
      </c>
      <c r="E407" s="17">
        <v>50.520154103384172</v>
      </c>
      <c r="F407" s="17">
        <v>50.230549628995611</v>
      </c>
      <c r="G407" s="17">
        <v>51.300784641298755</v>
      </c>
      <c r="H407" s="17"/>
      <c r="I407" s="17"/>
      <c r="J407" s="17"/>
      <c r="K407" s="17"/>
      <c r="L407" s="17"/>
      <c r="M407" s="17"/>
      <c r="N407" s="17"/>
      <c r="O407" s="17"/>
    </row>
    <row r="408" spans="1:15" x14ac:dyDescent="0.25">
      <c r="A408" s="15" t="str">
        <f>B264&amp;C380&amp;D408</f>
        <v>DISTRIBUCION VOLUMEN X CRITERIO (kg ó litros)Frutos SecosMUJER</v>
      </c>
      <c r="B408">
        <v>0</v>
      </c>
      <c r="C408" s="15">
        <v>0</v>
      </c>
      <c r="D408" s="15" t="s">
        <v>22</v>
      </c>
      <c r="E408" s="17">
        <v>49.479852716004643</v>
      </c>
      <c r="F408" s="17">
        <v>49.769439909247346</v>
      </c>
      <c r="G408" s="17">
        <v>48.699214960776118</v>
      </c>
      <c r="H408" s="17"/>
      <c r="I408" s="17"/>
      <c r="J408" s="17"/>
      <c r="K408" s="17"/>
      <c r="L408" s="17"/>
      <c r="M408" s="17"/>
      <c r="N408" s="17"/>
      <c r="O408" s="17"/>
    </row>
    <row r="409" spans="1:15" x14ac:dyDescent="0.25">
      <c r="A409" s="15" t="str">
        <f>B264&amp;C409&amp;D409</f>
        <v>DISTRIBUCION VOLUMEN X CRITERIO (kg ó litros)Chocolatinas/Chocolate/BombonesT.ESPAÑA</v>
      </c>
      <c r="B409">
        <v>0</v>
      </c>
      <c r="C409" s="15" t="s">
        <v>42</v>
      </c>
      <c r="D409" s="15" t="s">
        <v>45</v>
      </c>
      <c r="E409" s="17">
        <v>100</v>
      </c>
      <c r="F409" s="17">
        <v>100</v>
      </c>
      <c r="G409" s="17">
        <v>100</v>
      </c>
      <c r="H409" s="17"/>
      <c r="I409" s="17"/>
      <c r="J409" s="17"/>
      <c r="K409" s="17"/>
      <c r="L409" s="17"/>
      <c r="M409" s="17"/>
      <c r="N409" s="17"/>
      <c r="O409" s="17"/>
    </row>
    <row r="410" spans="1:15" x14ac:dyDescent="0.25">
      <c r="A410" s="15" t="str">
        <f>B264&amp;C409&amp;D410</f>
        <v>DISTRIBUCION VOLUMEN X CRITERIO (kg ó litros)Chocolatinas/Chocolate/BombonesBCN AM</v>
      </c>
      <c r="B410">
        <v>0</v>
      </c>
      <c r="C410" s="15">
        <v>0</v>
      </c>
      <c r="D410" s="15" t="s">
        <v>1</v>
      </c>
      <c r="E410" s="17">
        <v>7.5615179365902758</v>
      </c>
      <c r="F410" s="17">
        <v>7.8688771098385262</v>
      </c>
      <c r="G410" s="17">
        <v>5.8879487355064608</v>
      </c>
      <c r="H410" s="17"/>
      <c r="I410" s="17"/>
      <c r="J410" s="17"/>
      <c r="K410" s="17"/>
      <c r="L410" s="17"/>
      <c r="M410" s="17"/>
      <c r="N410" s="17"/>
      <c r="O410" s="17"/>
    </row>
    <row r="411" spans="1:15" x14ac:dyDescent="0.25">
      <c r="A411" s="15" t="str">
        <f>B264&amp;C409&amp;D411</f>
        <v>DISTRIBUCION VOLUMEN X CRITERIO (kg ó litros)Chocolatinas/Chocolate/BombonesREST.CAT ARAGON</v>
      </c>
      <c r="B411">
        <v>0</v>
      </c>
      <c r="C411" s="15">
        <v>0</v>
      </c>
      <c r="D411" s="15" t="s">
        <v>2</v>
      </c>
      <c r="E411" s="17">
        <v>13.488869682616983</v>
      </c>
      <c r="F411" s="17">
        <v>15.208190710947358</v>
      </c>
      <c r="G411" s="17">
        <v>14.041599176811253</v>
      </c>
      <c r="H411" s="17"/>
      <c r="I411" s="17"/>
      <c r="J411" s="17"/>
      <c r="K411" s="17"/>
      <c r="L411" s="17"/>
      <c r="M411" s="17"/>
      <c r="N411" s="17"/>
      <c r="O411" s="17"/>
    </row>
    <row r="412" spans="1:15" x14ac:dyDescent="0.25">
      <c r="A412" s="15" t="str">
        <f>B264&amp;C409&amp;D412</f>
        <v>DISTRIBUCION VOLUMEN X CRITERIO (kg ó litros)Chocolatinas/Chocolate/BombonesLEVANTE</v>
      </c>
      <c r="B412">
        <v>0</v>
      </c>
      <c r="C412" s="15">
        <v>0</v>
      </c>
      <c r="D412" s="15" t="s">
        <v>3</v>
      </c>
      <c r="E412" s="17">
        <v>14.944482451975288</v>
      </c>
      <c r="F412" s="17">
        <v>11.05751415085755</v>
      </c>
      <c r="G412" s="17">
        <v>11.26657999280695</v>
      </c>
      <c r="H412" s="17"/>
      <c r="I412" s="17"/>
      <c r="J412" s="17"/>
      <c r="K412" s="17"/>
      <c r="L412" s="17"/>
      <c r="M412" s="17"/>
      <c r="N412" s="17"/>
      <c r="O412" s="17"/>
    </row>
    <row r="413" spans="1:15" x14ac:dyDescent="0.25">
      <c r="A413" s="15" t="str">
        <f>B264&amp;C409&amp;D413</f>
        <v>DISTRIBUCION VOLUMEN X CRITERIO (kg ó litros)Chocolatinas/Chocolate/BombonesANDALUCIA</v>
      </c>
      <c r="B413">
        <v>0</v>
      </c>
      <c r="C413" s="15">
        <v>0</v>
      </c>
      <c r="D413" s="15" t="s">
        <v>4</v>
      </c>
      <c r="E413" s="17">
        <v>24.071339622035325</v>
      </c>
      <c r="F413" s="17">
        <v>22.402272461848856</v>
      </c>
      <c r="G413" s="17">
        <v>26.390361567396926</v>
      </c>
      <c r="H413" s="17"/>
      <c r="I413" s="17"/>
      <c r="J413" s="17"/>
      <c r="K413" s="17"/>
      <c r="L413" s="17"/>
      <c r="M413" s="17"/>
      <c r="N413" s="17"/>
      <c r="O413" s="17"/>
    </row>
    <row r="414" spans="1:15" x14ac:dyDescent="0.25">
      <c r="A414" s="15" t="str">
        <f>B264&amp;C409&amp;D414</f>
        <v>DISTRIBUCION VOLUMEN X CRITERIO (kg ó litros)Chocolatinas/Chocolate/BombonesMDD AM</v>
      </c>
      <c r="B414">
        <v>0</v>
      </c>
      <c r="C414" s="15">
        <v>0</v>
      </c>
      <c r="D414" s="15" t="s">
        <v>5</v>
      </c>
      <c r="E414" s="17">
        <v>11.610907560498759</v>
      </c>
      <c r="F414" s="17">
        <v>10.119080521717896</v>
      </c>
      <c r="G414" s="17">
        <v>8.8857217047748396</v>
      </c>
      <c r="H414" s="17"/>
      <c r="I414" s="17"/>
      <c r="J414" s="17"/>
      <c r="K414" s="17"/>
      <c r="L414" s="17"/>
      <c r="M414" s="17"/>
      <c r="N414" s="17"/>
      <c r="O414" s="17"/>
    </row>
    <row r="415" spans="1:15" x14ac:dyDescent="0.25">
      <c r="A415" s="15" t="str">
        <f>B264&amp;C409&amp;D415</f>
        <v>DISTRIBUCION VOLUMEN X CRITERIO (kg ó litros)Chocolatinas/Chocolate/BombonesRTO CENTRO</v>
      </c>
      <c r="B415">
        <v>0</v>
      </c>
      <c r="C415" s="15">
        <v>0</v>
      </c>
      <c r="D415" s="15" t="s">
        <v>6</v>
      </c>
      <c r="E415" s="17">
        <v>7.1924450545778686</v>
      </c>
      <c r="F415" s="17">
        <v>8.0486488899496091</v>
      </c>
      <c r="G415" s="17">
        <v>11.854124045480958</v>
      </c>
      <c r="H415" s="17"/>
      <c r="I415" s="17"/>
      <c r="J415" s="17"/>
      <c r="K415" s="17"/>
      <c r="L415" s="17"/>
      <c r="M415" s="17"/>
      <c r="N415" s="17"/>
      <c r="O415" s="17"/>
    </row>
    <row r="416" spans="1:15" x14ac:dyDescent="0.25">
      <c r="A416" s="15" t="str">
        <f>B264&amp;C409&amp;D416</f>
        <v>DISTRIBUCION VOLUMEN X CRITERIO (kg ó litros)Chocolatinas/Chocolate/BombonesNORTE-CENTRO</v>
      </c>
      <c r="B416">
        <v>0</v>
      </c>
      <c r="C416" s="15">
        <v>0</v>
      </c>
      <c r="D416" s="15" t="s">
        <v>7</v>
      </c>
      <c r="E416" s="17">
        <v>10.307856207243017</v>
      </c>
      <c r="F416" s="17">
        <v>15.209567032948692</v>
      </c>
      <c r="G416" s="17">
        <v>14.215985467620015</v>
      </c>
      <c r="H416" s="17"/>
      <c r="I416" s="17"/>
      <c r="J416" s="17"/>
      <c r="K416" s="17"/>
      <c r="L416" s="17"/>
      <c r="M416" s="17"/>
      <c r="N416" s="17"/>
      <c r="O416" s="17"/>
    </row>
    <row r="417" spans="1:15" x14ac:dyDescent="0.25">
      <c r="A417" s="15" t="str">
        <f>B264&amp;C409&amp;D417</f>
        <v>DISTRIBUCION VOLUMEN X CRITERIO (kg ó litros)Chocolatinas/Chocolate/BombonesNOROESTE</v>
      </c>
      <c r="B417">
        <v>0</v>
      </c>
      <c r="C417" s="15">
        <v>0</v>
      </c>
      <c r="D417" s="15" t="s">
        <v>8</v>
      </c>
      <c r="E417" s="17">
        <v>10.822584337432845</v>
      </c>
      <c r="F417" s="17">
        <v>10.087067354600913</v>
      </c>
      <c r="G417" s="17">
        <v>7.4576797462308635</v>
      </c>
      <c r="H417" s="17"/>
      <c r="I417" s="17"/>
      <c r="J417" s="17"/>
      <c r="K417" s="17"/>
      <c r="L417" s="17"/>
      <c r="M417" s="17"/>
      <c r="N417" s="17"/>
      <c r="O417" s="17"/>
    </row>
    <row r="418" spans="1:15" x14ac:dyDescent="0.25">
      <c r="A418" s="15" t="str">
        <f>B264&amp;C409&amp;D418</f>
        <v>DISTRIBUCION VOLUMEN X CRITERIO (kg ó litros)Chocolatinas/Chocolate/Bombones&lt;2MIL</v>
      </c>
      <c r="B418">
        <v>0</v>
      </c>
      <c r="C418" s="15">
        <v>0</v>
      </c>
      <c r="D418" s="15" t="s">
        <v>9</v>
      </c>
      <c r="E418" s="18">
        <v>4.1483591849944181</v>
      </c>
      <c r="F418" s="18">
        <v>5.9604850575988184</v>
      </c>
      <c r="G418" s="17">
        <v>10.825034851808711</v>
      </c>
      <c r="H418" s="18"/>
      <c r="I418" s="18"/>
      <c r="J418" s="18"/>
      <c r="K418" s="18"/>
      <c r="L418" s="18"/>
      <c r="M418" s="18"/>
      <c r="N418" s="17"/>
      <c r="O418" s="17"/>
    </row>
    <row r="419" spans="1:15" x14ac:dyDescent="0.25">
      <c r="A419" s="15" t="str">
        <f>B264&amp;C409&amp;D419</f>
        <v>DISTRIBUCION VOLUMEN X CRITERIO (kg ó litros)Chocolatinas/Chocolate/Bombones2-5MIL</v>
      </c>
      <c r="B419">
        <v>0</v>
      </c>
      <c r="C419" s="15">
        <v>0</v>
      </c>
      <c r="D419" s="15" t="s">
        <v>10</v>
      </c>
      <c r="E419" s="18">
        <v>7.6528580146820939</v>
      </c>
      <c r="F419" s="18">
        <v>6.9296287749183856</v>
      </c>
      <c r="G419" s="17">
        <v>3.4345887111195919</v>
      </c>
      <c r="H419" s="17"/>
      <c r="I419" s="17"/>
      <c r="J419" s="17"/>
      <c r="K419" s="17"/>
      <c r="L419" s="17"/>
      <c r="M419" s="18"/>
      <c r="N419" s="17"/>
      <c r="O419" s="17"/>
    </row>
    <row r="420" spans="1:15" x14ac:dyDescent="0.25">
      <c r="A420" s="15" t="str">
        <f>B264&amp;C409&amp;D420</f>
        <v>DISTRIBUCION VOLUMEN X CRITERIO (kg ó litros)Chocolatinas/Chocolate/Bombones5-10MIL</v>
      </c>
      <c r="B420">
        <v>0</v>
      </c>
      <c r="C420" s="15">
        <v>0</v>
      </c>
      <c r="D420" s="15" t="s">
        <v>11</v>
      </c>
      <c r="E420" s="17">
        <v>9.3299961807623575</v>
      </c>
      <c r="F420" s="17">
        <v>9.0311687362014279</v>
      </c>
      <c r="G420" s="17">
        <v>6.3331274922906227</v>
      </c>
      <c r="H420" s="17"/>
      <c r="I420" s="17"/>
      <c r="J420" s="17"/>
      <c r="K420" s="17"/>
      <c r="L420" s="17"/>
      <c r="M420" s="17"/>
      <c r="N420" s="17"/>
      <c r="O420" s="17"/>
    </row>
    <row r="421" spans="1:15" x14ac:dyDescent="0.25">
      <c r="A421" s="15" t="str">
        <f>B264&amp;C409&amp;D421</f>
        <v>DISTRIBUCION VOLUMEN X CRITERIO (kg ó litros)Chocolatinas/Chocolate/Bombones10-30MIL</v>
      </c>
      <c r="B421">
        <v>0</v>
      </c>
      <c r="C421" s="15">
        <v>0</v>
      </c>
      <c r="D421" s="15" t="s">
        <v>12</v>
      </c>
      <c r="E421" s="17">
        <v>14.133124738105558</v>
      </c>
      <c r="F421" s="17">
        <v>17.04161047039657</v>
      </c>
      <c r="G421" s="17">
        <v>20.639810490598538</v>
      </c>
      <c r="H421" s="17"/>
      <c r="I421" s="17"/>
      <c r="J421" s="17"/>
      <c r="K421" s="17"/>
      <c r="L421" s="17"/>
      <c r="M421" s="17"/>
      <c r="N421" s="17"/>
      <c r="O421" s="17"/>
    </row>
    <row r="422" spans="1:15" x14ac:dyDescent="0.25">
      <c r="A422" s="15" t="str">
        <f>B264&amp;C409&amp;D422</f>
        <v>DISTRIBUCION VOLUMEN X CRITERIO (kg ó litros)Chocolatinas/Chocolate/Bombones30-100MIL</v>
      </c>
      <c r="B422">
        <v>0</v>
      </c>
      <c r="C422" s="15">
        <v>0</v>
      </c>
      <c r="D422" s="15" t="s">
        <v>13</v>
      </c>
      <c r="E422" s="17">
        <v>21.190532535090444</v>
      </c>
      <c r="F422" s="17">
        <v>19.418937845173318</v>
      </c>
      <c r="G422" s="17">
        <v>17.491695696062092</v>
      </c>
      <c r="H422" s="17"/>
      <c r="I422" s="17"/>
      <c r="J422" s="17"/>
      <c r="K422" s="17"/>
      <c r="L422" s="17"/>
      <c r="M422" s="17"/>
      <c r="N422" s="17"/>
      <c r="O422" s="17"/>
    </row>
    <row r="423" spans="1:15" x14ac:dyDescent="0.25">
      <c r="A423" s="15" t="str">
        <f>B264&amp;C409&amp;D423</f>
        <v>DISTRIBUCION VOLUMEN X CRITERIO (kg ó litros)Chocolatinas/Chocolate/Bombones100-200MIL</v>
      </c>
      <c r="B423">
        <v>0</v>
      </c>
      <c r="C423" s="15">
        <v>0</v>
      </c>
      <c r="D423" s="15" t="s">
        <v>14</v>
      </c>
      <c r="E423" s="17">
        <v>10.799659512306041</v>
      </c>
      <c r="F423" s="17">
        <v>11.162998099951901</v>
      </c>
      <c r="G423" s="17">
        <v>9.7675556752568866</v>
      </c>
      <c r="H423" s="17"/>
      <c r="I423" s="17"/>
      <c r="J423" s="17"/>
      <c r="K423" s="17"/>
      <c r="L423" s="17"/>
      <c r="M423" s="17"/>
      <c r="N423" s="17"/>
      <c r="O423" s="17"/>
    </row>
    <row r="424" spans="1:15" x14ac:dyDescent="0.25">
      <c r="A424" s="15" t="str">
        <f>B264&amp;C409&amp;D424</f>
        <v>DISTRIBUCION VOLUMEN X CRITERIO (kg ó litros)Chocolatinas/Chocolate/Bombones200-500MIL</v>
      </c>
      <c r="B424">
        <v>0</v>
      </c>
      <c r="C424" s="15">
        <v>0</v>
      </c>
      <c r="D424" s="15" t="s">
        <v>15</v>
      </c>
      <c r="E424" s="17">
        <v>14.938445761171584</v>
      </c>
      <c r="F424" s="17">
        <v>14.739440338711804</v>
      </c>
      <c r="G424" s="17">
        <v>18.280423676926606</v>
      </c>
      <c r="H424" s="17"/>
      <c r="I424" s="17"/>
      <c r="J424" s="17"/>
      <c r="K424" s="17"/>
      <c r="L424" s="17"/>
      <c r="M424" s="17"/>
      <c r="N424" s="17"/>
      <c r="O424" s="17"/>
    </row>
    <row r="425" spans="1:15" x14ac:dyDescent="0.25">
      <c r="A425" s="15" t="str">
        <f>B264&amp;C409&amp;D425</f>
        <v>DISTRIBUCION VOLUMEN X CRITERIO (kg ó litros)Chocolatinas/Chocolate/Bombones&gt;500MIL</v>
      </c>
      <c r="B425">
        <v>0</v>
      </c>
      <c r="C425" s="15">
        <v>0</v>
      </c>
      <c r="D425" s="15" t="s">
        <v>16</v>
      </c>
      <c r="E425" s="17">
        <v>17.807023947801365</v>
      </c>
      <c r="F425" s="17">
        <v>15.716948121661728</v>
      </c>
      <c r="G425" s="17">
        <v>13.227766099922464</v>
      </c>
      <c r="H425" s="17"/>
      <c r="I425" s="17"/>
      <c r="J425" s="17"/>
      <c r="K425" s="17"/>
      <c r="L425" s="17"/>
      <c r="M425" s="17"/>
      <c r="N425" s="17"/>
      <c r="O425" s="17"/>
    </row>
    <row r="426" spans="1:15" x14ac:dyDescent="0.25">
      <c r="A426" s="15" t="str">
        <f>B264&amp;C409&amp;D426</f>
        <v>DISTRIBUCION VOLUMEN X CRITERIO (kg ó litros)Chocolatinas/Chocolate/BombonesDE 15 A 19 AÑOS</v>
      </c>
      <c r="B426">
        <v>0</v>
      </c>
      <c r="C426" s="15">
        <v>0</v>
      </c>
      <c r="D426" s="15" t="s">
        <v>48</v>
      </c>
      <c r="E426" s="18">
        <v>7.5925846991501578</v>
      </c>
      <c r="F426" s="18">
        <v>7.2821316037439381</v>
      </c>
      <c r="G426" s="17">
        <v>7.4590114725416452</v>
      </c>
      <c r="H426" s="17"/>
      <c r="I426" s="17"/>
      <c r="J426" s="17"/>
      <c r="K426" s="18"/>
      <c r="L426" s="18"/>
      <c r="M426" s="18"/>
      <c r="N426" s="17"/>
      <c r="O426" s="17"/>
    </row>
    <row r="427" spans="1:15" x14ac:dyDescent="0.25">
      <c r="A427" s="15" t="str">
        <f>B264&amp;C409&amp;D427</f>
        <v>DISTRIBUCION VOLUMEN X CRITERIO (kg ó litros)Chocolatinas/Chocolate/BombonesDE 20 A 24 AÑOS</v>
      </c>
      <c r="B427">
        <v>0</v>
      </c>
      <c r="C427" s="15">
        <v>0</v>
      </c>
      <c r="D427" s="15" t="s">
        <v>49</v>
      </c>
      <c r="E427" s="17">
        <v>4.0925337430255633</v>
      </c>
      <c r="F427" s="17">
        <v>5.6857673503485717</v>
      </c>
      <c r="G427" s="17">
        <v>9.7014948209943785</v>
      </c>
      <c r="H427" s="17"/>
      <c r="I427" s="17"/>
      <c r="J427" s="17"/>
      <c r="K427" s="17"/>
      <c r="L427" s="17"/>
      <c r="M427" s="17"/>
      <c r="N427" s="17"/>
      <c r="O427" s="17"/>
    </row>
    <row r="428" spans="1:15" x14ac:dyDescent="0.25">
      <c r="A428" s="15" t="str">
        <f>B264&amp;C409&amp;D428</f>
        <v>DISTRIBUCION VOLUMEN X CRITERIO (kg ó litros)Chocolatinas/Chocolate/BombonesDE 25 A 34 AÑOS</v>
      </c>
      <c r="B428">
        <v>0</v>
      </c>
      <c r="C428" s="15">
        <v>0</v>
      </c>
      <c r="D428" s="15" t="s">
        <v>50</v>
      </c>
      <c r="E428" s="17">
        <v>11.637156612766331</v>
      </c>
      <c r="F428" s="17">
        <v>14.123491149527101</v>
      </c>
      <c r="G428" s="17">
        <v>12.849828845592542</v>
      </c>
      <c r="H428" s="17"/>
      <c r="I428" s="17"/>
      <c r="J428" s="17"/>
      <c r="K428" s="17"/>
      <c r="L428" s="17"/>
      <c r="M428" s="17"/>
      <c r="N428" s="17"/>
      <c r="O428" s="17"/>
    </row>
    <row r="429" spans="1:15" x14ac:dyDescent="0.25">
      <c r="A429" s="15" t="str">
        <f>B264&amp;C409&amp;D429</f>
        <v>DISTRIBUCION VOLUMEN X CRITERIO (kg ó litros)Chocolatinas/Chocolate/BombonesDE 35 A 49 AÑOS</v>
      </c>
      <c r="B429">
        <v>0</v>
      </c>
      <c r="C429" s="15">
        <v>0</v>
      </c>
      <c r="D429" s="15" t="s">
        <v>51</v>
      </c>
      <c r="E429" s="17">
        <v>30.40623024567552</v>
      </c>
      <c r="F429" s="17">
        <v>29.449135664358845</v>
      </c>
      <c r="G429" s="17">
        <v>24.413023601151195</v>
      </c>
      <c r="H429" s="17"/>
      <c r="I429" s="17"/>
      <c r="J429" s="17"/>
      <c r="K429" s="17"/>
      <c r="L429" s="17"/>
      <c r="M429" s="17"/>
      <c r="N429" s="17"/>
      <c r="O429" s="17"/>
    </row>
    <row r="430" spans="1:15" x14ac:dyDescent="0.25">
      <c r="A430" s="15" t="str">
        <f>B264&amp;C409&amp;D430</f>
        <v>DISTRIBUCION VOLUMEN X CRITERIO (kg ó litros)Chocolatinas/Chocolate/BombonesDE 50 A 59 AÑOS</v>
      </c>
      <c r="B430">
        <v>0</v>
      </c>
      <c r="C430" s="15">
        <v>0</v>
      </c>
      <c r="D430" s="15" t="s">
        <v>52</v>
      </c>
      <c r="E430" s="17">
        <v>23.275264479947815</v>
      </c>
      <c r="F430" s="17">
        <v>21.567146908308342</v>
      </c>
      <c r="G430" s="17">
        <v>15.621623428175072</v>
      </c>
      <c r="H430" s="17"/>
      <c r="I430" s="17"/>
      <c r="J430" s="17"/>
      <c r="K430" s="17"/>
      <c r="L430" s="17"/>
      <c r="M430" s="17"/>
      <c r="N430" s="17"/>
      <c r="O430" s="17"/>
    </row>
    <row r="431" spans="1:15" x14ac:dyDescent="0.25">
      <c r="A431" s="15" t="str">
        <f>B264&amp;C409&amp;D431</f>
        <v>DISTRIBUCION VOLUMEN X CRITERIO (kg ó litros)Chocolatinas/Chocolate/BombonesDE 60 A 75 AÑOS</v>
      </c>
      <c r="B431">
        <v>0</v>
      </c>
      <c r="C431" s="15">
        <v>0</v>
      </c>
      <c r="D431" s="15" t="s">
        <v>53</v>
      </c>
      <c r="E431" s="18">
        <v>22.996231461115389</v>
      </c>
      <c r="F431" s="18">
        <v>21.893545060914597</v>
      </c>
      <c r="G431" s="17">
        <v>29.955021374561635</v>
      </c>
      <c r="H431" s="17"/>
      <c r="I431" s="17"/>
      <c r="J431" s="17"/>
      <c r="K431" s="17"/>
      <c r="L431" s="17"/>
      <c r="M431" s="17"/>
      <c r="N431" s="17"/>
      <c r="O431" s="17"/>
    </row>
    <row r="432" spans="1:15" x14ac:dyDescent="0.25">
      <c r="A432" s="15" t="str">
        <f>B264&amp;C409&amp;D432</f>
        <v>DISTRIBUCION VOLUMEN X CRITERIO (kg ó litros)Chocolatinas/Chocolate/BombonesALTA Y MEDIA ALTA</v>
      </c>
      <c r="B432">
        <v>0</v>
      </c>
      <c r="C432" s="15">
        <v>0</v>
      </c>
      <c r="D432" s="15" t="s">
        <v>17</v>
      </c>
      <c r="E432" s="17">
        <v>19.432778812964266</v>
      </c>
      <c r="F432" s="17">
        <v>16.029805120632087</v>
      </c>
      <c r="G432" s="17">
        <v>18.254700688114781</v>
      </c>
      <c r="H432" s="17"/>
      <c r="I432" s="17"/>
      <c r="J432" s="17"/>
      <c r="K432" s="17"/>
      <c r="L432" s="17"/>
      <c r="M432" s="17"/>
      <c r="N432" s="17"/>
      <c r="O432" s="17"/>
    </row>
    <row r="433" spans="1:15" x14ac:dyDescent="0.25">
      <c r="A433" s="15" t="str">
        <f>B264&amp;C409&amp;D433</f>
        <v>DISTRIBUCION VOLUMEN X CRITERIO (kg ó litros)Chocolatinas/Chocolate/BombonesMEDIA</v>
      </c>
      <c r="B433">
        <v>0</v>
      </c>
      <c r="C433" s="15">
        <v>0</v>
      </c>
      <c r="D433" s="15" t="s">
        <v>18</v>
      </c>
      <c r="E433" s="17">
        <v>33.695049035141153</v>
      </c>
      <c r="F433" s="17">
        <v>33.189036810434942</v>
      </c>
      <c r="G433" s="17">
        <v>32.415739915475449</v>
      </c>
      <c r="H433" s="17"/>
      <c r="I433" s="17"/>
      <c r="J433" s="17"/>
      <c r="K433" s="17"/>
      <c r="L433" s="17"/>
      <c r="M433" s="17"/>
      <c r="N433" s="17"/>
      <c r="O433" s="17"/>
    </row>
    <row r="434" spans="1:15" x14ac:dyDescent="0.25">
      <c r="A434" s="15" t="str">
        <f>B264&amp;C409&amp;D434</f>
        <v>DISTRIBUCION VOLUMEN X CRITERIO (kg ó litros)Chocolatinas/Chocolate/BombonesMEDIA BAJA</v>
      </c>
      <c r="B434">
        <v>0</v>
      </c>
      <c r="C434" s="15">
        <v>0</v>
      </c>
      <c r="D434" s="15" t="s">
        <v>19</v>
      </c>
      <c r="E434" s="17">
        <v>21.45703151678023</v>
      </c>
      <c r="F434" s="17">
        <v>32.1995091407871</v>
      </c>
      <c r="G434" s="17">
        <v>25.243720123739237</v>
      </c>
      <c r="H434" s="17"/>
      <c r="I434" s="17"/>
      <c r="J434" s="17"/>
      <c r="K434" s="17"/>
      <c r="L434" s="17"/>
      <c r="M434" s="17"/>
      <c r="N434" s="17"/>
      <c r="O434" s="17"/>
    </row>
    <row r="435" spans="1:15" x14ac:dyDescent="0.25">
      <c r="A435" s="15" t="str">
        <f>B264&amp;C409&amp;D435</f>
        <v>DISTRIBUCION VOLUMEN X CRITERIO (kg ó litros)Chocolatinas/Chocolate/BombonesBAJA</v>
      </c>
      <c r="B435">
        <v>0</v>
      </c>
      <c r="C435" s="15">
        <v>0</v>
      </c>
      <c r="D435" s="15" t="s">
        <v>20</v>
      </c>
      <c r="E435" s="17">
        <v>25.415141552118474</v>
      </c>
      <c r="F435" s="17">
        <v>18.582865049468047</v>
      </c>
      <c r="G435" s="17">
        <v>24.085839169311598</v>
      </c>
      <c r="H435" s="17"/>
      <c r="I435" s="17"/>
      <c r="J435" s="17"/>
      <c r="K435" s="17"/>
      <c r="L435" s="17"/>
      <c r="M435" s="17"/>
      <c r="N435" s="17"/>
      <c r="O435" s="17"/>
    </row>
    <row r="436" spans="1:15" x14ac:dyDescent="0.25">
      <c r="A436" s="15" t="str">
        <f>B264&amp;C409&amp;D436</f>
        <v>DISTRIBUCION VOLUMEN X CRITERIO (kg ó litros)Chocolatinas/Chocolate/BombonesHOMBRE</v>
      </c>
      <c r="B436">
        <v>0</v>
      </c>
      <c r="C436" s="15">
        <v>0</v>
      </c>
      <c r="D436" s="15" t="s">
        <v>21</v>
      </c>
      <c r="E436" s="17">
        <v>34.967358127446921</v>
      </c>
      <c r="F436" s="17">
        <v>27.788548116056106</v>
      </c>
      <c r="G436" s="17">
        <v>32.961223438144472</v>
      </c>
      <c r="H436" s="17"/>
      <c r="I436" s="17"/>
      <c r="J436" s="17"/>
      <c r="K436" s="17"/>
      <c r="L436" s="17"/>
      <c r="M436" s="17"/>
      <c r="N436" s="17"/>
      <c r="O436" s="17"/>
    </row>
    <row r="437" spans="1:15" x14ac:dyDescent="0.25">
      <c r="A437" s="15" t="str">
        <f>B264&amp;C409&amp;D437</f>
        <v>DISTRIBUCION VOLUMEN X CRITERIO (kg ó litros)Chocolatinas/Chocolate/BombonesMUJER</v>
      </c>
      <c r="B437">
        <v>0</v>
      </c>
      <c r="C437" s="15">
        <v>0</v>
      </c>
      <c r="D437" s="15" t="s">
        <v>22</v>
      </c>
      <c r="E437" s="17">
        <v>65.03264488865625</v>
      </c>
      <c r="F437" s="17">
        <v>72.212667914898006</v>
      </c>
      <c r="G437" s="17">
        <v>67.038784165995168</v>
      </c>
      <c r="H437" s="17"/>
      <c r="I437" s="17"/>
      <c r="J437" s="17"/>
      <c r="K437" s="17"/>
      <c r="L437" s="17"/>
      <c r="M437" s="17"/>
      <c r="N437" s="17"/>
      <c r="O437" s="17"/>
    </row>
    <row r="438" spans="1:15" x14ac:dyDescent="0.25">
      <c r="A438" s="15" t="str">
        <f>B264&amp;C438&amp;D438</f>
        <v>DISTRIBUCION VOLUMEN X CRITERIO (kg ó litros)ChiclesT.ESPAÑA</v>
      </c>
      <c r="B438">
        <v>0</v>
      </c>
      <c r="C438" s="15" t="s">
        <v>37</v>
      </c>
      <c r="D438" s="15" t="s">
        <v>45</v>
      </c>
      <c r="E438" s="17">
        <v>100</v>
      </c>
      <c r="F438" s="17">
        <v>100</v>
      </c>
      <c r="G438" s="17">
        <v>100</v>
      </c>
      <c r="H438" s="17"/>
      <c r="I438" s="17"/>
      <c r="J438" s="17"/>
      <c r="K438" s="17"/>
      <c r="L438" s="17"/>
      <c r="M438" s="17"/>
      <c r="N438" s="17"/>
      <c r="O438" s="17"/>
    </row>
    <row r="439" spans="1:15" x14ac:dyDescent="0.25">
      <c r="A439" s="15" t="str">
        <f>B264&amp;C438&amp;D439</f>
        <v>DISTRIBUCION VOLUMEN X CRITERIO (kg ó litros)ChiclesBCN AM</v>
      </c>
      <c r="B439">
        <v>0</v>
      </c>
      <c r="C439" s="15">
        <v>0</v>
      </c>
      <c r="D439" s="15" t="s">
        <v>1</v>
      </c>
      <c r="E439" s="17">
        <v>4.1912836003257921</v>
      </c>
      <c r="F439" s="18">
        <v>6.9207172355224733</v>
      </c>
      <c r="G439" s="18">
        <v>5.3961565474387392</v>
      </c>
      <c r="H439" s="18"/>
      <c r="I439" s="18"/>
      <c r="J439" s="18"/>
      <c r="K439" s="18"/>
      <c r="L439" s="18"/>
      <c r="M439" s="18"/>
      <c r="N439" s="17"/>
      <c r="O439" s="17"/>
    </row>
    <row r="440" spans="1:15" x14ac:dyDescent="0.25">
      <c r="A440" s="15" t="str">
        <f>B264&amp;C438&amp;D440</f>
        <v>DISTRIBUCION VOLUMEN X CRITERIO (kg ó litros)ChiclesREST.CAT ARAGON</v>
      </c>
      <c r="B440">
        <v>0</v>
      </c>
      <c r="C440" s="15">
        <v>0</v>
      </c>
      <c r="D440" s="15" t="s">
        <v>2</v>
      </c>
      <c r="E440" s="17">
        <v>16.668177545783227</v>
      </c>
      <c r="F440" s="17">
        <v>15.959419494715801</v>
      </c>
      <c r="G440" s="17">
        <v>26.675912639826027</v>
      </c>
      <c r="H440" s="17"/>
      <c r="I440" s="17"/>
      <c r="J440" s="18"/>
      <c r="K440" s="18"/>
      <c r="L440" s="17"/>
      <c r="M440" s="17"/>
      <c r="N440" s="17"/>
      <c r="O440" s="17"/>
    </row>
    <row r="441" spans="1:15" x14ac:dyDescent="0.25">
      <c r="A441" s="15" t="str">
        <f>B264&amp;C438&amp;D441</f>
        <v>DISTRIBUCION VOLUMEN X CRITERIO (kg ó litros)ChiclesLEVANTE</v>
      </c>
      <c r="B441">
        <v>0</v>
      </c>
      <c r="C441" s="15">
        <v>0</v>
      </c>
      <c r="D441" s="15" t="s">
        <v>3</v>
      </c>
      <c r="E441" s="17">
        <v>12.842289795865474</v>
      </c>
      <c r="F441" s="17">
        <v>15.176952571806288</v>
      </c>
      <c r="G441" s="17">
        <v>15.51890329258179</v>
      </c>
      <c r="H441" s="17"/>
      <c r="I441" s="17"/>
      <c r="J441" s="17"/>
      <c r="K441" s="17"/>
      <c r="L441" s="17"/>
      <c r="M441" s="17"/>
      <c r="N441" s="17"/>
      <c r="O441" s="17"/>
    </row>
    <row r="442" spans="1:15" x14ac:dyDescent="0.25">
      <c r="A442" s="15" t="str">
        <f>B264&amp;C438&amp;D442</f>
        <v>DISTRIBUCION VOLUMEN X CRITERIO (kg ó litros)ChiclesANDALUCIA</v>
      </c>
      <c r="B442">
        <v>0</v>
      </c>
      <c r="C442" s="15">
        <v>0</v>
      </c>
      <c r="D442" s="15" t="s">
        <v>4</v>
      </c>
      <c r="E442" s="17">
        <v>16.035728972224923</v>
      </c>
      <c r="F442" s="17">
        <v>18.397056871589136</v>
      </c>
      <c r="G442" s="17">
        <v>14.040585679675088</v>
      </c>
      <c r="H442" s="17"/>
      <c r="I442" s="17"/>
      <c r="J442" s="17"/>
      <c r="K442" s="17"/>
      <c r="L442" s="17"/>
      <c r="M442" s="17"/>
      <c r="N442" s="17"/>
      <c r="O442" s="17"/>
    </row>
    <row r="443" spans="1:15" x14ac:dyDescent="0.25">
      <c r="A443" s="15" t="str">
        <f>B264&amp;C438&amp;D443</f>
        <v>DISTRIBUCION VOLUMEN X CRITERIO (kg ó litros)ChiclesMDD AM</v>
      </c>
      <c r="B443">
        <v>0</v>
      </c>
      <c r="C443" s="15">
        <v>0</v>
      </c>
      <c r="D443" s="15" t="s">
        <v>5</v>
      </c>
      <c r="E443" s="17">
        <v>16.156493844017188</v>
      </c>
      <c r="F443" s="17">
        <v>12.892209622593176</v>
      </c>
      <c r="G443" s="17">
        <v>9.0922644376622443</v>
      </c>
      <c r="H443" s="17"/>
      <c r="I443" s="17"/>
      <c r="J443" s="17"/>
      <c r="K443" s="17"/>
      <c r="L443" s="17"/>
      <c r="M443" s="17"/>
      <c r="N443" s="17"/>
      <c r="O443" s="17"/>
    </row>
    <row r="444" spans="1:15" x14ac:dyDescent="0.25">
      <c r="A444" s="15" t="str">
        <f>B264&amp;C438&amp;D444</f>
        <v>DISTRIBUCION VOLUMEN X CRITERIO (kg ó litros)ChiclesRTO CENTRO</v>
      </c>
      <c r="B444">
        <v>0</v>
      </c>
      <c r="C444" s="15">
        <v>0</v>
      </c>
      <c r="D444" s="15" t="s">
        <v>6</v>
      </c>
      <c r="E444" s="17">
        <v>10.374533890669877</v>
      </c>
      <c r="F444" s="17">
        <v>10.062757415385901</v>
      </c>
      <c r="G444" s="17">
        <v>11.298541147540806</v>
      </c>
      <c r="H444" s="17"/>
      <c r="I444" s="17"/>
      <c r="J444" s="17"/>
      <c r="K444" s="17"/>
      <c r="L444" s="17"/>
      <c r="M444" s="17"/>
      <c r="N444" s="17"/>
      <c r="O444" s="17"/>
    </row>
    <row r="445" spans="1:15" x14ac:dyDescent="0.25">
      <c r="A445" s="15" t="str">
        <f>B264&amp;C438&amp;D445</f>
        <v>DISTRIBUCION VOLUMEN X CRITERIO (kg ó litros)ChiclesNORTE-CENTRO</v>
      </c>
      <c r="B445">
        <v>0</v>
      </c>
      <c r="C445" s="15">
        <v>0</v>
      </c>
      <c r="D445" s="15" t="s">
        <v>7</v>
      </c>
      <c r="E445" s="17">
        <v>8.5922196435790106</v>
      </c>
      <c r="F445" s="17">
        <v>8.1148701055211454</v>
      </c>
      <c r="G445" s="17">
        <v>7.1582785091390946</v>
      </c>
      <c r="H445" s="17"/>
      <c r="I445" s="17"/>
      <c r="J445" s="18"/>
      <c r="K445" s="18"/>
      <c r="L445" s="17"/>
      <c r="M445" s="17"/>
      <c r="N445" s="17"/>
      <c r="O445" s="17"/>
    </row>
    <row r="446" spans="1:15" x14ac:dyDescent="0.25">
      <c r="A446" s="15" t="str">
        <f>B264&amp;C438&amp;D446</f>
        <v>DISTRIBUCION VOLUMEN X CRITERIO (kg ó litros)ChiclesNOROESTE</v>
      </c>
      <c r="B446">
        <v>0</v>
      </c>
      <c r="C446" s="15">
        <v>0</v>
      </c>
      <c r="D446" s="15" t="s">
        <v>8</v>
      </c>
      <c r="E446" s="17">
        <v>15.139265769285506</v>
      </c>
      <c r="F446" s="17">
        <v>12.480336165439496</v>
      </c>
      <c r="G446" s="17">
        <v>10.819356346036699</v>
      </c>
      <c r="H446" s="17"/>
      <c r="I446" s="17"/>
      <c r="J446" s="17"/>
      <c r="K446" s="17"/>
      <c r="L446" s="17"/>
      <c r="M446" s="17"/>
      <c r="N446" s="17"/>
      <c r="O446" s="17"/>
    </row>
    <row r="447" spans="1:15" x14ac:dyDescent="0.25">
      <c r="A447" s="15" t="str">
        <f>B264&amp;C438&amp;D447</f>
        <v>DISTRIBUCION VOLUMEN X CRITERIO (kg ó litros)Chicles&lt;2MIL</v>
      </c>
      <c r="B447">
        <v>0</v>
      </c>
      <c r="C447" s="15">
        <v>0</v>
      </c>
      <c r="D447" s="15" t="s">
        <v>9</v>
      </c>
      <c r="E447" s="18">
        <v>5.1856800206409117</v>
      </c>
      <c r="F447" s="18">
        <v>6.8001103934508862</v>
      </c>
      <c r="G447" s="18">
        <v>6.6405067456097866</v>
      </c>
      <c r="H447" s="18"/>
      <c r="I447" s="18"/>
      <c r="J447" s="18"/>
      <c r="K447" s="18"/>
      <c r="L447" s="18"/>
      <c r="M447" s="18"/>
      <c r="N447" s="17"/>
      <c r="O447" s="17"/>
    </row>
    <row r="448" spans="1:15" x14ac:dyDescent="0.25">
      <c r="A448" s="15" t="str">
        <f>B264&amp;C438&amp;D448</f>
        <v>DISTRIBUCION VOLUMEN X CRITERIO (kg ó litros)Chicles2-5MIL</v>
      </c>
      <c r="B448">
        <v>0</v>
      </c>
      <c r="C448" s="15">
        <v>0</v>
      </c>
      <c r="D448" s="15" t="s">
        <v>10</v>
      </c>
      <c r="E448" s="18">
        <v>8.9198379132688714</v>
      </c>
      <c r="F448" s="18">
        <v>4.9789303646320588</v>
      </c>
      <c r="G448" s="18">
        <v>6.2687693687505082</v>
      </c>
      <c r="H448" s="18"/>
      <c r="I448" s="17"/>
      <c r="J448" s="18"/>
      <c r="K448" s="18"/>
      <c r="L448" s="18"/>
      <c r="M448" s="18"/>
      <c r="N448" s="17"/>
      <c r="O448" s="17"/>
    </row>
    <row r="449" spans="1:15" x14ac:dyDescent="0.25">
      <c r="A449" s="15" t="str">
        <f>B264&amp;C438&amp;D449</f>
        <v>DISTRIBUCION VOLUMEN X CRITERIO (kg ó litros)Chicles5-10MIL</v>
      </c>
      <c r="B449">
        <v>0</v>
      </c>
      <c r="C449" s="15">
        <v>0</v>
      </c>
      <c r="D449" s="15" t="s">
        <v>11</v>
      </c>
      <c r="E449" s="17">
        <v>8.5704830658845204</v>
      </c>
      <c r="F449" s="18">
        <v>4.8286076822683714</v>
      </c>
      <c r="G449" s="17">
        <v>3.4353121335704637</v>
      </c>
      <c r="H449" s="18"/>
      <c r="I449" s="17"/>
      <c r="J449" s="18"/>
      <c r="K449" s="18"/>
      <c r="L449" s="18"/>
      <c r="M449" s="18"/>
      <c r="N449" s="17"/>
      <c r="O449" s="17"/>
    </row>
    <row r="450" spans="1:15" x14ac:dyDescent="0.25">
      <c r="A450" s="15" t="str">
        <f>B264&amp;C438&amp;D450</f>
        <v>DISTRIBUCION VOLUMEN X CRITERIO (kg ó litros)Chicles10-30MIL</v>
      </c>
      <c r="B450">
        <v>0</v>
      </c>
      <c r="C450" s="15">
        <v>0</v>
      </c>
      <c r="D450" s="15" t="s">
        <v>12</v>
      </c>
      <c r="E450" s="17">
        <v>16.214227937118324</v>
      </c>
      <c r="F450" s="17">
        <v>22.528356945380533</v>
      </c>
      <c r="G450" s="17">
        <v>27.475155188039547</v>
      </c>
      <c r="H450" s="17"/>
      <c r="I450" s="17"/>
      <c r="J450" s="17"/>
      <c r="K450" s="17"/>
      <c r="L450" s="17"/>
      <c r="M450" s="17"/>
      <c r="N450" s="17"/>
      <c r="O450" s="17"/>
    </row>
    <row r="451" spans="1:15" x14ac:dyDescent="0.25">
      <c r="A451" s="15" t="str">
        <f>B264&amp;C438&amp;D451</f>
        <v>DISTRIBUCION VOLUMEN X CRITERIO (kg ó litros)Chicles30-100MIL</v>
      </c>
      <c r="B451">
        <v>0</v>
      </c>
      <c r="C451" s="15">
        <v>0</v>
      </c>
      <c r="D451" s="15" t="s">
        <v>13</v>
      </c>
      <c r="E451" s="17">
        <v>19.677944830401493</v>
      </c>
      <c r="F451" s="17">
        <v>20.408062139763274</v>
      </c>
      <c r="G451" s="17">
        <v>17.105452189150942</v>
      </c>
      <c r="H451" s="17"/>
      <c r="I451" s="17"/>
      <c r="J451" s="17"/>
      <c r="K451" s="17"/>
      <c r="L451" s="17"/>
      <c r="M451" s="17"/>
      <c r="N451" s="17"/>
      <c r="O451" s="17"/>
    </row>
    <row r="452" spans="1:15" x14ac:dyDescent="0.25">
      <c r="A452" s="15" t="str">
        <f>B264&amp;C438&amp;D452</f>
        <v>DISTRIBUCION VOLUMEN X CRITERIO (kg ó litros)Chicles100-200MIL</v>
      </c>
      <c r="B452">
        <v>0</v>
      </c>
      <c r="C452" s="15">
        <v>0</v>
      </c>
      <c r="D452" s="15" t="s">
        <v>14</v>
      </c>
      <c r="E452" s="17">
        <v>11.717240263479704</v>
      </c>
      <c r="F452" s="17">
        <v>7.2519335378104071</v>
      </c>
      <c r="G452" s="17">
        <v>7.2401457689699269</v>
      </c>
      <c r="H452" s="17"/>
      <c r="I452" s="17"/>
      <c r="J452" s="17"/>
      <c r="K452" s="17"/>
      <c r="L452" s="17"/>
      <c r="M452" s="17"/>
      <c r="N452" s="17"/>
      <c r="O452" s="17"/>
    </row>
    <row r="453" spans="1:15" x14ac:dyDescent="0.25">
      <c r="A453" s="15" t="str">
        <f>B264&amp;C438&amp;D453</f>
        <v>DISTRIBUCION VOLUMEN X CRITERIO (kg ó litros)Chicles200-500MIL</v>
      </c>
      <c r="B453">
        <v>0</v>
      </c>
      <c r="C453" s="15">
        <v>0</v>
      </c>
      <c r="D453" s="15" t="s">
        <v>15</v>
      </c>
      <c r="E453" s="17">
        <v>15.528910340167085</v>
      </c>
      <c r="F453" s="17">
        <v>14.125831917081499</v>
      </c>
      <c r="G453" s="17">
        <v>15.497361797807024</v>
      </c>
      <c r="H453" s="17"/>
      <c r="I453" s="17"/>
      <c r="J453" s="17"/>
      <c r="K453" s="17"/>
      <c r="L453" s="17"/>
      <c r="M453" s="17"/>
      <c r="N453" s="17"/>
      <c r="O453" s="17"/>
    </row>
    <row r="454" spans="1:15" x14ac:dyDescent="0.25">
      <c r="A454" s="15" t="str">
        <f>B264&amp;C438&amp;D454</f>
        <v>DISTRIBUCION VOLUMEN X CRITERIO (kg ó litros)Chicles&gt;500MIL</v>
      </c>
      <c r="B454">
        <v>0</v>
      </c>
      <c r="C454" s="15">
        <v>0</v>
      </c>
      <c r="D454" s="15" t="s">
        <v>16</v>
      </c>
      <c r="E454" s="17">
        <v>14.185667219301068</v>
      </c>
      <c r="F454" s="17">
        <v>19.082484415622169</v>
      </c>
      <c r="G454" s="17">
        <v>16.337296474082024</v>
      </c>
      <c r="H454" s="17"/>
      <c r="I454" s="17"/>
      <c r="J454" s="17"/>
      <c r="K454" s="17"/>
      <c r="L454" s="17"/>
      <c r="M454" s="17"/>
      <c r="N454" s="17"/>
      <c r="O454" s="17"/>
    </row>
    <row r="455" spans="1:15" x14ac:dyDescent="0.25">
      <c r="A455" s="15" t="str">
        <f>B264&amp;C438&amp;D455</f>
        <v>DISTRIBUCION VOLUMEN X CRITERIO (kg ó litros)ChiclesDE 15 A 19 AÑOS</v>
      </c>
      <c r="B455">
        <v>0</v>
      </c>
      <c r="C455" s="15">
        <v>0</v>
      </c>
      <c r="D455" s="15" t="s">
        <v>48</v>
      </c>
      <c r="E455" s="18">
        <v>4.7621046044209843</v>
      </c>
      <c r="F455" s="18">
        <v>5.8719862999409251</v>
      </c>
      <c r="G455" s="18">
        <v>6.873264587575882</v>
      </c>
      <c r="H455" s="18"/>
      <c r="I455" s="18"/>
      <c r="J455" s="18"/>
      <c r="K455" s="18"/>
      <c r="L455" s="18"/>
      <c r="M455" s="18"/>
      <c r="N455" s="17"/>
      <c r="O455" s="17"/>
    </row>
    <row r="456" spans="1:15" x14ac:dyDescent="0.25">
      <c r="A456" s="15" t="str">
        <f>B264&amp;C438&amp;D456</f>
        <v>DISTRIBUCION VOLUMEN X CRITERIO (kg ó litros)ChiclesDE 20 A 24 AÑOS</v>
      </c>
      <c r="B456">
        <v>0</v>
      </c>
      <c r="C456" s="15">
        <v>0</v>
      </c>
      <c r="D456" s="15" t="s">
        <v>49</v>
      </c>
      <c r="E456" s="17">
        <v>4.9729499651827256</v>
      </c>
      <c r="F456" s="17">
        <v>3.8559677955170066</v>
      </c>
      <c r="G456" s="17">
        <v>1.9357928121296779</v>
      </c>
      <c r="H456" s="17"/>
      <c r="I456" s="17"/>
      <c r="J456" s="18"/>
      <c r="K456" s="18"/>
      <c r="L456" s="18"/>
      <c r="M456" s="17"/>
      <c r="N456" s="17"/>
      <c r="O456" s="17"/>
    </row>
    <row r="457" spans="1:15" x14ac:dyDescent="0.25">
      <c r="A457" s="15" t="str">
        <f>B264&amp;C438&amp;D457</f>
        <v>DISTRIBUCION VOLUMEN X CRITERIO (kg ó litros)ChiclesDE 25 A 34 AÑOS</v>
      </c>
      <c r="B457">
        <v>0</v>
      </c>
      <c r="C457" s="15">
        <v>0</v>
      </c>
      <c r="D457" s="15" t="s">
        <v>50</v>
      </c>
      <c r="E457" s="17">
        <v>6.5771092574192531</v>
      </c>
      <c r="F457" s="17">
        <v>5.8382123459632247</v>
      </c>
      <c r="G457" s="17">
        <v>6.5311864795896941</v>
      </c>
      <c r="H457" s="17"/>
      <c r="I457" s="17"/>
      <c r="J457" s="17"/>
      <c r="K457" s="17"/>
      <c r="L457" s="17"/>
      <c r="M457" s="17"/>
      <c r="N457" s="17"/>
      <c r="O457" s="17"/>
    </row>
    <row r="458" spans="1:15" x14ac:dyDescent="0.25">
      <c r="A458" s="15" t="str">
        <f>B264&amp;C438&amp;D458</f>
        <v>DISTRIBUCION VOLUMEN X CRITERIO (kg ó litros)ChiclesDE 35 A 49 AÑOS</v>
      </c>
      <c r="B458">
        <v>0</v>
      </c>
      <c r="C458" s="15">
        <v>0</v>
      </c>
      <c r="D458" s="15" t="s">
        <v>51</v>
      </c>
      <c r="E458" s="17">
        <v>30.282357788660043</v>
      </c>
      <c r="F458" s="17">
        <v>21.519677556339389</v>
      </c>
      <c r="G458" s="17">
        <v>18.070332668632151</v>
      </c>
      <c r="H458" s="17"/>
      <c r="I458" s="17"/>
      <c r="J458" s="17"/>
      <c r="K458" s="17"/>
      <c r="L458" s="17"/>
      <c r="M458" s="17"/>
      <c r="N458" s="17"/>
      <c r="O458" s="17"/>
    </row>
    <row r="459" spans="1:15" x14ac:dyDescent="0.25">
      <c r="A459" s="15" t="str">
        <f>B264&amp;C438&amp;D459</f>
        <v>DISTRIBUCION VOLUMEN X CRITERIO (kg ó litros)ChiclesDE 50 A 59 AÑOS</v>
      </c>
      <c r="B459">
        <v>0</v>
      </c>
      <c r="C459" s="15">
        <v>0</v>
      </c>
      <c r="D459" s="15" t="s">
        <v>52</v>
      </c>
      <c r="E459" s="17">
        <v>30.893968522567693</v>
      </c>
      <c r="F459" s="17">
        <v>32.352635067045235</v>
      </c>
      <c r="G459" s="17">
        <v>33.087222711848796</v>
      </c>
      <c r="H459" s="17"/>
      <c r="I459" s="17"/>
      <c r="J459" s="17"/>
      <c r="K459" s="17"/>
      <c r="L459" s="17"/>
      <c r="M459" s="17"/>
      <c r="N459" s="17"/>
      <c r="O459" s="17"/>
    </row>
    <row r="460" spans="1:15" x14ac:dyDescent="0.25">
      <c r="A460" s="15" t="str">
        <f>B264&amp;C438&amp;D460</f>
        <v>DISTRIBUCION VOLUMEN X CRITERIO (kg ó litros)ChiclesDE 60 A 75 AÑOS</v>
      </c>
      <c r="B460">
        <v>0</v>
      </c>
      <c r="C460" s="15">
        <v>0</v>
      </c>
      <c r="D460" s="15" t="s">
        <v>53</v>
      </c>
      <c r="E460" s="17">
        <v>22.511503674611237</v>
      </c>
      <c r="F460" s="18">
        <v>30.565840147036955</v>
      </c>
      <c r="G460" s="18">
        <v>33.502197403737505</v>
      </c>
      <c r="H460" s="18"/>
      <c r="I460" s="17"/>
      <c r="J460" s="17"/>
      <c r="K460" s="17"/>
      <c r="L460" s="17"/>
      <c r="M460" s="17"/>
      <c r="N460" s="17"/>
      <c r="O460" s="17"/>
    </row>
    <row r="461" spans="1:15" x14ac:dyDescent="0.25">
      <c r="A461" s="15" t="str">
        <f>B264&amp;C438&amp;D461</f>
        <v>DISTRIBUCION VOLUMEN X CRITERIO (kg ó litros)ChiclesALTA Y MEDIA ALTA</v>
      </c>
      <c r="B461">
        <v>0</v>
      </c>
      <c r="C461" s="15">
        <v>0</v>
      </c>
      <c r="D461" s="15" t="s">
        <v>17</v>
      </c>
      <c r="E461" s="17">
        <v>23.745641029087892</v>
      </c>
      <c r="F461" s="17">
        <v>24.938689696298695</v>
      </c>
      <c r="G461" s="17">
        <v>21.853136648654996</v>
      </c>
      <c r="H461" s="17"/>
      <c r="I461" s="17"/>
      <c r="J461" s="17"/>
      <c r="K461" s="17"/>
      <c r="L461" s="17"/>
      <c r="M461" s="17"/>
      <c r="N461" s="17"/>
      <c r="O461" s="17"/>
    </row>
    <row r="462" spans="1:15" x14ac:dyDescent="0.25">
      <c r="A462" s="15" t="str">
        <f>B264&amp;C438&amp;D462</f>
        <v>DISTRIBUCION VOLUMEN X CRITERIO (kg ó litros)ChiclesMEDIA</v>
      </c>
      <c r="B462">
        <v>0</v>
      </c>
      <c r="C462" s="15">
        <v>0</v>
      </c>
      <c r="D462" s="15" t="s">
        <v>18</v>
      </c>
      <c r="E462" s="17">
        <v>36.803712470820642</v>
      </c>
      <c r="F462" s="17">
        <v>32.323585204841976</v>
      </c>
      <c r="G462" s="17">
        <v>37.087573577339363</v>
      </c>
      <c r="H462" s="17"/>
      <c r="I462" s="17"/>
      <c r="J462" s="17"/>
      <c r="K462" s="17"/>
      <c r="L462" s="17"/>
      <c r="M462" s="17"/>
      <c r="N462" s="17"/>
      <c r="O462" s="17"/>
    </row>
    <row r="463" spans="1:15" x14ac:dyDescent="0.25">
      <c r="A463" s="15" t="str">
        <f>B264&amp;C438&amp;D463</f>
        <v>DISTRIBUCION VOLUMEN X CRITERIO (kg ó litros)ChiclesMEDIA BAJA</v>
      </c>
      <c r="B463">
        <v>0</v>
      </c>
      <c r="C463" s="15">
        <v>0</v>
      </c>
      <c r="D463" s="15" t="s">
        <v>19</v>
      </c>
      <c r="E463" s="17">
        <v>26.160643393889998</v>
      </c>
      <c r="F463" s="17">
        <v>26.917205730923026</v>
      </c>
      <c r="G463" s="17">
        <v>25.319619083196919</v>
      </c>
      <c r="H463" s="17"/>
      <c r="I463" s="17"/>
      <c r="J463" s="17"/>
      <c r="K463" s="17"/>
      <c r="L463" s="17"/>
      <c r="M463" s="17"/>
      <c r="N463" s="17"/>
      <c r="O463" s="17"/>
    </row>
    <row r="464" spans="1:15" x14ac:dyDescent="0.25">
      <c r="A464" s="15" t="str">
        <f>B264&amp;C438&amp;D464</f>
        <v>DISTRIBUCION VOLUMEN X CRITERIO (kg ó litros)ChiclesBAJA</v>
      </c>
      <c r="B464">
        <v>0</v>
      </c>
      <c r="C464" s="15">
        <v>0</v>
      </c>
      <c r="D464" s="15" t="s">
        <v>20</v>
      </c>
      <c r="E464" s="17">
        <v>13.289997573058523</v>
      </c>
      <c r="F464" s="18">
        <v>15.824833421214443</v>
      </c>
      <c r="G464" s="18">
        <v>15.739670179572901</v>
      </c>
      <c r="H464" s="17"/>
      <c r="I464" s="17"/>
      <c r="J464" s="17"/>
      <c r="K464" s="17"/>
      <c r="L464" s="17"/>
      <c r="M464" s="17"/>
      <c r="N464" s="17"/>
      <c r="O464" s="17"/>
    </row>
    <row r="465" spans="1:15" x14ac:dyDescent="0.25">
      <c r="A465" s="15" t="str">
        <f>B264&amp;C438&amp;D465</f>
        <v>DISTRIBUCION VOLUMEN X CRITERIO (kg ó litros)ChiclesHOMBRE</v>
      </c>
      <c r="B465">
        <v>0</v>
      </c>
      <c r="C465" s="15">
        <v>0</v>
      </c>
      <c r="D465" s="15" t="s">
        <v>21</v>
      </c>
      <c r="E465" s="17">
        <v>28.143257514806912</v>
      </c>
      <c r="F465" s="17">
        <v>26.164816989899709</v>
      </c>
      <c r="G465" s="17">
        <v>31.753997237207503</v>
      </c>
      <c r="H465" s="17"/>
      <c r="I465" s="17"/>
      <c r="J465" s="17"/>
      <c r="K465" s="17"/>
      <c r="L465" s="17"/>
      <c r="M465" s="17"/>
      <c r="N465" s="17"/>
      <c r="O465" s="17"/>
    </row>
    <row r="466" spans="1:15" x14ac:dyDescent="0.25">
      <c r="A466" s="15" t="str">
        <f>B264&amp;C438&amp;D466</f>
        <v>DISTRIBUCION VOLUMEN X CRITERIO (kg ó litros)ChiclesMUJER</v>
      </c>
      <c r="B466">
        <v>0</v>
      </c>
      <c r="C466" s="15">
        <v>0</v>
      </c>
      <c r="D466" s="15" t="s">
        <v>22</v>
      </c>
      <c r="E466" s="17">
        <v>71.856734411057829</v>
      </c>
      <c r="F466" s="17">
        <v>73.839504623283034</v>
      </c>
      <c r="G466" s="17">
        <v>68.24599966383137</v>
      </c>
      <c r="H466" s="17"/>
      <c r="I466" s="17"/>
      <c r="J466" s="17"/>
      <c r="K466" s="17"/>
      <c r="L466" s="17"/>
      <c r="M466" s="17"/>
      <c r="N466" s="17"/>
      <c r="O466" s="17"/>
    </row>
    <row r="467" spans="1:15" x14ac:dyDescent="0.25">
      <c r="A467" s="15" t="str">
        <f>B264&amp;C467&amp;D467</f>
        <v>DISTRIBUCION VOLUMEN X CRITERIO (kg ó litros)CaramelosT.ESPAÑA</v>
      </c>
      <c r="B467">
        <v>0</v>
      </c>
      <c r="C467" s="15" t="s">
        <v>38</v>
      </c>
      <c r="D467" s="15" t="s">
        <v>45</v>
      </c>
      <c r="E467" s="17">
        <v>100</v>
      </c>
      <c r="F467" s="17">
        <v>100</v>
      </c>
      <c r="G467" s="17">
        <v>100</v>
      </c>
      <c r="H467" s="17"/>
      <c r="I467" s="17"/>
      <c r="J467" s="17"/>
      <c r="K467" s="17"/>
      <c r="L467" s="17"/>
      <c r="M467" s="17"/>
      <c r="N467" s="17"/>
      <c r="O467" s="17"/>
    </row>
    <row r="468" spans="1:15" x14ac:dyDescent="0.25">
      <c r="A468" s="15" t="str">
        <f>B264&amp;C467&amp;D468</f>
        <v>DISTRIBUCION VOLUMEN X CRITERIO (kg ó litros)CaramelosBCN AM</v>
      </c>
      <c r="B468">
        <v>0</v>
      </c>
      <c r="C468" s="15">
        <v>0</v>
      </c>
      <c r="D468" s="15" t="s">
        <v>1</v>
      </c>
      <c r="E468" s="18">
        <v>10.309689414263827</v>
      </c>
      <c r="F468" s="18">
        <v>10.063641104036206</v>
      </c>
      <c r="G468" s="17">
        <v>10.756043965249296</v>
      </c>
      <c r="H468" s="18"/>
      <c r="I468" s="17"/>
      <c r="J468" s="18"/>
      <c r="K468" s="18"/>
      <c r="L468" s="18"/>
      <c r="M468" s="17"/>
      <c r="N468" s="17"/>
      <c r="O468" s="17"/>
    </row>
    <row r="469" spans="1:15" x14ac:dyDescent="0.25">
      <c r="A469" s="15" t="str">
        <f>B264&amp;C467&amp;D469</f>
        <v>DISTRIBUCION VOLUMEN X CRITERIO (kg ó litros)CaramelosREST.CAT ARAGON</v>
      </c>
      <c r="B469">
        <v>0</v>
      </c>
      <c r="C469" s="15">
        <v>0</v>
      </c>
      <c r="D469" s="15" t="s">
        <v>2</v>
      </c>
      <c r="E469" s="18">
        <v>20.876548174285652</v>
      </c>
      <c r="F469" s="18">
        <v>30.193849104342902</v>
      </c>
      <c r="G469" s="17">
        <v>27.402868681234484</v>
      </c>
      <c r="H469" s="17"/>
      <c r="I469" s="17"/>
      <c r="J469" s="17"/>
      <c r="K469" s="18"/>
      <c r="L469" s="17"/>
      <c r="M469" s="18"/>
      <c r="N469" s="17"/>
      <c r="O469" s="17"/>
    </row>
    <row r="470" spans="1:15" x14ac:dyDescent="0.25">
      <c r="A470" s="15" t="str">
        <f>B264&amp;C467&amp;D470</f>
        <v>DISTRIBUCION VOLUMEN X CRITERIO (kg ó litros)CaramelosLEVANTE</v>
      </c>
      <c r="B470">
        <v>0</v>
      </c>
      <c r="C470" s="15">
        <v>0</v>
      </c>
      <c r="D470" s="15" t="s">
        <v>3</v>
      </c>
      <c r="E470" s="18">
        <v>11.416076748164745</v>
      </c>
      <c r="F470" s="17">
        <v>8.7400131486423582</v>
      </c>
      <c r="G470" s="17">
        <v>7.4506339646233419</v>
      </c>
      <c r="H470" s="17"/>
      <c r="I470" s="17"/>
      <c r="J470" s="17"/>
      <c r="K470" s="17"/>
      <c r="L470" s="18"/>
      <c r="M470" s="17"/>
      <c r="N470" s="17"/>
      <c r="O470" s="17"/>
    </row>
    <row r="471" spans="1:15" x14ac:dyDescent="0.25">
      <c r="A471" s="15" t="str">
        <f>B264&amp;C467&amp;D471</f>
        <v>DISTRIBUCION VOLUMEN X CRITERIO (kg ó litros)CaramelosANDALUCIA</v>
      </c>
      <c r="B471">
        <v>0</v>
      </c>
      <c r="C471" s="15">
        <v>0</v>
      </c>
      <c r="D471" s="15" t="s">
        <v>4</v>
      </c>
      <c r="E471" s="17">
        <v>18.57191755009222</v>
      </c>
      <c r="F471" s="17">
        <v>13.856056675739101</v>
      </c>
      <c r="G471" s="17">
        <v>11.366749749339117</v>
      </c>
      <c r="H471" s="17"/>
      <c r="I471" s="17"/>
      <c r="J471" s="17"/>
      <c r="K471" s="17"/>
      <c r="L471" s="17"/>
      <c r="M471" s="17"/>
      <c r="N471" s="17"/>
      <c r="O471" s="17"/>
    </row>
    <row r="472" spans="1:15" x14ac:dyDescent="0.25">
      <c r="A472" s="15" t="str">
        <f>B264&amp;C467&amp;D472</f>
        <v>DISTRIBUCION VOLUMEN X CRITERIO (kg ó litros)CaramelosMDD AM</v>
      </c>
      <c r="B472">
        <v>0</v>
      </c>
      <c r="C472" s="15">
        <v>0</v>
      </c>
      <c r="D472" s="15" t="s">
        <v>5</v>
      </c>
      <c r="E472" s="18">
        <v>9.2043990983752035</v>
      </c>
      <c r="F472" s="17">
        <v>9.0083060731032027</v>
      </c>
      <c r="G472" s="17">
        <v>7.8415299382628731</v>
      </c>
      <c r="H472" s="17"/>
      <c r="I472" s="17"/>
      <c r="J472" s="17"/>
      <c r="K472" s="18"/>
      <c r="L472" s="17"/>
      <c r="M472" s="17"/>
      <c r="N472" s="17"/>
      <c r="O472" s="17"/>
    </row>
    <row r="473" spans="1:15" x14ac:dyDescent="0.25">
      <c r="A473" s="15" t="str">
        <f>B264&amp;C467&amp;D473</f>
        <v>DISTRIBUCION VOLUMEN X CRITERIO (kg ó litros)CaramelosRTO CENTRO</v>
      </c>
      <c r="B473">
        <v>0</v>
      </c>
      <c r="C473" s="15">
        <v>0</v>
      </c>
      <c r="D473" s="15" t="s">
        <v>6</v>
      </c>
      <c r="E473" s="17">
        <v>6.6326994512069888</v>
      </c>
      <c r="F473" s="18">
        <v>8.9742014629189075</v>
      </c>
      <c r="G473" s="17">
        <v>13.349137928008121</v>
      </c>
      <c r="H473" s="17"/>
      <c r="I473" s="17"/>
      <c r="J473" s="17"/>
      <c r="K473" s="17"/>
      <c r="L473" s="17"/>
      <c r="M473" s="17"/>
      <c r="N473" s="17"/>
      <c r="O473" s="17"/>
    </row>
    <row r="474" spans="1:15" x14ac:dyDescent="0.25">
      <c r="A474" s="15" t="str">
        <f>B264&amp;C467&amp;D474</f>
        <v>DISTRIBUCION VOLUMEN X CRITERIO (kg ó litros)CaramelosNORTE-CENTRO</v>
      </c>
      <c r="B474">
        <v>0</v>
      </c>
      <c r="C474" s="15">
        <v>0</v>
      </c>
      <c r="D474" s="15" t="s">
        <v>7</v>
      </c>
      <c r="E474" s="18">
        <v>10.745863612144673</v>
      </c>
      <c r="F474" s="18">
        <v>7.1149572466752504</v>
      </c>
      <c r="G474" s="17">
        <v>8.9895130327307857</v>
      </c>
      <c r="H474" s="18"/>
      <c r="I474" s="18"/>
      <c r="J474" s="18"/>
      <c r="K474" s="17"/>
      <c r="L474" s="18"/>
      <c r="M474" s="18"/>
      <c r="N474" s="17"/>
      <c r="O474" s="17"/>
    </row>
    <row r="475" spans="1:15" x14ac:dyDescent="0.25">
      <c r="A475" s="15" t="str">
        <f>B264&amp;C467&amp;D475</f>
        <v>DISTRIBUCION VOLUMEN X CRITERIO (kg ó litros)CaramelosNOROESTE</v>
      </c>
      <c r="B475">
        <v>0</v>
      </c>
      <c r="C475" s="15">
        <v>0</v>
      </c>
      <c r="D475" s="15" t="s">
        <v>8</v>
      </c>
      <c r="E475" s="18">
        <v>12.2428088498588</v>
      </c>
      <c r="F475" s="18">
        <v>12.047239970305473</v>
      </c>
      <c r="G475" s="17">
        <v>12.843521960116389</v>
      </c>
      <c r="H475" s="17"/>
      <c r="I475" s="17"/>
      <c r="J475" s="17"/>
      <c r="K475" s="17"/>
      <c r="L475" s="17"/>
      <c r="M475" s="18"/>
      <c r="N475" s="17"/>
      <c r="O475" s="17"/>
    </row>
    <row r="476" spans="1:15" x14ac:dyDescent="0.25">
      <c r="A476" s="15" t="str">
        <f>B264&amp;C467&amp;D476</f>
        <v>DISTRIBUCION VOLUMEN X CRITERIO (kg ó litros)Caramelos&lt;2MIL</v>
      </c>
      <c r="B476">
        <v>0</v>
      </c>
      <c r="C476" s="15">
        <v>0</v>
      </c>
      <c r="D476" s="15" t="s">
        <v>9</v>
      </c>
      <c r="E476" s="18">
        <v>3.9779819812321411</v>
      </c>
      <c r="F476" s="18">
        <v>4.39357260948122</v>
      </c>
      <c r="G476" s="18">
        <v>4.6191519415260984</v>
      </c>
      <c r="H476" s="18"/>
      <c r="I476" s="18"/>
      <c r="J476" s="18"/>
      <c r="K476" s="18"/>
      <c r="L476" s="18"/>
      <c r="M476" s="18"/>
      <c r="N476" s="17"/>
      <c r="O476" s="17"/>
    </row>
    <row r="477" spans="1:15" x14ac:dyDescent="0.25">
      <c r="A477" s="15" t="str">
        <f>B264&amp;C467&amp;D477</f>
        <v>DISTRIBUCION VOLUMEN X CRITERIO (kg ó litros)Caramelos2-5MIL</v>
      </c>
      <c r="B477">
        <v>0</v>
      </c>
      <c r="C477" s="15">
        <v>0</v>
      </c>
      <c r="D477" s="15" t="s">
        <v>10</v>
      </c>
      <c r="E477" s="18">
        <v>6.2236001837254991</v>
      </c>
      <c r="F477" s="18">
        <v>4.6150764964975268</v>
      </c>
      <c r="G477" s="18">
        <v>6.7240381864784027</v>
      </c>
      <c r="H477" s="18"/>
      <c r="I477" s="18"/>
      <c r="J477" s="18"/>
      <c r="K477" s="18"/>
      <c r="L477" s="18"/>
      <c r="M477" s="18"/>
      <c r="N477" s="17"/>
      <c r="O477" s="17"/>
    </row>
    <row r="478" spans="1:15" x14ac:dyDescent="0.25">
      <c r="A478" s="15" t="str">
        <f>B264&amp;C467&amp;D478</f>
        <v>DISTRIBUCION VOLUMEN X CRITERIO (kg ó litros)Caramelos5-10MIL</v>
      </c>
      <c r="B478">
        <v>0</v>
      </c>
      <c r="C478" s="15">
        <v>0</v>
      </c>
      <c r="D478" s="15" t="s">
        <v>11</v>
      </c>
      <c r="E478" s="18">
        <v>8.2206259209374526</v>
      </c>
      <c r="F478" s="18">
        <v>8.1248661989428896</v>
      </c>
      <c r="G478" s="18">
        <v>10.30302017282761</v>
      </c>
      <c r="H478" s="17"/>
      <c r="I478" s="18"/>
      <c r="J478" s="18"/>
      <c r="K478" s="18"/>
      <c r="L478" s="18"/>
      <c r="M478" s="18"/>
      <c r="N478" s="17"/>
      <c r="O478" s="17"/>
    </row>
    <row r="479" spans="1:15" x14ac:dyDescent="0.25">
      <c r="A479" s="15" t="str">
        <f>B264&amp;C467&amp;D479</f>
        <v>DISTRIBUCION VOLUMEN X CRITERIO (kg ó litros)Caramelos10-30MIL</v>
      </c>
      <c r="B479">
        <v>0</v>
      </c>
      <c r="C479" s="15">
        <v>0</v>
      </c>
      <c r="D479" s="15" t="s">
        <v>12</v>
      </c>
      <c r="E479" s="17">
        <v>23.107973320022499</v>
      </c>
      <c r="F479" s="17">
        <v>34.032409076708838</v>
      </c>
      <c r="G479" s="17">
        <v>29.160458720271755</v>
      </c>
      <c r="H479" s="17"/>
      <c r="I479" s="17"/>
      <c r="J479" s="17"/>
      <c r="K479" s="17"/>
      <c r="L479" s="17"/>
      <c r="M479" s="17"/>
      <c r="N479" s="17"/>
      <c r="O479" s="17"/>
    </row>
    <row r="480" spans="1:15" x14ac:dyDescent="0.25">
      <c r="A480" s="15" t="str">
        <f>B264&amp;C467&amp;D480</f>
        <v>DISTRIBUCION VOLUMEN X CRITERIO (kg ó litros)Caramelos30-100MIL</v>
      </c>
      <c r="B480">
        <v>0</v>
      </c>
      <c r="C480" s="15">
        <v>0</v>
      </c>
      <c r="D480" s="15" t="s">
        <v>13</v>
      </c>
      <c r="E480" s="17">
        <v>21.771922717453986</v>
      </c>
      <c r="F480" s="17">
        <v>12.170577573904836</v>
      </c>
      <c r="G480" s="17">
        <v>12.794902453297837</v>
      </c>
      <c r="H480" s="17"/>
      <c r="I480" s="17"/>
      <c r="J480" s="17"/>
      <c r="K480" s="17"/>
      <c r="L480" s="17"/>
      <c r="M480" s="17"/>
      <c r="N480" s="17"/>
      <c r="O480" s="17"/>
    </row>
    <row r="481" spans="1:15" x14ac:dyDescent="0.25">
      <c r="A481" s="15" t="str">
        <f>B264&amp;C467&amp;D481</f>
        <v>DISTRIBUCION VOLUMEN X CRITERIO (kg ó litros)Caramelos100-200MIL</v>
      </c>
      <c r="B481">
        <v>0</v>
      </c>
      <c r="C481" s="15">
        <v>0</v>
      </c>
      <c r="D481" s="15" t="s">
        <v>14</v>
      </c>
      <c r="E481" s="18">
        <v>9.2530682768748314</v>
      </c>
      <c r="F481" s="17">
        <v>6.6249971952635907</v>
      </c>
      <c r="G481" s="17">
        <v>7.9579734790105832</v>
      </c>
      <c r="H481" s="17"/>
      <c r="I481" s="17"/>
      <c r="J481" s="17"/>
      <c r="K481" s="17"/>
      <c r="L481" s="17"/>
      <c r="M481" s="17"/>
      <c r="N481" s="17"/>
      <c r="O481" s="17"/>
    </row>
    <row r="482" spans="1:15" x14ac:dyDescent="0.25">
      <c r="A482" s="15" t="str">
        <f>B264&amp;C467&amp;D482</f>
        <v>DISTRIBUCION VOLUMEN X CRITERIO (kg ó litros)Caramelos200-500MIL</v>
      </c>
      <c r="B482">
        <v>0</v>
      </c>
      <c r="C482" s="15">
        <v>0</v>
      </c>
      <c r="D482" s="15" t="s">
        <v>15</v>
      </c>
      <c r="E482" s="18">
        <v>12.409481610197082</v>
      </c>
      <c r="F482" s="17">
        <v>14.836729852145217</v>
      </c>
      <c r="G482" s="17">
        <v>14.825206246554165</v>
      </c>
      <c r="H482" s="17"/>
      <c r="I482" s="17"/>
      <c r="J482" s="17"/>
      <c r="K482" s="17"/>
      <c r="L482" s="17"/>
      <c r="M482" s="17"/>
      <c r="N482" s="17"/>
      <c r="O482" s="17"/>
    </row>
    <row r="483" spans="1:15" x14ac:dyDescent="0.25">
      <c r="A483" s="15" t="str">
        <f>B264&amp;C467&amp;D483</f>
        <v>DISTRIBUCION VOLUMEN X CRITERIO (kg ó litros)Caramelos&gt;500MIL</v>
      </c>
      <c r="B483">
        <v>0</v>
      </c>
      <c r="C483" s="15">
        <v>0</v>
      </c>
      <c r="D483" s="15" t="s">
        <v>16</v>
      </c>
      <c r="E483" s="17">
        <v>15.035347081050194</v>
      </c>
      <c r="F483" s="17">
        <v>15.200029630653972</v>
      </c>
      <c r="G483" s="17">
        <v>13.615251180499971</v>
      </c>
      <c r="H483" s="17"/>
      <c r="I483" s="17"/>
      <c r="J483" s="17"/>
      <c r="K483" s="17"/>
      <c r="L483" s="17"/>
      <c r="M483" s="17"/>
      <c r="N483" s="17"/>
      <c r="O483" s="17"/>
    </row>
    <row r="484" spans="1:15" x14ac:dyDescent="0.25">
      <c r="A484" s="15" t="str">
        <f>B264&amp;C467&amp;D484</f>
        <v>DISTRIBUCION VOLUMEN X CRITERIO (kg ó litros)CaramelosDE 15 A 19 AÑOS</v>
      </c>
      <c r="B484">
        <v>0</v>
      </c>
      <c r="C484" s="15">
        <v>0</v>
      </c>
      <c r="D484" s="15" t="s">
        <v>48</v>
      </c>
      <c r="E484" s="18">
        <v>3.5867866718517978</v>
      </c>
      <c r="F484" s="18">
        <v>2.9116141037010559</v>
      </c>
      <c r="G484" s="18">
        <v>2.066250047572789</v>
      </c>
      <c r="H484" s="18"/>
      <c r="I484" s="18"/>
      <c r="J484" s="18"/>
      <c r="K484" s="18"/>
      <c r="L484" s="18"/>
      <c r="M484" s="18"/>
      <c r="N484" s="17"/>
      <c r="O484" s="17"/>
    </row>
    <row r="485" spans="1:15" x14ac:dyDescent="0.25">
      <c r="A485" s="15" t="str">
        <f>B264&amp;C467&amp;D485</f>
        <v>DISTRIBUCION VOLUMEN X CRITERIO (kg ó litros)CaramelosDE 20 A 24 AÑOS</v>
      </c>
      <c r="B485">
        <v>0</v>
      </c>
      <c r="C485" s="15">
        <v>0</v>
      </c>
      <c r="D485" s="15" t="s">
        <v>49</v>
      </c>
      <c r="E485" s="18">
        <v>2.348830346668441</v>
      </c>
      <c r="F485" s="18">
        <v>3.6045727424273588</v>
      </c>
      <c r="G485" s="18">
        <v>2.9140102103114018</v>
      </c>
      <c r="H485" s="18"/>
      <c r="I485" s="18"/>
      <c r="J485" s="18"/>
      <c r="K485" s="18"/>
      <c r="L485" s="18"/>
      <c r="M485" s="18"/>
      <c r="N485" s="17"/>
      <c r="O485" s="17"/>
    </row>
    <row r="486" spans="1:15" x14ac:dyDescent="0.25">
      <c r="A486" s="15" t="str">
        <f>B264&amp;C467&amp;D486</f>
        <v>DISTRIBUCION VOLUMEN X CRITERIO (kg ó litros)CaramelosDE 25 A 34 AÑOS</v>
      </c>
      <c r="B486">
        <v>0</v>
      </c>
      <c r="C486" s="15">
        <v>0</v>
      </c>
      <c r="D486" s="15" t="s">
        <v>50</v>
      </c>
      <c r="E486" s="17">
        <v>7.3071480440552783</v>
      </c>
      <c r="F486" s="17">
        <v>4.3753537481772815</v>
      </c>
      <c r="G486" s="17">
        <v>7.7870718378202293</v>
      </c>
      <c r="H486" s="17"/>
      <c r="I486" s="17"/>
      <c r="J486" s="17"/>
      <c r="K486" s="17"/>
      <c r="L486" s="17"/>
      <c r="M486" s="17"/>
      <c r="N486" s="17"/>
      <c r="O486" s="17"/>
    </row>
    <row r="487" spans="1:15" x14ac:dyDescent="0.25">
      <c r="A487" s="15" t="str">
        <f>B264&amp;C467&amp;D487</f>
        <v>DISTRIBUCION VOLUMEN X CRITERIO (kg ó litros)CaramelosDE 35 A 49 AÑOS</v>
      </c>
      <c r="B487">
        <v>0</v>
      </c>
      <c r="C487" s="15">
        <v>0</v>
      </c>
      <c r="D487" s="15" t="s">
        <v>51</v>
      </c>
      <c r="E487" s="17">
        <v>25.70153016163534</v>
      </c>
      <c r="F487" s="17">
        <v>18.068638925166709</v>
      </c>
      <c r="G487" s="17">
        <v>18.304091960740774</v>
      </c>
      <c r="H487" s="17"/>
      <c r="I487" s="17"/>
      <c r="J487" s="17"/>
      <c r="K487" s="17"/>
      <c r="L487" s="17"/>
      <c r="M487" s="17"/>
      <c r="N487" s="17"/>
      <c r="O487" s="17"/>
    </row>
    <row r="488" spans="1:15" x14ac:dyDescent="0.25">
      <c r="A488" s="15" t="str">
        <f>B264&amp;C467&amp;D488</f>
        <v>DISTRIBUCION VOLUMEN X CRITERIO (kg ó litros)CaramelosDE 50 A 59 AÑOS</v>
      </c>
      <c r="B488">
        <v>0</v>
      </c>
      <c r="C488" s="15">
        <v>0</v>
      </c>
      <c r="D488" s="15" t="s">
        <v>52</v>
      </c>
      <c r="E488" s="17">
        <v>22.570544076286492</v>
      </c>
      <c r="F488" s="17">
        <v>19.493968815757192</v>
      </c>
      <c r="G488" s="17">
        <v>18.847831958951975</v>
      </c>
      <c r="H488" s="17"/>
      <c r="I488" s="17"/>
      <c r="J488" s="17"/>
      <c r="K488" s="17"/>
      <c r="L488" s="17"/>
      <c r="M488" s="17"/>
      <c r="N488" s="17"/>
      <c r="O488" s="17"/>
    </row>
    <row r="489" spans="1:15" x14ac:dyDescent="0.25">
      <c r="A489" s="15" t="str">
        <f>B264&amp;C467&amp;D489</f>
        <v>DISTRIBUCION VOLUMEN X CRITERIO (kg ó litros)CaramelosDE 60 A 75 AÑOS</v>
      </c>
      <c r="B489">
        <v>0</v>
      </c>
      <c r="C489" s="15">
        <v>0</v>
      </c>
      <c r="D489" s="15" t="s">
        <v>53</v>
      </c>
      <c r="E489" s="18">
        <v>38.485162419482748</v>
      </c>
      <c r="F489" s="18">
        <v>51.544116353873449</v>
      </c>
      <c r="G489" s="17">
        <v>50.080747892296209</v>
      </c>
      <c r="H489" s="17"/>
      <c r="I489" s="17"/>
      <c r="J489" s="17"/>
      <c r="K489" s="17"/>
      <c r="L489" s="17"/>
      <c r="M489" s="17"/>
      <c r="N489" s="17"/>
      <c r="O489" s="17"/>
    </row>
    <row r="490" spans="1:15" x14ac:dyDescent="0.25">
      <c r="A490" s="15" t="str">
        <f>B264&amp;C467&amp;D490</f>
        <v>DISTRIBUCION VOLUMEN X CRITERIO (kg ó litros)CaramelosALTA Y MEDIA ALTA</v>
      </c>
      <c r="B490">
        <v>0</v>
      </c>
      <c r="C490" s="15">
        <v>0</v>
      </c>
      <c r="D490" s="15" t="s">
        <v>17</v>
      </c>
      <c r="E490" s="17">
        <v>21.082141606946205</v>
      </c>
      <c r="F490" s="17">
        <v>18.260302667334148</v>
      </c>
      <c r="G490" s="17">
        <v>22.929401533547328</v>
      </c>
      <c r="H490" s="17"/>
      <c r="I490" s="17"/>
      <c r="J490" s="17"/>
      <c r="K490" s="17"/>
      <c r="L490" s="17"/>
      <c r="M490" s="17"/>
      <c r="N490" s="17"/>
      <c r="O490" s="17"/>
    </row>
    <row r="491" spans="1:15" x14ac:dyDescent="0.25">
      <c r="A491" s="15" t="str">
        <f>B264&amp;C467&amp;D491</f>
        <v>DISTRIBUCION VOLUMEN X CRITERIO (kg ó litros)CaramelosMEDIA</v>
      </c>
      <c r="B491">
        <v>0</v>
      </c>
      <c r="C491" s="15">
        <v>0</v>
      </c>
      <c r="D491" s="15" t="s">
        <v>18</v>
      </c>
      <c r="E491" s="17">
        <v>32.049063052937925</v>
      </c>
      <c r="F491" s="17">
        <v>25.162222034592226</v>
      </c>
      <c r="G491" s="17">
        <v>29.056010333880554</v>
      </c>
      <c r="H491" s="17"/>
      <c r="I491" s="17"/>
      <c r="J491" s="17"/>
      <c r="K491" s="17"/>
      <c r="L491" s="17"/>
      <c r="M491" s="17"/>
      <c r="N491" s="17"/>
      <c r="O491" s="17"/>
    </row>
    <row r="492" spans="1:15" x14ac:dyDescent="0.25">
      <c r="A492" s="15" t="str">
        <f>B264&amp;C467&amp;D492</f>
        <v>DISTRIBUCION VOLUMEN X CRITERIO (kg ó litros)CaramelosMEDIA BAJA</v>
      </c>
      <c r="B492">
        <v>0</v>
      </c>
      <c r="C492" s="15">
        <v>0</v>
      </c>
      <c r="D492" s="15" t="s">
        <v>19</v>
      </c>
      <c r="E492" s="17">
        <v>35.728853083411231</v>
      </c>
      <c r="F492" s="17">
        <v>43.05245392322891</v>
      </c>
      <c r="G492" s="17">
        <v>32.021710193612115</v>
      </c>
      <c r="H492" s="17"/>
      <c r="I492" s="17"/>
      <c r="J492" s="17"/>
      <c r="K492" s="17"/>
      <c r="L492" s="17"/>
      <c r="M492" s="17"/>
      <c r="N492" s="17"/>
      <c r="O492" s="17"/>
    </row>
    <row r="493" spans="1:15" x14ac:dyDescent="0.25">
      <c r="A493" s="15" t="str">
        <f>B264&amp;C467&amp;D493</f>
        <v>DISTRIBUCION VOLUMEN X CRITERIO (kg ó litros)CaramelosBAJA</v>
      </c>
      <c r="B493">
        <v>0</v>
      </c>
      <c r="C493" s="15">
        <v>0</v>
      </c>
      <c r="D493" s="15" t="s">
        <v>20</v>
      </c>
      <c r="E493" s="18">
        <v>11.139946025951589</v>
      </c>
      <c r="F493" s="18">
        <v>13.523284184232439</v>
      </c>
      <c r="G493" s="17">
        <v>15.992869105421908</v>
      </c>
      <c r="H493" s="17"/>
      <c r="I493" s="17"/>
      <c r="J493" s="17"/>
      <c r="K493" s="17"/>
      <c r="L493" s="17"/>
      <c r="M493" s="17"/>
      <c r="N493" s="17"/>
      <c r="O493" s="17"/>
    </row>
    <row r="494" spans="1:15" x14ac:dyDescent="0.25">
      <c r="A494" s="15" t="str">
        <f>B264&amp;C467&amp;D494</f>
        <v>DISTRIBUCION VOLUMEN X CRITERIO (kg ó litros)CaramelosHOMBRE</v>
      </c>
      <c r="B494">
        <v>0</v>
      </c>
      <c r="C494" s="15">
        <v>0</v>
      </c>
      <c r="D494" s="15" t="s">
        <v>21</v>
      </c>
      <c r="E494" s="17">
        <v>33.539224863003639</v>
      </c>
      <c r="F494" s="17">
        <v>29.375627675034632</v>
      </c>
      <c r="G494" s="17">
        <v>38.905338369103809</v>
      </c>
      <c r="H494" s="17"/>
      <c r="I494" s="17"/>
      <c r="J494" s="17"/>
      <c r="K494" s="17"/>
      <c r="L494" s="17"/>
      <c r="M494" s="17"/>
      <c r="N494" s="17"/>
      <c r="O494" s="17"/>
    </row>
    <row r="495" spans="1:15" x14ac:dyDescent="0.25">
      <c r="A495" s="15" t="str">
        <f>B264&amp;C467&amp;D495</f>
        <v>DISTRIBUCION VOLUMEN X CRITERIO (kg ó litros)CaramelosMUJER</v>
      </c>
      <c r="B495">
        <v>0</v>
      </c>
      <c r="C495" s="15">
        <v>0</v>
      </c>
      <c r="D495" s="15" t="s">
        <v>22</v>
      </c>
      <c r="E495" s="17">
        <v>66.460777191277728</v>
      </c>
      <c r="F495" s="17">
        <v>70.622631112156455</v>
      </c>
      <c r="G495" s="17">
        <v>61.094666512065778</v>
      </c>
      <c r="H495" s="17"/>
      <c r="I495" s="17"/>
      <c r="J495" s="17"/>
      <c r="K495" s="17"/>
      <c r="L495" s="17"/>
      <c r="M495" s="17"/>
      <c r="N495" s="17"/>
      <c r="O495" s="17"/>
    </row>
    <row r="496" spans="1:15" x14ac:dyDescent="0.25">
      <c r="A496" s="15" t="str">
        <f>B264&amp;C496&amp;D496</f>
        <v>DISTRIBUCION VOLUMEN X CRITERIO (kg ó litros)GolosinasT.ESPAÑA</v>
      </c>
      <c r="B496">
        <v>0</v>
      </c>
      <c r="C496" s="15" t="s">
        <v>39</v>
      </c>
      <c r="D496" s="15" t="s">
        <v>45</v>
      </c>
      <c r="E496" s="17">
        <v>100</v>
      </c>
      <c r="F496" s="17">
        <v>100</v>
      </c>
      <c r="G496" s="17">
        <v>100</v>
      </c>
      <c r="H496" s="17"/>
      <c r="I496" s="17"/>
      <c r="J496" s="17"/>
      <c r="K496" s="17"/>
      <c r="L496" s="17"/>
      <c r="M496" s="17"/>
      <c r="N496" s="17"/>
      <c r="O496" s="17"/>
    </row>
    <row r="497" spans="1:15" x14ac:dyDescent="0.25">
      <c r="A497" s="15" t="str">
        <f>B264&amp;C496&amp;D497</f>
        <v>DISTRIBUCION VOLUMEN X CRITERIO (kg ó litros)GolosinasBCN AM</v>
      </c>
      <c r="B497">
        <v>0</v>
      </c>
      <c r="C497" s="15">
        <v>0</v>
      </c>
      <c r="D497" s="15" t="s">
        <v>1</v>
      </c>
      <c r="E497" s="17">
        <v>9.2823540450106954</v>
      </c>
      <c r="F497" s="18">
        <v>6.6530966566965857</v>
      </c>
      <c r="G497" s="17">
        <v>6.7072018851863664</v>
      </c>
      <c r="H497" s="17"/>
      <c r="I497" s="18"/>
      <c r="J497" s="17"/>
      <c r="K497" s="18"/>
      <c r="L497" s="18"/>
      <c r="M497" s="18"/>
      <c r="N497" s="17"/>
      <c r="O497" s="17"/>
    </row>
    <row r="498" spans="1:15" x14ac:dyDescent="0.25">
      <c r="A498" s="15" t="str">
        <f>B264&amp;C496&amp;D498</f>
        <v>DISTRIBUCION VOLUMEN X CRITERIO (kg ó litros)GolosinasREST.CAT ARAGON</v>
      </c>
      <c r="B498">
        <v>0</v>
      </c>
      <c r="C498" s="15">
        <v>0</v>
      </c>
      <c r="D498" s="15" t="s">
        <v>2</v>
      </c>
      <c r="E498" s="18">
        <v>9.0660968728022144</v>
      </c>
      <c r="F498" s="18">
        <v>10.276242640283318</v>
      </c>
      <c r="G498" s="17">
        <v>8.1935758293254146</v>
      </c>
      <c r="H498" s="17"/>
      <c r="I498" s="17"/>
      <c r="J498" s="17"/>
      <c r="K498" s="17"/>
      <c r="L498" s="17"/>
      <c r="M498" s="17"/>
      <c r="N498" s="17"/>
      <c r="O498" s="17"/>
    </row>
    <row r="499" spans="1:15" x14ac:dyDescent="0.25">
      <c r="A499" s="15" t="str">
        <f>B264&amp;C496&amp;D499</f>
        <v>DISTRIBUCION VOLUMEN X CRITERIO (kg ó litros)GolosinasLEVANTE</v>
      </c>
      <c r="B499">
        <v>0</v>
      </c>
      <c r="C499" s="15">
        <v>0</v>
      </c>
      <c r="D499" s="15" t="s">
        <v>3</v>
      </c>
      <c r="E499" s="17">
        <v>14.108000707250495</v>
      </c>
      <c r="F499" s="18">
        <v>13.637305375520942</v>
      </c>
      <c r="G499" s="17">
        <v>12.507423755673052</v>
      </c>
      <c r="H499" s="17"/>
      <c r="I499" s="17"/>
      <c r="J499" s="17"/>
      <c r="K499" s="17"/>
      <c r="L499" s="17"/>
      <c r="M499" s="17"/>
      <c r="N499" s="17"/>
      <c r="O499" s="17"/>
    </row>
    <row r="500" spans="1:15" x14ac:dyDescent="0.25">
      <c r="A500" s="15" t="str">
        <f>B264&amp;C496&amp;D500</f>
        <v>DISTRIBUCION VOLUMEN X CRITERIO (kg ó litros)GolosinasANDALUCIA</v>
      </c>
      <c r="B500">
        <v>0</v>
      </c>
      <c r="C500" s="15">
        <v>0</v>
      </c>
      <c r="D500" s="15" t="s">
        <v>4</v>
      </c>
      <c r="E500" s="17">
        <v>25.206254520760869</v>
      </c>
      <c r="F500" s="17">
        <v>22.155578179777255</v>
      </c>
      <c r="G500" s="17">
        <v>18.855515682374204</v>
      </c>
      <c r="H500" s="17"/>
      <c r="I500" s="17"/>
      <c r="J500" s="17"/>
      <c r="K500" s="17"/>
      <c r="L500" s="17"/>
      <c r="M500" s="17"/>
      <c r="N500" s="17"/>
      <c r="O500" s="17"/>
    </row>
    <row r="501" spans="1:15" x14ac:dyDescent="0.25">
      <c r="A501" s="15" t="str">
        <f>B264&amp;C496&amp;D501</f>
        <v>DISTRIBUCION VOLUMEN X CRITERIO (kg ó litros)GolosinasMDD AM</v>
      </c>
      <c r="B501">
        <v>0</v>
      </c>
      <c r="C501" s="15">
        <v>0</v>
      </c>
      <c r="D501" s="15" t="s">
        <v>5</v>
      </c>
      <c r="E501" s="17">
        <v>11.865392407908184</v>
      </c>
      <c r="F501" s="17">
        <v>11.644332893903714</v>
      </c>
      <c r="G501" s="17">
        <v>8.9662068071710515</v>
      </c>
      <c r="H501" s="17"/>
      <c r="I501" s="17"/>
      <c r="J501" s="17"/>
      <c r="K501" s="17"/>
      <c r="L501" s="17"/>
      <c r="M501" s="17"/>
      <c r="N501" s="17"/>
      <c r="O501" s="17"/>
    </row>
    <row r="502" spans="1:15" x14ac:dyDescent="0.25">
      <c r="A502" s="15" t="str">
        <f>B264&amp;C496&amp;D502</f>
        <v>DISTRIBUCION VOLUMEN X CRITERIO (kg ó litros)GolosinasRTO CENTRO</v>
      </c>
      <c r="B502">
        <v>0</v>
      </c>
      <c r="C502" s="15">
        <v>0</v>
      </c>
      <c r="D502" s="15" t="s">
        <v>6</v>
      </c>
      <c r="E502" s="17">
        <v>11.484181862682634</v>
      </c>
      <c r="F502" s="17">
        <v>14.099727733874701</v>
      </c>
      <c r="G502" s="17">
        <v>13.717763474260792</v>
      </c>
      <c r="H502" s="17"/>
      <c r="I502" s="17"/>
      <c r="J502" s="17"/>
      <c r="K502" s="17"/>
      <c r="L502" s="17"/>
      <c r="M502" s="17"/>
      <c r="N502" s="17"/>
      <c r="O502" s="17"/>
    </row>
    <row r="503" spans="1:15" x14ac:dyDescent="0.25">
      <c r="A503" s="15" t="str">
        <f>B264&amp;C496&amp;D503</f>
        <v>DISTRIBUCION VOLUMEN X CRITERIO (kg ó litros)GolosinasNORTE-CENTRO</v>
      </c>
      <c r="B503">
        <v>0</v>
      </c>
      <c r="C503" s="15">
        <v>0</v>
      </c>
      <c r="D503" s="15" t="s">
        <v>7</v>
      </c>
      <c r="E503" s="17">
        <v>8.6834770634584935</v>
      </c>
      <c r="F503" s="18">
        <v>12.644799365180454</v>
      </c>
      <c r="G503" s="17">
        <v>20.655426845938646</v>
      </c>
      <c r="H503" s="17"/>
      <c r="I503" s="17"/>
      <c r="J503" s="17"/>
      <c r="K503" s="17"/>
      <c r="L503" s="17"/>
      <c r="M503" s="17"/>
      <c r="N503" s="17"/>
      <c r="O503" s="17"/>
    </row>
    <row r="504" spans="1:15" x14ac:dyDescent="0.25">
      <c r="A504" s="15" t="str">
        <f>B264&amp;C496&amp;D504</f>
        <v>DISTRIBUCION VOLUMEN X CRITERIO (kg ó litros)GolosinasNOROESTE</v>
      </c>
      <c r="B504">
        <v>0</v>
      </c>
      <c r="C504" s="15">
        <v>0</v>
      </c>
      <c r="D504" s="15" t="s">
        <v>8</v>
      </c>
      <c r="E504" s="17">
        <v>10.304244968503456</v>
      </c>
      <c r="F504" s="18">
        <v>8.8903548440333537</v>
      </c>
      <c r="G504" s="17">
        <v>10.396884267590591</v>
      </c>
      <c r="H504" s="17"/>
      <c r="I504" s="17"/>
      <c r="J504" s="17"/>
      <c r="K504" s="17"/>
      <c r="L504" s="17"/>
      <c r="M504" s="17"/>
      <c r="N504" s="17"/>
      <c r="O504" s="17"/>
    </row>
    <row r="505" spans="1:15" x14ac:dyDescent="0.25">
      <c r="A505" s="15" t="str">
        <f>B264&amp;C496&amp;D505</f>
        <v>DISTRIBUCION VOLUMEN X CRITERIO (kg ó litros)Golosinas&lt;2MIL</v>
      </c>
      <c r="B505">
        <v>0</v>
      </c>
      <c r="C505" s="15">
        <v>0</v>
      </c>
      <c r="D505" s="15" t="s">
        <v>9</v>
      </c>
      <c r="E505" s="18">
        <v>6.0642880637024961</v>
      </c>
      <c r="F505" s="18">
        <v>8.6308058915927717</v>
      </c>
      <c r="G505" s="18">
        <v>11.858772273296484</v>
      </c>
      <c r="H505" s="18"/>
      <c r="I505" s="18"/>
      <c r="J505" s="18"/>
      <c r="K505" s="18"/>
      <c r="L505" s="18"/>
      <c r="M505" s="17"/>
      <c r="N505" s="17"/>
      <c r="O505" s="17"/>
    </row>
    <row r="506" spans="1:15" x14ac:dyDescent="0.25">
      <c r="A506" s="15" t="str">
        <f>B264&amp;C496&amp;D506</f>
        <v>DISTRIBUCION VOLUMEN X CRITERIO (kg ó litros)Golosinas2-5MIL</v>
      </c>
      <c r="B506">
        <v>0</v>
      </c>
      <c r="C506" s="15">
        <v>0</v>
      </c>
      <c r="D506" s="15" t="s">
        <v>10</v>
      </c>
      <c r="E506" s="18">
        <v>6.4135592650161692</v>
      </c>
      <c r="F506" s="18">
        <v>7.4659493825992813</v>
      </c>
      <c r="G506" s="17">
        <v>10.742047467027632</v>
      </c>
      <c r="H506" s="17"/>
      <c r="I506" s="18"/>
      <c r="J506" s="17"/>
      <c r="K506" s="18"/>
      <c r="L506" s="18"/>
      <c r="M506" s="17"/>
      <c r="N506" s="17"/>
      <c r="O506" s="17"/>
    </row>
    <row r="507" spans="1:15" x14ac:dyDescent="0.25">
      <c r="A507" s="15" t="str">
        <f>B264&amp;C496&amp;D507</f>
        <v>DISTRIBUCION VOLUMEN X CRITERIO (kg ó litros)Golosinas5-10MIL</v>
      </c>
      <c r="B507">
        <v>0</v>
      </c>
      <c r="C507" s="15">
        <v>0</v>
      </c>
      <c r="D507" s="15" t="s">
        <v>11</v>
      </c>
      <c r="E507" s="18">
        <v>6.6495728378681118</v>
      </c>
      <c r="F507" s="18">
        <v>8.4233605206829765</v>
      </c>
      <c r="G507" s="17">
        <v>5.9699633096303897</v>
      </c>
      <c r="H507" s="17"/>
      <c r="I507" s="17"/>
      <c r="J507" s="17"/>
      <c r="K507" s="17"/>
      <c r="L507" s="17"/>
      <c r="M507" s="17"/>
      <c r="N507" s="17"/>
      <c r="O507" s="17"/>
    </row>
    <row r="508" spans="1:15" x14ac:dyDescent="0.25">
      <c r="A508" s="15" t="str">
        <f>B264&amp;C496&amp;D508</f>
        <v>DISTRIBUCION VOLUMEN X CRITERIO (kg ó litros)Golosinas10-30MIL</v>
      </c>
      <c r="B508">
        <v>0</v>
      </c>
      <c r="C508" s="15">
        <v>0</v>
      </c>
      <c r="D508" s="15" t="s">
        <v>12</v>
      </c>
      <c r="E508" s="17">
        <v>17.208701672412666</v>
      </c>
      <c r="F508" s="17">
        <v>18.27922485625697</v>
      </c>
      <c r="G508" s="17">
        <v>17.030979706555527</v>
      </c>
      <c r="H508" s="17"/>
      <c r="I508" s="17"/>
      <c r="J508" s="17"/>
      <c r="K508" s="17"/>
      <c r="L508" s="17"/>
      <c r="M508" s="17"/>
      <c r="N508" s="17"/>
      <c r="O508" s="17"/>
    </row>
    <row r="509" spans="1:15" x14ac:dyDescent="0.25">
      <c r="A509" s="15" t="str">
        <f>B264&amp;C496&amp;D509</f>
        <v>DISTRIBUCION VOLUMEN X CRITERIO (kg ó litros)Golosinas30-100MIL</v>
      </c>
      <c r="B509">
        <v>0</v>
      </c>
      <c r="C509" s="15">
        <v>0</v>
      </c>
      <c r="D509" s="15" t="s">
        <v>13</v>
      </c>
      <c r="E509" s="17">
        <v>26.616745697966039</v>
      </c>
      <c r="F509" s="17">
        <v>20.565685314240149</v>
      </c>
      <c r="G509" s="17">
        <v>18.760823750770296</v>
      </c>
      <c r="H509" s="17"/>
      <c r="I509" s="17"/>
      <c r="J509" s="17"/>
      <c r="K509" s="17"/>
      <c r="L509" s="17"/>
      <c r="M509" s="17"/>
      <c r="N509" s="17"/>
      <c r="O509" s="17"/>
    </row>
    <row r="510" spans="1:15" x14ac:dyDescent="0.25">
      <c r="A510" s="15" t="str">
        <f>B264&amp;C496&amp;D510</f>
        <v>DISTRIBUCION VOLUMEN X CRITERIO (kg ó litros)Golosinas100-200MIL</v>
      </c>
      <c r="B510">
        <v>0</v>
      </c>
      <c r="C510" s="15">
        <v>0</v>
      </c>
      <c r="D510" s="15" t="s">
        <v>14</v>
      </c>
      <c r="E510" s="17">
        <v>11.746112929765445</v>
      </c>
      <c r="F510" s="17">
        <v>8.8024623782842539</v>
      </c>
      <c r="G510" s="17">
        <v>9.3799157388396335</v>
      </c>
      <c r="H510" s="17"/>
      <c r="I510" s="17"/>
      <c r="J510" s="17"/>
      <c r="K510" s="17"/>
      <c r="L510" s="17"/>
      <c r="M510" s="17"/>
      <c r="N510" s="17"/>
      <c r="O510" s="17"/>
    </row>
    <row r="511" spans="1:15" x14ac:dyDescent="0.25">
      <c r="A511" s="15" t="str">
        <f>B264&amp;C496&amp;D511</f>
        <v>DISTRIBUCION VOLUMEN X CRITERIO (kg ó litros)Golosinas200-500MIL</v>
      </c>
      <c r="B511">
        <v>0</v>
      </c>
      <c r="C511" s="15">
        <v>0</v>
      </c>
      <c r="D511" s="15" t="s">
        <v>15</v>
      </c>
      <c r="E511" s="17">
        <v>11.736100780303433</v>
      </c>
      <c r="F511" s="17">
        <v>13.987164186422147</v>
      </c>
      <c r="G511" s="17">
        <v>17.217841023580839</v>
      </c>
      <c r="H511" s="17"/>
      <c r="I511" s="17"/>
      <c r="J511" s="17"/>
      <c r="K511" s="17"/>
      <c r="L511" s="17"/>
      <c r="M511" s="17"/>
      <c r="N511" s="17"/>
      <c r="O511" s="17"/>
    </row>
    <row r="512" spans="1:15" x14ac:dyDescent="0.25">
      <c r="A512" s="15" t="str">
        <f>B264&amp;C496&amp;D512</f>
        <v>DISTRIBUCION VOLUMEN X CRITERIO (kg ó litros)Golosinas&gt;500MIL</v>
      </c>
      <c r="B512">
        <v>0</v>
      </c>
      <c r="C512" s="15">
        <v>0</v>
      </c>
      <c r="D512" s="15" t="s">
        <v>16</v>
      </c>
      <c r="E512" s="17">
        <v>13.564917148856534</v>
      </c>
      <c r="F512" s="17">
        <v>13.846788447184895</v>
      </c>
      <c r="G512" s="17">
        <v>9.0396533630212925</v>
      </c>
      <c r="H512" s="17"/>
      <c r="I512" s="17"/>
      <c r="J512" s="17"/>
      <c r="K512" s="17"/>
      <c r="L512" s="17"/>
      <c r="M512" s="17"/>
      <c r="N512" s="17"/>
      <c r="O512" s="17"/>
    </row>
    <row r="513" spans="1:15" x14ac:dyDescent="0.25">
      <c r="A513" s="15" t="str">
        <f>B264&amp;C496&amp;D513</f>
        <v>DISTRIBUCION VOLUMEN X CRITERIO (kg ó litros)GolosinasDE 15 A 19 AÑOS</v>
      </c>
      <c r="B513">
        <v>0</v>
      </c>
      <c r="C513" s="15">
        <v>0</v>
      </c>
      <c r="D513" s="15" t="s">
        <v>48</v>
      </c>
      <c r="E513" s="18">
        <v>10.410925050121444</v>
      </c>
      <c r="F513" s="18">
        <v>7.5081007683724454</v>
      </c>
      <c r="G513" s="17">
        <v>7.4892998283285284</v>
      </c>
      <c r="H513" s="17"/>
      <c r="I513" s="17"/>
      <c r="J513" s="17"/>
      <c r="K513" s="18"/>
      <c r="L513" s="18"/>
      <c r="M513" s="18"/>
      <c r="N513" s="17"/>
      <c r="O513" s="17"/>
    </row>
    <row r="514" spans="1:15" x14ac:dyDescent="0.25">
      <c r="A514" s="15" t="str">
        <f>B264&amp;C496&amp;D514</f>
        <v>DISTRIBUCION VOLUMEN X CRITERIO (kg ó litros)GolosinasDE 20 A 24 AÑOS</v>
      </c>
      <c r="B514">
        <v>0</v>
      </c>
      <c r="C514" s="15">
        <v>0</v>
      </c>
      <c r="D514" s="15" t="s">
        <v>49</v>
      </c>
      <c r="E514" s="17">
        <v>6.1234105680465962</v>
      </c>
      <c r="F514" s="18">
        <v>6.1650287911132367</v>
      </c>
      <c r="G514" s="17">
        <v>8.3232878150895715</v>
      </c>
      <c r="H514" s="17"/>
      <c r="I514" s="17"/>
      <c r="J514" s="17"/>
      <c r="K514" s="17"/>
      <c r="L514" s="17"/>
      <c r="M514" s="17"/>
      <c r="N514" s="17"/>
      <c r="O514" s="17"/>
    </row>
    <row r="515" spans="1:15" x14ac:dyDescent="0.25">
      <c r="A515" s="15" t="str">
        <f>B264&amp;C496&amp;D515</f>
        <v>DISTRIBUCION VOLUMEN X CRITERIO (kg ó litros)GolosinasDE 25 A 34 AÑOS</v>
      </c>
      <c r="B515">
        <v>0</v>
      </c>
      <c r="C515" s="15">
        <v>0</v>
      </c>
      <c r="D515" s="15" t="s">
        <v>50</v>
      </c>
      <c r="E515" s="17">
        <v>16.327110183237586</v>
      </c>
      <c r="F515" s="17">
        <v>17.353147809753533</v>
      </c>
      <c r="G515" s="17">
        <v>15.973752006906727</v>
      </c>
      <c r="H515" s="17"/>
      <c r="I515" s="17"/>
      <c r="J515" s="17"/>
      <c r="K515" s="17"/>
      <c r="L515" s="17"/>
      <c r="M515" s="17"/>
      <c r="N515" s="17"/>
      <c r="O515" s="17"/>
    </row>
    <row r="516" spans="1:15" x14ac:dyDescent="0.25">
      <c r="A516" s="15" t="str">
        <f>B264&amp;C496&amp;D516</f>
        <v>DISTRIBUCION VOLUMEN X CRITERIO (kg ó litros)GolosinasDE 35 A 49 AÑOS</v>
      </c>
      <c r="B516">
        <v>0</v>
      </c>
      <c r="C516" s="15">
        <v>0</v>
      </c>
      <c r="D516" s="15" t="s">
        <v>51</v>
      </c>
      <c r="E516" s="17">
        <v>37.362048061754791</v>
      </c>
      <c r="F516" s="17">
        <v>35.772960198448608</v>
      </c>
      <c r="G516" s="17">
        <v>34.284598731248998</v>
      </c>
      <c r="H516" s="17"/>
      <c r="I516" s="17"/>
      <c r="J516" s="17"/>
      <c r="K516" s="17"/>
      <c r="L516" s="17"/>
      <c r="M516" s="17"/>
      <c r="N516" s="17"/>
      <c r="O516" s="17"/>
    </row>
    <row r="517" spans="1:15" x14ac:dyDescent="0.25">
      <c r="A517" s="15" t="str">
        <f>B264&amp;C496&amp;D517</f>
        <v>DISTRIBUCION VOLUMEN X CRITERIO (kg ó litros)GolosinasDE 50 A 59 AÑOS</v>
      </c>
      <c r="B517">
        <v>0</v>
      </c>
      <c r="C517" s="15">
        <v>0</v>
      </c>
      <c r="D517" s="15" t="s">
        <v>52</v>
      </c>
      <c r="E517" s="17">
        <v>17.965934374500083</v>
      </c>
      <c r="F517" s="18">
        <v>17.194801900331093</v>
      </c>
      <c r="G517" s="17">
        <v>16.125117846535723</v>
      </c>
      <c r="H517" s="17"/>
      <c r="I517" s="17"/>
      <c r="J517" s="17"/>
      <c r="K517" s="17"/>
      <c r="L517" s="17"/>
      <c r="M517" s="17"/>
      <c r="N517" s="17"/>
      <c r="O517" s="17"/>
    </row>
    <row r="518" spans="1:15" x14ac:dyDescent="0.25">
      <c r="A518" s="15" t="str">
        <f>B264&amp;C496&amp;D518</f>
        <v>DISTRIBUCION VOLUMEN X CRITERIO (kg ó litros)GolosinasDE 60 A 75 AÑOS</v>
      </c>
      <c r="B518">
        <v>0</v>
      </c>
      <c r="C518" s="15">
        <v>0</v>
      </c>
      <c r="D518" s="15" t="s">
        <v>53</v>
      </c>
      <c r="E518" s="18">
        <v>11.810572871948796</v>
      </c>
      <c r="F518" s="18">
        <v>16.007399693723443</v>
      </c>
      <c r="G518" s="18">
        <v>17.80394220656126</v>
      </c>
      <c r="H518" s="18"/>
      <c r="I518" s="18"/>
      <c r="J518" s="18"/>
      <c r="K518" s="18"/>
      <c r="L518" s="18"/>
      <c r="M518" s="18"/>
      <c r="N518" s="17"/>
      <c r="O518" s="17"/>
    </row>
    <row r="519" spans="1:15" x14ac:dyDescent="0.25">
      <c r="A519" s="15" t="str">
        <f>B264&amp;C496&amp;D519</f>
        <v>DISTRIBUCION VOLUMEN X CRITERIO (kg ó litros)GolosinasALTA Y MEDIA ALTA</v>
      </c>
      <c r="B519">
        <v>0</v>
      </c>
      <c r="C519" s="15">
        <v>0</v>
      </c>
      <c r="D519" s="15" t="s">
        <v>17</v>
      </c>
      <c r="E519" s="17">
        <v>19.583577185556162</v>
      </c>
      <c r="F519" s="17">
        <v>17.039872601036706</v>
      </c>
      <c r="G519" s="17">
        <v>15.41384744509992</v>
      </c>
      <c r="H519" s="17"/>
      <c r="I519" s="17"/>
      <c r="J519" s="17"/>
      <c r="K519" s="17"/>
      <c r="L519" s="17"/>
      <c r="M519" s="17"/>
      <c r="N519" s="17"/>
      <c r="O519" s="17"/>
    </row>
    <row r="520" spans="1:15" x14ac:dyDescent="0.25">
      <c r="A520" s="15" t="str">
        <f>B264&amp;C496&amp;D520</f>
        <v>DISTRIBUCION VOLUMEN X CRITERIO (kg ó litros)GolosinasMEDIA</v>
      </c>
      <c r="B520">
        <v>0</v>
      </c>
      <c r="C520" s="15">
        <v>0</v>
      </c>
      <c r="D520" s="15" t="s">
        <v>18</v>
      </c>
      <c r="E520" s="17">
        <v>31.330861693890743</v>
      </c>
      <c r="F520" s="17">
        <v>35.399933156197875</v>
      </c>
      <c r="G520" s="17">
        <v>34.192558030447771</v>
      </c>
      <c r="H520" s="17"/>
      <c r="I520" s="17"/>
      <c r="J520" s="17"/>
      <c r="K520" s="17"/>
      <c r="L520" s="17"/>
      <c r="M520" s="17"/>
      <c r="N520" s="17"/>
      <c r="O520" s="17"/>
    </row>
    <row r="521" spans="1:15" x14ac:dyDescent="0.25">
      <c r="A521" s="15" t="str">
        <f>B264&amp;C496&amp;D521</f>
        <v>DISTRIBUCION VOLUMEN X CRITERIO (kg ó litros)GolosinasMEDIA BAJA</v>
      </c>
      <c r="B521">
        <v>0</v>
      </c>
      <c r="C521" s="15">
        <v>0</v>
      </c>
      <c r="D521" s="15" t="s">
        <v>19</v>
      </c>
      <c r="E521" s="17">
        <v>31.130692300693514</v>
      </c>
      <c r="F521" s="17">
        <v>26.936024861515822</v>
      </c>
      <c r="G521" s="17">
        <v>26.31752523407113</v>
      </c>
      <c r="H521" s="17"/>
      <c r="I521" s="17"/>
      <c r="J521" s="17"/>
      <c r="K521" s="17"/>
      <c r="L521" s="17"/>
      <c r="M521" s="17"/>
      <c r="N521" s="17"/>
      <c r="O521" s="17"/>
    </row>
    <row r="522" spans="1:15" x14ac:dyDescent="0.25">
      <c r="A522" s="15" t="str">
        <f>B264&amp;C496&amp;D522</f>
        <v>DISTRIBUCION VOLUMEN X CRITERIO (kg ó litros)GolosinasBAJA</v>
      </c>
      <c r="B522">
        <v>0</v>
      </c>
      <c r="C522" s="15">
        <v>0</v>
      </c>
      <c r="D522" s="15" t="s">
        <v>20</v>
      </c>
      <c r="E522" s="17">
        <v>17.954871256175654</v>
      </c>
      <c r="F522" s="18">
        <v>20.625607688008191</v>
      </c>
      <c r="G522" s="17">
        <v>24.076067688648976</v>
      </c>
      <c r="H522" s="17"/>
      <c r="I522" s="17"/>
      <c r="J522" s="17"/>
      <c r="K522" s="17"/>
      <c r="L522" s="17"/>
      <c r="M522" s="17"/>
      <c r="N522" s="17"/>
      <c r="O522" s="17"/>
    </row>
    <row r="523" spans="1:15" x14ac:dyDescent="0.25">
      <c r="A523" s="15" t="str">
        <f>B264&amp;C496&amp;D523</f>
        <v>DISTRIBUCION VOLUMEN X CRITERIO (kg ó litros)GolosinasHOMBRE</v>
      </c>
      <c r="B523">
        <v>0</v>
      </c>
      <c r="C523" s="15">
        <v>0</v>
      </c>
      <c r="D523" s="15" t="s">
        <v>21</v>
      </c>
      <c r="E523" s="17">
        <v>28.051942205666631</v>
      </c>
      <c r="F523" s="17">
        <v>27.492456184066672</v>
      </c>
      <c r="G523" s="17">
        <v>28.61446073961833</v>
      </c>
      <c r="H523" s="17"/>
      <c r="I523" s="17"/>
      <c r="J523" s="17"/>
      <c r="K523" s="17"/>
      <c r="L523" s="17"/>
      <c r="M523" s="17"/>
      <c r="N523" s="17"/>
      <c r="O523" s="17"/>
    </row>
    <row r="524" spans="1:15" x14ac:dyDescent="0.25">
      <c r="A524" s="15" t="str">
        <f>B264&amp;C496&amp;D524</f>
        <v>DISTRIBUCION VOLUMEN X CRITERIO (kg ó litros)GolosinasMUJER</v>
      </c>
      <c r="B524">
        <v>0</v>
      </c>
      <c r="C524" s="15">
        <v>0</v>
      </c>
      <c r="D524" s="15" t="s">
        <v>22</v>
      </c>
      <c r="E524" s="17">
        <v>71.948060037673898</v>
      </c>
      <c r="F524" s="17">
        <v>72.508986988710632</v>
      </c>
      <c r="G524" s="17">
        <v>71.385535692887231</v>
      </c>
      <c r="H524" s="17"/>
      <c r="I524" s="17"/>
      <c r="J524" s="17"/>
      <c r="K524" s="17"/>
      <c r="L524" s="17"/>
      <c r="M524" s="17"/>
      <c r="N524" s="17"/>
      <c r="O524" s="17"/>
    </row>
    <row r="525" spans="1:15" x14ac:dyDescent="0.25">
      <c r="A525" s="15" t="str">
        <f>B525&amp;C525&amp;D525</f>
        <v>CONSUMO PER CAPITA (kg ó litros por individuo)Total AperitivosT.ESPAÑA</v>
      </c>
      <c r="B525" t="s">
        <v>134</v>
      </c>
      <c r="C525" s="15" t="s">
        <v>40</v>
      </c>
      <c r="D525" s="15" t="s">
        <v>45</v>
      </c>
      <c r="E525" s="17">
        <v>2.6817557658994313</v>
      </c>
      <c r="F525" s="17">
        <v>2.4711498355972088</v>
      </c>
      <c r="G525" s="17">
        <v>2.0156516066160042</v>
      </c>
      <c r="H525" s="17"/>
      <c r="I525" s="17"/>
      <c r="J525" s="17"/>
      <c r="K525" s="17"/>
      <c r="L525" s="17"/>
      <c r="M525" s="17"/>
      <c r="N525" s="17"/>
      <c r="O525" s="17"/>
    </row>
    <row r="526" spans="1:15" x14ac:dyDescent="0.25">
      <c r="A526" s="15" t="str">
        <f>B525&amp;C525&amp;D526</f>
        <v>CONSUMO PER CAPITA (kg ó litros por individuo)Total AperitivosBCN AM</v>
      </c>
      <c r="B526">
        <v>0</v>
      </c>
      <c r="C526" s="15">
        <v>0</v>
      </c>
      <c r="D526" s="15" t="s">
        <v>1</v>
      </c>
      <c r="E526" s="17">
        <v>1.9783548420170187</v>
      </c>
      <c r="F526" s="17">
        <v>1.6874787790161501</v>
      </c>
      <c r="G526" s="17">
        <v>1.4799710760297167</v>
      </c>
      <c r="H526" s="17"/>
      <c r="I526" s="17"/>
      <c r="J526" s="17"/>
      <c r="K526" s="17"/>
      <c r="L526" s="17"/>
      <c r="M526" s="17"/>
      <c r="N526" s="17"/>
      <c r="O526" s="17"/>
    </row>
    <row r="527" spans="1:15" x14ac:dyDescent="0.25">
      <c r="A527" s="15" t="str">
        <f>B525&amp;C525&amp;D527</f>
        <v>CONSUMO PER CAPITA (kg ó litros por individuo)Total AperitivosREST.CAT ARAGON</v>
      </c>
      <c r="B527">
        <v>0</v>
      </c>
      <c r="C527" s="15">
        <v>0</v>
      </c>
      <c r="D527" s="15" t="s">
        <v>2</v>
      </c>
      <c r="E527" s="17">
        <v>2.4632744065921162</v>
      </c>
      <c r="F527" s="17">
        <v>2.4148025632827168</v>
      </c>
      <c r="G527" s="17">
        <v>1.5647298248485129</v>
      </c>
      <c r="H527" s="17"/>
      <c r="I527" s="17"/>
      <c r="J527" s="17"/>
      <c r="K527" s="17"/>
      <c r="L527" s="17"/>
      <c r="M527" s="17"/>
      <c r="N527" s="17"/>
      <c r="O527" s="17"/>
    </row>
    <row r="528" spans="1:15" x14ac:dyDescent="0.25">
      <c r="A528" s="15" t="str">
        <f>B525&amp;C525&amp;D528</f>
        <v>CONSUMO PER CAPITA (kg ó litros por individuo)Total AperitivosLEVANTE</v>
      </c>
      <c r="B528">
        <v>0</v>
      </c>
      <c r="C528" s="15">
        <v>0</v>
      </c>
      <c r="D528" s="15" t="s">
        <v>3</v>
      </c>
      <c r="E528" s="17">
        <v>2.4563077389564789</v>
      </c>
      <c r="F528" s="17">
        <v>1.9899920078099769</v>
      </c>
      <c r="G528" s="17">
        <v>1.602261956621881</v>
      </c>
      <c r="H528" s="17"/>
      <c r="I528" s="17"/>
      <c r="J528" s="17"/>
      <c r="K528" s="17"/>
      <c r="L528" s="17"/>
      <c r="M528" s="17"/>
      <c r="N528" s="17"/>
      <c r="O528" s="17"/>
    </row>
    <row r="529" spans="1:15" x14ac:dyDescent="0.25">
      <c r="A529" s="15" t="str">
        <f>B525&amp;C525&amp;D529</f>
        <v>CONSUMO PER CAPITA (kg ó litros por individuo)Total AperitivosANDALUCIA</v>
      </c>
      <c r="B529">
        <v>0</v>
      </c>
      <c r="C529" s="15">
        <v>0</v>
      </c>
      <c r="D529" s="15" t="s">
        <v>4</v>
      </c>
      <c r="E529" s="17">
        <v>2.9187149904517167</v>
      </c>
      <c r="F529" s="17">
        <v>2.9530365405964334</v>
      </c>
      <c r="G529" s="17">
        <v>2.170007249401253</v>
      </c>
      <c r="H529" s="17"/>
      <c r="I529" s="17"/>
      <c r="J529" s="17"/>
      <c r="K529" s="17"/>
      <c r="L529" s="17"/>
      <c r="M529" s="17"/>
      <c r="N529" s="17"/>
      <c r="O529" s="17"/>
    </row>
    <row r="530" spans="1:15" x14ac:dyDescent="0.25">
      <c r="A530" s="15" t="str">
        <f>B525&amp;C525&amp;D530</f>
        <v>CONSUMO PER CAPITA (kg ó litros por individuo)Total AperitivosMDD AM</v>
      </c>
      <c r="B530">
        <v>0</v>
      </c>
      <c r="C530" s="15">
        <v>0</v>
      </c>
      <c r="D530" s="15" t="s">
        <v>5</v>
      </c>
      <c r="E530" s="17">
        <v>3.2385214034510295</v>
      </c>
      <c r="F530" s="17">
        <v>2.4865489635762481</v>
      </c>
      <c r="G530" s="17">
        <v>1.7061765082998017</v>
      </c>
      <c r="H530" s="17"/>
      <c r="I530" s="17"/>
      <c r="J530" s="17"/>
      <c r="K530" s="17"/>
      <c r="L530" s="17"/>
      <c r="M530" s="17"/>
      <c r="N530" s="17"/>
      <c r="O530" s="17"/>
    </row>
    <row r="531" spans="1:15" x14ac:dyDescent="0.25">
      <c r="A531" s="15" t="str">
        <f>B525&amp;C525&amp;D531</f>
        <v>CONSUMO PER CAPITA (kg ó litros por individuo)Total AperitivosRTO CENTRO</v>
      </c>
      <c r="B531">
        <v>0</v>
      </c>
      <c r="C531" s="15">
        <v>0</v>
      </c>
      <c r="D531" s="15" t="s">
        <v>6</v>
      </c>
      <c r="E531" s="17">
        <v>2.786644619084667</v>
      </c>
      <c r="F531" s="17">
        <v>3.4039398212967233</v>
      </c>
      <c r="G531" s="17">
        <v>3.4924186245430091</v>
      </c>
      <c r="H531" s="17"/>
      <c r="I531" s="17"/>
      <c r="J531" s="17"/>
      <c r="K531" s="17"/>
      <c r="L531" s="17"/>
      <c r="M531" s="17"/>
      <c r="N531" s="17"/>
      <c r="O531" s="17"/>
    </row>
    <row r="532" spans="1:15" x14ac:dyDescent="0.25">
      <c r="A532" s="15" t="str">
        <f>B525&amp;C525&amp;D532</f>
        <v>CONSUMO PER CAPITA (kg ó litros por individuo)Total AperitivosNORTE-CENTRO</v>
      </c>
      <c r="B532">
        <v>0</v>
      </c>
      <c r="C532" s="15">
        <v>0</v>
      </c>
      <c r="D532" s="15" t="s">
        <v>7</v>
      </c>
      <c r="E532" s="17">
        <v>2.9326430641837269</v>
      </c>
      <c r="F532" s="17">
        <v>2.5433994730304645</v>
      </c>
      <c r="G532" s="17">
        <v>2.6871308854389513</v>
      </c>
      <c r="H532" s="17"/>
      <c r="I532" s="17"/>
      <c r="J532" s="17"/>
      <c r="K532" s="17"/>
      <c r="L532" s="17"/>
      <c r="M532" s="17"/>
      <c r="N532" s="17"/>
      <c r="O532" s="17"/>
    </row>
    <row r="533" spans="1:15" x14ac:dyDescent="0.25">
      <c r="A533" s="15" t="str">
        <f>B525&amp;C525&amp;D533</f>
        <v>CONSUMO PER CAPITA (kg ó litros por individuo)Total AperitivosNOROESTE</v>
      </c>
      <c r="B533">
        <v>0</v>
      </c>
      <c r="C533" s="15">
        <v>0</v>
      </c>
      <c r="D533" s="15" t="s">
        <v>8</v>
      </c>
      <c r="E533" s="17">
        <v>2.3713419930177446</v>
      </c>
      <c r="F533" s="17">
        <v>2.0886432120132672</v>
      </c>
      <c r="G533" s="17">
        <v>1.8061708614580911</v>
      </c>
      <c r="H533" s="17"/>
      <c r="I533" s="17"/>
      <c r="J533" s="17"/>
      <c r="K533" s="17"/>
      <c r="L533" s="17"/>
      <c r="M533" s="17"/>
      <c r="N533" s="17"/>
      <c r="O533" s="17"/>
    </row>
    <row r="534" spans="1:15" x14ac:dyDescent="0.25">
      <c r="A534" s="15" t="str">
        <f>B525&amp;C525&amp;D534</f>
        <v>CONSUMO PER CAPITA (kg ó litros por individuo)Total Aperitivos&lt;2MIL</v>
      </c>
      <c r="B534">
        <v>0</v>
      </c>
      <c r="C534" s="15">
        <v>0</v>
      </c>
      <c r="D534" s="15" t="s">
        <v>9</v>
      </c>
      <c r="E534" s="17">
        <v>1.990491909709853</v>
      </c>
      <c r="F534" s="17">
        <v>2.5744646603871431</v>
      </c>
      <c r="G534" s="17">
        <v>2.7414407591390413</v>
      </c>
      <c r="H534" s="17"/>
      <c r="I534" s="17"/>
      <c r="J534" s="17"/>
      <c r="K534" s="17"/>
      <c r="L534" s="17"/>
      <c r="M534" s="17"/>
      <c r="N534" s="17"/>
      <c r="O534" s="17"/>
    </row>
    <row r="535" spans="1:15" x14ac:dyDescent="0.25">
      <c r="A535" s="15" t="str">
        <f>B525&amp;C525&amp;D535</f>
        <v>CONSUMO PER CAPITA (kg ó litros por individuo)Total Aperitivos2-5MIL</v>
      </c>
      <c r="B535">
        <v>0</v>
      </c>
      <c r="C535" s="15">
        <v>0</v>
      </c>
      <c r="D535" s="15" t="s">
        <v>10</v>
      </c>
      <c r="E535" s="17">
        <v>3.5827945441455582</v>
      </c>
      <c r="F535" s="17">
        <v>2.457026659924447</v>
      </c>
      <c r="G535" s="17">
        <v>2.2125652873593333</v>
      </c>
      <c r="H535" s="17"/>
      <c r="I535" s="17"/>
      <c r="J535" s="17"/>
      <c r="K535" s="17"/>
      <c r="L535" s="17"/>
      <c r="M535" s="17"/>
      <c r="N535" s="17"/>
      <c r="O535" s="17"/>
    </row>
    <row r="536" spans="1:15" x14ac:dyDescent="0.25">
      <c r="A536" s="15" t="str">
        <f>B525&amp;C525&amp;D536</f>
        <v>CONSUMO PER CAPITA (kg ó litros por individuo)Total Aperitivos5-10MIL</v>
      </c>
      <c r="B536">
        <v>0</v>
      </c>
      <c r="C536" s="15">
        <v>0</v>
      </c>
      <c r="D536" s="15" t="s">
        <v>11</v>
      </c>
      <c r="E536" s="17">
        <v>2.3241533388906586</v>
      </c>
      <c r="F536" s="17">
        <v>2.6423619273076522</v>
      </c>
      <c r="G536" s="17">
        <v>1.6592479134610421</v>
      </c>
      <c r="H536" s="17"/>
      <c r="I536" s="17"/>
      <c r="J536" s="17"/>
      <c r="K536" s="17"/>
      <c r="L536" s="17"/>
      <c r="M536" s="17"/>
      <c r="N536" s="17"/>
      <c r="O536" s="17"/>
    </row>
    <row r="537" spans="1:15" x14ac:dyDescent="0.25">
      <c r="A537" s="15" t="str">
        <f>B525&amp;C525&amp;D537</f>
        <v>CONSUMO PER CAPITA (kg ó litros por individuo)Total Aperitivos10-30MIL</v>
      </c>
      <c r="B537">
        <v>0</v>
      </c>
      <c r="C537" s="15">
        <v>0</v>
      </c>
      <c r="D537" s="15" t="s">
        <v>12</v>
      </c>
      <c r="E537" s="17">
        <v>2.711151175381775</v>
      </c>
      <c r="F537" s="17">
        <v>2.8158183169963169</v>
      </c>
      <c r="G537" s="17">
        <v>2.3419103183590453</v>
      </c>
      <c r="H537" s="17"/>
      <c r="I537" s="17"/>
      <c r="J537" s="17"/>
      <c r="K537" s="17"/>
      <c r="L537" s="17"/>
      <c r="M537" s="17"/>
      <c r="N537" s="17"/>
      <c r="O537" s="17"/>
    </row>
    <row r="538" spans="1:15" x14ac:dyDescent="0.25">
      <c r="A538" s="15" t="str">
        <f>B525&amp;C525&amp;D538</f>
        <v>CONSUMO PER CAPITA (kg ó litros por individuo)Total Aperitivos30-100MIL</v>
      </c>
      <c r="B538">
        <v>0</v>
      </c>
      <c r="C538" s="15">
        <v>0</v>
      </c>
      <c r="D538" s="15" t="s">
        <v>13</v>
      </c>
      <c r="E538" s="17">
        <v>2.8538445730762416</v>
      </c>
      <c r="F538" s="17">
        <v>2.3973699029349755</v>
      </c>
      <c r="G538" s="17">
        <v>2.0063315514182753</v>
      </c>
      <c r="H538" s="17"/>
      <c r="I538" s="17"/>
      <c r="J538" s="17"/>
      <c r="K538" s="17"/>
      <c r="L538" s="17"/>
      <c r="M538" s="17"/>
      <c r="N538" s="17"/>
      <c r="O538" s="17"/>
    </row>
    <row r="539" spans="1:15" x14ac:dyDescent="0.25">
      <c r="A539" s="15" t="str">
        <f>B525&amp;C525&amp;D539</f>
        <v>CONSUMO PER CAPITA (kg ó litros por individuo)Total Aperitivos100-200MIL</v>
      </c>
      <c r="B539">
        <v>0</v>
      </c>
      <c r="C539" s="15">
        <v>0</v>
      </c>
      <c r="D539" s="15" t="s">
        <v>14</v>
      </c>
      <c r="E539" s="17">
        <v>2.6730362013542033</v>
      </c>
      <c r="F539" s="17">
        <v>2.0224848348303994</v>
      </c>
      <c r="G539" s="17">
        <v>1.5209618456077807</v>
      </c>
      <c r="H539" s="17"/>
      <c r="I539" s="17"/>
      <c r="J539" s="17"/>
      <c r="K539" s="17"/>
      <c r="L539" s="17"/>
      <c r="M539" s="17"/>
      <c r="N539" s="17"/>
      <c r="O539" s="17"/>
    </row>
    <row r="540" spans="1:15" x14ac:dyDescent="0.25">
      <c r="A540" s="15" t="str">
        <f>B525&amp;C525&amp;D540</f>
        <v>CONSUMO PER CAPITA (kg ó litros por individuo)Total Aperitivos200-500MIL</v>
      </c>
      <c r="B540">
        <v>0</v>
      </c>
      <c r="C540" s="15">
        <v>0</v>
      </c>
      <c r="D540" s="15" t="s">
        <v>15</v>
      </c>
      <c r="E540" s="17">
        <v>2.4713686699792103</v>
      </c>
      <c r="F540" s="17">
        <v>2.2847099179691579</v>
      </c>
      <c r="G540" s="17">
        <v>2.0051417121835522</v>
      </c>
      <c r="H540" s="17"/>
      <c r="I540" s="17"/>
      <c r="J540" s="17"/>
      <c r="K540" s="17"/>
      <c r="L540" s="17"/>
      <c r="M540" s="17"/>
      <c r="N540" s="17"/>
      <c r="O540" s="17"/>
    </row>
    <row r="541" spans="1:15" x14ac:dyDescent="0.25">
      <c r="A541" s="15" t="str">
        <f>B525&amp;C525&amp;D541</f>
        <v>CONSUMO PER CAPITA (kg ó litros por individuo)Total Aperitivos&gt;500MIL</v>
      </c>
      <c r="B541">
        <v>0</v>
      </c>
      <c r="C541" s="15">
        <v>0</v>
      </c>
      <c r="D541" s="15" t="s">
        <v>16</v>
      </c>
      <c r="E541" s="17">
        <v>2.666118688455358</v>
      </c>
      <c r="F541" s="17">
        <v>2.515200786460881</v>
      </c>
      <c r="G541" s="17">
        <v>1.8120632281925595</v>
      </c>
      <c r="H541" s="17"/>
      <c r="I541" s="17"/>
      <c r="J541" s="17"/>
      <c r="K541" s="17"/>
      <c r="L541" s="17"/>
      <c r="M541" s="17"/>
      <c r="N541" s="17"/>
      <c r="O541" s="17"/>
    </row>
    <row r="542" spans="1:15" x14ac:dyDescent="0.25">
      <c r="A542" s="15" t="str">
        <f>B525&amp;C525&amp;D542</f>
        <v>CONSUMO PER CAPITA (kg ó litros por individuo)Total AperitivosDE 15 A 19 AÑOS</v>
      </c>
      <c r="B542">
        <v>0</v>
      </c>
      <c r="C542" s="15">
        <v>0</v>
      </c>
      <c r="D542" s="15" t="s">
        <v>48</v>
      </c>
      <c r="E542" s="17">
        <v>3.1314912987223393</v>
      </c>
      <c r="F542" s="17">
        <v>3.1777194822934542</v>
      </c>
      <c r="G542" s="17">
        <v>2.6288888300467943</v>
      </c>
      <c r="H542" s="17"/>
      <c r="I542" s="17"/>
      <c r="J542" s="17"/>
      <c r="K542" s="17"/>
      <c r="L542" s="17"/>
      <c r="M542" s="17"/>
      <c r="N542" s="17"/>
      <c r="O542" s="17"/>
    </row>
    <row r="543" spans="1:15" x14ac:dyDescent="0.25">
      <c r="A543" s="15" t="str">
        <f>B525&amp;C525&amp;D543</f>
        <v>CONSUMO PER CAPITA (kg ó litros por individuo)Total AperitivosDE 20 A 24 AÑOS</v>
      </c>
      <c r="B543">
        <v>0</v>
      </c>
      <c r="C543" s="15">
        <v>0</v>
      </c>
      <c r="D543" s="15" t="s">
        <v>49</v>
      </c>
      <c r="E543" s="17">
        <v>2.1377787470243539</v>
      </c>
      <c r="F543" s="17">
        <v>2.0622872258545306</v>
      </c>
      <c r="G543" s="17">
        <v>1.9959263358975219</v>
      </c>
      <c r="H543" s="17"/>
      <c r="I543" s="17"/>
      <c r="J543" s="17"/>
      <c r="K543" s="17"/>
      <c r="L543" s="17"/>
      <c r="M543" s="17"/>
      <c r="N543" s="17"/>
      <c r="O543" s="17"/>
    </row>
    <row r="544" spans="1:15" x14ac:dyDescent="0.25">
      <c r="A544" s="15" t="str">
        <f>B525&amp;C525&amp;D544</f>
        <v>CONSUMO PER CAPITA (kg ó litros por individuo)Total AperitivosDE 25 A 34 AÑOS</v>
      </c>
      <c r="B544">
        <v>0</v>
      </c>
      <c r="C544" s="15">
        <v>0</v>
      </c>
      <c r="D544" s="15" t="s">
        <v>50</v>
      </c>
      <c r="E544" s="17">
        <v>1.8571212424782932</v>
      </c>
      <c r="F544" s="17">
        <v>1.7527653556946929</v>
      </c>
      <c r="G544" s="17">
        <v>1.4306131681912773</v>
      </c>
      <c r="H544" s="17"/>
      <c r="I544" s="17"/>
      <c r="J544" s="17"/>
      <c r="K544" s="17"/>
      <c r="L544" s="17"/>
      <c r="M544" s="17"/>
      <c r="N544" s="17"/>
      <c r="O544" s="17"/>
    </row>
    <row r="545" spans="1:15" x14ac:dyDescent="0.25">
      <c r="A545" s="15" t="str">
        <f>B525&amp;C525&amp;D545</f>
        <v>CONSUMO PER CAPITA (kg ó litros por individuo)Total AperitivosDE 35 A 49 AÑOS</v>
      </c>
      <c r="B545">
        <v>0</v>
      </c>
      <c r="C545" s="15">
        <v>0</v>
      </c>
      <c r="D545" s="15" t="s">
        <v>51</v>
      </c>
      <c r="E545" s="17">
        <v>2.7457864335863533</v>
      </c>
      <c r="F545" s="17">
        <v>2.3243043219583068</v>
      </c>
      <c r="G545" s="17">
        <v>1.6614434208489086</v>
      </c>
      <c r="H545" s="17"/>
      <c r="I545" s="17"/>
      <c r="J545" s="17"/>
      <c r="K545" s="17"/>
      <c r="L545" s="17"/>
      <c r="M545" s="17"/>
      <c r="N545" s="17"/>
      <c r="O545" s="17"/>
    </row>
    <row r="546" spans="1:15" x14ac:dyDescent="0.25">
      <c r="A546" s="15" t="str">
        <f>B525&amp;C525&amp;D546</f>
        <v>CONSUMO PER CAPITA (kg ó litros por individuo)Total AperitivosDE 50 A 59 AÑOS</v>
      </c>
      <c r="B546">
        <v>0</v>
      </c>
      <c r="C546" s="15">
        <v>0</v>
      </c>
      <c r="D546" s="15" t="s">
        <v>52</v>
      </c>
      <c r="E546" s="17">
        <v>3.0802212769897368</v>
      </c>
      <c r="F546" s="17">
        <v>2.9090968934703869</v>
      </c>
      <c r="G546" s="17">
        <v>2.2933733638088802</v>
      </c>
      <c r="H546" s="17"/>
      <c r="I546" s="17"/>
      <c r="J546" s="17"/>
      <c r="K546" s="17"/>
      <c r="L546" s="17"/>
      <c r="M546" s="17"/>
      <c r="N546" s="17"/>
      <c r="O546" s="17"/>
    </row>
    <row r="547" spans="1:15" x14ac:dyDescent="0.25">
      <c r="A547" s="15" t="str">
        <f>B525&amp;C525&amp;D547</f>
        <v>CONSUMO PER CAPITA (kg ó litros por individuo)Total AperitivosDE 60 A 75 AÑOS</v>
      </c>
      <c r="B547">
        <v>0</v>
      </c>
      <c r="C547" s="15">
        <v>0</v>
      </c>
      <c r="D547" s="15" t="s">
        <v>53</v>
      </c>
      <c r="E547" s="17">
        <v>2.8284540235625637</v>
      </c>
      <c r="F547" s="17">
        <v>2.7122954189144721</v>
      </c>
      <c r="G547" s="17">
        <v>2.4626281735007409</v>
      </c>
      <c r="H547" s="17"/>
      <c r="I547" s="17"/>
      <c r="J547" s="17"/>
      <c r="K547" s="17"/>
      <c r="L547" s="17"/>
      <c r="M547" s="17"/>
      <c r="N547" s="17"/>
      <c r="O547" s="17"/>
    </row>
    <row r="548" spans="1:15" x14ac:dyDescent="0.25">
      <c r="A548" s="15" t="str">
        <f>B525&amp;C525&amp;D548</f>
        <v>CONSUMO PER CAPITA (kg ó litros por individuo)Total AperitivosALTA Y MEDIA ALTA</v>
      </c>
      <c r="B548">
        <v>0</v>
      </c>
      <c r="C548" s="15">
        <v>0</v>
      </c>
      <c r="D548" s="15" t="s">
        <v>17</v>
      </c>
      <c r="E548" s="17">
        <v>2.1702320445024741</v>
      </c>
      <c r="F548" s="17">
        <v>1.9448543176147493</v>
      </c>
      <c r="G548" s="17">
        <v>1.6096140247550301</v>
      </c>
      <c r="H548" s="17"/>
      <c r="I548" s="17"/>
      <c r="J548" s="17"/>
      <c r="K548" s="17"/>
      <c r="L548" s="17"/>
      <c r="M548" s="17"/>
      <c r="N548" s="17"/>
      <c r="O548" s="17"/>
    </row>
    <row r="549" spans="1:15" x14ac:dyDescent="0.25">
      <c r="A549" s="15" t="str">
        <f>B525&amp;C525&amp;D549</f>
        <v>CONSUMO PER CAPITA (kg ó litros por individuo)Total AperitivosMEDIA</v>
      </c>
      <c r="B549">
        <v>0</v>
      </c>
      <c r="C549" s="15">
        <v>0</v>
      </c>
      <c r="D549" s="15" t="s">
        <v>18</v>
      </c>
      <c r="E549" s="17">
        <v>2.7362573962952639</v>
      </c>
      <c r="F549" s="17">
        <v>2.6836209655211767</v>
      </c>
      <c r="G549" s="17">
        <v>2.1901928213537287</v>
      </c>
      <c r="H549" s="17"/>
      <c r="I549" s="17"/>
      <c r="J549" s="17"/>
      <c r="K549" s="17"/>
      <c r="L549" s="17"/>
      <c r="M549" s="17"/>
      <c r="N549" s="17"/>
      <c r="O549" s="17"/>
    </row>
    <row r="550" spans="1:15" x14ac:dyDescent="0.25">
      <c r="A550" s="15" t="str">
        <f>B525&amp;C525&amp;D550</f>
        <v>CONSUMO PER CAPITA (kg ó litros por individuo)Total AperitivosMEDIA BAJA</v>
      </c>
      <c r="B550">
        <v>0</v>
      </c>
      <c r="C550" s="15">
        <v>0</v>
      </c>
      <c r="D550" s="15" t="s">
        <v>19</v>
      </c>
      <c r="E550" s="17">
        <v>2.5267466356460169</v>
      </c>
      <c r="F550" s="17">
        <v>2.4461208160839343</v>
      </c>
      <c r="G550" s="17">
        <v>1.656455184582694</v>
      </c>
      <c r="H550" s="17"/>
      <c r="I550" s="17"/>
      <c r="J550" s="17"/>
      <c r="K550" s="17"/>
      <c r="L550" s="17"/>
      <c r="M550" s="17"/>
      <c r="N550" s="17"/>
      <c r="O550" s="17"/>
    </row>
    <row r="551" spans="1:15" x14ac:dyDescent="0.25">
      <c r="A551" s="15" t="str">
        <f>B525&amp;C525&amp;D551</f>
        <v>CONSUMO PER CAPITA (kg ó litros por individuo)Total AperitivosBAJA</v>
      </c>
      <c r="B551">
        <v>0</v>
      </c>
      <c r="C551" s="15">
        <v>0</v>
      </c>
      <c r="D551" s="15" t="s">
        <v>20</v>
      </c>
      <c r="E551" s="17">
        <v>3.3674680745088708</v>
      </c>
      <c r="F551" s="17">
        <v>2.7587540295782165</v>
      </c>
      <c r="G551" s="17">
        <v>2.6633856974141179</v>
      </c>
      <c r="H551" s="17"/>
      <c r="I551" s="17"/>
      <c r="J551" s="17"/>
      <c r="K551" s="17"/>
      <c r="L551" s="17"/>
      <c r="M551" s="17"/>
      <c r="N551" s="17"/>
      <c r="O551" s="17"/>
    </row>
    <row r="552" spans="1:15" x14ac:dyDescent="0.25">
      <c r="A552" s="15" t="str">
        <f>B525&amp;C525&amp;D552</f>
        <v>CONSUMO PER CAPITA (kg ó litros por individuo)Total AperitivosHOMBRE</v>
      </c>
      <c r="B552">
        <v>0</v>
      </c>
      <c r="C552" s="15">
        <v>0</v>
      </c>
      <c r="D552" s="15" t="s">
        <v>21</v>
      </c>
      <c r="E552" s="17">
        <v>2.1969484467971694</v>
      </c>
      <c r="F552" s="17">
        <v>1.8990166815388732</v>
      </c>
      <c r="G552" s="17">
        <v>1.6784587584286199</v>
      </c>
      <c r="H552" s="17"/>
      <c r="I552" s="17"/>
      <c r="J552" s="17"/>
      <c r="K552" s="17"/>
      <c r="L552" s="17"/>
      <c r="M552" s="17"/>
      <c r="N552" s="17"/>
      <c r="O552" s="17"/>
    </row>
    <row r="553" spans="1:15" x14ac:dyDescent="0.25">
      <c r="A553" s="15" t="str">
        <f>B525&amp;C525&amp;D553</f>
        <v>CONSUMO PER CAPITA (kg ó litros por individuo)Total AperitivosMUJER</v>
      </c>
      <c r="B553">
        <v>0</v>
      </c>
      <c r="C553" s="15">
        <v>0</v>
      </c>
      <c r="D553" s="15" t="s">
        <v>22</v>
      </c>
      <c r="E553" s="17">
        <v>3.1607844836108332</v>
      </c>
      <c r="F553" s="17">
        <v>3.0465874234460548</v>
      </c>
      <c r="G553" s="17">
        <v>2.3472275265665341</v>
      </c>
      <c r="H553" s="17"/>
      <c r="I553" s="17"/>
      <c r="J553" s="17"/>
      <c r="K553" s="17"/>
      <c r="L553" s="17"/>
      <c r="M553" s="17"/>
      <c r="N553" s="17"/>
      <c r="O553" s="17"/>
    </row>
    <row r="554" spans="1:15" x14ac:dyDescent="0.25">
      <c r="A554" s="15" t="str">
        <f>B525&amp;C554&amp;D554</f>
        <v>CONSUMO PER CAPITA (kg ó litros por individuo)Patatas Fritas + Otros Aperitivos SaladosT.ESPAÑA</v>
      </c>
      <c r="B554">
        <v>0</v>
      </c>
      <c r="C554" s="15" t="s">
        <v>41</v>
      </c>
      <c r="D554" s="15" t="s">
        <v>45</v>
      </c>
      <c r="E554" s="17">
        <v>1.5330012410813492</v>
      </c>
      <c r="F554" s="17">
        <v>1.3515276378766659</v>
      </c>
      <c r="G554" s="17">
        <v>1.0919470634234505</v>
      </c>
      <c r="H554" s="17"/>
      <c r="I554" s="17"/>
      <c r="J554" s="17"/>
      <c r="K554" s="17"/>
      <c r="L554" s="17"/>
      <c r="M554" s="17"/>
      <c r="N554" s="17"/>
      <c r="O554" s="17"/>
    </row>
    <row r="555" spans="1:15" x14ac:dyDescent="0.25">
      <c r="A555" s="15" t="str">
        <f>B525&amp;C554&amp;D555</f>
        <v>CONSUMO PER CAPITA (kg ó litros por individuo)Patatas Fritas + Otros Aperitivos SaladosBCN AM</v>
      </c>
      <c r="B555">
        <v>0</v>
      </c>
      <c r="C555" s="15">
        <v>0</v>
      </c>
      <c r="D555" s="15" t="s">
        <v>1</v>
      </c>
      <c r="E555" s="17">
        <v>1.2428842114297913</v>
      </c>
      <c r="F555" s="17">
        <v>0.96535432979893987</v>
      </c>
      <c r="G555" s="17">
        <v>0.85902417130606024</v>
      </c>
      <c r="H555" s="17"/>
      <c r="I555" s="17"/>
      <c r="J555" s="17"/>
      <c r="K555" s="17"/>
      <c r="L555" s="17"/>
      <c r="M555" s="17"/>
      <c r="N555" s="17"/>
      <c r="O555" s="17"/>
    </row>
    <row r="556" spans="1:15" x14ac:dyDescent="0.25">
      <c r="A556" s="15" t="str">
        <f>B525&amp;C554&amp;D556</f>
        <v>CONSUMO PER CAPITA (kg ó litros por individuo)Patatas Fritas + Otros Aperitivos SaladosREST.CAT ARAGON</v>
      </c>
      <c r="B556">
        <v>0</v>
      </c>
      <c r="C556" s="15">
        <v>0</v>
      </c>
      <c r="D556" s="15" t="s">
        <v>2</v>
      </c>
      <c r="E556" s="17">
        <v>1.0637782349358775</v>
      </c>
      <c r="F556" s="17">
        <v>1.1805410226339357</v>
      </c>
      <c r="G556" s="17">
        <v>0.69531438951363389</v>
      </c>
      <c r="H556" s="17"/>
      <c r="I556" s="17"/>
      <c r="J556" s="17"/>
      <c r="K556" s="17"/>
      <c r="L556" s="17"/>
      <c r="M556" s="17"/>
      <c r="N556" s="17"/>
      <c r="O556" s="17"/>
    </row>
    <row r="557" spans="1:15" x14ac:dyDescent="0.25">
      <c r="A557" s="15" t="str">
        <f>B525&amp;C554&amp;D557</f>
        <v>CONSUMO PER CAPITA (kg ó litros por individuo)Patatas Fritas + Otros Aperitivos SaladosLEVANTE</v>
      </c>
      <c r="B557">
        <v>0</v>
      </c>
      <c r="C557" s="15">
        <v>0</v>
      </c>
      <c r="D557" s="15" t="s">
        <v>3</v>
      </c>
      <c r="E557" s="17">
        <v>1.4685115746046828</v>
      </c>
      <c r="F557" s="17">
        <v>1.1404118563208943</v>
      </c>
      <c r="G557" s="17">
        <v>0.94624053648946205</v>
      </c>
      <c r="H557" s="17"/>
      <c r="I557" s="17"/>
      <c r="J557" s="17"/>
      <c r="K557" s="17"/>
      <c r="L557" s="17"/>
      <c r="M557" s="17"/>
      <c r="N557" s="17"/>
      <c r="O557" s="17"/>
    </row>
    <row r="558" spans="1:15" x14ac:dyDescent="0.25">
      <c r="A558" s="15" t="str">
        <f>B525&amp;C554&amp;D558</f>
        <v>CONSUMO PER CAPITA (kg ó litros por individuo)Patatas Fritas + Otros Aperitivos SaladosANDALUCIA</v>
      </c>
      <c r="B558">
        <v>0</v>
      </c>
      <c r="C558" s="15">
        <v>0</v>
      </c>
      <c r="D558" s="15" t="s">
        <v>4</v>
      </c>
      <c r="E558" s="17">
        <v>1.5368454533780009</v>
      </c>
      <c r="F558" s="17">
        <v>1.6012169717980094</v>
      </c>
      <c r="G558" s="17">
        <v>1.0775999785792076</v>
      </c>
      <c r="H558" s="17"/>
      <c r="I558" s="17"/>
      <c r="J558" s="17"/>
      <c r="K558" s="17"/>
      <c r="L558" s="17"/>
      <c r="M558" s="17"/>
      <c r="N558" s="17"/>
      <c r="O558" s="17"/>
    </row>
    <row r="559" spans="1:15" x14ac:dyDescent="0.25">
      <c r="A559" s="15" t="str">
        <f>B525&amp;C554&amp;D559</f>
        <v>CONSUMO PER CAPITA (kg ó litros por individuo)Patatas Fritas + Otros Aperitivos SaladosMDD AM</v>
      </c>
      <c r="B559">
        <v>0</v>
      </c>
      <c r="C559" s="15">
        <v>0</v>
      </c>
      <c r="D559" s="15" t="s">
        <v>5</v>
      </c>
      <c r="E559" s="17">
        <v>2.2021818903969281</v>
      </c>
      <c r="F559" s="17">
        <v>1.5083726602929293</v>
      </c>
      <c r="G559" s="17">
        <v>1.0533392428302821</v>
      </c>
      <c r="H559" s="17"/>
      <c r="I559" s="17"/>
      <c r="J559" s="17"/>
      <c r="K559" s="17"/>
      <c r="L559" s="17"/>
      <c r="M559" s="17"/>
      <c r="N559" s="17"/>
      <c r="O559" s="17"/>
    </row>
    <row r="560" spans="1:15" x14ac:dyDescent="0.25">
      <c r="A560" s="15" t="str">
        <f>B525&amp;C554&amp;D560</f>
        <v>CONSUMO PER CAPITA (kg ó litros por individuo)Patatas Fritas + Otros Aperitivos SaladosRTO CENTRO</v>
      </c>
      <c r="B560">
        <v>0</v>
      </c>
      <c r="C560" s="15">
        <v>0</v>
      </c>
      <c r="D560" s="15" t="s">
        <v>6</v>
      </c>
      <c r="E560" s="17">
        <v>1.7913853889823974</v>
      </c>
      <c r="F560" s="17">
        <v>2.1191277254883647</v>
      </c>
      <c r="G560" s="17">
        <v>2.2318717167008644</v>
      </c>
      <c r="H560" s="17"/>
      <c r="I560" s="17"/>
      <c r="J560" s="17"/>
      <c r="K560" s="17"/>
      <c r="L560" s="17"/>
      <c r="M560" s="17"/>
      <c r="N560" s="17"/>
      <c r="O560" s="17"/>
    </row>
    <row r="561" spans="1:15" x14ac:dyDescent="0.25">
      <c r="A561" s="15" t="str">
        <f>B525&amp;C554&amp;D561</f>
        <v>CONSUMO PER CAPITA (kg ó litros por individuo)Patatas Fritas + Otros Aperitivos SaladosNORTE-CENTRO</v>
      </c>
      <c r="B561">
        <v>0</v>
      </c>
      <c r="C561" s="15">
        <v>0</v>
      </c>
      <c r="D561" s="15" t="s">
        <v>7</v>
      </c>
      <c r="E561" s="17">
        <v>1.6599910665454698</v>
      </c>
      <c r="F561" s="17">
        <v>1.207950563825507</v>
      </c>
      <c r="G561" s="17">
        <v>1.2853658854057872</v>
      </c>
      <c r="H561" s="17"/>
      <c r="I561" s="17"/>
      <c r="J561" s="17"/>
      <c r="K561" s="17"/>
      <c r="L561" s="17"/>
      <c r="M561" s="17"/>
      <c r="N561" s="17"/>
      <c r="O561" s="17"/>
    </row>
    <row r="562" spans="1:15" x14ac:dyDescent="0.25">
      <c r="A562" s="15" t="str">
        <f>B525&amp;C554&amp;D562</f>
        <v>CONSUMO PER CAPITA (kg ó litros por individuo)Patatas Fritas + Otros Aperitivos SaladosNOROESTE</v>
      </c>
      <c r="B562">
        <v>0</v>
      </c>
      <c r="C562" s="15">
        <v>0</v>
      </c>
      <c r="D562" s="15" t="s">
        <v>8</v>
      </c>
      <c r="E562" s="17">
        <v>1.2187407885049981</v>
      </c>
      <c r="F562" s="17">
        <v>0.91537896418031117</v>
      </c>
      <c r="G562" s="17">
        <v>0.86126065590068357</v>
      </c>
      <c r="H562" s="17"/>
      <c r="I562" s="17"/>
      <c r="J562" s="17"/>
      <c r="K562" s="17"/>
      <c r="L562" s="17"/>
      <c r="M562" s="17"/>
      <c r="N562" s="17"/>
      <c r="O562" s="17"/>
    </row>
    <row r="563" spans="1:15" x14ac:dyDescent="0.25">
      <c r="A563" s="15" t="str">
        <f>B525&amp;C554&amp;D563</f>
        <v>CONSUMO PER CAPITA (kg ó litros por individuo)Patatas Fritas + Otros Aperitivos Salados&lt;2MIL</v>
      </c>
      <c r="B563">
        <v>0</v>
      </c>
      <c r="C563" s="15">
        <v>0</v>
      </c>
      <c r="D563" s="15" t="s">
        <v>9</v>
      </c>
      <c r="E563" s="17">
        <v>1.1298834580144075</v>
      </c>
      <c r="F563" s="17">
        <v>1.4382467657887417</v>
      </c>
      <c r="G563" s="17">
        <v>1.4826184958720634</v>
      </c>
      <c r="H563" s="17"/>
      <c r="I563" s="17"/>
      <c r="J563" s="17"/>
      <c r="K563" s="17"/>
      <c r="L563" s="17"/>
      <c r="M563" s="17"/>
      <c r="N563" s="17"/>
      <c r="O563" s="17"/>
    </row>
    <row r="564" spans="1:15" x14ac:dyDescent="0.25">
      <c r="A564" s="15" t="str">
        <f>B525&amp;C554&amp;D564</f>
        <v>CONSUMO PER CAPITA (kg ó litros por individuo)Patatas Fritas + Otros Aperitivos Salados2-5MIL</v>
      </c>
      <c r="B564">
        <v>0</v>
      </c>
      <c r="C564" s="15">
        <v>0</v>
      </c>
      <c r="D564" s="15" t="s">
        <v>10</v>
      </c>
      <c r="E564" s="17">
        <v>1.9102124952365807</v>
      </c>
      <c r="F564" s="17">
        <v>1.5641524070765787</v>
      </c>
      <c r="G564" s="17">
        <v>1.2379829494707311</v>
      </c>
      <c r="H564" s="17"/>
      <c r="I564" s="17"/>
      <c r="J564" s="17"/>
      <c r="K564" s="17"/>
      <c r="L564" s="17"/>
      <c r="M564" s="17"/>
      <c r="N564" s="17"/>
      <c r="O564" s="17"/>
    </row>
    <row r="565" spans="1:15" x14ac:dyDescent="0.25">
      <c r="A565" s="15" t="str">
        <f>B525&amp;C554&amp;D565</f>
        <v>CONSUMO PER CAPITA (kg ó litros por individuo)Patatas Fritas + Otros Aperitivos Salados5-10MIL</v>
      </c>
      <c r="B565">
        <v>0</v>
      </c>
      <c r="C565" s="15">
        <v>0</v>
      </c>
      <c r="D565" s="15" t="s">
        <v>11</v>
      </c>
      <c r="E565" s="17">
        <v>1.1542517170947844</v>
      </c>
      <c r="F565" s="17">
        <v>1.3833370848501119</v>
      </c>
      <c r="G565" s="17">
        <v>0.9035880112379252</v>
      </c>
      <c r="H565" s="17"/>
      <c r="I565" s="17"/>
      <c r="J565" s="17"/>
      <c r="K565" s="17"/>
      <c r="L565" s="17"/>
      <c r="M565" s="17"/>
      <c r="N565" s="17"/>
      <c r="O565" s="17"/>
    </row>
    <row r="566" spans="1:15" x14ac:dyDescent="0.25">
      <c r="A566" s="15" t="str">
        <f>B525&amp;C554&amp;D566</f>
        <v>CONSUMO PER CAPITA (kg ó litros por individuo)Patatas Fritas + Otros Aperitivos Salados10-30MIL</v>
      </c>
      <c r="B566">
        <v>0</v>
      </c>
      <c r="C566" s="15">
        <v>0</v>
      </c>
      <c r="D566" s="15" t="s">
        <v>12</v>
      </c>
      <c r="E566" s="17">
        <v>1.6563651207357386</v>
      </c>
      <c r="F566" s="17">
        <v>1.5352822098395078</v>
      </c>
      <c r="G566" s="17">
        <v>1.4049555312685469</v>
      </c>
      <c r="H566" s="17"/>
      <c r="I566" s="17"/>
      <c r="J566" s="17"/>
      <c r="K566" s="17"/>
      <c r="L566" s="17"/>
      <c r="M566" s="17"/>
      <c r="N566" s="17"/>
      <c r="O566" s="17"/>
    </row>
    <row r="567" spans="1:15" x14ac:dyDescent="0.25">
      <c r="A567" s="15" t="str">
        <f>B525&amp;C554&amp;D567</f>
        <v>CONSUMO PER CAPITA (kg ó litros por individuo)Patatas Fritas + Otros Aperitivos Salados30-100MIL</v>
      </c>
      <c r="B567">
        <v>0</v>
      </c>
      <c r="C567" s="15">
        <v>0</v>
      </c>
      <c r="D567" s="15" t="s">
        <v>13</v>
      </c>
      <c r="E567" s="17">
        <v>1.5887311281056611</v>
      </c>
      <c r="F567" s="17">
        <v>1.3106066591632726</v>
      </c>
      <c r="G567" s="17">
        <v>1.0989990263578948</v>
      </c>
      <c r="H567" s="17"/>
      <c r="I567" s="17"/>
      <c r="J567" s="17"/>
      <c r="K567" s="17"/>
      <c r="L567" s="17"/>
      <c r="M567" s="17"/>
      <c r="N567" s="17"/>
      <c r="O567" s="17"/>
    </row>
    <row r="568" spans="1:15" x14ac:dyDescent="0.25">
      <c r="A568" s="15" t="str">
        <f>B525&amp;C554&amp;D568</f>
        <v>CONSUMO PER CAPITA (kg ó litros por individuo)Patatas Fritas + Otros Aperitivos Salados100-200MIL</v>
      </c>
      <c r="B568">
        <v>0</v>
      </c>
      <c r="C568" s="15">
        <v>0</v>
      </c>
      <c r="D568" s="15" t="s">
        <v>14</v>
      </c>
      <c r="E568" s="17">
        <v>1.4512376746464057</v>
      </c>
      <c r="F568" s="17">
        <v>1.0009999743756481</v>
      </c>
      <c r="G568" s="17">
        <v>0.69740950001329172</v>
      </c>
      <c r="H568" s="17"/>
      <c r="I568" s="17"/>
      <c r="J568" s="17"/>
      <c r="K568" s="17"/>
      <c r="L568" s="17"/>
      <c r="M568" s="17"/>
      <c r="N568" s="17"/>
      <c r="O568" s="17"/>
    </row>
    <row r="569" spans="1:15" x14ac:dyDescent="0.25">
      <c r="A569" s="15" t="str">
        <f>B525&amp;C554&amp;D569</f>
        <v>CONSUMO PER CAPITA (kg ó litros por individuo)Patatas Fritas + Otros Aperitivos Salados200-500MIL</v>
      </c>
      <c r="B569">
        <v>0</v>
      </c>
      <c r="C569" s="15">
        <v>0</v>
      </c>
      <c r="D569" s="15" t="s">
        <v>15</v>
      </c>
      <c r="E569" s="17">
        <v>1.3505790440717449</v>
      </c>
      <c r="F569" s="17">
        <v>1.1474513078793052</v>
      </c>
      <c r="G569" s="17">
        <v>0.80960235945041348</v>
      </c>
      <c r="H569" s="17"/>
      <c r="I569" s="17"/>
      <c r="J569" s="17"/>
      <c r="K569" s="17"/>
      <c r="L569" s="17"/>
      <c r="M569" s="17"/>
      <c r="N569" s="17"/>
      <c r="O569" s="17"/>
    </row>
    <row r="570" spans="1:15" x14ac:dyDescent="0.25">
      <c r="A570" s="15" t="str">
        <f>B525&amp;C554&amp;D570</f>
        <v>CONSUMO PER CAPITA (kg ó litros por individuo)Patatas Fritas + Otros Aperitivos Salados&gt;500MIL</v>
      </c>
      <c r="B570">
        <v>0</v>
      </c>
      <c r="C570" s="15">
        <v>0</v>
      </c>
      <c r="D570" s="15" t="s">
        <v>16</v>
      </c>
      <c r="E570" s="17">
        <v>1.6943930100533955</v>
      </c>
      <c r="F570" s="17">
        <v>1.4327812631333392</v>
      </c>
      <c r="G570" s="17">
        <v>1.0817799243416284</v>
      </c>
      <c r="H570" s="17"/>
      <c r="I570" s="17"/>
      <c r="J570" s="17"/>
      <c r="K570" s="17"/>
      <c r="L570" s="17"/>
      <c r="M570" s="17"/>
      <c r="N570" s="17"/>
      <c r="O570" s="17"/>
    </row>
    <row r="571" spans="1:15" x14ac:dyDescent="0.25">
      <c r="A571" s="15" t="str">
        <f>B525&amp;C554&amp;D571</f>
        <v>CONSUMO PER CAPITA (kg ó litros por individuo)Patatas Fritas + Otros Aperitivos SaladosDE 15 A 19 AÑOS</v>
      </c>
      <c r="B571">
        <v>0</v>
      </c>
      <c r="C571" s="15">
        <v>0</v>
      </c>
      <c r="D571" s="15" t="s">
        <v>48</v>
      </c>
      <c r="E571" s="17">
        <v>1.9873287679758032</v>
      </c>
      <c r="F571" s="17">
        <v>1.9701589883539457</v>
      </c>
      <c r="G571" s="17">
        <v>1.6068261449674011</v>
      </c>
      <c r="H571" s="17"/>
      <c r="I571" s="17"/>
      <c r="J571" s="17"/>
      <c r="K571" s="17"/>
      <c r="L571" s="17"/>
      <c r="M571" s="17"/>
      <c r="N571" s="17"/>
      <c r="O571" s="17"/>
    </row>
    <row r="572" spans="1:15" x14ac:dyDescent="0.25">
      <c r="A572" s="15" t="str">
        <f>B525&amp;C554&amp;D572</f>
        <v>CONSUMO PER CAPITA (kg ó litros por individuo)Patatas Fritas + Otros Aperitivos SaladosDE 20 A 24 AÑOS</v>
      </c>
      <c r="B572">
        <v>0</v>
      </c>
      <c r="C572" s="15">
        <v>0</v>
      </c>
      <c r="D572" s="15" t="s">
        <v>49</v>
      </c>
      <c r="E572" s="17">
        <v>1.4442629046750142</v>
      </c>
      <c r="F572" s="17">
        <v>1.2527758966063538</v>
      </c>
      <c r="G572" s="17">
        <v>1.2234514978191686</v>
      </c>
      <c r="H572" s="17"/>
      <c r="I572" s="17"/>
      <c r="J572" s="17"/>
      <c r="K572" s="17"/>
      <c r="L572" s="17"/>
      <c r="M572" s="17"/>
      <c r="N572" s="17"/>
      <c r="O572" s="17"/>
    </row>
    <row r="573" spans="1:15" x14ac:dyDescent="0.25">
      <c r="A573" s="15" t="str">
        <f>B525&amp;C554&amp;D573</f>
        <v>CONSUMO PER CAPITA (kg ó litros por individuo)Patatas Fritas + Otros Aperitivos SaladosDE 25 A 34 AÑOS</v>
      </c>
      <c r="B573">
        <v>0</v>
      </c>
      <c r="C573" s="15">
        <v>0</v>
      </c>
      <c r="D573" s="15" t="s">
        <v>50</v>
      </c>
      <c r="E573" s="17">
        <v>1.1006879561821146</v>
      </c>
      <c r="F573" s="17">
        <v>0.99975259207817491</v>
      </c>
      <c r="G573" s="17">
        <v>0.78360328995524542</v>
      </c>
      <c r="H573" s="17"/>
      <c r="I573" s="17"/>
      <c r="J573" s="17"/>
      <c r="K573" s="17"/>
      <c r="L573" s="17"/>
      <c r="M573" s="17"/>
      <c r="N573" s="17"/>
      <c r="O573" s="17"/>
    </row>
    <row r="574" spans="1:15" x14ac:dyDescent="0.25">
      <c r="A574" s="15" t="str">
        <f>B525&amp;C554&amp;D574</f>
        <v>CONSUMO PER CAPITA (kg ó litros por individuo)Patatas Fritas + Otros Aperitivos SaladosDE 35 A 49 AÑOS</v>
      </c>
      <c r="B574">
        <v>0</v>
      </c>
      <c r="C574" s="15">
        <v>0</v>
      </c>
      <c r="D574" s="15" t="s">
        <v>51</v>
      </c>
      <c r="E574" s="17">
        <v>1.6353856349489559</v>
      </c>
      <c r="F574" s="17">
        <v>1.3624549666760015</v>
      </c>
      <c r="G574" s="17">
        <v>1.0155039749001544</v>
      </c>
      <c r="H574" s="17"/>
      <c r="I574" s="17"/>
      <c r="J574" s="17"/>
      <c r="K574" s="17"/>
      <c r="L574" s="17"/>
      <c r="M574" s="17"/>
      <c r="N574" s="17"/>
      <c r="O574" s="17"/>
    </row>
    <row r="575" spans="1:15" x14ac:dyDescent="0.25">
      <c r="A575" s="15" t="str">
        <f>B525&amp;C554&amp;D575</f>
        <v>CONSUMO PER CAPITA (kg ó litros por individuo)Patatas Fritas + Otros Aperitivos SaladosDE 50 A 59 AÑOS</v>
      </c>
      <c r="B575">
        <v>0</v>
      </c>
      <c r="C575" s="15">
        <v>0</v>
      </c>
      <c r="D575" s="15" t="s">
        <v>52</v>
      </c>
      <c r="E575" s="17">
        <v>1.7221527887199164</v>
      </c>
      <c r="F575" s="17">
        <v>1.5484607177515504</v>
      </c>
      <c r="G575" s="17">
        <v>1.3237033885256</v>
      </c>
      <c r="H575" s="17"/>
      <c r="I575" s="17"/>
      <c r="J575" s="17"/>
      <c r="K575" s="17"/>
      <c r="L575" s="17"/>
      <c r="M575" s="17"/>
      <c r="N575" s="17"/>
      <c r="O575" s="17"/>
    </row>
    <row r="576" spans="1:15" x14ac:dyDescent="0.25">
      <c r="A576" s="15" t="str">
        <f>B525&amp;C554&amp;D576</f>
        <v>CONSUMO PER CAPITA (kg ó litros por individuo)Patatas Fritas + Otros Aperitivos SaladosDE 60 A 75 AÑOS</v>
      </c>
      <c r="B576">
        <v>0</v>
      </c>
      <c r="C576" s="15">
        <v>0</v>
      </c>
      <c r="D576" s="15" t="s">
        <v>53</v>
      </c>
      <c r="E576" s="17">
        <v>1.4048294052328663</v>
      </c>
      <c r="F576" s="17">
        <v>1.2435575304605766</v>
      </c>
      <c r="G576" s="17">
        <v>1.0030911119598862</v>
      </c>
      <c r="H576" s="17"/>
      <c r="I576" s="17"/>
      <c r="J576" s="17"/>
      <c r="K576" s="17"/>
      <c r="L576" s="17"/>
      <c r="M576" s="17"/>
      <c r="N576" s="17"/>
      <c r="O576" s="17"/>
    </row>
    <row r="577" spans="1:15" x14ac:dyDescent="0.25">
      <c r="A577" s="15" t="str">
        <f>B525&amp;C554&amp;D577</f>
        <v>CONSUMO PER CAPITA (kg ó litros por individuo)Patatas Fritas + Otros Aperitivos SaladosALTA Y MEDIA ALTA</v>
      </c>
      <c r="B577">
        <v>0</v>
      </c>
      <c r="C577" s="15">
        <v>0</v>
      </c>
      <c r="D577" s="15" t="s">
        <v>17</v>
      </c>
      <c r="E577" s="17">
        <v>1.1776312657969339</v>
      </c>
      <c r="F577" s="17">
        <v>1.0838939830709104</v>
      </c>
      <c r="G577" s="17">
        <v>0.88170931086343973</v>
      </c>
      <c r="H577" s="17"/>
      <c r="I577" s="17"/>
      <c r="J577" s="17"/>
      <c r="K577" s="17"/>
      <c r="L577" s="17"/>
      <c r="M577" s="17"/>
      <c r="N577" s="17"/>
      <c r="O577" s="17"/>
    </row>
    <row r="578" spans="1:15" x14ac:dyDescent="0.25">
      <c r="A578" s="15" t="str">
        <f>B525&amp;C554&amp;D578</f>
        <v>CONSUMO PER CAPITA (kg ó litros por individuo)Patatas Fritas + Otros Aperitivos SaladosMEDIA</v>
      </c>
      <c r="B578">
        <v>0</v>
      </c>
      <c r="C578" s="15">
        <v>0</v>
      </c>
      <c r="D578" s="15" t="s">
        <v>18</v>
      </c>
      <c r="E578" s="17">
        <v>1.5846081930921359</v>
      </c>
      <c r="F578" s="17">
        <v>1.4529903813654828</v>
      </c>
      <c r="G578" s="17">
        <v>1.1282713056253542</v>
      </c>
      <c r="H578" s="17"/>
      <c r="I578" s="17"/>
      <c r="J578" s="17"/>
      <c r="K578" s="17"/>
      <c r="L578" s="17"/>
      <c r="M578" s="17"/>
      <c r="N578" s="17"/>
      <c r="O578" s="17"/>
    </row>
    <row r="579" spans="1:15" x14ac:dyDescent="0.25">
      <c r="A579" s="15" t="str">
        <f>B525&amp;C554&amp;D579</f>
        <v>CONSUMO PER CAPITA (kg ó litros por individuo)Patatas Fritas + Otros Aperitivos SaladosMEDIA BAJA</v>
      </c>
      <c r="B579">
        <v>0</v>
      </c>
      <c r="C579" s="15">
        <v>0</v>
      </c>
      <c r="D579" s="15" t="s">
        <v>19</v>
      </c>
      <c r="E579" s="17">
        <v>1.3971922774756351</v>
      </c>
      <c r="F579" s="17">
        <v>1.2015876008978605</v>
      </c>
      <c r="G579" s="17">
        <v>0.85731524983385465</v>
      </c>
      <c r="H579" s="17"/>
      <c r="I579" s="17"/>
      <c r="J579" s="17"/>
      <c r="K579" s="17"/>
      <c r="L579" s="17"/>
      <c r="M579" s="17"/>
      <c r="N579" s="17"/>
      <c r="O579" s="17"/>
    </row>
    <row r="580" spans="1:15" x14ac:dyDescent="0.25">
      <c r="A580" s="15" t="str">
        <f>B525&amp;C554&amp;D580</f>
        <v>CONSUMO PER CAPITA (kg ó litros por individuo)Patatas Fritas + Otros Aperitivos SaladosBAJA</v>
      </c>
      <c r="B580">
        <v>0</v>
      </c>
      <c r="C580" s="15">
        <v>0</v>
      </c>
      <c r="D580" s="15" t="s">
        <v>20</v>
      </c>
      <c r="E580" s="17">
        <v>2.0242448674740867</v>
      </c>
      <c r="F580" s="17">
        <v>1.6823859437159681</v>
      </c>
      <c r="G580" s="17">
        <v>1.5870314454476782</v>
      </c>
      <c r="H580" s="17"/>
      <c r="I580" s="17"/>
      <c r="J580" s="17"/>
      <c r="K580" s="17"/>
      <c r="L580" s="17"/>
      <c r="M580" s="17"/>
      <c r="N580" s="17"/>
      <c r="O580" s="17"/>
    </row>
    <row r="581" spans="1:15" x14ac:dyDescent="0.25">
      <c r="A581" s="15" t="str">
        <f>B525&amp;C554&amp;D581</f>
        <v>CONSUMO PER CAPITA (kg ó litros por individuo)Patatas Fritas + Otros Aperitivos SaladosHOMBRE</v>
      </c>
      <c r="B581">
        <v>0</v>
      </c>
      <c r="C581" s="15">
        <v>0</v>
      </c>
      <c r="D581" s="15" t="s">
        <v>21</v>
      </c>
      <c r="E581" s="17">
        <v>1.2648169056358753</v>
      </c>
      <c r="F581" s="17">
        <v>1.0537004657219455</v>
      </c>
      <c r="G581" s="17">
        <v>0.90291347462017946</v>
      </c>
      <c r="H581" s="17"/>
      <c r="I581" s="17"/>
      <c r="J581" s="17"/>
      <c r="K581" s="17"/>
      <c r="L581" s="17"/>
      <c r="M581" s="17"/>
      <c r="N581" s="17"/>
      <c r="O581" s="17"/>
    </row>
    <row r="582" spans="1:15" x14ac:dyDescent="0.25">
      <c r="A582" s="15" t="str">
        <f>B525&amp;C554&amp;D582</f>
        <v>CONSUMO PER CAPITA (kg ó litros por individuo)Patatas Fritas + Otros Aperitivos SaladosMUJER</v>
      </c>
      <c r="B582">
        <v>0</v>
      </c>
      <c r="C582" s="15">
        <v>0</v>
      </c>
      <c r="D582" s="15" t="s">
        <v>22</v>
      </c>
      <c r="E582" s="17">
        <v>1.7979885980616466</v>
      </c>
      <c r="F582" s="17">
        <v>1.6448914873129927</v>
      </c>
      <c r="G582" s="17">
        <v>1.277831123971203</v>
      </c>
      <c r="H582" s="17"/>
      <c r="I582" s="17"/>
      <c r="J582" s="17"/>
      <c r="K582" s="17"/>
      <c r="L582" s="17"/>
      <c r="M582" s="17"/>
      <c r="N582" s="17"/>
      <c r="O582" s="17"/>
    </row>
    <row r="583" spans="1:15" x14ac:dyDescent="0.25">
      <c r="A583" s="15" t="str">
        <f>B525&amp;C583&amp;D583</f>
        <v>CONSUMO PER CAPITA (kg ó litros por individuo)Patatas FritasT.ESPAÑA</v>
      </c>
      <c r="B583">
        <v>0</v>
      </c>
      <c r="C583" s="15" t="s">
        <v>34</v>
      </c>
      <c r="D583" s="15" t="s">
        <v>45</v>
      </c>
      <c r="E583" s="17">
        <v>0.9085243688233966</v>
      </c>
      <c r="F583" s="17">
        <v>0.76418773413214669</v>
      </c>
      <c r="G583" s="17">
        <v>0.62686762104444782</v>
      </c>
      <c r="H583" s="17"/>
      <c r="I583" s="17"/>
      <c r="J583" s="17"/>
      <c r="K583" s="17"/>
      <c r="L583" s="17"/>
      <c r="M583" s="17"/>
      <c r="N583" s="17"/>
      <c r="O583" s="17"/>
    </row>
    <row r="584" spans="1:15" x14ac:dyDescent="0.25">
      <c r="A584" s="15" t="str">
        <f>B525&amp;C583&amp;D584</f>
        <v>CONSUMO PER CAPITA (kg ó litros por individuo)Patatas FritasBCN AM</v>
      </c>
      <c r="B584">
        <v>0</v>
      </c>
      <c r="C584" s="15">
        <v>0</v>
      </c>
      <c r="D584" s="15" t="s">
        <v>1</v>
      </c>
      <c r="E584" s="17">
        <v>0.73654897248932416</v>
      </c>
      <c r="F584" s="17">
        <v>0.61139697262919046</v>
      </c>
      <c r="G584" s="17">
        <v>0.60783448492068992</v>
      </c>
      <c r="H584" s="17"/>
      <c r="I584" s="17"/>
      <c r="J584" s="17"/>
      <c r="K584" s="17"/>
      <c r="L584" s="17"/>
      <c r="M584" s="17"/>
      <c r="N584" s="17"/>
      <c r="O584" s="17"/>
    </row>
    <row r="585" spans="1:15" x14ac:dyDescent="0.25">
      <c r="A585" s="15" t="str">
        <f>B525&amp;C583&amp;D585</f>
        <v>CONSUMO PER CAPITA (kg ó litros por individuo)Patatas FritasREST.CAT ARAGON</v>
      </c>
      <c r="B585">
        <v>0</v>
      </c>
      <c r="C585" s="15">
        <v>0</v>
      </c>
      <c r="D585" s="15" t="s">
        <v>2</v>
      </c>
      <c r="E585" s="17">
        <v>0.68717619845527766</v>
      </c>
      <c r="F585" s="17">
        <v>0.85664787128544184</v>
      </c>
      <c r="G585" s="17">
        <v>0.47946266102430457</v>
      </c>
      <c r="H585" s="17"/>
      <c r="I585" s="17"/>
      <c r="J585" s="17"/>
      <c r="K585" s="17"/>
      <c r="L585" s="17"/>
      <c r="M585" s="17"/>
      <c r="N585" s="17"/>
      <c r="O585" s="17"/>
    </row>
    <row r="586" spans="1:15" x14ac:dyDescent="0.25">
      <c r="A586" s="15" t="str">
        <f>B525&amp;C583&amp;D586</f>
        <v>CONSUMO PER CAPITA (kg ó litros por individuo)Patatas FritasLEVANTE</v>
      </c>
      <c r="B586">
        <v>0</v>
      </c>
      <c r="C586" s="15">
        <v>0</v>
      </c>
      <c r="D586" s="15" t="s">
        <v>3</v>
      </c>
      <c r="E586" s="17">
        <v>0.94293389168512798</v>
      </c>
      <c r="F586" s="17">
        <v>0.7036956087509828</v>
      </c>
      <c r="G586" s="17">
        <v>0.51418848017946439</v>
      </c>
      <c r="H586" s="17"/>
      <c r="I586" s="17"/>
      <c r="J586" s="17"/>
      <c r="K586" s="17"/>
      <c r="L586" s="17"/>
      <c r="M586" s="17"/>
      <c r="N586" s="17"/>
      <c r="O586" s="17"/>
    </row>
    <row r="587" spans="1:15" x14ac:dyDescent="0.25">
      <c r="A587" s="15" t="str">
        <f>B525&amp;C583&amp;D587</f>
        <v>CONSUMO PER CAPITA (kg ó litros por individuo)Patatas FritasANDALUCIA</v>
      </c>
      <c r="B587">
        <v>0</v>
      </c>
      <c r="C587" s="15">
        <v>0</v>
      </c>
      <c r="D587" s="15" t="s">
        <v>4</v>
      </c>
      <c r="E587" s="17">
        <v>0.90295857476202124</v>
      </c>
      <c r="F587" s="17">
        <v>0.83423146405119175</v>
      </c>
      <c r="G587" s="17">
        <v>0.67420346100544992</v>
      </c>
      <c r="H587" s="17"/>
      <c r="I587" s="17"/>
      <c r="J587" s="17"/>
      <c r="K587" s="17"/>
      <c r="L587" s="17"/>
      <c r="M587" s="17"/>
      <c r="N587" s="17"/>
      <c r="O587" s="17"/>
    </row>
    <row r="588" spans="1:15" x14ac:dyDescent="0.25">
      <c r="A588" s="15" t="str">
        <f>B525&amp;C583&amp;D588</f>
        <v>CONSUMO PER CAPITA (kg ó litros por individuo)Patatas FritasMDD AM</v>
      </c>
      <c r="B588">
        <v>0</v>
      </c>
      <c r="C588" s="15">
        <v>0</v>
      </c>
      <c r="D588" s="15" t="s">
        <v>5</v>
      </c>
      <c r="E588" s="17">
        <v>1.2648181382837858</v>
      </c>
      <c r="F588" s="17">
        <v>0.77603756351209952</v>
      </c>
      <c r="G588" s="17">
        <v>0.57737110795051505</v>
      </c>
      <c r="H588" s="17"/>
      <c r="I588" s="17"/>
      <c r="J588" s="17"/>
      <c r="K588" s="17"/>
      <c r="L588" s="17"/>
      <c r="M588" s="17"/>
      <c r="N588" s="17"/>
      <c r="O588" s="17"/>
    </row>
    <row r="589" spans="1:15" x14ac:dyDescent="0.25">
      <c r="A589" s="15" t="str">
        <f>B525&amp;C583&amp;D589</f>
        <v>CONSUMO PER CAPITA (kg ó litros por individuo)Patatas FritasRTO CENTRO</v>
      </c>
      <c r="B589">
        <v>0</v>
      </c>
      <c r="C589" s="15">
        <v>0</v>
      </c>
      <c r="D589" s="15" t="s">
        <v>6</v>
      </c>
      <c r="E589" s="17">
        <v>0.98626712673521089</v>
      </c>
      <c r="F589" s="17">
        <v>1.0911782358174158</v>
      </c>
      <c r="G589" s="17">
        <v>1.1270813800392991</v>
      </c>
      <c r="H589" s="17"/>
      <c r="I589" s="17"/>
      <c r="J589" s="17"/>
      <c r="K589" s="17"/>
      <c r="L589" s="17"/>
      <c r="M589" s="17"/>
      <c r="N589" s="17"/>
      <c r="O589" s="17"/>
    </row>
    <row r="590" spans="1:15" x14ac:dyDescent="0.25">
      <c r="A590" s="15" t="str">
        <f>B525&amp;C583&amp;D590</f>
        <v>CONSUMO PER CAPITA (kg ó litros por individuo)Patatas FritasNORTE-CENTRO</v>
      </c>
      <c r="B590">
        <v>0</v>
      </c>
      <c r="C590" s="15">
        <v>0</v>
      </c>
      <c r="D590" s="15" t="s">
        <v>7</v>
      </c>
      <c r="E590" s="17">
        <v>0.91681304667908226</v>
      </c>
      <c r="F590" s="17">
        <v>0.6488748012815394</v>
      </c>
      <c r="G590" s="17">
        <v>0.56831172027355803</v>
      </c>
      <c r="H590" s="17"/>
      <c r="I590" s="17"/>
      <c r="J590" s="17"/>
      <c r="K590" s="17"/>
      <c r="L590" s="17"/>
      <c r="M590" s="17"/>
      <c r="N590" s="17"/>
      <c r="O590" s="17"/>
    </row>
    <row r="591" spans="1:15" x14ac:dyDescent="0.25">
      <c r="A591" s="15" t="str">
        <f>B525&amp;C583&amp;D591</f>
        <v>CONSUMO PER CAPITA (kg ó litros por individuo)Patatas FritasNOROESTE</v>
      </c>
      <c r="B591">
        <v>0</v>
      </c>
      <c r="C591" s="15">
        <v>0</v>
      </c>
      <c r="D591" s="15" t="s">
        <v>8</v>
      </c>
      <c r="E591" s="17">
        <v>0.74436493837607365</v>
      </c>
      <c r="F591" s="17">
        <v>0.50437462911844433</v>
      </c>
      <c r="G591" s="17">
        <v>0.55947134041587931</v>
      </c>
      <c r="H591" s="17"/>
      <c r="I591" s="17"/>
      <c r="J591" s="17"/>
      <c r="K591" s="17"/>
      <c r="L591" s="17"/>
      <c r="M591" s="17"/>
      <c r="N591" s="17"/>
      <c r="O591" s="17"/>
    </row>
    <row r="592" spans="1:15" x14ac:dyDescent="0.25">
      <c r="A592" s="15" t="str">
        <f>B525&amp;C583&amp;D592</f>
        <v>CONSUMO PER CAPITA (kg ó litros por individuo)Patatas Fritas&lt;2MIL</v>
      </c>
      <c r="B592">
        <v>0</v>
      </c>
      <c r="C592" s="15">
        <v>0</v>
      </c>
      <c r="D592" s="15" t="s">
        <v>9</v>
      </c>
      <c r="E592" s="17">
        <v>0.65154994723186266</v>
      </c>
      <c r="F592" s="18">
        <v>0.75214985644891963</v>
      </c>
      <c r="G592" s="17">
        <v>0.71715379511517663</v>
      </c>
      <c r="H592" s="18"/>
      <c r="I592" s="17"/>
      <c r="J592" s="17"/>
      <c r="K592" s="17"/>
      <c r="L592" s="17"/>
      <c r="M592" s="17"/>
      <c r="N592" s="17"/>
      <c r="O592" s="17"/>
    </row>
    <row r="593" spans="1:15" x14ac:dyDescent="0.25">
      <c r="A593" s="15" t="str">
        <f>B525&amp;C583&amp;D593</f>
        <v>CONSUMO PER CAPITA (kg ó litros por individuo)Patatas Fritas2-5MIL</v>
      </c>
      <c r="B593">
        <v>0</v>
      </c>
      <c r="C593" s="15">
        <v>0</v>
      </c>
      <c r="D593" s="15" t="s">
        <v>10</v>
      </c>
      <c r="E593" s="17">
        <v>1.107323011410468</v>
      </c>
      <c r="F593" s="17">
        <v>0.79821452980766427</v>
      </c>
      <c r="G593" s="17">
        <v>0.62871851528449807</v>
      </c>
      <c r="H593" s="17"/>
      <c r="I593" s="17"/>
      <c r="J593" s="17"/>
      <c r="K593" s="17"/>
      <c r="L593" s="17"/>
      <c r="M593" s="17"/>
      <c r="N593" s="17"/>
      <c r="O593" s="17"/>
    </row>
    <row r="594" spans="1:15" x14ac:dyDescent="0.25">
      <c r="A594" s="15" t="str">
        <f>B525&amp;C583&amp;D594</f>
        <v>CONSUMO PER CAPITA (kg ó litros por individuo)Patatas Fritas5-10MIL</v>
      </c>
      <c r="B594">
        <v>0</v>
      </c>
      <c r="C594" s="15">
        <v>0</v>
      </c>
      <c r="D594" s="15" t="s">
        <v>11</v>
      </c>
      <c r="E594" s="17">
        <v>0.6618123334321685</v>
      </c>
      <c r="F594" s="17">
        <v>0.6802109323485277</v>
      </c>
      <c r="G594" s="17">
        <v>0.43200645509961888</v>
      </c>
      <c r="H594" s="17"/>
      <c r="I594" s="17"/>
      <c r="J594" s="17"/>
      <c r="K594" s="17"/>
      <c r="L594" s="17"/>
      <c r="M594" s="17"/>
      <c r="N594" s="17"/>
      <c r="O594" s="17"/>
    </row>
    <row r="595" spans="1:15" x14ac:dyDescent="0.25">
      <c r="A595" s="15" t="str">
        <f>B525&amp;C583&amp;D595</f>
        <v>CONSUMO PER CAPITA (kg ó litros por individuo)Patatas Fritas10-30MIL</v>
      </c>
      <c r="B595">
        <v>0</v>
      </c>
      <c r="C595" s="15">
        <v>0</v>
      </c>
      <c r="D595" s="15" t="s">
        <v>12</v>
      </c>
      <c r="E595" s="17">
        <v>0.93474857531658562</v>
      </c>
      <c r="F595" s="17">
        <v>0.83468185903589165</v>
      </c>
      <c r="G595" s="17">
        <v>0.75912819935918197</v>
      </c>
      <c r="H595" s="17"/>
      <c r="I595" s="17"/>
      <c r="J595" s="17"/>
      <c r="K595" s="17"/>
      <c r="L595" s="17"/>
      <c r="M595" s="17"/>
      <c r="N595" s="17"/>
      <c r="O595" s="17"/>
    </row>
    <row r="596" spans="1:15" x14ac:dyDescent="0.25">
      <c r="A596" s="15" t="str">
        <f>B525&amp;C583&amp;D596</f>
        <v>CONSUMO PER CAPITA (kg ó litros por individuo)Patatas Fritas30-100MIL</v>
      </c>
      <c r="B596">
        <v>0</v>
      </c>
      <c r="C596" s="15">
        <v>0</v>
      </c>
      <c r="D596" s="15" t="s">
        <v>13</v>
      </c>
      <c r="E596" s="17">
        <v>1.0211270684751161</v>
      </c>
      <c r="F596" s="17">
        <v>0.82415724125608691</v>
      </c>
      <c r="G596" s="17">
        <v>0.68422939201129351</v>
      </c>
      <c r="H596" s="17"/>
      <c r="I596" s="17"/>
      <c r="J596" s="17"/>
      <c r="K596" s="17"/>
      <c r="L596" s="17"/>
      <c r="M596" s="17"/>
      <c r="N596" s="17"/>
      <c r="O596" s="17"/>
    </row>
    <row r="597" spans="1:15" x14ac:dyDescent="0.25">
      <c r="A597" s="15" t="str">
        <f>B525&amp;C583&amp;D597</f>
        <v>CONSUMO PER CAPITA (kg ó litros por individuo)Patatas Fritas100-200MIL</v>
      </c>
      <c r="B597">
        <v>0</v>
      </c>
      <c r="C597" s="15">
        <v>0</v>
      </c>
      <c r="D597" s="15" t="s">
        <v>14</v>
      </c>
      <c r="E597" s="17">
        <v>0.8318390354479398</v>
      </c>
      <c r="F597" s="17">
        <v>0.56806338617701257</v>
      </c>
      <c r="G597" s="17">
        <v>0.39001158078790771</v>
      </c>
      <c r="H597" s="17"/>
      <c r="I597" s="17"/>
      <c r="J597" s="17"/>
      <c r="K597" s="17"/>
      <c r="L597" s="17"/>
      <c r="M597" s="17"/>
      <c r="N597" s="17"/>
      <c r="O597" s="17"/>
    </row>
    <row r="598" spans="1:15" x14ac:dyDescent="0.25">
      <c r="A598" s="15" t="str">
        <f>B525&amp;C583&amp;D598</f>
        <v>CONSUMO PER CAPITA (kg ó litros por individuo)Patatas Fritas200-500MIL</v>
      </c>
      <c r="B598">
        <v>0</v>
      </c>
      <c r="C598" s="15">
        <v>0</v>
      </c>
      <c r="D598" s="15" t="s">
        <v>15</v>
      </c>
      <c r="E598" s="17">
        <v>0.77047595907887401</v>
      </c>
      <c r="F598" s="17">
        <v>0.60083162062919293</v>
      </c>
      <c r="G598" s="17">
        <v>0.48255042623071176</v>
      </c>
      <c r="H598" s="17"/>
      <c r="I598" s="17"/>
      <c r="J598" s="17"/>
      <c r="K598" s="17"/>
      <c r="L598" s="17"/>
      <c r="M598" s="17"/>
      <c r="N598" s="17"/>
      <c r="O598" s="17"/>
    </row>
    <row r="599" spans="1:15" x14ac:dyDescent="0.25">
      <c r="A599" s="15" t="str">
        <f>B525&amp;C583&amp;D599</f>
        <v>CONSUMO PER CAPITA (kg ó litros por individuo)Patatas Fritas&gt;500MIL</v>
      </c>
      <c r="B599">
        <v>0</v>
      </c>
      <c r="C599" s="15">
        <v>0</v>
      </c>
      <c r="D599" s="15" t="s">
        <v>16</v>
      </c>
      <c r="E599" s="17">
        <v>1.0272737450786769</v>
      </c>
      <c r="F599" s="17">
        <v>0.88571318447278702</v>
      </c>
      <c r="G599" s="17">
        <v>0.72188971387130418</v>
      </c>
      <c r="H599" s="17"/>
      <c r="I599" s="17"/>
      <c r="J599" s="17"/>
      <c r="K599" s="17"/>
      <c r="L599" s="17"/>
      <c r="M599" s="17"/>
      <c r="N599" s="17"/>
      <c r="O599" s="17"/>
    </row>
    <row r="600" spans="1:15" x14ac:dyDescent="0.25">
      <c r="A600" s="15" t="str">
        <f>B525&amp;C583&amp;D600</f>
        <v>CONSUMO PER CAPITA (kg ó litros por individuo)Patatas FritasDE 15 A 19 AÑOS</v>
      </c>
      <c r="B600">
        <v>0</v>
      </c>
      <c r="C600" s="15">
        <v>0</v>
      </c>
      <c r="D600" s="15" t="s">
        <v>48</v>
      </c>
      <c r="E600" s="17">
        <v>1.0383954617576014</v>
      </c>
      <c r="F600" s="17">
        <v>1.1165789226553797</v>
      </c>
      <c r="G600" s="17">
        <v>0.72406898563583499</v>
      </c>
      <c r="H600" s="17"/>
      <c r="I600" s="17"/>
      <c r="J600" s="17"/>
      <c r="K600" s="17"/>
      <c r="L600" s="17"/>
      <c r="M600" s="17"/>
      <c r="N600" s="17"/>
      <c r="O600" s="17"/>
    </row>
    <row r="601" spans="1:15" x14ac:dyDescent="0.25">
      <c r="A601" s="15" t="str">
        <f>B525&amp;C583&amp;D601</f>
        <v>CONSUMO PER CAPITA (kg ó litros por individuo)Patatas FritasDE 20 A 24 AÑOS</v>
      </c>
      <c r="B601">
        <v>0</v>
      </c>
      <c r="C601" s="15">
        <v>0</v>
      </c>
      <c r="D601" s="15" t="s">
        <v>49</v>
      </c>
      <c r="E601" s="17">
        <v>0.79798656792168099</v>
      </c>
      <c r="F601" s="17">
        <v>0.74937177136243605</v>
      </c>
      <c r="G601" s="17">
        <v>0.72649533936715271</v>
      </c>
      <c r="H601" s="17"/>
      <c r="I601" s="17"/>
      <c r="J601" s="17"/>
      <c r="K601" s="17"/>
      <c r="L601" s="17"/>
      <c r="M601" s="17"/>
      <c r="N601" s="17"/>
      <c r="O601" s="17"/>
    </row>
    <row r="602" spans="1:15" x14ac:dyDescent="0.25">
      <c r="A602" s="15" t="str">
        <f>B525&amp;C583&amp;D602</f>
        <v>CONSUMO PER CAPITA (kg ó litros por individuo)Patatas FritasDE 25 A 34 AÑOS</v>
      </c>
      <c r="B602">
        <v>0</v>
      </c>
      <c r="C602" s="15">
        <v>0</v>
      </c>
      <c r="D602" s="15" t="s">
        <v>50</v>
      </c>
      <c r="E602" s="17">
        <v>0.55482067585888728</v>
      </c>
      <c r="F602" s="17">
        <v>0.48015338872769148</v>
      </c>
      <c r="G602" s="17">
        <v>0.44510278673561599</v>
      </c>
      <c r="H602" s="17"/>
      <c r="I602" s="17"/>
      <c r="J602" s="17"/>
      <c r="K602" s="17"/>
      <c r="L602" s="17"/>
      <c r="M602" s="17"/>
      <c r="N602" s="17"/>
      <c r="O602" s="17"/>
    </row>
    <row r="603" spans="1:15" x14ac:dyDescent="0.25">
      <c r="A603" s="15" t="str">
        <f>B525&amp;C583&amp;D603</f>
        <v>CONSUMO PER CAPITA (kg ó litros por individuo)Patatas FritasDE 35 A 49 AÑOS</v>
      </c>
      <c r="B603">
        <v>0</v>
      </c>
      <c r="C603" s="15">
        <v>0</v>
      </c>
      <c r="D603" s="15" t="s">
        <v>51</v>
      </c>
      <c r="E603" s="17">
        <v>0.90035264284281702</v>
      </c>
      <c r="F603" s="17">
        <v>0.70737715879028629</v>
      </c>
      <c r="G603" s="17">
        <v>0.54844865928844366</v>
      </c>
      <c r="H603" s="17"/>
      <c r="I603" s="17"/>
      <c r="J603" s="17"/>
      <c r="K603" s="17"/>
      <c r="L603" s="17"/>
      <c r="M603" s="17"/>
      <c r="N603" s="17"/>
      <c r="O603" s="17"/>
    </row>
    <row r="604" spans="1:15" x14ac:dyDescent="0.25">
      <c r="A604" s="15" t="str">
        <f>B525&amp;C583&amp;D604</f>
        <v>CONSUMO PER CAPITA (kg ó litros por individuo)Patatas FritasDE 50 A 59 AÑOS</v>
      </c>
      <c r="B604">
        <v>0</v>
      </c>
      <c r="C604" s="15">
        <v>0</v>
      </c>
      <c r="D604" s="15" t="s">
        <v>52</v>
      </c>
      <c r="E604" s="17">
        <v>1.0564865139394302</v>
      </c>
      <c r="F604" s="17">
        <v>0.89796853127329923</v>
      </c>
      <c r="G604" s="17">
        <v>0.71661856477257524</v>
      </c>
      <c r="H604" s="17"/>
      <c r="I604" s="17"/>
      <c r="J604" s="17"/>
      <c r="K604" s="17"/>
      <c r="L604" s="17"/>
      <c r="M604" s="17"/>
      <c r="N604" s="17"/>
      <c r="O604" s="17"/>
    </row>
    <row r="605" spans="1:15" x14ac:dyDescent="0.25">
      <c r="A605" s="15" t="str">
        <f>B525&amp;C583&amp;D605</f>
        <v>CONSUMO PER CAPITA (kg ó litros por individuo)Patatas FritasDE 60 A 75 AÑOS</v>
      </c>
      <c r="B605">
        <v>0</v>
      </c>
      <c r="C605" s="15">
        <v>0</v>
      </c>
      <c r="D605" s="15" t="s">
        <v>53</v>
      </c>
      <c r="E605" s="17">
        <v>1.0270577140802</v>
      </c>
      <c r="F605" s="17">
        <v>0.81752057891913221</v>
      </c>
      <c r="G605" s="17">
        <v>0.7165636690910725</v>
      </c>
      <c r="H605" s="17"/>
      <c r="I605" s="17"/>
      <c r="J605" s="17"/>
      <c r="K605" s="17"/>
      <c r="L605" s="17"/>
      <c r="M605" s="17"/>
      <c r="N605" s="17"/>
      <c r="O605" s="17"/>
    </row>
    <row r="606" spans="1:15" x14ac:dyDescent="0.25">
      <c r="A606" s="15" t="str">
        <f>B525&amp;C583&amp;D606</f>
        <v>CONSUMO PER CAPITA (kg ó litros por individuo)Patatas FritasALTA Y MEDIA ALTA</v>
      </c>
      <c r="B606">
        <v>0</v>
      </c>
      <c r="C606" s="15">
        <v>0</v>
      </c>
      <c r="D606" s="15" t="s">
        <v>17</v>
      </c>
      <c r="E606" s="17">
        <v>0.72841382291925338</v>
      </c>
      <c r="F606" s="17">
        <v>0.66174599221483876</v>
      </c>
      <c r="G606" s="17">
        <v>0.51991465060811026</v>
      </c>
      <c r="H606" s="17"/>
      <c r="I606" s="17"/>
      <c r="J606" s="17"/>
      <c r="K606" s="17"/>
      <c r="L606" s="17"/>
      <c r="M606" s="17"/>
      <c r="N606" s="17"/>
      <c r="O606" s="17"/>
    </row>
    <row r="607" spans="1:15" x14ac:dyDescent="0.25">
      <c r="A607" s="15" t="str">
        <f>B525&amp;C583&amp;D607</f>
        <v>CONSUMO PER CAPITA (kg ó litros por individuo)Patatas FritasMEDIA</v>
      </c>
      <c r="B607">
        <v>0</v>
      </c>
      <c r="C607" s="15">
        <v>0</v>
      </c>
      <c r="D607" s="15" t="s">
        <v>18</v>
      </c>
      <c r="E607" s="17">
        <v>0.87495190994970562</v>
      </c>
      <c r="F607" s="17">
        <v>0.81843291339710489</v>
      </c>
      <c r="G607" s="17">
        <v>0.64090136129121911</v>
      </c>
      <c r="H607" s="17"/>
      <c r="I607" s="17"/>
      <c r="J607" s="17"/>
      <c r="K607" s="17"/>
      <c r="L607" s="17"/>
      <c r="M607" s="17"/>
      <c r="N607" s="17"/>
      <c r="O607" s="17"/>
    </row>
    <row r="608" spans="1:15" x14ac:dyDescent="0.25">
      <c r="A608" s="15" t="str">
        <f>B525&amp;C583&amp;D608</f>
        <v>CONSUMO PER CAPITA (kg ó litros por individuo)Patatas FritasMEDIA BAJA</v>
      </c>
      <c r="B608">
        <v>0</v>
      </c>
      <c r="C608" s="15">
        <v>0</v>
      </c>
      <c r="D608" s="15" t="s">
        <v>19</v>
      </c>
      <c r="E608" s="17">
        <v>0.80708928463173935</v>
      </c>
      <c r="F608" s="17">
        <v>0.70596337260908737</v>
      </c>
      <c r="G608" s="17">
        <v>0.47601456306182505</v>
      </c>
      <c r="H608" s="17"/>
      <c r="I608" s="17"/>
      <c r="J608" s="17"/>
      <c r="K608" s="17"/>
      <c r="L608" s="17"/>
      <c r="M608" s="17"/>
      <c r="N608" s="17"/>
      <c r="O608" s="17"/>
    </row>
    <row r="609" spans="1:15" x14ac:dyDescent="0.25">
      <c r="A609" s="15" t="str">
        <f>B525&amp;C583&amp;D609</f>
        <v>CONSUMO PER CAPITA (kg ó litros por individuo)Patatas FritasBAJA</v>
      </c>
      <c r="B609">
        <v>0</v>
      </c>
      <c r="C609" s="15">
        <v>0</v>
      </c>
      <c r="D609" s="15" t="s">
        <v>20</v>
      </c>
      <c r="E609" s="17">
        <v>1.3036239599447308</v>
      </c>
      <c r="F609" s="17">
        <v>0.86542657273900403</v>
      </c>
      <c r="G609" s="17">
        <v>0.92971940018765042</v>
      </c>
      <c r="H609" s="17"/>
      <c r="I609" s="17"/>
      <c r="J609" s="17"/>
      <c r="K609" s="17"/>
      <c r="L609" s="17"/>
      <c r="M609" s="17"/>
      <c r="N609" s="17"/>
      <c r="O609" s="17"/>
    </row>
    <row r="610" spans="1:15" x14ac:dyDescent="0.25">
      <c r="A610" s="15" t="str">
        <f>B525&amp;C583&amp;D610</f>
        <v>CONSUMO PER CAPITA (kg ó litros por individuo)Patatas FritasHOMBRE</v>
      </c>
      <c r="B610">
        <v>0</v>
      </c>
      <c r="C610" s="15">
        <v>0</v>
      </c>
      <c r="D610" s="15" t="s">
        <v>21</v>
      </c>
      <c r="E610" s="17">
        <v>0.7907907410091487</v>
      </c>
      <c r="F610" s="17">
        <v>0.63474623840956168</v>
      </c>
      <c r="G610" s="17">
        <v>0.55993417048326033</v>
      </c>
      <c r="H610" s="17"/>
      <c r="I610" s="17"/>
      <c r="J610" s="17"/>
      <c r="K610" s="17"/>
      <c r="L610" s="17"/>
      <c r="M610" s="17"/>
      <c r="N610" s="17"/>
      <c r="O610" s="17"/>
    </row>
    <row r="611" spans="1:15" x14ac:dyDescent="0.25">
      <c r="A611" s="15" t="str">
        <f>B525&amp;C583&amp;D611</f>
        <v>CONSUMO PER CAPITA (kg ó litros por individuo)Patatas FritasMUJER</v>
      </c>
      <c r="B611">
        <v>0</v>
      </c>
      <c r="C611" s="15">
        <v>0</v>
      </c>
      <c r="D611" s="15" t="s">
        <v>22</v>
      </c>
      <c r="E611" s="17">
        <v>1.0248553347504781</v>
      </c>
      <c r="F611" s="17">
        <v>0.89168968946742699</v>
      </c>
      <c r="G611" s="17">
        <v>0.69268558633545996</v>
      </c>
      <c r="H611" s="17"/>
      <c r="I611" s="17"/>
      <c r="J611" s="17"/>
      <c r="K611" s="17"/>
      <c r="L611" s="17"/>
      <c r="M611" s="17"/>
      <c r="N611" s="17"/>
      <c r="O611" s="17"/>
    </row>
    <row r="612" spans="1:15" x14ac:dyDescent="0.25">
      <c r="A612" s="15" t="str">
        <f>B525&amp;C612&amp;D612</f>
        <v>CONSUMO PER CAPITA (kg ó litros por individuo)Otros Snacks SaladosT.ESPAÑA</v>
      </c>
      <c r="B612">
        <v>0</v>
      </c>
      <c r="C612" s="15" t="s">
        <v>35</v>
      </c>
      <c r="D612" s="15" t="s">
        <v>45</v>
      </c>
      <c r="E612" s="17">
        <v>0.62447673230850487</v>
      </c>
      <c r="F612" s="17">
        <v>0.58733971169145527</v>
      </c>
      <c r="G612" s="17">
        <v>0.46507924182979321</v>
      </c>
      <c r="H612" s="17"/>
      <c r="I612" s="17"/>
      <c r="J612" s="17"/>
      <c r="K612" s="17"/>
      <c r="L612" s="17"/>
      <c r="M612" s="17"/>
      <c r="N612" s="17"/>
      <c r="O612" s="17"/>
    </row>
    <row r="613" spans="1:15" x14ac:dyDescent="0.25">
      <c r="A613" s="15" t="str">
        <f>B525&amp;C612&amp;D613</f>
        <v>CONSUMO PER CAPITA (kg ó litros por individuo)Otros Snacks SaladosBCN AM</v>
      </c>
      <c r="B613">
        <v>0</v>
      </c>
      <c r="C613" s="15">
        <v>0</v>
      </c>
      <c r="D613" s="15" t="s">
        <v>1</v>
      </c>
      <c r="E613" s="17">
        <v>0.50633539997644628</v>
      </c>
      <c r="F613" s="17">
        <v>0.35395727334821597</v>
      </c>
      <c r="G613" s="17">
        <v>0.25118941857986954</v>
      </c>
      <c r="H613" s="17"/>
      <c r="I613" s="17"/>
      <c r="J613" s="17"/>
      <c r="K613" s="17"/>
      <c r="L613" s="17"/>
      <c r="M613" s="17"/>
      <c r="N613" s="17"/>
      <c r="O613" s="17"/>
    </row>
    <row r="614" spans="1:15" x14ac:dyDescent="0.25">
      <c r="A614" s="15" t="str">
        <f>B525&amp;C612&amp;D614</f>
        <v>CONSUMO PER CAPITA (kg ó litros por individuo)Otros Snacks SaladosREST.CAT ARAGON</v>
      </c>
      <c r="B614">
        <v>0</v>
      </c>
      <c r="C614" s="15">
        <v>0</v>
      </c>
      <c r="D614" s="15" t="s">
        <v>2</v>
      </c>
      <c r="E614" s="17">
        <v>0.37660200013694478</v>
      </c>
      <c r="F614" s="17">
        <v>0.32389314818726822</v>
      </c>
      <c r="G614" s="17">
        <v>0.2158516464582993</v>
      </c>
      <c r="H614" s="17"/>
      <c r="I614" s="17"/>
      <c r="J614" s="17"/>
      <c r="K614" s="17"/>
      <c r="L614" s="17"/>
      <c r="M614" s="17"/>
      <c r="N614" s="17"/>
      <c r="O614" s="17"/>
    </row>
    <row r="615" spans="1:15" x14ac:dyDescent="0.25">
      <c r="A615" s="15" t="str">
        <f>B525&amp;C612&amp;D615</f>
        <v>CONSUMO PER CAPITA (kg ó litros por individuo)Otros Snacks SaladosLEVANTE</v>
      </c>
      <c r="B615">
        <v>0</v>
      </c>
      <c r="C615" s="15">
        <v>0</v>
      </c>
      <c r="D615" s="15" t="s">
        <v>3</v>
      </c>
      <c r="E615" s="17">
        <v>0.52557769978169555</v>
      </c>
      <c r="F615" s="17">
        <v>0.43671616094894938</v>
      </c>
      <c r="G615" s="17">
        <v>0.43205184392896551</v>
      </c>
      <c r="H615" s="17"/>
      <c r="I615" s="17"/>
      <c r="J615" s="17"/>
      <c r="K615" s="17"/>
      <c r="L615" s="17"/>
      <c r="M615" s="17"/>
      <c r="N615" s="17"/>
      <c r="O615" s="17"/>
    </row>
    <row r="616" spans="1:15" x14ac:dyDescent="0.25">
      <c r="A616" s="15" t="str">
        <f>B525&amp;C612&amp;D616</f>
        <v>CONSUMO PER CAPITA (kg ó litros por individuo)Otros Snacks SaladosANDALUCIA</v>
      </c>
      <c r="B616">
        <v>0</v>
      </c>
      <c r="C616" s="15">
        <v>0</v>
      </c>
      <c r="D616" s="15" t="s">
        <v>4</v>
      </c>
      <c r="E616" s="17">
        <v>0.63388698091051621</v>
      </c>
      <c r="F616" s="17">
        <v>0.76698550985406122</v>
      </c>
      <c r="G616" s="17">
        <v>0.40339658116404653</v>
      </c>
      <c r="H616" s="17"/>
      <c r="I616" s="17"/>
      <c r="J616" s="17"/>
      <c r="K616" s="17"/>
      <c r="L616" s="17"/>
      <c r="M616" s="17"/>
      <c r="N616" s="17"/>
      <c r="O616" s="17"/>
    </row>
    <row r="617" spans="1:15" x14ac:dyDescent="0.25">
      <c r="A617" s="15" t="str">
        <f>B525&amp;C612&amp;D617</f>
        <v>CONSUMO PER CAPITA (kg ó litros por individuo)Otros Snacks SaladosMDD AM</v>
      </c>
      <c r="B617">
        <v>0</v>
      </c>
      <c r="C617" s="15">
        <v>0</v>
      </c>
      <c r="D617" s="15" t="s">
        <v>5</v>
      </c>
      <c r="E617" s="17">
        <v>0.93736409628506268</v>
      </c>
      <c r="F617" s="17">
        <v>0.73233525411597156</v>
      </c>
      <c r="G617" s="17">
        <v>0.47596860310131706</v>
      </c>
      <c r="H617" s="17"/>
      <c r="I617" s="17"/>
      <c r="J617" s="17"/>
      <c r="K617" s="17"/>
      <c r="L617" s="17"/>
      <c r="M617" s="17"/>
      <c r="N617" s="17"/>
      <c r="O617" s="17"/>
    </row>
    <row r="618" spans="1:15" x14ac:dyDescent="0.25">
      <c r="A618" s="15" t="str">
        <f>B525&amp;C612&amp;D618</f>
        <v>CONSUMO PER CAPITA (kg ó litros por individuo)Otros Snacks SaladosRTO CENTRO</v>
      </c>
      <c r="B618">
        <v>0</v>
      </c>
      <c r="C618" s="15">
        <v>0</v>
      </c>
      <c r="D618" s="15" t="s">
        <v>6</v>
      </c>
      <c r="E618" s="17">
        <v>0.80511809174048665</v>
      </c>
      <c r="F618" s="17">
        <v>1.0279500201153404</v>
      </c>
      <c r="G618" s="17">
        <v>1.1047904193552307</v>
      </c>
      <c r="H618" s="17"/>
      <c r="I618" s="17"/>
      <c r="J618" s="17"/>
      <c r="K618" s="17"/>
      <c r="L618" s="17"/>
      <c r="M618" s="17"/>
      <c r="N618" s="17"/>
      <c r="O618" s="17"/>
    </row>
    <row r="619" spans="1:15" x14ac:dyDescent="0.25">
      <c r="A619" s="15" t="str">
        <f>B525&amp;C612&amp;D619</f>
        <v>CONSUMO PER CAPITA (kg ó litros por individuo)Otros Snacks SaladosNORTE-CENTRO</v>
      </c>
      <c r="B619">
        <v>0</v>
      </c>
      <c r="C619" s="15">
        <v>0</v>
      </c>
      <c r="D619" s="15" t="s">
        <v>7</v>
      </c>
      <c r="E619" s="17">
        <v>0.74317844733725147</v>
      </c>
      <c r="F619" s="17">
        <v>0.55907602751143293</v>
      </c>
      <c r="G619" s="17">
        <v>0.71705467593879169</v>
      </c>
      <c r="H619" s="17"/>
      <c r="I619" s="17"/>
      <c r="J619" s="17"/>
      <c r="K619" s="17"/>
      <c r="L619" s="17"/>
      <c r="M619" s="17"/>
      <c r="N619" s="17"/>
      <c r="O619" s="17"/>
    </row>
    <row r="620" spans="1:15" x14ac:dyDescent="0.25">
      <c r="A620" s="15" t="str">
        <f>B525&amp;C612&amp;D620</f>
        <v>CONSUMO PER CAPITA (kg ó litros por individuo)Otros Snacks SaladosNOROESTE</v>
      </c>
      <c r="B620">
        <v>0</v>
      </c>
      <c r="C620" s="15">
        <v>0</v>
      </c>
      <c r="D620" s="15" t="s">
        <v>8</v>
      </c>
      <c r="E620" s="17">
        <v>0.47437594133998967</v>
      </c>
      <c r="F620" s="17">
        <v>0.41100422987254698</v>
      </c>
      <c r="G620" s="17">
        <v>0.30178898030260731</v>
      </c>
      <c r="H620" s="17"/>
      <c r="I620" s="17"/>
      <c r="J620" s="17"/>
      <c r="K620" s="17"/>
      <c r="L620" s="17"/>
      <c r="M620" s="17"/>
      <c r="N620" s="17"/>
      <c r="O620" s="17"/>
    </row>
    <row r="621" spans="1:15" x14ac:dyDescent="0.25">
      <c r="A621" s="15" t="str">
        <f>B525&amp;C612&amp;D621</f>
        <v>CONSUMO PER CAPITA (kg ó litros por individuo)Otros Snacks Salados&lt;2MIL</v>
      </c>
      <c r="B621">
        <v>0</v>
      </c>
      <c r="C621" s="15">
        <v>0</v>
      </c>
      <c r="D621" s="15" t="s">
        <v>9</v>
      </c>
      <c r="E621" s="17">
        <v>0.47833389297933138</v>
      </c>
      <c r="F621" s="18">
        <v>0.68609623527642494</v>
      </c>
      <c r="G621" s="17">
        <v>0.76546387991377018</v>
      </c>
      <c r="H621" s="17"/>
      <c r="I621" s="17"/>
      <c r="J621" s="17"/>
      <c r="K621" s="17"/>
      <c r="L621" s="17"/>
      <c r="M621" s="17"/>
      <c r="N621" s="17"/>
      <c r="O621" s="17"/>
    </row>
    <row r="622" spans="1:15" x14ac:dyDescent="0.25">
      <c r="A622" s="15" t="str">
        <f>B525&amp;C612&amp;D622</f>
        <v>CONSUMO PER CAPITA (kg ó litros por individuo)Otros Snacks Salados2-5MIL</v>
      </c>
      <c r="B622">
        <v>0</v>
      </c>
      <c r="C622" s="15">
        <v>0</v>
      </c>
      <c r="D622" s="15" t="s">
        <v>10</v>
      </c>
      <c r="E622" s="17">
        <v>0.8028890036879367</v>
      </c>
      <c r="F622" s="17">
        <v>0.76593854329578259</v>
      </c>
      <c r="G622" s="17">
        <v>0.60926426438655024</v>
      </c>
      <c r="H622" s="17"/>
      <c r="I622" s="17"/>
      <c r="J622" s="17"/>
      <c r="K622" s="17"/>
      <c r="L622" s="17"/>
      <c r="M622" s="17"/>
      <c r="N622" s="17"/>
      <c r="O622" s="17"/>
    </row>
    <row r="623" spans="1:15" x14ac:dyDescent="0.25">
      <c r="A623" s="15" t="str">
        <f>B525&amp;C612&amp;D623</f>
        <v>CONSUMO PER CAPITA (kg ó litros por individuo)Otros Snacks Salados5-10MIL</v>
      </c>
      <c r="B623">
        <v>0</v>
      </c>
      <c r="C623" s="15">
        <v>0</v>
      </c>
      <c r="D623" s="15" t="s">
        <v>11</v>
      </c>
      <c r="E623" s="17">
        <v>0.49243931929947421</v>
      </c>
      <c r="F623" s="17">
        <v>0.703126751807998</v>
      </c>
      <c r="G623" s="17">
        <v>0.47158129614732869</v>
      </c>
      <c r="H623" s="17"/>
      <c r="I623" s="17"/>
      <c r="J623" s="17"/>
      <c r="K623" s="17"/>
      <c r="L623" s="17"/>
      <c r="M623" s="17"/>
      <c r="N623" s="17"/>
      <c r="O623" s="17"/>
    </row>
    <row r="624" spans="1:15" x14ac:dyDescent="0.25">
      <c r="A624" s="15" t="str">
        <f>B525&amp;C612&amp;D624</f>
        <v>CONSUMO PER CAPITA (kg ó litros por individuo)Otros Snacks Salados10-30MIL</v>
      </c>
      <c r="B624">
        <v>0</v>
      </c>
      <c r="C624" s="15">
        <v>0</v>
      </c>
      <c r="D624" s="15" t="s">
        <v>12</v>
      </c>
      <c r="E624" s="17">
        <v>0.72161647831535092</v>
      </c>
      <c r="F624" s="17">
        <v>0.70060042586655669</v>
      </c>
      <c r="G624" s="17">
        <v>0.64582732069150506</v>
      </c>
      <c r="H624" s="17"/>
      <c r="I624" s="17"/>
      <c r="J624" s="17"/>
      <c r="K624" s="17"/>
      <c r="L624" s="17"/>
      <c r="M624" s="17"/>
      <c r="N624" s="17"/>
      <c r="O624" s="17"/>
    </row>
    <row r="625" spans="1:15" x14ac:dyDescent="0.25">
      <c r="A625" s="15" t="str">
        <f>B525&amp;C612&amp;D625</f>
        <v>CONSUMO PER CAPITA (kg ó litros por individuo)Otros Snacks Salados30-100MIL</v>
      </c>
      <c r="B625">
        <v>0</v>
      </c>
      <c r="C625" s="15">
        <v>0</v>
      </c>
      <c r="D625" s="15" t="s">
        <v>13</v>
      </c>
      <c r="E625" s="17">
        <v>0.56760405535714964</v>
      </c>
      <c r="F625" s="17">
        <v>0.48644934076301466</v>
      </c>
      <c r="G625" s="17">
        <v>0.41476965592037512</v>
      </c>
      <c r="H625" s="17"/>
      <c r="I625" s="17"/>
      <c r="J625" s="17"/>
      <c r="K625" s="17"/>
      <c r="L625" s="17"/>
      <c r="M625" s="17"/>
      <c r="N625" s="17"/>
      <c r="O625" s="17"/>
    </row>
    <row r="626" spans="1:15" x14ac:dyDescent="0.25">
      <c r="A626" s="15" t="str">
        <f>B525&amp;C612&amp;D626</f>
        <v>CONSUMO PER CAPITA (kg ó litros por individuo)Otros Snacks Salados100-200MIL</v>
      </c>
      <c r="B626">
        <v>0</v>
      </c>
      <c r="C626" s="15">
        <v>0</v>
      </c>
      <c r="D626" s="15" t="s">
        <v>14</v>
      </c>
      <c r="E626" s="17">
        <v>0.6193990897591628</v>
      </c>
      <c r="F626" s="17">
        <v>0.43293667259859919</v>
      </c>
      <c r="G626" s="17">
        <v>0.3073978934371448</v>
      </c>
      <c r="H626" s="17"/>
      <c r="I626" s="17"/>
      <c r="J626" s="17"/>
      <c r="K626" s="17"/>
      <c r="L626" s="17"/>
      <c r="M626" s="17"/>
      <c r="N626" s="17"/>
      <c r="O626" s="17"/>
    </row>
    <row r="627" spans="1:15" x14ac:dyDescent="0.25">
      <c r="A627" s="15" t="str">
        <f>B525&amp;C612&amp;D627</f>
        <v>CONSUMO PER CAPITA (kg ó litros por individuo)Otros Snacks Salados200-500MIL</v>
      </c>
      <c r="B627">
        <v>0</v>
      </c>
      <c r="C627" s="15">
        <v>0</v>
      </c>
      <c r="D627" s="15" t="s">
        <v>15</v>
      </c>
      <c r="E627" s="17">
        <v>0.58010314641619443</v>
      </c>
      <c r="F627" s="17">
        <v>0.54661971557633771</v>
      </c>
      <c r="G627" s="17">
        <v>0.32705175738210723</v>
      </c>
      <c r="H627" s="17"/>
      <c r="I627" s="17"/>
      <c r="J627" s="17"/>
      <c r="K627" s="17"/>
      <c r="L627" s="17"/>
      <c r="M627" s="17"/>
      <c r="N627" s="17"/>
      <c r="O627" s="17"/>
    </row>
    <row r="628" spans="1:15" x14ac:dyDescent="0.25">
      <c r="A628" s="15" t="str">
        <f>B525&amp;C612&amp;D628</f>
        <v>CONSUMO PER CAPITA (kg ó litros por individuo)Otros Snacks Salados&gt;500MIL</v>
      </c>
      <c r="B628">
        <v>0</v>
      </c>
      <c r="C628" s="15">
        <v>0</v>
      </c>
      <c r="D628" s="15" t="s">
        <v>16</v>
      </c>
      <c r="E628" s="17">
        <v>0.66711889066696894</v>
      </c>
      <c r="F628" s="17">
        <v>0.54706790977062514</v>
      </c>
      <c r="G628" s="17">
        <v>0.35989026938219054</v>
      </c>
      <c r="H628" s="17"/>
      <c r="I628" s="17"/>
      <c r="J628" s="17"/>
      <c r="K628" s="17"/>
      <c r="L628" s="17"/>
      <c r="M628" s="17"/>
      <c r="N628" s="17"/>
      <c r="O628" s="17"/>
    </row>
    <row r="629" spans="1:15" x14ac:dyDescent="0.25">
      <c r="A629" s="15" t="str">
        <f>B525&amp;C612&amp;D629</f>
        <v>CONSUMO PER CAPITA (kg ó litros por individuo)Otros Snacks SaladosDE 15 A 19 AÑOS</v>
      </c>
      <c r="B629">
        <v>0</v>
      </c>
      <c r="C629" s="15">
        <v>0</v>
      </c>
      <c r="D629" s="15" t="s">
        <v>48</v>
      </c>
      <c r="E629" s="17">
        <v>0.94893328989459291</v>
      </c>
      <c r="F629" s="17">
        <v>0.85357947651687849</v>
      </c>
      <c r="G629" s="17">
        <v>0.88275744287288804</v>
      </c>
      <c r="H629" s="17"/>
      <c r="I629" s="17"/>
      <c r="J629" s="17"/>
      <c r="K629" s="17"/>
      <c r="L629" s="17"/>
      <c r="M629" s="17"/>
      <c r="N629" s="17"/>
      <c r="O629" s="17"/>
    </row>
    <row r="630" spans="1:15" x14ac:dyDescent="0.25">
      <c r="A630" s="15" t="str">
        <f>B525&amp;C612&amp;D630</f>
        <v>CONSUMO PER CAPITA (kg ó litros por individuo)Otros Snacks SaladosDE 20 A 24 AÑOS</v>
      </c>
      <c r="B630">
        <v>0</v>
      </c>
      <c r="C630" s="15">
        <v>0</v>
      </c>
      <c r="D630" s="15" t="s">
        <v>49</v>
      </c>
      <c r="E630" s="17">
        <v>0.6462767121323818</v>
      </c>
      <c r="F630" s="17">
        <v>0.50340434331498984</v>
      </c>
      <c r="G630" s="17">
        <v>0.49695660177249801</v>
      </c>
      <c r="H630" s="17"/>
      <c r="I630" s="17"/>
      <c r="J630" s="17"/>
      <c r="K630" s="17"/>
      <c r="L630" s="17"/>
      <c r="M630" s="17"/>
      <c r="N630" s="17"/>
      <c r="O630" s="17"/>
    </row>
    <row r="631" spans="1:15" x14ac:dyDescent="0.25">
      <c r="A631" s="15" t="str">
        <f>B525&amp;C612&amp;D631</f>
        <v>CONSUMO PER CAPITA (kg ó litros por individuo)Otros Snacks SaladosDE 25 A 34 AÑOS</v>
      </c>
      <c r="B631">
        <v>0</v>
      </c>
      <c r="C631" s="15">
        <v>0</v>
      </c>
      <c r="D631" s="15" t="s">
        <v>50</v>
      </c>
      <c r="E631" s="17">
        <v>0.54586715721706536</v>
      </c>
      <c r="F631" s="17">
        <v>0.51959939891264562</v>
      </c>
      <c r="G631" s="17">
        <v>0.33850032295372545</v>
      </c>
      <c r="H631" s="17"/>
      <c r="I631" s="17"/>
      <c r="J631" s="17"/>
      <c r="K631" s="17"/>
      <c r="L631" s="17"/>
      <c r="M631" s="17"/>
      <c r="N631" s="17"/>
      <c r="O631" s="17"/>
    </row>
    <row r="632" spans="1:15" x14ac:dyDescent="0.25">
      <c r="A632" s="15" t="str">
        <f>B525&amp;C612&amp;D632</f>
        <v>CONSUMO PER CAPITA (kg ó litros por individuo)Otros Snacks SaladosDE 35 A 49 AÑOS</v>
      </c>
      <c r="B632">
        <v>0</v>
      </c>
      <c r="C632" s="15">
        <v>0</v>
      </c>
      <c r="D632" s="15" t="s">
        <v>51</v>
      </c>
      <c r="E632" s="17">
        <v>0.73503304678306636</v>
      </c>
      <c r="F632" s="17">
        <v>0.65507784713688622</v>
      </c>
      <c r="G632" s="17">
        <v>0.4670554899453081</v>
      </c>
      <c r="H632" s="17"/>
      <c r="I632" s="17"/>
      <c r="J632" s="17"/>
      <c r="K632" s="17"/>
      <c r="L632" s="17"/>
      <c r="M632" s="17"/>
      <c r="N632" s="17"/>
      <c r="O632" s="17"/>
    </row>
    <row r="633" spans="1:15" x14ac:dyDescent="0.25">
      <c r="A633" s="15" t="str">
        <f>B525&amp;C612&amp;D633</f>
        <v>CONSUMO PER CAPITA (kg ó litros por individuo)Otros Snacks SaladosDE 50 A 59 AÑOS</v>
      </c>
      <c r="B633">
        <v>0</v>
      </c>
      <c r="C633" s="15">
        <v>0</v>
      </c>
      <c r="D633" s="15" t="s">
        <v>52</v>
      </c>
      <c r="E633" s="17">
        <v>0.66566611310767609</v>
      </c>
      <c r="F633" s="17">
        <v>0.65049225158590596</v>
      </c>
      <c r="G633" s="17">
        <v>0.60708458602995874</v>
      </c>
      <c r="H633" s="17"/>
      <c r="I633" s="17"/>
      <c r="J633" s="17"/>
      <c r="K633" s="17"/>
      <c r="L633" s="17"/>
      <c r="M633" s="17"/>
      <c r="N633" s="17"/>
      <c r="O633" s="17"/>
    </row>
    <row r="634" spans="1:15" x14ac:dyDescent="0.25">
      <c r="A634" s="15" t="str">
        <f>B525&amp;C612&amp;D634</f>
        <v>CONSUMO PER CAPITA (kg ó litros por individuo)Otros Snacks SaladosDE 60 A 75 AÑOS</v>
      </c>
      <c r="B634">
        <v>0</v>
      </c>
      <c r="C634" s="15">
        <v>0</v>
      </c>
      <c r="D634" s="15" t="s">
        <v>53</v>
      </c>
      <c r="E634" s="17">
        <v>0.37777191803892773</v>
      </c>
      <c r="F634" s="18">
        <v>0.42603695416268084</v>
      </c>
      <c r="G634" s="17">
        <v>0.28652755997672896</v>
      </c>
      <c r="H634" s="17"/>
      <c r="I634" s="17"/>
      <c r="J634" s="18"/>
      <c r="K634" s="17"/>
      <c r="L634" s="17"/>
      <c r="M634" s="17"/>
      <c r="N634" s="17"/>
      <c r="O634" s="17"/>
    </row>
    <row r="635" spans="1:15" x14ac:dyDescent="0.25">
      <c r="A635" s="15" t="str">
        <f>B525&amp;C612&amp;D635</f>
        <v>CONSUMO PER CAPITA (kg ó litros por individuo)Otros Snacks SaladosALTA Y MEDIA ALTA</v>
      </c>
      <c r="B635">
        <v>0</v>
      </c>
      <c r="C635" s="15">
        <v>0</v>
      </c>
      <c r="D635" s="15" t="s">
        <v>17</v>
      </c>
      <c r="E635" s="17">
        <v>0.44921725638783311</v>
      </c>
      <c r="F635" s="17">
        <v>0.42214795811829225</v>
      </c>
      <c r="G635" s="17">
        <v>0.36179472249325584</v>
      </c>
      <c r="H635" s="17"/>
      <c r="I635" s="17"/>
      <c r="J635" s="17"/>
      <c r="K635" s="17"/>
      <c r="L635" s="17"/>
      <c r="M635" s="17"/>
      <c r="N635" s="17"/>
      <c r="O635" s="17"/>
    </row>
    <row r="636" spans="1:15" x14ac:dyDescent="0.25">
      <c r="A636" s="15" t="str">
        <f>B525&amp;C612&amp;D636</f>
        <v>CONSUMO PER CAPITA (kg ó litros por individuo)Otros Snacks SaladosMEDIA</v>
      </c>
      <c r="B636">
        <v>0</v>
      </c>
      <c r="C636" s="15">
        <v>0</v>
      </c>
      <c r="D636" s="15" t="s">
        <v>18</v>
      </c>
      <c r="E636" s="17">
        <v>0.7096560610617012</v>
      </c>
      <c r="F636" s="17">
        <v>0.63455747111098892</v>
      </c>
      <c r="G636" s="17">
        <v>0.48736998598307879</v>
      </c>
      <c r="H636" s="17"/>
      <c r="I636" s="17"/>
      <c r="J636" s="17"/>
      <c r="K636" s="17"/>
      <c r="L636" s="17"/>
      <c r="M636" s="17"/>
      <c r="N636" s="17"/>
      <c r="O636" s="17"/>
    </row>
    <row r="637" spans="1:15" x14ac:dyDescent="0.25">
      <c r="A637" s="15" t="str">
        <f>B525&amp;C612&amp;D637</f>
        <v>CONSUMO PER CAPITA (kg ó litros por individuo)Otros Snacks SaladosMEDIA BAJA</v>
      </c>
      <c r="B637">
        <v>0</v>
      </c>
      <c r="C637" s="15">
        <v>0</v>
      </c>
      <c r="D637" s="15" t="s">
        <v>19</v>
      </c>
      <c r="E637" s="17">
        <v>0.5901029779932766</v>
      </c>
      <c r="F637" s="17">
        <v>0.49562423205128542</v>
      </c>
      <c r="G637" s="17">
        <v>0.38130058602491512</v>
      </c>
      <c r="H637" s="17"/>
      <c r="I637" s="17"/>
      <c r="J637" s="17"/>
      <c r="K637" s="17"/>
      <c r="L637" s="17"/>
      <c r="M637" s="17"/>
      <c r="N637" s="17"/>
      <c r="O637" s="17"/>
    </row>
    <row r="638" spans="1:15" x14ac:dyDescent="0.25">
      <c r="A638" s="15" t="str">
        <f>B525&amp;C612&amp;D638</f>
        <v>CONSUMO PER CAPITA (kg ó litros por individuo)Otros Snacks SaladosBAJA</v>
      </c>
      <c r="B638">
        <v>0</v>
      </c>
      <c r="C638" s="15">
        <v>0</v>
      </c>
      <c r="D638" s="15" t="s">
        <v>20</v>
      </c>
      <c r="E638" s="17">
        <v>0.72062083965593871</v>
      </c>
      <c r="F638" s="17">
        <v>0.81695941174671416</v>
      </c>
      <c r="G638" s="17">
        <v>0.65731227819838767</v>
      </c>
      <c r="H638" s="17"/>
      <c r="I638" s="17"/>
      <c r="J638" s="17"/>
      <c r="K638" s="17"/>
      <c r="L638" s="17"/>
      <c r="M638" s="17"/>
      <c r="N638" s="17"/>
      <c r="O638" s="17"/>
    </row>
    <row r="639" spans="1:15" x14ac:dyDescent="0.25">
      <c r="A639" s="15" t="str">
        <f>B525&amp;C612&amp;D639</f>
        <v>CONSUMO PER CAPITA (kg ó litros por individuo)Otros Snacks SaladosHOMBRE</v>
      </c>
      <c r="B639">
        <v>0</v>
      </c>
      <c r="C639" s="15">
        <v>0</v>
      </c>
      <c r="D639" s="15" t="s">
        <v>21</v>
      </c>
      <c r="E639" s="17">
        <v>0.47402667659749453</v>
      </c>
      <c r="F639" s="17">
        <v>0.41895406535143254</v>
      </c>
      <c r="G639" s="17">
        <v>0.34297934005558744</v>
      </c>
      <c r="H639" s="17"/>
      <c r="I639" s="17"/>
      <c r="J639" s="17"/>
      <c r="K639" s="17"/>
      <c r="L639" s="17"/>
      <c r="M639" s="17"/>
      <c r="N639" s="17"/>
      <c r="O639" s="17"/>
    </row>
    <row r="640" spans="1:15" x14ac:dyDescent="0.25">
      <c r="A640" s="15" t="str">
        <f>B525&amp;C612&amp;D640</f>
        <v>CONSUMO PER CAPITA (kg ó litros por individuo)Otros Snacks SaladosMUJER</v>
      </c>
      <c r="B640">
        <v>0</v>
      </c>
      <c r="C640" s="15">
        <v>0</v>
      </c>
      <c r="D640" s="15" t="s">
        <v>22</v>
      </c>
      <c r="E640" s="17">
        <v>0.77313320812700803</v>
      </c>
      <c r="F640" s="17">
        <v>0.75320117891880556</v>
      </c>
      <c r="G640" s="17">
        <v>0.58514535095986409</v>
      </c>
      <c r="H640" s="17"/>
      <c r="I640" s="17"/>
      <c r="J640" s="17"/>
      <c r="K640" s="17"/>
      <c r="L640" s="17"/>
      <c r="M640" s="17"/>
      <c r="N640" s="17"/>
      <c r="O640" s="17"/>
    </row>
    <row r="641" spans="1:15" x14ac:dyDescent="0.25">
      <c r="A641" s="15" t="str">
        <f>B525&amp;C641&amp;D641</f>
        <v>CONSUMO PER CAPITA (kg ó litros por individuo)Frutos SecosT.ESPAÑA</v>
      </c>
      <c r="B641">
        <v>0</v>
      </c>
      <c r="C641" s="15" t="s">
        <v>36</v>
      </c>
      <c r="D641" s="15" t="s">
        <v>45</v>
      </c>
      <c r="E641" s="17">
        <v>0.50160511364164873</v>
      </c>
      <c r="F641" s="17">
        <v>0.47684313448287291</v>
      </c>
      <c r="G641" s="17">
        <v>0.44252189600827485</v>
      </c>
      <c r="H641" s="17"/>
      <c r="I641" s="17"/>
      <c r="J641" s="17"/>
      <c r="K641" s="17"/>
      <c r="L641" s="17"/>
      <c r="M641" s="17"/>
      <c r="N641" s="17"/>
      <c r="O641" s="17"/>
    </row>
    <row r="642" spans="1:15" x14ac:dyDescent="0.25">
      <c r="A642" s="15" t="str">
        <f>B525&amp;C641&amp;D642</f>
        <v>CONSUMO PER CAPITA (kg ó litros por individuo)Frutos SecosBCN AM</v>
      </c>
      <c r="B642">
        <v>0</v>
      </c>
      <c r="C642" s="15">
        <v>0</v>
      </c>
      <c r="D642" s="15" t="s">
        <v>1</v>
      </c>
      <c r="E642" s="17">
        <v>0.19172424020266723</v>
      </c>
      <c r="F642" s="17">
        <v>0.17920166563116471</v>
      </c>
      <c r="G642" s="18">
        <v>0.28755609117185538</v>
      </c>
      <c r="H642" s="17"/>
      <c r="I642" s="17"/>
      <c r="J642" s="17"/>
      <c r="K642" s="17"/>
      <c r="L642" s="18"/>
      <c r="M642" s="17"/>
      <c r="N642" s="17"/>
      <c r="O642" s="17"/>
    </row>
    <row r="643" spans="1:15" x14ac:dyDescent="0.25">
      <c r="A643" s="15" t="str">
        <f>B525&amp;C641&amp;D643</f>
        <v>CONSUMO PER CAPITA (kg ó litros por individuo)Frutos SecosREST.CAT ARAGON</v>
      </c>
      <c r="B643">
        <v>0</v>
      </c>
      <c r="C643" s="15">
        <v>0</v>
      </c>
      <c r="D643" s="15" t="s">
        <v>2</v>
      </c>
      <c r="E643" s="17">
        <v>0.68242818725019516</v>
      </c>
      <c r="F643" s="17">
        <v>0.39725881482589492</v>
      </c>
      <c r="G643" s="17">
        <v>0.26791099617232256</v>
      </c>
      <c r="H643" s="17"/>
      <c r="I643" s="17"/>
      <c r="J643" s="17"/>
      <c r="K643" s="17"/>
      <c r="L643" s="17"/>
      <c r="M643" s="17"/>
      <c r="N643" s="17"/>
      <c r="O643" s="17"/>
    </row>
    <row r="644" spans="1:15" x14ac:dyDescent="0.25">
      <c r="A644" s="15" t="str">
        <f>B525&amp;C641&amp;D644</f>
        <v>CONSUMO PER CAPITA (kg ó litros por individuo)Frutos SecosLEVANTE</v>
      </c>
      <c r="B644">
        <v>0</v>
      </c>
      <c r="C644" s="15">
        <v>0</v>
      </c>
      <c r="D644" s="15" t="s">
        <v>3</v>
      </c>
      <c r="E644" s="17">
        <v>0.4001469742928988</v>
      </c>
      <c r="F644" s="17">
        <v>0.3505435469520673</v>
      </c>
      <c r="G644" s="17">
        <v>0.29415443071062358</v>
      </c>
      <c r="H644" s="17"/>
      <c r="I644" s="17"/>
      <c r="J644" s="17"/>
      <c r="K644" s="17"/>
      <c r="L644" s="17"/>
      <c r="M644" s="17"/>
      <c r="N644" s="17"/>
      <c r="O644" s="17"/>
    </row>
    <row r="645" spans="1:15" x14ac:dyDescent="0.25">
      <c r="A645" s="15" t="str">
        <f>B525&amp;C641&amp;D645</f>
        <v>CONSUMO PER CAPITA (kg ó litros por individuo)Frutos SecosANDALUCIA</v>
      </c>
      <c r="B645">
        <v>0</v>
      </c>
      <c r="C645" s="15">
        <v>0</v>
      </c>
      <c r="D645" s="15" t="s">
        <v>4</v>
      </c>
      <c r="E645" s="17">
        <v>0.68722592645416536</v>
      </c>
      <c r="F645" s="17">
        <v>0.70563891404842294</v>
      </c>
      <c r="G645" s="17">
        <v>0.58169434464035774</v>
      </c>
      <c r="H645" s="17"/>
      <c r="I645" s="17"/>
      <c r="J645" s="17"/>
      <c r="K645" s="17"/>
      <c r="L645" s="17"/>
      <c r="M645" s="17"/>
      <c r="N645" s="17"/>
      <c r="O645" s="17"/>
    </row>
    <row r="646" spans="1:15" x14ac:dyDescent="0.25">
      <c r="A646" s="15" t="str">
        <f>B525&amp;C641&amp;D646</f>
        <v>CONSUMO PER CAPITA (kg ó litros por individuo)Frutos SecosMDD AM</v>
      </c>
      <c r="B646">
        <v>0</v>
      </c>
      <c r="C646" s="15">
        <v>0</v>
      </c>
      <c r="D646" s="15" t="s">
        <v>5</v>
      </c>
      <c r="E646" s="17">
        <v>0.45200858484297196</v>
      </c>
      <c r="F646" s="17">
        <v>0.46177920249924465</v>
      </c>
      <c r="G646" s="17">
        <v>0.33926025052710995</v>
      </c>
      <c r="H646" s="17"/>
      <c r="I646" s="17"/>
      <c r="J646" s="17"/>
      <c r="K646" s="17"/>
      <c r="L646" s="17"/>
      <c r="M646" s="17"/>
      <c r="N646" s="17"/>
      <c r="O646" s="17"/>
    </row>
    <row r="647" spans="1:15" x14ac:dyDescent="0.25">
      <c r="A647" s="15" t="str">
        <f>B525&amp;C641&amp;D647</f>
        <v>CONSUMO PER CAPITA (kg ó litros por individuo)Frutos SecosRTO CENTRO</v>
      </c>
      <c r="B647">
        <v>0</v>
      </c>
      <c r="C647" s="15">
        <v>0</v>
      </c>
      <c r="D647" s="15" t="s">
        <v>6</v>
      </c>
      <c r="E647" s="17">
        <v>0.42468804734626581</v>
      </c>
      <c r="F647" s="17">
        <v>0.62920419702218544</v>
      </c>
      <c r="G647" s="17">
        <v>0.63303428162526543</v>
      </c>
      <c r="H647" s="17"/>
      <c r="I647" s="17"/>
      <c r="J647" s="17"/>
      <c r="K647" s="17"/>
      <c r="L647" s="17"/>
      <c r="M647" s="17"/>
      <c r="N647" s="17"/>
      <c r="O647" s="17"/>
    </row>
    <row r="648" spans="1:15" x14ac:dyDescent="0.25">
      <c r="A648" s="15" t="str">
        <f>B525&amp;C641&amp;D648</f>
        <v>CONSUMO PER CAPITA (kg ó litros por individuo)Frutos SecosNORTE-CENTRO</v>
      </c>
      <c r="B648">
        <v>0</v>
      </c>
      <c r="C648" s="15">
        <v>0</v>
      </c>
      <c r="D648" s="15" t="s">
        <v>7</v>
      </c>
      <c r="E648" s="17">
        <v>0.60217174204407631</v>
      </c>
      <c r="F648" s="17">
        <v>0.4827135828270962</v>
      </c>
      <c r="G648" s="17">
        <v>0.69740502949261285</v>
      </c>
      <c r="H648" s="17"/>
      <c r="I648" s="17"/>
      <c r="J648" s="17"/>
      <c r="K648" s="17"/>
      <c r="L648" s="17"/>
      <c r="M648" s="17"/>
      <c r="N648" s="17"/>
      <c r="O648" s="17"/>
    </row>
    <row r="649" spans="1:15" x14ac:dyDescent="0.25">
      <c r="A649" s="15" t="str">
        <f>B525&amp;C641&amp;D649</f>
        <v>CONSUMO PER CAPITA (kg ó litros por individuo)Frutos SecosNOROESTE</v>
      </c>
      <c r="B649">
        <v>0</v>
      </c>
      <c r="C649" s="15">
        <v>0</v>
      </c>
      <c r="D649" s="15" t="s">
        <v>8</v>
      </c>
      <c r="E649" s="17">
        <v>0.36471582815420883</v>
      </c>
      <c r="F649" s="17">
        <v>0.44910471118635492</v>
      </c>
      <c r="G649" s="17">
        <v>0.47988174485657853</v>
      </c>
      <c r="H649" s="17"/>
      <c r="I649" s="17"/>
      <c r="J649" s="17"/>
      <c r="K649" s="17"/>
      <c r="L649" s="17"/>
      <c r="M649" s="17"/>
      <c r="N649" s="17"/>
      <c r="O649" s="17"/>
    </row>
    <row r="650" spans="1:15" x14ac:dyDescent="0.25">
      <c r="A650" s="15" t="str">
        <f>B525&amp;C641&amp;D650</f>
        <v>CONSUMO PER CAPITA (kg ó litros por individuo)Frutos Secos&lt;2MIL</v>
      </c>
      <c r="B650">
        <v>0</v>
      </c>
      <c r="C650" s="15">
        <v>0</v>
      </c>
      <c r="D650" s="15" t="s">
        <v>9</v>
      </c>
      <c r="E650" s="18">
        <v>0.36230004833866331</v>
      </c>
      <c r="F650" s="18">
        <v>0.45177431709841864</v>
      </c>
      <c r="G650" s="18">
        <v>0.47096388782219689</v>
      </c>
      <c r="H650" s="18"/>
      <c r="I650" s="17"/>
      <c r="J650" s="18"/>
      <c r="K650" s="18"/>
      <c r="L650" s="17"/>
      <c r="M650" s="17"/>
      <c r="N650" s="17"/>
      <c r="O650" s="17"/>
    </row>
    <row r="651" spans="1:15" x14ac:dyDescent="0.25">
      <c r="A651" s="15" t="str">
        <f>B525&amp;C641&amp;D651</f>
        <v>CONSUMO PER CAPITA (kg ó litros por individuo)Frutos Secos2-5MIL</v>
      </c>
      <c r="B651">
        <v>0</v>
      </c>
      <c r="C651" s="15">
        <v>0</v>
      </c>
      <c r="D651" s="15" t="s">
        <v>10</v>
      </c>
      <c r="E651" s="17">
        <v>0.97104496298425313</v>
      </c>
      <c r="F651" s="17">
        <v>0.2792743297120856</v>
      </c>
      <c r="G651" s="17">
        <v>0.59174169128055454</v>
      </c>
      <c r="H651" s="17"/>
      <c r="I651" s="17"/>
      <c r="J651" s="17"/>
      <c r="K651" s="17"/>
      <c r="L651" s="17"/>
      <c r="M651" s="17"/>
      <c r="N651" s="17"/>
      <c r="O651" s="17"/>
    </row>
    <row r="652" spans="1:15" x14ac:dyDescent="0.25">
      <c r="A652" s="15" t="str">
        <f>B525&amp;C641&amp;D652</f>
        <v>CONSUMO PER CAPITA (kg ó litros por individuo)Frutos Secos5-10MIL</v>
      </c>
      <c r="B652">
        <v>0</v>
      </c>
      <c r="C652" s="15">
        <v>0</v>
      </c>
      <c r="D652" s="15" t="s">
        <v>11</v>
      </c>
      <c r="E652" s="17">
        <v>0.50380095378164125</v>
      </c>
      <c r="F652" s="17">
        <v>0.59363608383811983</v>
      </c>
      <c r="G652" s="17">
        <v>0.37371583335478437</v>
      </c>
      <c r="H652" s="17"/>
      <c r="I652" s="17"/>
      <c r="J652" s="17"/>
      <c r="K652" s="17"/>
      <c r="L652" s="17"/>
      <c r="M652" s="17"/>
      <c r="N652" s="17"/>
      <c r="O652" s="17"/>
    </row>
    <row r="653" spans="1:15" x14ac:dyDescent="0.25">
      <c r="A653" s="15" t="str">
        <f>B525&amp;C641&amp;D653</f>
        <v>CONSUMO PER CAPITA (kg ó litros por individuo)Frutos Secos10-30MIL</v>
      </c>
      <c r="B653">
        <v>0</v>
      </c>
      <c r="C653" s="15">
        <v>0</v>
      </c>
      <c r="D653" s="15" t="s">
        <v>12</v>
      </c>
      <c r="E653" s="17">
        <v>0.48501551956452421</v>
      </c>
      <c r="F653" s="17">
        <v>0.56745202985343135</v>
      </c>
      <c r="G653" s="17">
        <v>0.37622792390288273</v>
      </c>
      <c r="H653" s="17"/>
      <c r="I653" s="17"/>
      <c r="J653" s="17"/>
      <c r="K653" s="17"/>
      <c r="L653" s="17"/>
      <c r="M653" s="17"/>
      <c r="N653" s="17"/>
      <c r="O653" s="17"/>
    </row>
    <row r="654" spans="1:15" x14ac:dyDescent="0.25">
      <c r="A654" s="15" t="str">
        <f>B525&amp;C641&amp;D654</f>
        <v>CONSUMO PER CAPITA (kg ó litros por individuo)Frutos Secos30-100MIL</v>
      </c>
      <c r="B654">
        <v>0</v>
      </c>
      <c r="C654" s="15">
        <v>0</v>
      </c>
      <c r="D654" s="15" t="s">
        <v>13</v>
      </c>
      <c r="E654" s="17">
        <v>0.55734529277659062</v>
      </c>
      <c r="F654" s="17">
        <v>0.48778523447454253</v>
      </c>
      <c r="G654" s="17">
        <v>0.49988048041218663</v>
      </c>
      <c r="H654" s="17"/>
      <c r="I654" s="17"/>
      <c r="J654" s="17"/>
      <c r="K654" s="17"/>
      <c r="L654" s="17"/>
      <c r="M654" s="17"/>
      <c r="N654" s="17"/>
      <c r="O654" s="17"/>
    </row>
    <row r="655" spans="1:15" x14ac:dyDescent="0.25">
      <c r="A655" s="15" t="str">
        <f>B525&amp;C641&amp;D655</f>
        <v>CONSUMO PER CAPITA (kg ó litros por individuo)Frutos Secos100-200MIL</v>
      </c>
      <c r="B655">
        <v>0</v>
      </c>
      <c r="C655" s="15">
        <v>0</v>
      </c>
      <c r="D655" s="15" t="s">
        <v>14</v>
      </c>
      <c r="E655" s="17">
        <v>0.53842718009835344</v>
      </c>
      <c r="F655" s="17">
        <v>0.42834703704126526</v>
      </c>
      <c r="G655" s="17">
        <v>0.39650454830872972</v>
      </c>
      <c r="H655" s="17"/>
      <c r="I655" s="17"/>
      <c r="J655" s="17"/>
      <c r="K655" s="17"/>
      <c r="L655" s="17"/>
      <c r="M655" s="17"/>
      <c r="N655" s="17"/>
      <c r="O655" s="17"/>
    </row>
    <row r="656" spans="1:15" x14ac:dyDescent="0.25">
      <c r="A656" s="15" t="str">
        <f>B525&amp;C641&amp;D656</f>
        <v>CONSUMO PER CAPITA (kg ó litros por individuo)Frutos Secos200-500MIL</v>
      </c>
      <c r="B656">
        <v>0</v>
      </c>
      <c r="C656" s="15">
        <v>0</v>
      </c>
      <c r="D656" s="15" t="s">
        <v>15</v>
      </c>
      <c r="E656" s="17">
        <v>0.40513828786822031</v>
      </c>
      <c r="F656" s="17">
        <v>0.39910623199958278</v>
      </c>
      <c r="G656" s="17">
        <v>0.53769606779089152</v>
      </c>
      <c r="H656" s="17"/>
      <c r="I656" s="17"/>
      <c r="J656" s="17"/>
      <c r="K656" s="17"/>
      <c r="L656" s="17"/>
      <c r="M656" s="17"/>
      <c r="N656" s="17"/>
      <c r="O656" s="17"/>
    </row>
    <row r="657" spans="1:15" x14ac:dyDescent="0.25">
      <c r="A657" s="15" t="str">
        <f>B525&amp;C641&amp;D657</f>
        <v>CONSUMO PER CAPITA (kg ó litros por individuo)Frutos Secos&gt;500MIL</v>
      </c>
      <c r="B657">
        <v>0</v>
      </c>
      <c r="C657" s="15">
        <v>0</v>
      </c>
      <c r="D657" s="15" t="s">
        <v>16</v>
      </c>
      <c r="E657" s="17">
        <v>0.36377504790945153</v>
      </c>
      <c r="F657" s="17">
        <v>0.48406881321865364</v>
      </c>
      <c r="G657" s="17">
        <v>0.36822199780255416</v>
      </c>
      <c r="H657" s="17"/>
      <c r="I657" s="17"/>
      <c r="J657" s="17"/>
      <c r="K657" s="17"/>
      <c r="L657" s="17"/>
      <c r="M657" s="17"/>
      <c r="N657" s="17"/>
      <c r="O657" s="17"/>
    </row>
    <row r="658" spans="1:15" x14ac:dyDescent="0.25">
      <c r="A658" s="15" t="str">
        <f>B525&amp;C641&amp;D658</f>
        <v>CONSUMO PER CAPITA (kg ó litros por individuo)Frutos SecosDE 15 A 19 AÑOS</v>
      </c>
      <c r="B658">
        <v>0</v>
      </c>
      <c r="C658" s="15">
        <v>0</v>
      </c>
      <c r="D658" s="15" t="s">
        <v>48</v>
      </c>
      <c r="E658" s="17">
        <v>0.41359999046419499</v>
      </c>
      <c r="F658" s="18">
        <v>0.559113754736833</v>
      </c>
      <c r="G658" s="18">
        <v>0.53126368757763953</v>
      </c>
      <c r="H658" s="17"/>
      <c r="I658" s="17"/>
      <c r="J658" s="18"/>
      <c r="K658" s="18"/>
      <c r="L658" s="18"/>
      <c r="M658" s="18"/>
      <c r="N658" s="17"/>
      <c r="O658" s="17"/>
    </row>
    <row r="659" spans="1:15" x14ac:dyDescent="0.25">
      <c r="A659" s="15" t="str">
        <f>B525&amp;C641&amp;D659</f>
        <v>CONSUMO PER CAPITA (kg ó litros por individuo)Frutos SecosDE 20 A 24 AÑOS</v>
      </c>
      <c r="B659">
        <v>0</v>
      </c>
      <c r="C659" s="15">
        <v>0</v>
      </c>
      <c r="D659" s="15" t="s">
        <v>49</v>
      </c>
      <c r="E659" s="17">
        <v>0.24288839935800846</v>
      </c>
      <c r="F659" s="17">
        <v>0.27873323227702207</v>
      </c>
      <c r="G659" s="17">
        <v>0.19531069762485534</v>
      </c>
      <c r="H659" s="17"/>
      <c r="I659" s="17"/>
      <c r="J659" s="17"/>
      <c r="K659" s="17"/>
      <c r="L659" s="17"/>
      <c r="M659" s="17"/>
      <c r="N659" s="17"/>
      <c r="O659" s="17"/>
    </row>
    <row r="660" spans="1:15" x14ac:dyDescent="0.25">
      <c r="A660" s="15" t="str">
        <f>B525&amp;C641&amp;D660</f>
        <v>CONSUMO PER CAPITA (kg ó litros por individuo)Frutos SecosDE 25 A 34 AÑOS</v>
      </c>
      <c r="B660">
        <v>0</v>
      </c>
      <c r="C660" s="15">
        <v>0</v>
      </c>
      <c r="D660" s="15" t="s">
        <v>50</v>
      </c>
      <c r="E660" s="17">
        <v>0.27026558840606413</v>
      </c>
      <c r="F660" s="17">
        <v>0.22256773930451934</v>
      </c>
      <c r="G660" s="17">
        <v>0.24769061099126005</v>
      </c>
      <c r="H660" s="17"/>
      <c r="I660" s="17"/>
      <c r="J660" s="17"/>
      <c r="K660" s="17"/>
      <c r="L660" s="17"/>
      <c r="M660" s="17"/>
      <c r="N660" s="17"/>
      <c r="O660" s="17"/>
    </row>
    <row r="661" spans="1:15" x14ac:dyDescent="0.25">
      <c r="A661" s="15" t="str">
        <f>B525&amp;C641&amp;D661</f>
        <v>CONSUMO PER CAPITA (kg ó litros por individuo)Frutos SecosDE 35 A 49 AÑOS</v>
      </c>
      <c r="B661">
        <v>0</v>
      </c>
      <c r="C661" s="15">
        <v>0</v>
      </c>
      <c r="D661" s="15" t="s">
        <v>51</v>
      </c>
      <c r="E661" s="17">
        <v>0.47739404915744277</v>
      </c>
      <c r="F661" s="17">
        <v>0.38756324745512594</v>
      </c>
      <c r="G661" s="17">
        <v>0.26129943967973362</v>
      </c>
      <c r="H661" s="17"/>
      <c r="I661" s="17"/>
      <c r="J661" s="17"/>
      <c r="K661" s="17"/>
      <c r="L661" s="17"/>
      <c r="M661" s="17"/>
      <c r="N661" s="17"/>
      <c r="O661" s="17"/>
    </row>
    <row r="662" spans="1:15" x14ac:dyDescent="0.25">
      <c r="A662" s="15" t="str">
        <f>B525&amp;C641&amp;D662</f>
        <v>CONSUMO PER CAPITA (kg ó litros por individuo)Frutos SecosDE 50 A 59 AÑOS</v>
      </c>
      <c r="B662">
        <v>0</v>
      </c>
      <c r="C662" s="15">
        <v>0</v>
      </c>
      <c r="D662" s="15" t="s">
        <v>52</v>
      </c>
      <c r="E662" s="17">
        <v>0.57093305099217062</v>
      </c>
      <c r="F662" s="17">
        <v>0.61514828277959654</v>
      </c>
      <c r="G662" s="17">
        <v>0.51574222696193917</v>
      </c>
      <c r="H662" s="17"/>
      <c r="I662" s="17"/>
      <c r="J662" s="17"/>
      <c r="K662" s="17"/>
      <c r="L662" s="17"/>
      <c r="M662" s="17"/>
      <c r="N662" s="17"/>
      <c r="O662" s="17"/>
    </row>
    <row r="663" spans="1:15" x14ac:dyDescent="0.25">
      <c r="A663" s="15" t="str">
        <f>B525&amp;C641&amp;D663</f>
        <v>CONSUMO PER CAPITA (kg ó litros por individuo)Frutos SecosDE 60 A 75 AÑOS</v>
      </c>
      <c r="B663">
        <v>0</v>
      </c>
      <c r="C663" s="15">
        <v>0</v>
      </c>
      <c r="D663" s="15" t="s">
        <v>53</v>
      </c>
      <c r="E663" s="17">
        <v>0.73628707435376695</v>
      </c>
      <c r="F663" s="17">
        <v>0.68551121862609943</v>
      </c>
      <c r="G663" s="17">
        <v>0.79906926935618428</v>
      </c>
      <c r="H663" s="17"/>
      <c r="I663" s="17"/>
      <c r="J663" s="17"/>
      <c r="K663" s="17"/>
      <c r="L663" s="17"/>
      <c r="M663" s="17"/>
      <c r="N663" s="17"/>
      <c r="O663" s="17"/>
    </row>
    <row r="664" spans="1:15" x14ac:dyDescent="0.25">
      <c r="A664" s="15" t="str">
        <f>B525&amp;C641&amp;D664</f>
        <v>CONSUMO PER CAPITA (kg ó litros por individuo)Frutos SecosALTA Y MEDIA ALTA</v>
      </c>
      <c r="B664">
        <v>0</v>
      </c>
      <c r="C664" s="15">
        <v>0</v>
      </c>
      <c r="D664" s="15" t="s">
        <v>17</v>
      </c>
      <c r="E664" s="17">
        <v>0.37896246906444553</v>
      </c>
      <c r="F664" s="17">
        <v>0.31956257637877861</v>
      </c>
      <c r="G664" s="17">
        <v>0.3059247023446402</v>
      </c>
      <c r="H664" s="17"/>
      <c r="I664" s="17"/>
      <c r="J664" s="17"/>
      <c r="K664" s="17"/>
      <c r="L664" s="17"/>
      <c r="M664" s="17"/>
      <c r="N664" s="17"/>
      <c r="O664" s="17"/>
    </row>
    <row r="665" spans="1:15" x14ac:dyDescent="0.25">
      <c r="A665" s="15" t="str">
        <f>B525&amp;C641&amp;D665</f>
        <v>CONSUMO PER CAPITA (kg ó litros por individuo)Frutos SecosMEDIA</v>
      </c>
      <c r="B665">
        <v>0</v>
      </c>
      <c r="C665" s="15">
        <v>0</v>
      </c>
      <c r="D665" s="15" t="s">
        <v>18</v>
      </c>
      <c r="E665" s="17">
        <v>0.4935242046296836</v>
      </c>
      <c r="F665" s="17">
        <v>0.59605880629879637</v>
      </c>
      <c r="G665" s="17">
        <v>0.58055636882945072</v>
      </c>
      <c r="H665" s="17"/>
      <c r="I665" s="17"/>
      <c r="J665" s="17"/>
      <c r="K665" s="17"/>
      <c r="L665" s="17"/>
      <c r="M665" s="17"/>
      <c r="N665" s="17"/>
      <c r="O665" s="17"/>
    </row>
    <row r="666" spans="1:15" x14ac:dyDescent="0.25">
      <c r="A666" s="15" t="str">
        <f>B525&amp;C641&amp;D666</f>
        <v>CONSUMO PER CAPITA (kg ó litros por individuo)Frutos SecosMEDIA BAJA</v>
      </c>
      <c r="B666">
        <v>0</v>
      </c>
      <c r="C666" s="15">
        <v>0</v>
      </c>
      <c r="D666" s="15" t="s">
        <v>19</v>
      </c>
      <c r="E666" s="17">
        <v>0.49051655742308875</v>
      </c>
      <c r="F666" s="17">
        <v>0.459429840809708</v>
      </c>
      <c r="G666" s="17">
        <v>0.32278470265380871</v>
      </c>
      <c r="H666" s="17"/>
      <c r="I666" s="17"/>
      <c r="J666" s="17"/>
      <c r="K666" s="17"/>
      <c r="L666" s="17"/>
      <c r="M666" s="17"/>
      <c r="N666" s="17"/>
      <c r="O666" s="17"/>
    </row>
    <row r="667" spans="1:15" x14ac:dyDescent="0.25">
      <c r="A667" s="15" t="str">
        <f>B525&amp;C641&amp;D667</f>
        <v>CONSUMO PER CAPITA (kg ó litros por individuo)Frutos SecosBAJA</v>
      </c>
      <c r="B667">
        <v>0</v>
      </c>
      <c r="C667" s="15">
        <v>0</v>
      </c>
      <c r="D667" s="15" t="s">
        <v>20</v>
      </c>
      <c r="E667" s="17">
        <v>0.66654822136763148</v>
      </c>
      <c r="F667" s="17">
        <v>0.4711357774877703</v>
      </c>
      <c r="G667" s="17">
        <v>0.52286042070646732</v>
      </c>
      <c r="H667" s="17"/>
      <c r="I667" s="17"/>
      <c r="J667" s="17"/>
      <c r="K667" s="17"/>
      <c r="L667" s="17"/>
      <c r="M667" s="17"/>
      <c r="N667" s="17"/>
      <c r="O667" s="17"/>
    </row>
    <row r="668" spans="1:15" x14ac:dyDescent="0.25">
      <c r="A668" s="15" t="str">
        <f>B525&amp;C641&amp;D668</f>
        <v>CONSUMO PER CAPITA (kg ó litros por individuo)Frutos SecosHOMBRE</v>
      </c>
      <c r="B668">
        <v>0</v>
      </c>
      <c r="C668" s="15">
        <v>0</v>
      </c>
      <c r="D668" s="15" t="s">
        <v>21</v>
      </c>
      <c r="E668" s="17">
        <v>0.50988002440260505</v>
      </c>
      <c r="F668" s="17">
        <v>0.48268651545055014</v>
      </c>
      <c r="G668" s="17">
        <v>0.45788002260010402</v>
      </c>
      <c r="H668" s="17"/>
      <c r="I668" s="17"/>
      <c r="J668" s="17"/>
      <c r="K668" s="17"/>
      <c r="L668" s="17"/>
      <c r="M668" s="17"/>
      <c r="N668" s="17"/>
      <c r="O668" s="17"/>
    </row>
    <row r="669" spans="1:15" x14ac:dyDescent="0.25">
      <c r="A669" s="15" t="str">
        <f>B525&amp;C641&amp;D669</f>
        <v>CONSUMO PER CAPITA (kg ó litros por individuo)Frutos SecosMUJER</v>
      </c>
      <c r="B669">
        <v>0</v>
      </c>
      <c r="C669" s="15">
        <v>0</v>
      </c>
      <c r="D669" s="15" t="s">
        <v>22</v>
      </c>
      <c r="E669" s="17">
        <v>0.49342855701646476</v>
      </c>
      <c r="F669" s="17">
        <v>0.47108721176434298</v>
      </c>
      <c r="G669" s="17">
        <v>0.42741979700286808</v>
      </c>
      <c r="H669" s="17"/>
      <c r="I669" s="17"/>
      <c r="J669" s="17"/>
      <c r="K669" s="17"/>
      <c r="L669" s="17"/>
      <c r="M669" s="17"/>
      <c r="N669" s="17"/>
      <c r="O669" s="17"/>
    </row>
    <row r="670" spans="1:15" x14ac:dyDescent="0.25">
      <c r="A670" s="15" t="str">
        <f>B525&amp;C670&amp;D670</f>
        <v>CONSUMO PER CAPITA (kg ó litros por individuo)Chocolatinas/Chocolate/BombonesT.ESPAÑA</v>
      </c>
      <c r="B670">
        <v>0</v>
      </c>
      <c r="C670" s="15" t="s">
        <v>42</v>
      </c>
      <c r="D670" s="15" t="s">
        <v>45</v>
      </c>
      <c r="E670" s="17">
        <v>0.33754069982295964</v>
      </c>
      <c r="F670" s="17">
        <v>0.3363747136203632</v>
      </c>
      <c r="G670" s="17">
        <v>0.28408870160155314</v>
      </c>
      <c r="H670" s="17"/>
      <c r="I670" s="17"/>
      <c r="J670" s="17"/>
      <c r="K670" s="17"/>
      <c r="L670" s="17"/>
      <c r="M670" s="17"/>
      <c r="N670" s="17"/>
      <c r="O670" s="17"/>
    </row>
    <row r="671" spans="1:15" x14ac:dyDescent="0.25">
      <c r="A671" s="15" t="str">
        <f>B525&amp;C670&amp;D671</f>
        <v>CONSUMO PER CAPITA (kg ó litros por individuo)Chocolatinas/Chocolate/BombonesBCN AM</v>
      </c>
      <c r="B671">
        <v>0</v>
      </c>
      <c r="C671" s="15">
        <v>0</v>
      </c>
      <c r="D671" s="15" t="s">
        <v>1</v>
      </c>
      <c r="E671" s="17">
        <v>0.27622690818907203</v>
      </c>
      <c r="F671" s="17">
        <v>0.28338580965028221</v>
      </c>
      <c r="G671" s="17">
        <v>0.17832893057591281</v>
      </c>
      <c r="H671" s="17"/>
      <c r="I671" s="17"/>
      <c r="J671" s="17"/>
      <c r="K671" s="17"/>
      <c r="L671" s="17"/>
      <c r="M671" s="17"/>
      <c r="N671" s="17"/>
      <c r="O671" s="17"/>
    </row>
    <row r="672" spans="1:15" x14ac:dyDescent="0.25">
      <c r="A672" s="15" t="str">
        <f>B525&amp;C670&amp;D672</f>
        <v>CONSUMO PER CAPITA (kg ó litros por individuo)Chocolatinas/Chocolate/BombonesREST.CAT ARAGON</v>
      </c>
      <c r="B672">
        <v>0</v>
      </c>
      <c r="C672" s="15">
        <v>0</v>
      </c>
      <c r="D672" s="15" t="s">
        <v>2</v>
      </c>
      <c r="E672" s="17">
        <v>0.35682490607132006</v>
      </c>
      <c r="F672" s="17">
        <v>0.39664578269940481</v>
      </c>
      <c r="G672" s="17">
        <v>0.30780328692415437</v>
      </c>
      <c r="H672" s="17"/>
      <c r="I672" s="17"/>
      <c r="J672" s="17"/>
      <c r="K672" s="17"/>
      <c r="L672" s="17"/>
      <c r="M672" s="17"/>
      <c r="N672" s="17"/>
      <c r="O672" s="17"/>
    </row>
    <row r="673" spans="1:15" x14ac:dyDescent="0.25">
      <c r="A673" s="15" t="str">
        <f>B525&amp;C670&amp;D673</f>
        <v>CONSUMO PER CAPITA (kg ó litros por individuo)Chocolatinas/Chocolate/BombonesLEVANTE</v>
      </c>
      <c r="B673">
        <v>0</v>
      </c>
      <c r="C673" s="15">
        <v>0</v>
      </c>
      <c r="D673" s="15" t="s">
        <v>3</v>
      </c>
      <c r="E673" s="17">
        <v>0.32756092689245148</v>
      </c>
      <c r="F673" s="17">
        <v>0.24151846902083127</v>
      </c>
      <c r="G673" s="17">
        <v>0.20729753860882874</v>
      </c>
      <c r="H673" s="17"/>
      <c r="I673" s="17"/>
      <c r="J673" s="17"/>
      <c r="K673" s="17"/>
      <c r="L673" s="17"/>
      <c r="M673" s="17"/>
      <c r="N673" s="17"/>
      <c r="O673" s="17"/>
    </row>
    <row r="674" spans="1:15" x14ac:dyDescent="0.25">
      <c r="A674" s="15" t="str">
        <f>B525&amp;C670&amp;D674</f>
        <v>CONSUMO PER CAPITA (kg ó litros por individuo)Chocolatinas/Chocolate/BombonesANDALUCIA</v>
      </c>
      <c r="B674">
        <v>0</v>
      </c>
      <c r="C674" s="15">
        <v>0</v>
      </c>
      <c r="D674" s="15" t="s">
        <v>4</v>
      </c>
      <c r="E674" s="17">
        <v>0.3906248426391114</v>
      </c>
      <c r="F674" s="17">
        <v>0.36543823361240813</v>
      </c>
      <c r="G674" s="17">
        <v>0.36429670549064314</v>
      </c>
      <c r="H674" s="17"/>
      <c r="I674" s="17"/>
      <c r="J674" s="17"/>
      <c r="K674" s="17"/>
      <c r="L674" s="17"/>
      <c r="M674" s="17"/>
      <c r="N674" s="17"/>
      <c r="O674" s="17"/>
    </row>
    <row r="675" spans="1:15" x14ac:dyDescent="0.25">
      <c r="A675" s="15" t="str">
        <f>B525&amp;C670&amp;D675</f>
        <v>CONSUMO PER CAPITA (kg ó litros por individuo)Chocolatinas/Chocolate/BombonesMDD AM</v>
      </c>
      <c r="B675">
        <v>0</v>
      </c>
      <c r="C675" s="15">
        <v>0</v>
      </c>
      <c r="D675" s="15" t="s">
        <v>5</v>
      </c>
      <c r="E675" s="17">
        <v>0.29467147205835675</v>
      </c>
      <c r="F675" s="17">
        <v>0.2532433817464701</v>
      </c>
      <c r="G675" s="17">
        <v>0.1867066026071105</v>
      </c>
      <c r="H675" s="17"/>
      <c r="I675" s="17"/>
      <c r="J675" s="17"/>
      <c r="K675" s="17"/>
      <c r="L675" s="17"/>
      <c r="M675" s="17"/>
      <c r="N675" s="17"/>
      <c r="O675" s="17"/>
    </row>
    <row r="676" spans="1:15" x14ac:dyDescent="0.25">
      <c r="A676" s="15" t="str">
        <f>B525&amp;C670&amp;D676</f>
        <v>CONSUMO PER CAPITA (kg ó litros por individuo)Chocolatinas/Chocolate/BombonesRTO CENTRO</v>
      </c>
      <c r="B676">
        <v>0</v>
      </c>
      <c r="C676" s="15">
        <v>0</v>
      </c>
      <c r="D676" s="15" t="s">
        <v>6</v>
      </c>
      <c r="E676" s="17">
        <v>0.25447631376633795</v>
      </c>
      <c r="F676" s="17">
        <v>0.2861772224838427</v>
      </c>
      <c r="G676" s="17">
        <v>0.35825543837647544</v>
      </c>
      <c r="H676" s="17"/>
      <c r="I676" s="17"/>
      <c r="J676" s="17"/>
      <c r="K676" s="17"/>
      <c r="L676" s="17"/>
      <c r="M676" s="17"/>
      <c r="N676" s="17"/>
      <c r="O676" s="17"/>
    </row>
    <row r="677" spans="1:15" x14ac:dyDescent="0.25">
      <c r="A677" s="15" t="str">
        <f>B525&amp;C670&amp;D677</f>
        <v>CONSUMO PER CAPITA (kg ó litros por individuo)Chocolatinas/Chocolate/BombonesNORTE-CENTRO</v>
      </c>
      <c r="B677">
        <v>0</v>
      </c>
      <c r="C677" s="15">
        <v>0</v>
      </c>
      <c r="D677" s="15" t="s">
        <v>7</v>
      </c>
      <c r="E677" s="17">
        <v>0.36779111131812647</v>
      </c>
      <c r="F677" s="17">
        <v>0.54195612513539226</v>
      </c>
      <c r="G677" s="17">
        <v>0.42872729273046678</v>
      </c>
      <c r="H677" s="17"/>
      <c r="I677" s="17"/>
      <c r="J677" s="17"/>
      <c r="K677" s="17"/>
      <c r="L677" s="17"/>
      <c r="M677" s="17"/>
      <c r="N677" s="17"/>
      <c r="O677" s="17"/>
    </row>
    <row r="678" spans="1:15" x14ac:dyDescent="0.25">
      <c r="A678" s="15" t="str">
        <f>B525&amp;C670&amp;D678</f>
        <v>CONSUMO PER CAPITA (kg ó litros por individuo)Chocolatinas/Chocolate/BombonesNOROESTE</v>
      </c>
      <c r="B678">
        <v>0</v>
      </c>
      <c r="C678" s="15">
        <v>0</v>
      </c>
      <c r="D678" s="15" t="s">
        <v>8</v>
      </c>
      <c r="E678" s="17">
        <v>0.38453307696058542</v>
      </c>
      <c r="F678" s="17">
        <v>0.3609549541676787</v>
      </c>
      <c r="G678" s="17">
        <v>0.22781294192254176</v>
      </c>
      <c r="H678" s="17"/>
      <c r="I678" s="17"/>
      <c r="J678" s="17"/>
      <c r="K678" s="17"/>
      <c r="L678" s="17"/>
      <c r="M678" s="17"/>
      <c r="N678" s="17"/>
      <c r="O678" s="17"/>
    </row>
    <row r="679" spans="1:15" x14ac:dyDescent="0.25">
      <c r="A679" s="15" t="str">
        <f>B525&amp;C670&amp;D679</f>
        <v>CONSUMO PER CAPITA (kg ó litros por individuo)Chocolatinas/Chocolate/Bombones&lt;2MIL</v>
      </c>
      <c r="B679">
        <v>0</v>
      </c>
      <c r="C679" s="15">
        <v>0</v>
      </c>
      <c r="D679" s="15" t="s">
        <v>9</v>
      </c>
      <c r="E679" s="18">
        <v>0.23206863454479598</v>
      </c>
      <c r="F679" s="18">
        <v>0.33608363425414739</v>
      </c>
      <c r="G679" s="17">
        <v>0.51581118439679419</v>
      </c>
      <c r="H679" s="18"/>
      <c r="I679" s="18"/>
      <c r="J679" s="18"/>
      <c r="K679" s="18"/>
      <c r="L679" s="18"/>
      <c r="M679" s="18"/>
      <c r="N679" s="17"/>
      <c r="O679" s="17"/>
    </row>
    <row r="680" spans="1:15" x14ac:dyDescent="0.25">
      <c r="A680" s="15" t="str">
        <f>B525&amp;C670&amp;D680</f>
        <v>CONSUMO PER CAPITA (kg ó litros por individuo)Chocolatinas/Chocolate/Bombones2-5MIL</v>
      </c>
      <c r="B680">
        <v>0</v>
      </c>
      <c r="C680" s="15">
        <v>0</v>
      </c>
      <c r="D680" s="15" t="s">
        <v>10</v>
      </c>
      <c r="E680" s="18">
        <v>0.37793837233121325</v>
      </c>
      <c r="F680" s="18">
        <v>0.34399327599967994</v>
      </c>
      <c r="G680" s="17">
        <v>0.14388643404047818</v>
      </c>
      <c r="H680" s="17"/>
      <c r="I680" s="17"/>
      <c r="J680" s="17"/>
      <c r="K680" s="17"/>
      <c r="L680" s="17"/>
      <c r="M680" s="18"/>
      <c r="N680" s="17"/>
      <c r="O680" s="17"/>
    </row>
    <row r="681" spans="1:15" x14ac:dyDescent="0.25">
      <c r="A681" s="15" t="str">
        <f>B525&amp;C670&amp;D681</f>
        <v>CONSUMO PER CAPITA (kg ó litros por individuo)Chocolatinas/Chocolate/Bombones5-10MIL</v>
      </c>
      <c r="B681">
        <v>0</v>
      </c>
      <c r="C681" s="15">
        <v>0</v>
      </c>
      <c r="D681" s="15" t="s">
        <v>11</v>
      </c>
      <c r="E681" s="17">
        <v>0.37904065847315932</v>
      </c>
      <c r="F681" s="17">
        <v>0.37854040798187694</v>
      </c>
      <c r="G681" s="17">
        <v>0.2255987606423013</v>
      </c>
      <c r="H681" s="17"/>
      <c r="I681" s="17"/>
      <c r="J681" s="17"/>
      <c r="K681" s="17"/>
      <c r="L681" s="17"/>
      <c r="M681" s="17"/>
      <c r="N681" s="17"/>
      <c r="O681" s="17"/>
    </row>
    <row r="682" spans="1:15" x14ac:dyDescent="0.25">
      <c r="A682" s="15" t="str">
        <f>B525&amp;C670&amp;D682</f>
        <v>CONSUMO PER CAPITA (kg ó litros por individuo)Chocolatinas/Chocolate/Bombones10-30MIL</v>
      </c>
      <c r="B682">
        <v>0</v>
      </c>
      <c r="C682" s="15">
        <v>0</v>
      </c>
      <c r="D682" s="15" t="s">
        <v>12</v>
      </c>
      <c r="E682" s="17">
        <v>0.25818110417259521</v>
      </c>
      <c r="F682" s="17">
        <v>0.30612637752661115</v>
      </c>
      <c r="G682" s="17">
        <v>0.31234252784807132</v>
      </c>
      <c r="H682" s="17"/>
      <c r="I682" s="17"/>
      <c r="J682" s="17"/>
      <c r="K682" s="17"/>
      <c r="L682" s="17"/>
      <c r="M682" s="17"/>
      <c r="N682" s="17"/>
      <c r="O682" s="17"/>
    </row>
    <row r="683" spans="1:15" x14ac:dyDescent="0.25">
      <c r="A683" s="15" t="str">
        <f>B525&amp;C670&amp;D683</f>
        <v>CONSUMO PER CAPITA (kg ó litros por individuo)Chocolatinas/Chocolate/Bombones30-100MIL</v>
      </c>
      <c r="B683">
        <v>0</v>
      </c>
      <c r="C683" s="15">
        <v>0</v>
      </c>
      <c r="D683" s="15" t="s">
        <v>13</v>
      </c>
      <c r="E683" s="17">
        <v>0.35429162300742367</v>
      </c>
      <c r="F683" s="17">
        <v>0.32306464063891011</v>
      </c>
      <c r="G683" s="17">
        <v>0.2455775538617597</v>
      </c>
      <c r="H683" s="17"/>
      <c r="I683" s="17"/>
      <c r="J683" s="17"/>
      <c r="K683" s="17"/>
      <c r="L683" s="17"/>
      <c r="M683" s="17"/>
      <c r="N683" s="17"/>
      <c r="O683" s="17"/>
    </row>
    <row r="684" spans="1:15" x14ac:dyDescent="0.25">
      <c r="A684" s="15" t="str">
        <f>B525&amp;C670&amp;D684</f>
        <v>CONSUMO PER CAPITA (kg ó litros por individuo)Chocolatinas/Chocolate/Bombones100-200MIL</v>
      </c>
      <c r="B684">
        <v>0</v>
      </c>
      <c r="C684" s="15">
        <v>0</v>
      </c>
      <c r="D684" s="15" t="s">
        <v>14</v>
      </c>
      <c r="E684" s="17">
        <v>0.35299755133887578</v>
      </c>
      <c r="F684" s="17">
        <v>0.36276919687410819</v>
      </c>
      <c r="G684" s="17">
        <v>0.2685511098064734</v>
      </c>
      <c r="H684" s="17"/>
      <c r="I684" s="17"/>
      <c r="J684" s="17"/>
      <c r="K684" s="17"/>
      <c r="L684" s="17"/>
      <c r="M684" s="17"/>
      <c r="N684" s="17"/>
      <c r="O684" s="17"/>
    </row>
    <row r="685" spans="1:15" x14ac:dyDescent="0.25">
      <c r="A685" s="15" t="str">
        <f>B525&amp;C670&amp;D685</f>
        <v>CONSUMO PER CAPITA (kg ó litros por individuo)Chocolatinas/Chocolate/Bombones200-500MIL</v>
      </c>
      <c r="B685">
        <v>0</v>
      </c>
      <c r="C685" s="15">
        <v>0</v>
      </c>
      <c r="D685" s="15" t="s">
        <v>15</v>
      </c>
      <c r="E685" s="17">
        <v>0.39638447976780022</v>
      </c>
      <c r="F685" s="17">
        <v>0.3895827422633672</v>
      </c>
      <c r="G685" s="17">
        <v>0.4091122071268119</v>
      </c>
      <c r="H685" s="17"/>
      <c r="I685" s="17"/>
      <c r="J685" s="17"/>
      <c r="K685" s="17"/>
      <c r="L685" s="17"/>
      <c r="M685" s="17"/>
      <c r="N685" s="17"/>
      <c r="O685" s="17"/>
    </row>
    <row r="686" spans="1:15" x14ac:dyDescent="0.25">
      <c r="A686" s="15" t="str">
        <f>B525&amp;C670&amp;D686</f>
        <v>CONSUMO PER CAPITA (kg ó litros por individuo)Chocolatinas/Chocolate/Bombones&gt;500MIL</v>
      </c>
      <c r="B686">
        <v>0</v>
      </c>
      <c r="C686" s="15">
        <v>0</v>
      </c>
      <c r="D686" s="15" t="s">
        <v>16</v>
      </c>
      <c r="E686" s="17">
        <v>0.35130414457941245</v>
      </c>
      <c r="F686" s="17">
        <v>0.30716848741892022</v>
      </c>
      <c r="G686" s="17">
        <v>0.21787809454657034</v>
      </c>
      <c r="H686" s="17"/>
      <c r="I686" s="17"/>
      <c r="J686" s="17"/>
      <c r="K686" s="17"/>
      <c r="L686" s="17"/>
      <c r="M686" s="17"/>
      <c r="N686" s="17"/>
      <c r="O686" s="17"/>
    </row>
    <row r="687" spans="1:15" x14ac:dyDescent="0.25">
      <c r="A687" s="15" t="str">
        <f>B525&amp;C670&amp;D687</f>
        <v>CONSUMO PER CAPITA (kg ó litros por individuo)Chocolatinas/Chocolate/BombonesDE 15 A 19 AÑOS</v>
      </c>
      <c r="B687">
        <v>0</v>
      </c>
      <c r="C687" s="15">
        <v>0</v>
      </c>
      <c r="D687" s="15" t="s">
        <v>48</v>
      </c>
      <c r="E687" s="18">
        <v>0.40436431302942294</v>
      </c>
      <c r="F687" s="18">
        <v>0.37697344750393219</v>
      </c>
      <c r="G687" s="17">
        <v>0.31828212704074849</v>
      </c>
      <c r="H687" s="17"/>
      <c r="I687" s="17"/>
      <c r="J687" s="17"/>
      <c r="K687" s="18"/>
      <c r="L687" s="18"/>
      <c r="M687" s="18"/>
      <c r="N687" s="17"/>
      <c r="O687" s="17"/>
    </row>
    <row r="688" spans="1:15" x14ac:dyDescent="0.25">
      <c r="A688" s="15" t="str">
        <f>B525&amp;C670&amp;D688</f>
        <v>CONSUMO PER CAPITA (kg ó litros por individuo)Chocolatinas/Chocolate/BombonesDE 20 A 24 AÑOS</v>
      </c>
      <c r="B688">
        <v>0</v>
      </c>
      <c r="C688" s="15">
        <v>0</v>
      </c>
      <c r="D688" s="15" t="s">
        <v>49</v>
      </c>
      <c r="E688" s="17">
        <v>0.22001831039068195</v>
      </c>
      <c r="F688" s="17">
        <v>0.30172594984605061</v>
      </c>
      <c r="G688" s="17">
        <v>0.42938374197865037</v>
      </c>
      <c r="H688" s="17"/>
      <c r="I688" s="17"/>
      <c r="J688" s="17"/>
      <c r="K688" s="17"/>
      <c r="L688" s="17"/>
      <c r="M688" s="17"/>
      <c r="N688" s="17"/>
      <c r="O688" s="17"/>
    </row>
    <row r="689" spans="1:15" x14ac:dyDescent="0.25">
      <c r="A689" s="15" t="str">
        <f>B525&amp;C670&amp;D689</f>
        <v>CONSUMO PER CAPITA (kg ó litros por individuo)Chocolatinas/Chocolate/BombonesDE 25 A 34 AÑOS</v>
      </c>
      <c r="B689">
        <v>0</v>
      </c>
      <c r="C689" s="15">
        <v>0</v>
      </c>
      <c r="D689" s="15" t="s">
        <v>50</v>
      </c>
      <c r="E689" s="17">
        <v>0.2639941495205147</v>
      </c>
      <c r="F689" s="17">
        <v>0.32363180614405523</v>
      </c>
      <c r="G689" s="17">
        <v>0.25281793688120147</v>
      </c>
      <c r="H689" s="17"/>
      <c r="I689" s="17"/>
      <c r="J689" s="17"/>
      <c r="K689" s="17"/>
      <c r="L689" s="17"/>
      <c r="M689" s="17"/>
      <c r="N689" s="17"/>
      <c r="O689" s="17"/>
    </row>
    <row r="690" spans="1:15" x14ac:dyDescent="0.25">
      <c r="A690" s="15" t="str">
        <f>B525&amp;C670&amp;D690</f>
        <v>CONSUMO PER CAPITA (kg ó litros por individuo)Chocolatinas/Chocolate/BombonesDE 35 A 49 AÑOS</v>
      </c>
      <c r="B690">
        <v>0</v>
      </c>
      <c r="C690" s="15">
        <v>0</v>
      </c>
      <c r="D690" s="15" t="s">
        <v>51</v>
      </c>
      <c r="E690" s="17">
        <v>0.3231377886648496</v>
      </c>
      <c r="F690" s="17">
        <v>0.31686713523991622</v>
      </c>
      <c r="G690" s="17">
        <v>0.22575353894684111</v>
      </c>
      <c r="H690" s="17"/>
      <c r="I690" s="17"/>
      <c r="J690" s="17"/>
      <c r="K690" s="17"/>
      <c r="L690" s="17"/>
      <c r="M690" s="17"/>
      <c r="N690" s="17"/>
      <c r="O690" s="17"/>
    </row>
    <row r="691" spans="1:15" x14ac:dyDescent="0.25">
      <c r="A691" s="15" t="str">
        <f>B525&amp;C670&amp;D691</f>
        <v>CONSUMO PER CAPITA (kg ó litros por individuo)Chocolatinas/Chocolate/BombonesDE 50 A 59 AÑOS</v>
      </c>
      <c r="B691">
        <v>0</v>
      </c>
      <c r="C691" s="15">
        <v>0</v>
      </c>
      <c r="D691" s="15" t="s">
        <v>52</v>
      </c>
      <c r="E691" s="17">
        <v>0.41001009607950267</v>
      </c>
      <c r="F691" s="17">
        <v>0.37623714065043723</v>
      </c>
      <c r="G691" s="17">
        <v>0.22803796705143417</v>
      </c>
      <c r="H691" s="17"/>
      <c r="I691" s="17"/>
      <c r="J691" s="17"/>
      <c r="K691" s="17"/>
      <c r="L691" s="17"/>
      <c r="M691" s="17"/>
      <c r="N691" s="17"/>
      <c r="O691" s="17"/>
    </row>
    <row r="692" spans="1:15" x14ac:dyDescent="0.25">
      <c r="A692" s="15" t="str">
        <f>B525&amp;C670&amp;D692</f>
        <v>CONSUMO PER CAPITA (kg ó litros por individuo)Chocolatinas/Chocolate/BombonesDE 60 A 75 AÑOS</v>
      </c>
      <c r="B692">
        <v>0</v>
      </c>
      <c r="C692" s="15">
        <v>0</v>
      </c>
      <c r="D692" s="15" t="s">
        <v>53</v>
      </c>
      <c r="E692" s="18">
        <v>0.35966594123284817</v>
      </c>
      <c r="F692" s="18">
        <v>0.33566893959442107</v>
      </c>
      <c r="G692" s="17">
        <v>0.3815802308403507</v>
      </c>
      <c r="H692" s="17"/>
      <c r="I692" s="17"/>
      <c r="J692" s="17"/>
      <c r="K692" s="17"/>
      <c r="L692" s="17"/>
      <c r="M692" s="17"/>
      <c r="N692" s="17"/>
      <c r="O692" s="17"/>
    </row>
    <row r="693" spans="1:15" x14ac:dyDescent="0.25">
      <c r="A693" s="15" t="str">
        <f>B525&amp;C670&amp;D693</f>
        <v>CONSUMO PER CAPITA (kg ó litros por individuo)Chocolatinas/Chocolate/BombonesALTA Y MEDIA ALTA</v>
      </c>
      <c r="B693">
        <v>0</v>
      </c>
      <c r="C693" s="15">
        <v>0</v>
      </c>
      <c r="D693" s="15" t="s">
        <v>17</v>
      </c>
      <c r="E693" s="17">
        <v>0.30586353301065278</v>
      </c>
      <c r="F693" s="17">
        <v>0.25187354016785257</v>
      </c>
      <c r="G693" s="17">
        <v>0.24231151737699491</v>
      </c>
      <c r="H693" s="17"/>
      <c r="I693" s="17"/>
      <c r="J693" s="17"/>
      <c r="K693" s="17"/>
      <c r="L693" s="17"/>
      <c r="M693" s="17"/>
      <c r="N693" s="17"/>
      <c r="O693" s="17"/>
    </row>
    <row r="694" spans="1:15" x14ac:dyDescent="0.25">
      <c r="A694" s="15" t="str">
        <f>B525&amp;C670&amp;D694</f>
        <v>CONSUMO PER CAPITA (kg ó litros por individuo)Chocolatinas/Chocolate/BombonesMEDIA</v>
      </c>
      <c r="B694">
        <v>0</v>
      </c>
      <c r="C694" s="15">
        <v>0</v>
      </c>
      <c r="D694" s="15" t="s">
        <v>18</v>
      </c>
      <c r="E694" s="17">
        <v>0.34544126684845694</v>
      </c>
      <c r="F694" s="17">
        <v>0.33811500810670031</v>
      </c>
      <c r="G694" s="17">
        <v>0.27953597730288626</v>
      </c>
      <c r="H694" s="17"/>
      <c r="I694" s="17"/>
      <c r="J694" s="17"/>
      <c r="K694" s="17"/>
      <c r="L694" s="17"/>
      <c r="M694" s="17"/>
      <c r="N694" s="17"/>
      <c r="O694" s="17"/>
    </row>
    <row r="695" spans="1:15" x14ac:dyDescent="0.25">
      <c r="A695" s="15" t="str">
        <f>B525&amp;C670&amp;D695</f>
        <v>CONSUMO PER CAPITA (kg ó litros por individuo)Chocolatinas/Chocolate/BombonesMEDIA BAJA</v>
      </c>
      <c r="B695">
        <v>0</v>
      </c>
      <c r="C695" s="15">
        <v>0</v>
      </c>
      <c r="D695" s="15" t="s">
        <v>19</v>
      </c>
      <c r="E695" s="17">
        <v>0.27534823781748391</v>
      </c>
      <c r="F695" s="17">
        <v>0.41006810459791637</v>
      </c>
      <c r="G695" s="17">
        <v>0.27114770985136039</v>
      </c>
      <c r="H695" s="17"/>
      <c r="I695" s="17"/>
      <c r="J695" s="17"/>
      <c r="K695" s="17"/>
      <c r="L695" s="17"/>
      <c r="M695" s="17"/>
      <c r="N695" s="17"/>
      <c r="O695" s="17"/>
    </row>
    <row r="696" spans="1:15" x14ac:dyDescent="0.25">
      <c r="A696" s="15" t="str">
        <f>B525&amp;C670&amp;D696</f>
        <v>CONSUMO PER CAPITA (kg ó litros por individuo)Chocolatinas/Chocolate/BombonesBAJA</v>
      </c>
      <c r="B696">
        <v>0</v>
      </c>
      <c r="C696" s="15">
        <v>0</v>
      </c>
      <c r="D696" s="15" t="s">
        <v>20</v>
      </c>
      <c r="E696" s="17">
        <v>0.44387391447639862</v>
      </c>
      <c r="F696" s="17">
        <v>0.32622212031429926</v>
      </c>
      <c r="G696" s="17">
        <v>0.3562735479635874</v>
      </c>
      <c r="H696" s="17"/>
      <c r="I696" s="17"/>
      <c r="J696" s="17"/>
      <c r="K696" s="17"/>
      <c r="L696" s="17"/>
      <c r="M696" s="17"/>
      <c r="N696" s="17"/>
      <c r="O696" s="17"/>
    </row>
    <row r="697" spans="1:15" x14ac:dyDescent="0.25">
      <c r="A697" s="15" t="str">
        <f>B525&amp;C670&amp;D697</f>
        <v>CONSUMO PER CAPITA (kg ó litros por individuo)Chocolatinas/Chocolate/BombonesHOMBRE</v>
      </c>
      <c r="B697">
        <v>0</v>
      </c>
      <c r="C697" s="15">
        <v>0</v>
      </c>
      <c r="D697" s="15" t="s">
        <v>21</v>
      </c>
      <c r="E697" s="17">
        <v>0.23748176837349239</v>
      </c>
      <c r="F697" s="17">
        <v>0.18836967716811498</v>
      </c>
      <c r="G697" s="17">
        <v>0.18886441266932982</v>
      </c>
      <c r="H697" s="17"/>
      <c r="I697" s="17"/>
      <c r="J697" s="17"/>
      <c r="K697" s="17"/>
      <c r="L697" s="17"/>
      <c r="M697" s="17"/>
      <c r="N697" s="17"/>
      <c r="O697" s="17"/>
    </row>
    <row r="698" spans="1:15" x14ac:dyDescent="0.25">
      <c r="A698" s="15" t="str">
        <f>B525&amp;C670&amp;D698</f>
        <v>CONSUMO PER CAPITA (kg ó litros por individuo)Chocolatinas/Chocolate/BombonesMUJER</v>
      </c>
      <c r="B698">
        <v>0</v>
      </c>
      <c r="C698" s="15">
        <v>0</v>
      </c>
      <c r="D698" s="15" t="s">
        <v>22</v>
      </c>
      <c r="E698" s="17">
        <v>0.43640676909878301</v>
      </c>
      <c r="F698" s="17">
        <v>0.4821696170087017</v>
      </c>
      <c r="G698" s="17">
        <v>0.37772689204393806</v>
      </c>
      <c r="H698" s="17"/>
      <c r="I698" s="17"/>
      <c r="J698" s="17"/>
      <c r="K698" s="17"/>
      <c r="L698" s="17"/>
      <c r="M698" s="17"/>
      <c r="N698" s="17"/>
      <c r="O698" s="17"/>
    </row>
    <row r="699" spans="1:15" x14ac:dyDescent="0.25">
      <c r="A699" s="15" t="str">
        <f>B525&amp;C699&amp;D699</f>
        <v>CONSUMO PER CAPITA (kg ó litros por individuo)ChiclesT.ESPAÑA</v>
      </c>
      <c r="B699">
        <v>0</v>
      </c>
      <c r="C699" s="15" t="s">
        <v>37</v>
      </c>
      <c r="D699" s="15" t="s">
        <v>45</v>
      </c>
      <c r="E699" s="17">
        <v>9.6953271323600279E-2</v>
      </c>
      <c r="F699" s="17">
        <v>0.10040914729018317</v>
      </c>
      <c r="G699" s="17">
        <v>6.3262340542406273E-2</v>
      </c>
      <c r="H699" s="17"/>
      <c r="I699" s="17"/>
      <c r="J699" s="17"/>
      <c r="K699" s="17"/>
      <c r="L699" s="17"/>
      <c r="M699" s="17"/>
      <c r="N699" s="17"/>
      <c r="O699" s="17"/>
    </row>
    <row r="700" spans="1:15" x14ac:dyDescent="0.25">
      <c r="A700" s="15" t="str">
        <f>B525&amp;C699&amp;D700</f>
        <v>CONSUMO PER CAPITA (kg ó litros por individuo)ChiclesBCN AM</v>
      </c>
      <c r="B700">
        <v>0</v>
      </c>
      <c r="C700" s="15">
        <v>0</v>
      </c>
      <c r="D700" s="15" t="s">
        <v>1</v>
      </c>
      <c r="E700" s="17">
        <v>4.3978498941431438E-2</v>
      </c>
      <c r="F700" s="18">
        <v>7.4398847356890299E-2</v>
      </c>
      <c r="G700" s="18">
        <v>3.6394326746559631E-2</v>
      </c>
      <c r="H700" s="18"/>
      <c r="I700" s="18"/>
      <c r="J700" s="18"/>
      <c r="K700" s="18"/>
      <c r="L700" s="18"/>
      <c r="M700" s="18"/>
      <c r="N700" s="17"/>
      <c r="O700" s="17"/>
    </row>
    <row r="701" spans="1:15" x14ac:dyDescent="0.25">
      <c r="A701" s="15" t="str">
        <f>B525&amp;C699&amp;D701</f>
        <v>CONSUMO PER CAPITA (kg ó litros por individuo)ChiclesREST.CAT ARAGON</v>
      </c>
      <c r="B701">
        <v>0</v>
      </c>
      <c r="C701" s="15">
        <v>0</v>
      </c>
      <c r="D701" s="15" t="s">
        <v>2</v>
      </c>
      <c r="E701" s="17">
        <v>0.12664969439776616</v>
      </c>
      <c r="F701" s="17">
        <v>0.12424884711733411</v>
      </c>
      <c r="G701" s="17">
        <v>0.13021682839252754</v>
      </c>
      <c r="H701" s="17"/>
      <c r="I701" s="17"/>
      <c r="J701" s="18"/>
      <c r="K701" s="18"/>
      <c r="L701" s="17"/>
      <c r="M701" s="17"/>
      <c r="N701" s="17"/>
      <c r="O701" s="17"/>
    </row>
    <row r="702" spans="1:15" x14ac:dyDescent="0.25">
      <c r="A702" s="15" t="str">
        <f>B525&amp;C699&amp;D702</f>
        <v>CONSUMO PER CAPITA (kg ó litros por individuo)ChiclesLEVANTE</v>
      </c>
      <c r="B702">
        <v>0</v>
      </c>
      <c r="C702" s="15">
        <v>0</v>
      </c>
      <c r="D702" s="15" t="s">
        <v>3</v>
      </c>
      <c r="E702" s="17">
        <v>8.0851876692086502E-2</v>
      </c>
      <c r="F702" s="17">
        <v>9.8952577957025431E-2</v>
      </c>
      <c r="G702" s="17">
        <v>6.358495334113666E-2</v>
      </c>
      <c r="H702" s="17"/>
      <c r="I702" s="17"/>
      <c r="J702" s="17"/>
      <c r="K702" s="17"/>
      <c r="L702" s="17"/>
      <c r="M702" s="17"/>
      <c r="N702" s="17"/>
      <c r="O702" s="17"/>
    </row>
    <row r="703" spans="1:15" x14ac:dyDescent="0.25">
      <c r="A703" s="15" t="str">
        <f>B525&amp;C699&amp;D703</f>
        <v>CONSUMO PER CAPITA (kg ó litros por individuo)ChiclesANDALUCIA</v>
      </c>
      <c r="B703">
        <v>0</v>
      </c>
      <c r="C703" s="15">
        <v>0</v>
      </c>
      <c r="D703" s="15" t="s">
        <v>4</v>
      </c>
      <c r="E703" s="17">
        <v>7.4745468028024578E-2</v>
      </c>
      <c r="F703" s="17">
        <v>8.9581861349398245E-2</v>
      </c>
      <c r="G703" s="17">
        <v>4.3160472036707018E-2</v>
      </c>
      <c r="H703" s="17"/>
      <c r="I703" s="17"/>
      <c r="J703" s="17"/>
      <c r="K703" s="17"/>
      <c r="L703" s="17"/>
      <c r="M703" s="17"/>
      <c r="N703" s="17"/>
      <c r="O703" s="17"/>
    </row>
    <row r="704" spans="1:15" x14ac:dyDescent="0.25">
      <c r="A704" s="15" t="str">
        <f>B525&amp;C699&amp;D704</f>
        <v>CONSUMO PER CAPITA (kg ó litros por individuo)ChiclesMDD AM</v>
      </c>
      <c r="B704">
        <v>0</v>
      </c>
      <c r="C704" s="15">
        <v>0</v>
      </c>
      <c r="D704" s="15" t="s">
        <v>5</v>
      </c>
      <c r="E704" s="17">
        <v>0.11777571968638427</v>
      </c>
      <c r="F704" s="17">
        <v>9.6310654410462382E-2</v>
      </c>
      <c r="G704" s="17">
        <v>4.2543242121949779E-2</v>
      </c>
      <c r="H704" s="17"/>
      <c r="I704" s="17"/>
      <c r="J704" s="17"/>
      <c r="K704" s="17"/>
      <c r="L704" s="17"/>
      <c r="M704" s="17"/>
      <c r="N704" s="17"/>
      <c r="O704" s="17"/>
    </row>
    <row r="705" spans="1:15" x14ac:dyDescent="0.25">
      <c r="A705" s="15" t="str">
        <f>B525&amp;C699&amp;D705</f>
        <v>CONSUMO PER CAPITA (kg ó litros por individuo)ChiclesRTO CENTRO</v>
      </c>
      <c r="B705">
        <v>0</v>
      </c>
      <c r="C705" s="15">
        <v>0</v>
      </c>
      <c r="D705" s="15" t="s">
        <v>6</v>
      </c>
      <c r="E705" s="17">
        <v>0.10543282634773583</v>
      </c>
      <c r="F705" s="17">
        <v>0.10680187925831894</v>
      </c>
      <c r="G705" s="17">
        <v>7.6039091673598014E-2</v>
      </c>
      <c r="H705" s="17"/>
      <c r="I705" s="17"/>
      <c r="J705" s="17"/>
      <c r="K705" s="17"/>
      <c r="L705" s="17"/>
      <c r="M705" s="17"/>
      <c r="N705" s="17"/>
      <c r="O705" s="17"/>
    </row>
    <row r="706" spans="1:15" x14ac:dyDescent="0.25">
      <c r="A706" s="15" t="str">
        <f>B525&amp;C699&amp;D706</f>
        <v>CONSUMO PER CAPITA (kg ó litros por individuo)ChiclesNORTE-CENTRO</v>
      </c>
      <c r="B706">
        <v>0</v>
      </c>
      <c r="C706" s="15">
        <v>0</v>
      </c>
      <c r="D706" s="15" t="s">
        <v>7</v>
      </c>
      <c r="E706" s="17">
        <v>8.8059219005579628E-2</v>
      </c>
      <c r="F706" s="17">
        <v>8.6313451800698451E-2</v>
      </c>
      <c r="G706" s="17">
        <v>4.8073312858361542E-2</v>
      </c>
      <c r="H706" s="17"/>
      <c r="I706" s="17"/>
      <c r="J706" s="18"/>
      <c r="K706" s="18"/>
      <c r="L706" s="17"/>
      <c r="M706" s="17"/>
      <c r="N706" s="17"/>
      <c r="O706" s="17"/>
    </row>
    <row r="707" spans="1:15" x14ac:dyDescent="0.25">
      <c r="A707" s="15" t="str">
        <f>B525&amp;C699&amp;D707</f>
        <v>CONSUMO PER CAPITA (kg ó litros por individuo)ChiclesNOROESTE</v>
      </c>
      <c r="B707">
        <v>0</v>
      </c>
      <c r="C707" s="15">
        <v>0</v>
      </c>
      <c r="D707" s="15" t="s">
        <v>8</v>
      </c>
      <c r="E707" s="17">
        <v>0.15450555655102111</v>
      </c>
      <c r="F707" s="17">
        <v>0.13331045592352361</v>
      </c>
      <c r="G707" s="17">
        <v>7.359825293518904E-2</v>
      </c>
      <c r="H707" s="17"/>
      <c r="I707" s="17"/>
      <c r="J707" s="17"/>
      <c r="K707" s="17"/>
      <c r="L707" s="17"/>
      <c r="M707" s="17"/>
      <c r="N707" s="17"/>
      <c r="O707" s="17"/>
    </row>
    <row r="708" spans="1:15" x14ac:dyDescent="0.25">
      <c r="A708" s="15" t="str">
        <f>B525&amp;C699&amp;D708</f>
        <v>CONSUMO PER CAPITA (kg ó litros por individuo)Chicles&lt;2MIL</v>
      </c>
      <c r="B708">
        <v>0</v>
      </c>
      <c r="C708" s="15">
        <v>0</v>
      </c>
      <c r="D708" s="15" t="s">
        <v>9</v>
      </c>
      <c r="E708" s="18">
        <v>8.3326345848876368E-2</v>
      </c>
      <c r="F708" s="18">
        <v>0.11445416675922883</v>
      </c>
      <c r="G708" s="18">
        <v>7.0461836072921155E-2</v>
      </c>
      <c r="H708" s="18"/>
      <c r="I708" s="18"/>
      <c r="J708" s="18"/>
      <c r="K708" s="18"/>
      <c r="L708" s="18"/>
      <c r="M708" s="18"/>
      <c r="N708" s="17"/>
      <c r="O708" s="17"/>
    </row>
    <row r="709" spans="1:15" x14ac:dyDescent="0.25">
      <c r="A709" s="15" t="str">
        <f>B525&amp;C699&amp;D709</f>
        <v>CONSUMO PER CAPITA (kg ó litros por individuo)Chicles2-5MIL</v>
      </c>
      <c r="B709">
        <v>0</v>
      </c>
      <c r="C709" s="15">
        <v>0</v>
      </c>
      <c r="D709" s="15" t="s">
        <v>10</v>
      </c>
      <c r="E709" s="18">
        <v>0.12652919731530909</v>
      </c>
      <c r="F709" s="18">
        <v>7.3777828529942885E-2</v>
      </c>
      <c r="G709" s="18">
        <v>5.848152286040055E-2</v>
      </c>
      <c r="H709" s="18"/>
      <c r="I709" s="17"/>
      <c r="J709" s="18"/>
      <c r="K709" s="18"/>
      <c r="L709" s="18"/>
      <c r="M709" s="18"/>
      <c r="N709" s="17"/>
      <c r="O709" s="17"/>
    </row>
    <row r="710" spans="1:15" x14ac:dyDescent="0.25">
      <c r="A710" s="15" t="str">
        <f>B525&amp;C699&amp;D710</f>
        <v>CONSUMO PER CAPITA (kg ó litros por individuo)Chicles5-10MIL</v>
      </c>
      <c r="B710">
        <v>0</v>
      </c>
      <c r="C710" s="15">
        <v>0</v>
      </c>
      <c r="D710" s="15" t="s">
        <v>11</v>
      </c>
      <c r="E710" s="17">
        <v>0.10001059788107465</v>
      </c>
      <c r="F710" s="18">
        <v>6.0414330904357418E-2</v>
      </c>
      <c r="G710" s="17">
        <v>2.7250599153563732E-2</v>
      </c>
      <c r="H710" s="18"/>
      <c r="I710" s="17"/>
      <c r="J710" s="18"/>
      <c r="K710" s="18"/>
      <c r="L710" s="18"/>
      <c r="M710" s="18"/>
      <c r="N710" s="17"/>
      <c r="O710" s="17"/>
    </row>
    <row r="711" spans="1:15" x14ac:dyDescent="0.25">
      <c r="A711" s="15" t="str">
        <f>B525&amp;C699&amp;D711</f>
        <v>CONSUMO PER CAPITA (kg ó litros por individuo)Chicles10-30MIL</v>
      </c>
      <c r="B711">
        <v>0</v>
      </c>
      <c r="C711" s="15">
        <v>0</v>
      </c>
      <c r="D711" s="15" t="s">
        <v>12</v>
      </c>
      <c r="E711" s="17">
        <v>8.5078362169643262E-2</v>
      </c>
      <c r="F711" s="17">
        <v>0.12080076861937424</v>
      </c>
      <c r="G711" s="17">
        <v>9.2588435829910776E-2</v>
      </c>
      <c r="H711" s="17"/>
      <c r="I711" s="17"/>
      <c r="J711" s="17"/>
      <c r="K711" s="17"/>
      <c r="L711" s="17"/>
      <c r="M711" s="17"/>
      <c r="N711" s="17"/>
      <c r="O711" s="17"/>
    </row>
    <row r="712" spans="1:15" x14ac:dyDescent="0.25">
      <c r="A712" s="15" t="str">
        <f>B525&amp;C699&amp;D712</f>
        <v>CONSUMO PER CAPITA (kg ó litros por individuo)Chicles30-100MIL</v>
      </c>
      <c r="B712">
        <v>0</v>
      </c>
      <c r="C712" s="15">
        <v>0</v>
      </c>
      <c r="D712" s="15" t="s">
        <v>13</v>
      </c>
      <c r="E712" s="17">
        <v>9.4500728215819979E-2</v>
      </c>
      <c r="F712" s="17">
        <v>0.10134807033351356</v>
      </c>
      <c r="G712" s="17">
        <v>5.3478947570224221E-2</v>
      </c>
      <c r="H712" s="17"/>
      <c r="I712" s="17"/>
      <c r="J712" s="17"/>
      <c r="K712" s="17"/>
      <c r="L712" s="17"/>
      <c r="M712" s="17"/>
      <c r="N712" s="17"/>
      <c r="O712" s="17"/>
    </row>
    <row r="713" spans="1:15" x14ac:dyDescent="0.25">
      <c r="A713" s="15" t="str">
        <f>B525&amp;C699&amp;D713</f>
        <v>CONSUMO PER CAPITA (kg ó litros por individuo)Chicles100-200MIL</v>
      </c>
      <c r="B713">
        <v>0</v>
      </c>
      <c r="C713" s="15">
        <v>0</v>
      </c>
      <c r="D713" s="15" t="s">
        <v>14</v>
      </c>
      <c r="E713" s="17">
        <v>0.11000777984580075</v>
      </c>
      <c r="F713" s="17">
        <v>7.0348226368495234E-2</v>
      </c>
      <c r="G713" s="17">
        <v>4.4328166302510887E-2</v>
      </c>
      <c r="H713" s="17"/>
      <c r="I713" s="17"/>
      <c r="J713" s="17"/>
      <c r="K713" s="17"/>
      <c r="L713" s="17"/>
      <c r="M713" s="17"/>
      <c r="N713" s="17"/>
      <c r="O713" s="17"/>
    </row>
    <row r="714" spans="1:15" x14ac:dyDescent="0.25">
      <c r="A714" s="15" t="str">
        <f>B525&amp;C699&amp;D714</f>
        <v>CONSUMO PER CAPITA (kg ó litros por individuo)Chicles200-500MIL</v>
      </c>
      <c r="B714">
        <v>0</v>
      </c>
      <c r="C714" s="15">
        <v>0</v>
      </c>
      <c r="D714" s="15" t="s">
        <v>15</v>
      </c>
      <c r="E714" s="17">
        <v>0.11835556838644917</v>
      </c>
      <c r="F714" s="17">
        <v>0.11145060413009795</v>
      </c>
      <c r="G714" s="17">
        <v>7.7233436962012625E-2</v>
      </c>
      <c r="H714" s="17"/>
      <c r="I714" s="17"/>
      <c r="J714" s="17"/>
      <c r="K714" s="17"/>
      <c r="L714" s="17"/>
      <c r="M714" s="17"/>
      <c r="N714" s="17"/>
      <c r="O714" s="17"/>
    </row>
    <row r="715" spans="1:15" x14ac:dyDescent="0.25">
      <c r="A715" s="15" t="str">
        <f>B525&amp;C699&amp;D715</f>
        <v>CONSUMO PER CAPITA (kg ó litros por individuo)Chicles&gt;500MIL</v>
      </c>
      <c r="B715">
        <v>0</v>
      </c>
      <c r="C715" s="15">
        <v>0</v>
      </c>
      <c r="D715" s="15" t="s">
        <v>16</v>
      </c>
      <c r="E715" s="17">
        <v>8.0385584133645549E-2</v>
      </c>
      <c r="F715" s="17">
        <v>0.1113251116637884</v>
      </c>
      <c r="G715" s="17">
        <v>5.9923685496776603E-2</v>
      </c>
      <c r="H715" s="17"/>
      <c r="I715" s="17"/>
      <c r="J715" s="17"/>
      <c r="K715" s="17"/>
      <c r="L715" s="17"/>
      <c r="M715" s="17"/>
      <c r="N715" s="17"/>
      <c r="O715" s="17"/>
    </row>
    <row r="716" spans="1:15" x14ac:dyDescent="0.25">
      <c r="A716" s="15" t="str">
        <f>B525&amp;C699&amp;D716</f>
        <v>CONSUMO PER CAPITA (kg ó litros por individuo)ChiclesDE 15 A 19 AÑOS</v>
      </c>
      <c r="B716">
        <v>0</v>
      </c>
      <c r="C716" s="15">
        <v>0</v>
      </c>
      <c r="D716" s="15" t="s">
        <v>48</v>
      </c>
      <c r="E716" s="18">
        <v>7.2848176094762504E-2</v>
      </c>
      <c r="F716" s="18">
        <v>9.0737557177741693E-2</v>
      </c>
      <c r="G716" s="18">
        <v>6.5310857248460225E-2</v>
      </c>
      <c r="H716" s="18"/>
      <c r="I716" s="18"/>
      <c r="J716" s="18"/>
      <c r="K716" s="18"/>
      <c r="L716" s="18"/>
      <c r="M716" s="18"/>
      <c r="N716" s="17"/>
      <c r="O716" s="17"/>
    </row>
    <row r="717" spans="1:15" x14ac:dyDescent="0.25">
      <c r="A717" s="15" t="str">
        <f>B525&amp;C699&amp;D717</f>
        <v>CONSUMO PER CAPITA (kg ó litros por individuo)ChiclesDE 20 A 24 AÑOS</v>
      </c>
      <c r="B717">
        <v>0</v>
      </c>
      <c r="C717" s="15">
        <v>0</v>
      </c>
      <c r="D717" s="15" t="s">
        <v>49</v>
      </c>
      <c r="E717" s="17">
        <v>7.6792189514718209E-2</v>
      </c>
      <c r="F717" s="17">
        <v>6.1081065726377004E-2</v>
      </c>
      <c r="G717" s="17">
        <v>1.9079070852748226E-2</v>
      </c>
      <c r="H717" s="17"/>
      <c r="I717" s="17"/>
      <c r="J717" s="18"/>
      <c r="K717" s="18"/>
      <c r="L717" s="18"/>
      <c r="M717" s="17"/>
      <c r="N717" s="17"/>
      <c r="O717" s="17"/>
    </row>
    <row r="718" spans="1:15" x14ac:dyDescent="0.25">
      <c r="A718" s="15" t="str">
        <f>B525&amp;C699&amp;D718</f>
        <v>CONSUMO PER CAPITA (kg ó litros por individuo)ChiclesDE 25 A 34 AÑOS</v>
      </c>
      <c r="B718">
        <v>0</v>
      </c>
      <c r="C718" s="15">
        <v>0</v>
      </c>
      <c r="D718" s="15" t="s">
        <v>50</v>
      </c>
      <c r="E718" s="17">
        <v>4.2856720586240564E-2</v>
      </c>
      <c r="F718" s="17">
        <v>3.9933623380397458E-2</v>
      </c>
      <c r="G718" s="17">
        <v>2.8615031770105468E-2</v>
      </c>
      <c r="H718" s="17"/>
      <c r="I718" s="17"/>
      <c r="J718" s="17"/>
      <c r="K718" s="17"/>
      <c r="L718" s="17"/>
      <c r="M718" s="17"/>
      <c r="N718" s="17"/>
      <c r="O718" s="17"/>
    </row>
    <row r="719" spans="1:15" x14ac:dyDescent="0.25">
      <c r="A719" s="15" t="str">
        <f>B525&amp;C699&amp;D719</f>
        <v>CONSUMO PER CAPITA (kg ó litros por individuo)ChiclesDE 35 A 49 AÑOS</v>
      </c>
      <c r="B719">
        <v>0</v>
      </c>
      <c r="C719" s="15">
        <v>0</v>
      </c>
      <c r="D719" s="15" t="s">
        <v>51</v>
      </c>
      <c r="E719" s="17">
        <v>9.2438177524423223E-2</v>
      </c>
      <c r="F719" s="17">
        <v>6.9117868341006722E-2</v>
      </c>
      <c r="G719" s="17">
        <v>3.7210931684845995E-2</v>
      </c>
      <c r="H719" s="17"/>
      <c r="I719" s="17"/>
      <c r="J719" s="17"/>
      <c r="K719" s="17"/>
      <c r="L719" s="17"/>
      <c r="M719" s="17"/>
      <c r="N719" s="17"/>
      <c r="O719" s="17"/>
    </row>
    <row r="720" spans="1:15" x14ac:dyDescent="0.25">
      <c r="A720" s="15" t="str">
        <f>B525&amp;C699&amp;D720</f>
        <v>CONSUMO PER CAPITA (kg ó litros por individuo)ChiclesDE 50 A 59 AÑOS</v>
      </c>
      <c r="B720">
        <v>0</v>
      </c>
      <c r="C720" s="15">
        <v>0</v>
      </c>
      <c r="D720" s="15" t="s">
        <v>52</v>
      </c>
      <c r="E720" s="17">
        <v>0.15631841417247674</v>
      </c>
      <c r="F720" s="17">
        <v>0.16847237373565102</v>
      </c>
      <c r="G720" s="17">
        <v>0.10755552766815159</v>
      </c>
      <c r="H720" s="17"/>
      <c r="I720" s="17"/>
      <c r="J720" s="17"/>
      <c r="K720" s="17"/>
      <c r="L720" s="17"/>
      <c r="M720" s="17"/>
      <c r="N720" s="17"/>
      <c r="O720" s="17"/>
    </row>
    <row r="721" spans="1:15" x14ac:dyDescent="0.25">
      <c r="A721" s="15" t="str">
        <f>B525&amp;C699&amp;D721</f>
        <v>CONSUMO PER CAPITA (kg ó litros por individuo)ChiclesDE 60 A 75 AÑOS</v>
      </c>
      <c r="B721">
        <v>0</v>
      </c>
      <c r="C721" s="15">
        <v>0</v>
      </c>
      <c r="D721" s="15" t="s">
        <v>53</v>
      </c>
      <c r="E721" s="17">
        <v>0.10113088355017801</v>
      </c>
      <c r="F721" s="18">
        <v>0.13988823671297215</v>
      </c>
      <c r="G721" s="18">
        <v>9.5034393063147218E-2</v>
      </c>
      <c r="H721" s="18"/>
      <c r="I721" s="17"/>
      <c r="J721" s="17"/>
      <c r="K721" s="17"/>
      <c r="L721" s="17"/>
      <c r="M721" s="17"/>
      <c r="N721" s="17"/>
      <c r="O721" s="17"/>
    </row>
    <row r="722" spans="1:15" x14ac:dyDescent="0.25">
      <c r="A722" s="15" t="str">
        <f>B525&amp;C699&amp;D722</f>
        <v>CONSUMO PER CAPITA (kg ó litros por individuo)ChiclesALTA Y MEDIA ALTA</v>
      </c>
      <c r="B722">
        <v>0</v>
      </c>
      <c r="C722" s="15">
        <v>0</v>
      </c>
      <c r="D722" s="15" t="s">
        <v>17</v>
      </c>
      <c r="E722" s="17">
        <v>0.10735279123095952</v>
      </c>
      <c r="F722" s="17">
        <v>0.11697089561860387</v>
      </c>
      <c r="G722" s="17">
        <v>6.4595855305660962E-2</v>
      </c>
      <c r="H722" s="17"/>
      <c r="I722" s="17"/>
      <c r="J722" s="17"/>
      <c r="K722" s="17"/>
      <c r="L722" s="17"/>
      <c r="M722" s="17"/>
      <c r="N722" s="17"/>
      <c r="O722" s="17"/>
    </row>
    <row r="723" spans="1:15" x14ac:dyDescent="0.25">
      <c r="A723" s="15" t="str">
        <f>B525&amp;C699&amp;D723</f>
        <v>CONSUMO PER CAPITA (kg ó litros por individuo)ChiclesMEDIA</v>
      </c>
      <c r="B723">
        <v>0</v>
      </c>
      <c r="C723" s="15">
        <v>0</v>
      </c>
      <c r="D723" s="15" t="s">
        <v>18</v>
      </c>
      <c r="E723" s="17">
        <v>0.10837673892910972</v>
      </c>
      <c r="F723" s="17">
        <v>9.8296732912606488E-2</v>
      </c>
      <c r="G723" s="17">
        <v>7.1219954916032155E-2</v>
      </c>
      <c r="H723" s="17"/>
      <c r="I723" s="17"/>
      <c r="J723" s="17"/>
      <c r="K723" s="17"/>
      <c r="L723" s="17"/>
      <c r="M723" s="17"/>
      <c r="N723" s="17"/>
      <c r="O723" s="17"/>
    </row>
    <row r="724" spans="1:15" x14ac:dyDescent="0.25">
      <c r="A724" s="15" t="str">
        <f>B525&amp;C699&amp;D724</f>
        <v>CONSUMO PER CAPITA (kg ó litros por individuo)ChiclesMEDIA BAJA</v>
      </c>
      <c r="B724">
        <v>0</v>
      </c>
      <c r="C724" s="15">
        <v>0</v>
      </c>
      <c r="D724" s="15" t="s">
        <v>19</v>
      </c>
      <c r="E724" s="17">
        <v>9.64267334230961E-2</v>
      </c>
      <c r="F724" s="17">
        <v>0.10232613060039839</v>
      </c>
      <c r="G724" s="17">
        <v>6.0562103715000357E-2</v>
      </c>
      <c r="H724" s="17"/>
      <c r="I724" s="17"/>
      <c r="J724" s="17"/>
      <c r="K724" s="17"/>
      <c r="L724" s="17"/>
      <c r="M724" s="17"/>
      <c r="N724" s="17"/>
      <c r="O724" s="17"/>
    </row>
    <row r="725" spans="1:15" x14ac:dyDescent="0.25">
      <c r="A725" s="15" t="str">
        <f>B525&amp;C699&amp;D725</f>
        <v>CONSUMO PER CAPITA (kg ó litros por individuo)ChiclesBAJA</v>
      </c>
      <c r="B725">
        <v>0</v>
      </c>
      <c r="C725" s="15">
        <v>0</v>
      </c>
      <c r="D725" s="15" t="s">
        <v>20</v>
      </c>
      <c r="E725" s="17">
        <v>6.6669687903462102E-2</v>
      </c>
      <c r="F725" s="18">
        <v>8.292579242291806E-2</v>
      </c>
      <c r="G725" s="18">
        <v>5.184523709065713E-2</v>
      </c>
      <c r="H725" s="17"/>
      <c r="I725" s="17"/>
      <c r="J725" s="17"/>
      <c r="K725" s="17"/>
      <c r="L725" s="17"/>
      <c r="M725" s="17"/>
      <c r="N725" s="17"/>
      <c r="O725" s="17"/>
    </row>
    <row r="726" spans="1:15" x14ac:dyDescent="0.25">
      <c r="A726" s="15" t="str">
        <f>B525&amp;C699&amp;D726</f>
        <v>CONSUMO PER CAPITA (kg ó litros por individuo)ChiclesHOMBRE</v>
      </c>
      <c r="B726">
        <v>0</v>
      </c>
      <c r="C726" s="15">
        <v>0</v>
      </c>
      <c r="D726" s="15" t="s">
        <v>21</v>
      </c>
      <c r="E726" s="17">
        <v>5.4900733932748462E-2</v>
      </c>
      <c r="F726" s="17">
        <v>5.2943484325260227E-2</v>
      </c>
      <c r="G726" s="17">
        <v>4.0516929345641203E-2</v>
      </c>
      <c r="H726" s="17"/>
      <c r="I726" s="17"/>
      <c r="J726" s="17"/>
      <c r="K726" s="17"/>
      <c r="L726" s="17"/>
      <c r="M726" s="17"/>
      <c r="N726" s="17"/>
      <c r="O726" s="17"/>
    </row>
    <row r="727" spans="1:15" x14ac:dyDescent="0.25">
      <c r="A727" s="15" t="str">
        <f>B525&amp;C699&amp;D727</f>
        <v>CONSUMO PER CAPITA (kg ó litros por individuo)ChiclesMUJER</v>
      </c>
      <c r="B727">
        <v>0</v>
      </c>
      <c r="C727" s="15">
        <v>0</v>
      </c>
      <c r="D727" s="15" t="s">
        <v>22</v>
      </c>
      <c r="E727" s="17">
        <v>0.13850453253119363</v>
      </c>
      <c r="F727" s="17">
        <v>0.14717191141729524</v>
      </c>
      <c r="G727" s="17">
        <v>8.5628899743289549E-2</v>
      </c>
      <c r="H727" s="17"/>
      <c r="I727" s="17"/>
      <c r="J727" s="17"/>
      <c r="K727" s="17"/>
      <c r="L727" s="17"/>
      <c r="M727" s="17"/>
      <c r="N727" s="17"/>
      <c r="O727" s="17"/>
    </row>
    <row r="728" spans="1:15" x14ac:dyDescent="0.25">
      <c r="A728" s="15" t="str">
        <f>B525&amp;C728&amp;D728</f>
        <v>CONSUMO PER CAPITA (kg ó litros por individuo)CaramelosT.ESPAÑA</v>
      </c>
      <c r="B728">
        <v>0</v>
      </c>
      <c r="C728" s="15" t="s">
        <v>38</v>
      </c>
      <c r="D728" s="15" t="s">
        <v>45</v>
      </c>
      <c r="E728" s="17">
        <v>8.9130711412329394E-2</v>
      </c>
      <c r="F728" s="17">
        <v>9.4251876248521257E-2</v>
      </c>
      <c r="G728" s="17">
        <v>5.3211341677624834E-2</v>
      </c>
      <c r="H728" s="17"/>
      <c r="I728" s="17"/>
      <c r="J728" s="17"/>
      <c r="K728" s="17"/>
      <c r="L728" s="17"/>
      <c r="M728" s="17"/>
      <c r="N728" s="17"/>
      <c r="O728" s="17"/>
    </row>
    <row r="729" spans="1:15" x14ac:dyDescent="0.25">
      <c r="A729" s="15" t="str">
        <f>B525&amp;C728&amp;D729</f>
        <v>CONSUMO PER CAPITA (kg ó litros por individuo)CaramelosBCN AM</v>
      </c>
      <c r="B729">
        <v>0</v>
      </c>
      <c r="C729" s="15">
        <v>0</v>
      </c>
      <c r="D729" s="15" t="s">
        <v>1</v>
      </c>
      <c r="E729" s="18">
        <v>9.9449768136308972E-2</v>
      </c>
      <c r="F729" s="18">
        <v>0.10155162907037941</v>
      </c>
      <c r="G729" s="17">
        <v>6.1018380209885155E-2</v>
      </c>
      <c r="H729" s="18"/>
      <c r="I729" s="17"/>
      <c r="J729" s="18"/>
      <c r="K729" s="18"/>
      <c r="L729" s="18"/>
      <c r="M729" s="17"/>
      <c r="N729" s="17"/>
      <c r="O729" s="17"/>
    </row>
    <row r="730" spans="1:15" x14ac:dyDescent="0.25">
      <c r="A730" s="15" t="str">
        <f>B525&amp;C728&amp;D730</f>
        <v>CONSUMO PER CAPITA (kg ó litros por individuo)CaramelosREST.CAT ARAGON</v>
      </c>
      <c r="B730">
        <v>0</v>
      </c>
      <c r="C730" s="15">
        <v>0</v>
      </c>
      <c r="D730" s="15" t="s">
        <v>2</v>
      </c>
      <c r="E730" s="18">
        <v>0.14582747092470758</v>
      </c>
      <c r="F730" s="18">
        <v>0.22065323748403692</v>
      </c>
      <c r="G730" s="17">
        <v>0.11251310026822617</v>
      </c>
      <c r="H730" s="17"/>
      <c r="I730" s="17"/>
      <c r="J730" s="17"/>
      <c r="K730" s="18"/>
      <c r="L730" s="17"/>
      <c r="M730" s="18"/>
      <c r="N730" s="17"/>
      <c r="O730" s="17"/>
    </row>
    <row r="731" spans="1:15" x14ac:dyDescent="0.25">
      <c r="A731" s="15" t="str">
        <f>B525&amp;C728&amp;D731</f>
        <v>CONSUMO PER CAPITA (kg ó litros por individuo)CaramelosLEVANTE</v>
      </c>
      <c r="B731">
        <v>0</v>
      </c>
      <c r="C731" s="15">
        <v>0</v>
      </c>
      <c r="D731" s="15" t="s">
        <v>3</v>
      </c>
      <c r="E731" s="18">
        <v>6.6073811828611856E-2</v>
      </c>
      <c r="F731" s="17">
        <v>5.3489855382737518E-2</v>
      </c>
      <c r="G731" s="17">
        <v>2.5677087413344263E-2</v>
      </c>
      <c r="H731" s="17"/>
      <c r="I731" s="17"/>
      <c r="J731" s="17"/>
      <c r="K731" s="17"/>
      <c r="L731" s="18"/>
      <c r="M731" s="17"/>
      <c r="N731" s="17"/>
      <c r="O731" s="17"/>
    </row>
    <row r="732" spans="1:15" x14ac:dyDescent="0.25">
      <c r="A732" s="15" t="str">
        <f>B525&amp;C728&amp;D732</f>
        <v>CONSUMO PER CAPITA (kg ó litros por individuo)CaramelosANDALUCIA</v>
      </c>
      <c r="B732">
        <v>0</v>
      </c>
      <c r="C732" s="15">
        <v>0</v>
      </c>
      <c r="D732" s="15" t="s">
        <v>4</v>
      </c>
      <c r="E732" s="17">
        <v>7.9582496126215388E-2</v>
      </c>
      <c r="F732" s="17">
        <v>6.3332712239147299E-2</v>
      </c>
      <c r="G732" s="17">
        <v>2.9389797400378285E-2</v>
      </c>
      <c r="H732" s="17"/>
      <c r="I732" s="17"/>
      <c r="J732" s="17"/>
      <c r="K732" s="17"/>
      <c r="L732" s="17"/>
      <c r="M732" s="17"/>
      <c r="N732" s="17"/>
      <c r="O732" s="17"/>
    </row>
    <row r="733" spans="1:15" x14ac:dyDescent="0.25">
      <c r="A733" s="15" t="str">
        <f>B525&amp;C728&amp;D733</f>
        <v>CONSUMO PER CAPITA (kg ó litros por individuo)CaramelosMDD AM</v>
      </c>
      <c r="B733">
        <v>0</v>
      </c>
      <c r="C733" s="15">
        <v>0</v>
      </c>
      <c r="D733" s="15" t="s">
        <v>5</v>
      </c>
      <c r="E733" s="18">
        <v>6.168344209368197E-2</v>
      </c>
      <c r="F733" s="17">
        <v>6.3169409004221383E-2</v>
      </c>
      <c r="G733" s="17">
        <v>3.0861589462660051E-2</v>
      </c>
      <c r="H733" s="17"/>
      <c r="I733" s="17"/>
      <c r="J733" s="17"/>
      <c r="K733" s="18"/>
      <c r="L733" s="17"/>
      <c r="M733" s="17"/>
      <c r="N733" s="17"/>
      <c r="O733" s="17"/>
    </row>
    <row r="734" spans="1:15" x14ac:dyDescent="0.25">
      <c r="A734" s="15" t="str">
        <f>B525&amp;C728&amp;D734</f>
        <v>CONSUMO PER CAPITA (kg ó litros por individuo)CaramelosRTO CENTRO</v>
      </c>
      <c r="B734">
        <v>0</v>
      </c>
      <c r="C734" s="15">
        <v>0</v>
      </c>
      <c r="D734" s="15" t="s">
        <v>6</v>
      </c>
      <c r="E734" s="17">
        <v>6.1967285287378465E-2</v>
      </c>
      <c r="F734" s="18">
        <v>8.9407574885228422E-2</v>
      </c>
      <c r="G734" s="17">
        <v>7.5566066589219827E-2</v>
      </c>
      <c r="H734" s="17"/>
      <c r="I734" s="17"/>
      <c r="J734" s="17"/>
      <c r="K734" s="17"/>
      <c r="L734" s="17"/>
      <c r="M734" s="17"/>
      <c r="N734" s="17"/>
      <c r="O734" s="17"/>
    </row>
    <row r="735" spans="1:15" x14ac:dyDescent="0.25">
      <c r="A735" s="15" t="str">
        <f>B525&amp;C728&amp;D735</f>
        <v>CONSUMO PER CAPITA (kg ó litros por individuo)CaramelosNORTE-CENTRO</v>
      </c>
      <c r="B735">
        <v>0</v>
      </c>
      <c r="C735" s="15">
        <v>0</v>
      </c>
      <c r="D735" s="15" t="s">
        <v>7</v>
      </c>
      <c r="E735" s="18">
        <v>0.10124548646581115</v>
      </c>
      <c r="F735" s="18">
        <v>7.10372009509979E-2</v>
      </c>
      <c r="G735" s="17">
        <v>5.0779762060612001E-2</v>
      </c>
      <c r="H735" s="18"/>
      <c r="I735" s="18"/>
      <c r="J735" s="18"/>
      <c r="K735" s="17"/>
      <c r="L735" s="18"/>
      <c r="M735" s="18"/>
      <c r="N735" s="17"/>
      <c r="O735" s="17"/>
    </row>
    <row r="736" spans="1:15" x14ac:dyDescent="0.25">
      <c r="A736" s="15" t="str">
        <f>B525&amp;C728&amp;D736</f>
        <v>CONSUMO PER CAPITA (kg ó litros por individuo)CaramelosNOROESTE</v>
      </c>
      <c r="B736">
        <v>0</v>
      </c>
      <c r="C736" s="15">
        <v>0</v>
      </c>
      <c r="D736" s="15" t="s">
        <v>8</v>
      </c>
      <c r="E736" s="18">
        <v>0.11486431792623487</v>
      </c>
      <c r="F736" s="18">
        <v>0.12079311422747525</v>
      </c>
      <c r="G736" s="17">
        <v>7.3486775645428756E-2</v>
      </c>
      <c r="H736" s="17"/>
      <c r="I736" s="17"/>
      <c r="J736" s="17"/>
      <c r="K736" s="17"/>
      <c r="L736" s="17"/>
      <c r="M736" s="18"/>
      <c r="N736" s="17"/>
      <c r="O736" s="17"/>
    </row>
    <row r="737" spans="1:15" x14ac:dyDescent="0.25">
      <c r="A737" s="15" t="str">
        <f>B525&amp;C728&amp;D737</f>
        <v>CONSUMO PER CAPITA (kg ó litros por individuo)Caramelos&lt;2MIL</v>
      </c>
      <c r="B737">
        <v>0</v>
      </c>
      <c r="C737" s="15">
        <v>0</v>
      </c>
      <c r="D737" s="15" t="s">
        <v>9</v>
      </c>
      <c r="E737" s="18">
        <v>5.87630213664923E-2</v>
      </c>
      <c r="F737" s="18">
        <v>6.9414489856183439E-2</v>
      </c>
      <c r="G737" s="18">
        <v>4.1226278416307348E-2</v>
      </c>
      <c r="H737" s="18"/>
      <c r="I737" s="18"/>
      <c r="J737" s="18"/>
      <c r="K737" s="18"/>
      <c r="L737" s="18"/>
      <c r="M737" s="18"/>
      <c r="N737" s="17"/>
      <c r="O737" s="17"/>
    </row>
    <row r="738" spans="1:15" x14ac:dyDescent="0.25">
      <c r="A738" s="15" t="str">
        <f>B525&amp;C728&amp;D738</f>
        <v>CONSUMO PER CAPITA (kg ó litros por individuo)Caramelos2-5MIL</v>
      </c>
      <c r="B738">
        <v>0</v>
      </c>
      <c r="C738" s="15">
        <v>0</v>
      </c>
      <c r="D738" s="15" t="s">
        <v>10</v>
      </c>
      <c r="E738" s="18">
        <v>8.1159695979617308E-2</v>
      </c>
      <c r="F738" s="18">
        <v>6.4192647866871524E-2</v>
      </c>
      <c r="G738" s="18">
        <v>5.2762545541942339E-2</v>
      </c>
      <c r="H738" s="18"/>
      <c r="I738" s="18"/>
      <c r="J738" s="18"/>
      <c r="K738" s="18"/>
      <c r="L738" s="18"/>
      <c r="M738" s="18"/>
      <c r="N738" s="17"/>
      <c r="O738" s="17"/>
    </row>
    <row r="739" spans="1:15" x14ac:dyDescent="0.25">
      <c r="A739" s="15" t="str">
        <f>B525&amp;C728&amp;D739</f>
        <v>CONSUMO PER CAPITA (kg ó litros por individuo)Caramelos5-10MIL</v>
      </c>
      <c r="B739">
        <v>0</v>
      </c>
      <c r="C739" s="15">
        <v>0</v>
      </c>
      <c r="D739" s="15" t="s">
        <v>11</v>
      </c>
      <c r="E739" s="18">
        <v>8.8188207656620499E-2</v>
      </c>
      <c r="F739" s="18">
        <v>9.5422494725490151E-2</v>
      </c>
      <c r="G739" s="18">
        <v>6.8743765714797872E-2</v>
      </c>
      <c r="H739" s="17"/>
      <c r="I739" s="18"/>
      <c r="J739" s="18"/>
      <c r="K739" s="18"/>
      <c r="L739" s="18"/>
      <c r="M739" s="18"/>
      <c r="N739" s="17"/>
      <c r="O739" s="17"/>
    </row>
    <row r="740" spans="1:15" x14ac:dyDescent="0.25">
      <c r="A740" s="15" t="str">
        <f>B525&amp;C728&amp;D740</f>
        <v>CONSUMO PER CAPITA (kg ó litros por individuo)Caramelos10-30MIL</v>
      </c>
      <c r="B740">
        <v>0</v>
      </c>
      <c r="C740" s="15">
        <v>0</v>
      </c>
      <c r="D740" s="15" t="s">
        <v>12</v>
      </c>
      <c r="E740" s="17">
        <v>0.11146780272862983</v>
      </c>
      <c r="F740" s="17">
        <v>0.17129680537737771</v>
      </c>
      <c r="G740" s="17">
        <v>8.2655187509169781E-2</v>
      </c>
      <c r="H740" s="17"/>
      <c r="I740" s="17"/>
      <c r="J740" s="17"/>
      <c r="K740" s="17"/>
      <c r="L740" s="17"/>
      <c r="M740" s="17"/>
      <c r="N740" s="17"/>
      <c r="O740" s="17"/>
    </row>
    <row r="741" spans="1:15" x14ac:dyDescent="0.25">
      <c r="A741" s="15" t="str">
        <f>B525&amp;C728&amp;D741</f>
        <v>CONSUMO PER CAPITA (kg ó litros por individuo)Caramelos30-100MIL</v>
      </c>
      <c r="B741">
        <v>0</v>
      </c>
      <c r="C741" s="15">
        <v>0</v>
      </c>
      <c r="D741" s="15" t="s">
        <v>13</v>
      </c>
      <c r="E741" s="17">
        <v>9.6120712298275984E-2</v>
      </c>
      <c r="F741" s="17">
        <v>5.6733749791824703E-2</v>
      </c>
      <c r="G741" s="17">
        <v>3.3646845323253474E-2</v>
      </c>
      <c r="H741" s="17"/>
      <c r="I741" s="17"/>
      <c r="J741" s="17"/>
      <c r="K741" s="17"/>
      <c r="L741" s="17"/>
      <c r="M741" s="17"/>
      <c r="N741" s="17"/>
      <c r="O741" s="17"/>
    </row>
    <row r="742" spans="1:15" x14ac:dyDescent="0.25">
      <c r="A742" s="15" t="str">
        <f>B525&amp;C728&amp;D742</f>
        <v>CONSUMO PER CAPITA (kg ó litros por individuo)Caramelos100-200MIL</v>
      </c>
      <c r="B742">
        <v>0</v>
      </c>
      <c r="C742" s="15">
        <v>0</v>
      </c>
      <c r="D742" s="15" t="s">
        <v>14</v>
      </c>
      <c r="E742" s="18">
        <v>7.9863570633178699E-2</v>
      </c>
      <c r="F742" s="17">
        <v>6.0325619519453082E-2</v>
      </c>
      <c r="G742" s="17">
        <v>4.0982057007764736E-2</v>
      </c>
      <c r="H742" s="17"/>
      <c r="I742" s="17"/>
      <c r="J742" s="17"/>
      <c r="K742" s="17"/>
      <c r="L742" s="17"/>
      <c r="M742" s="17"/>
      <c r="N742" s="17"/>
      <c r="O742" s="17"/>
    </row>
    <row r="743" spans="1:15" x14ac:dyDescent="0.25">
      <c r="A743" s="15" t="str">
        <f>B525&amp;C728&amp;D743</f>
        <v>CONSUMO PER CAPITA (kg ó litros por individuo)Caramelos200-500MIL</v>
      </c>
      <c r="B743">
        <v>0</v>
      </c>
      <c r="C743" s="15">
        <v>0</v>
      </c>
      <c r="D743" s="15" t="s">
        <v>15</v>
      </c>
      <c r="E743" s="18">
        <v>8.6949281608259765E-2</v>
      </c>
      <c r="F743" s="17">
        <v>0.10988115431539607</v>
      </c>
      <c r="G743" s="17">
        <v>6.2145145337500575E-2</v>
      </c>
      <c r="H743" s="17"/>
      <c r="I743" s="17"/>
      <c r="J743" s="17"/>
      <c r="K743" s="17"/>
      <c r="L743" s="17"/>
      <c r="M743" s="17"/>
      <c r="N743" s="17"/>
      <c r="O743" s="17"/>
    </row>
    <row r="744" spans="1:15" x14ac:dyDescent="0.25">
      <c r="A744" s="15" t="str">
        <f>B525&amp;C728&amp;D744</f>
        <v>CONSUMO PER CAPITA (kg ó litros por individuo)Caramelos&gt;500MIL</v>
      </c>
      <c r="B744">
        <v>0</v>
      </c>
      <c r="C744" s="15">
        <v>0</v>
      </c>
      <c r="D744" s="15" t="s">
        <v>16</v>
      </c>
      <c r="E744" s="17">
        <v>7.8326150852862902E-2</v>
      </c>
      <c r="F744" s="17">
        <v>8.3237587482462752E-2</v>
      </c>
      <c r="G744" s="17">
        <v>4.2005193332185831E-2</v>
      </c>
      <c r="H744" s="17"/>
      <c r="I744" s="17"/>
      <c r="J744" s="17"/>
      <c r="K744" s="17"/>
      <c r="L744" s="17"/>
      <c r="M744" s="17"/>
      <c r="N744" s="17"/>
      <c r="O744" s="17"/>
    </row>
    <row r="745" spans="1:15" x14ac:dyDescent="0.25">
      <c r="A745" s="15" t="str">
        <f>B525&amp;C728&amp;D745</f>
        <v>CONSUMO PER CAPITA (kg ó litros por individuo)CaramelosDE 15 A 19 AÑOS</v>
      </c>
      <c r="B745">
        <v>0</v>
      </c>
      <c r="C745" s="15">
        <v>0</v>
      </c>
      <c r="D745" s="15" t="s">
        <v>48</v>
      </c>
      <c r="E745" s="18">
        <v>5.0441735165885265E-2</v>
      </c>
      <c r="F745" s="18">
        <v>4.2233052462694286E-2</v>
      </c>
      <c r="G745" s="18">
        <v>1.651444814675725E-2</v>
      </c>
      <c r="H745" s="18"/>
      <c r="I745" s="18"/>
      <c r="J745" s="18"/>
      <c r="K745" s="18"/>
      <c r="L745" s="18"/>
      <c r="M745" s="18"/>
      <c r="N745" s="17"/>
      <c r="O745" s="17"/>
    </row>
    <row r="746" spans="1:15" x14ac:dyDescent="0.25">
      <c r="A746" s="15" t="str">
        <f>B525&amp;C728&amp;D746</f>
        <v>CONSUMO PER CAPITA (kg ó litros por individuo)CaramelosDE 20 A 24 AÑOS</v>
      </c>
      <c r="B746">
        <v>0</v>
      </c>
      <c r="C746" s="15">
        <v>0</v>
      </c>
      <c r="D746" s="15" t="s">
        <v>49</v>
      </c>
      <c r="E746" s="18">
        <v>3.3344145543555206E-2</v>
      </c>
      <c r="F746" s="18">
        <v>5.3597384707300834E-2</v>
      </c>
      <c r="G746" s="18">
        <v>2.4157285542704951E-2</v>
      </c>
      <c r="H746" s="18"/>
      <c r="I746" s="18"/>
      <c r="J746" s="18"/>
      <c r="K746" s="18"/>
      <c r="L746" s="18"/>
      <c r="M746" s="18"/>
      <c r="N746" s="17"/>
      <c r="O746" s="17"/>
    </row>
    <row r="747" spans="1:15" x14ac:dyDescent="0.25">
      <c r="A747" s="15" t="str">
        <f>B525&amp;C728&amp;D747</f>
        <v>CONSUMO PER CAPITA (kg ó litros por individuo)CaramelosDE 25 A 34 AÑOS</v>
      </c>
      <c r="B747">
        <v>0</v>
      </c>
      <c r="C747" s="15">
        <v>0</v>
      </c>
      <c r="D747" s="15" t="s">
        <v>50</v>
      </c>
      <c r="E747" s="17">
        <v>4.3772025594773195E-2</v>
      </c>
      <c r="F747" s="17">
        <v>2.8092396680213051E-2</v>
      </c>
      <c r="G747" s="17">
        <v>2.8696910932289033E-2</v>
      </c>
      <c r="H747" s="17"/>
      <c r="I747" s="17"/>
      <c r="J747" s="17"/>
      <c r="K747" s="17"/>
      <c r="L747" s="17"/>
      <c r="M747" s="17"/>
      <c r="N747" s="17"/>
      <c r="O747" s="17"/>
    </row>
    <row r="748" spans="1:15" x14ac:dyDescent="0.25">
      <c r="A748" s="15" t="str">
        <f>B525&amp;C728&amp;D748</f>
        <v>CONSUMO PER CAPITA (kg ó litros por individuo)CaramelosDE 35 A 49 AÑOS</v>
      </c>
      <c r="B748">
        <v>0</v>
      </c>
      <c r="C748" s="15">
        <v>0</v>
      </c>
      <c r="D748" s="15" t="s">
        <v>51</v>
      </c>
      <c r="E748" s="17">
        <v>7.2124923042445374E-2</v>
      </c>
      <c r="F748" s="17">
        <v>5.4474914700041031E-2</v>
      </c>
      <c r="G748" s="17">
        <v>3.1703814241754218E-2</v>
      </c>
      <c r="H748" s="17"/>
      <c r="I748" s="17"/>
      <c r="J748" s="17"/>
      <c r="K748" s="17"/>
      <c r="L748" s="17"/>
      <c r="M748" s="17"/>
      <c r="N748" s="17"/>
      <c r="O748" s="17"/>
    </row>
    <row r="749" spans="1:15" x14ac:dyDescent="0.25">
      <c r="A749" s="15" t="str">
        <f>B525&amp;C728&amp;D749</f>
        <v>CONSUMO PER CAPITA (kg ó litros por individuo)CaramelosDE 50 A 59 AÑOS</v>
      </c>
      <c r="B749">
        <v>0</v>
      </c>
      <c r="C749" s="15">
        <v>0</v>
      </c>
      <c r="D749" s="15" t="s">
        <v>52</v>
      </c>
      <c r="E749" s="17">
        <v>0.10498885131753687</v>
      </c>
      <c r="F749" s="17">
        <v>9.5287484903586975E-2</v>
      </c>
      <c r="G749" s="17">
        <v>5.1533864950100733E-2</v>
      </c>
      <c r="H749" s="17"/>
      <c r="I749" s="17"/>
      <c r="J749" s="17"/>
      <c r="K749" s="17"/>
      <c r="L749" s="17"/>
      <c r="M749" s="17"/>
      <c r="N749" s="17"/>
      <c r="O749" s="17"/>
    </row>
    <row r="750" spans="1:15" x14ac:dyDescent="0.25">
      <c r="A750" s="15" t="str">
        <f>B525&amp;C728&amp;D750</f>
        <v>CONSUMO PER CAPITA (kg ó litros por individuo)CaramelosDE 60 A 75 AÑOS</v>
      </c>
      <c r="B750">
        <v>0</v>
      </c>
      <c r="C750" s="15">
        <v>0</v>
      </c>
      <c r="D750" s="15" t="s">
        <v>53</v>
      </c>
      <c r="E750" s="18">
        <v>0.1589415156190041</v>
      </c>
      <c r="F750" s="18">
        <v>0.22143212641089777</v>
      </c>
      <c r="G750" s="17">
        <v>0.11949157896198695</v>
      </c>
      <c r="H750" s="17"/>
      <c r="I750" s="17"/>
      <c r="J750" s="17"/>
      <c r="K750" s="17"/>
      <c r="L750" s="17"/>
      <c r="M750" s="17"/>
      <c r="N750" s="17"/>
      <c r="O750" s="17"/>
    </row>
    <row r="751" spans="1:15" x14ac:dyDescent="0.25">
      <c r="A751" s="15" t="str">
        <f>B525&amp;C728&amp;D751</f>
        <v>CONSUMO PER CAPITA (kg ó litros por individuo)CaramelosALTA Y MEDIA ALTA</v>
      </c>
      <c r="B751">
        <v>0</v>
      </c>
      <c r="C751" s="15">
        <v>0</v>
      </c>
      <c r="D751" s="15" t="s">
        <v>17</v>
      </c>
      <c r="E751" s="17">
        <v>8.7621169174161406E-2</v>
      </c>
      <c r="F751" s="17">
        <v>8.0394991240146055E-2</v>
      </c>
      <c r="G751" s="17">
        <v>5.7008855163342004E-2</v>
      </c>
      <c r="H751" s="17"/>
      <c r="I751" s="17"/>
      <c r="J751" s="17"/>
      <c r="K751" s="17"/>
      <c r="L751" s="17"/>
      <c r="M751" s="17"/>
      <c r="N751" s="17"/>
      <c r="O751" s="17"/>
    </row>
    <row r="752" spans="1:15" x14ac:dyDescent="0.25">
      <c r="A752" s="15" t="str">
        <f>B525&amp;C728&amp;D752</f>
        <v>CONSUMO PER CAPITA (kg ó litros por individuo)CaramelosMEDIA</v>
      </c>
      <c r="B752">
        <v>0</v>
      </c>
      <c r="C752" s="15">
        <v>0</v>
      </c>
      <c r="D752" s="15" t="s">
        <v>18</v>
      </c>
      <c r="E752" s="17">
        <v>8.6761052751655979E-2</v>
      </c>
      <c r="F752" s="17">
        <v>7.1826589814935102E-2</v>
      </c>
      <c r="G752" s="17">
        <v>4.6931899350582021E-2</v>
      </c>
      <c r="H752" s="17"/>
      <c r="I752" s="17"/>
      <c r="J752" s="17"/>
      <c r="K752" s="17"/>
      <c r="L752" s="17"/>
      <c r="M752" s="17"/>
      <c r="N752" s="17"/>
      <c r="O752" s="17"/>
    </row>
    <row r="753" spans="1:15" x14ac:dyDescent="0.25">
      <c r="A753" s="15" t="str">
        <f>B525&amp;C728&amp;D753</f>
        <v>CONSUMO PER CAPITA (kg ó litros por individuo)CaramelosMEDIA BAJA</v>
      </c>
      <c r="B753">
        <v>0</v>
      </c>
      <c r="C753" s="15">
        <v>0</v>
      </c>
      <c r="D753" s="15" t="s">
        <v>19</v>
      </c>
      <c r="E753" s="17">
        <v>0.12106900419607601</v>
      </c>
      <c r="F753" s="17">
        <v>0.15362824551385709</v>
      </c>
      <c r="G753" s="17">
        <v>6.4423897096205121E-2</v>
      </c>
      <c r="H753" s="17"/>
      <c r="I753" s="17"/>
      <c r="J753" s="17"/>
      <c r="K753" s="17"/>
      <c r="L753" s="17"/>
      <c r="M753" s="17"/>
      <c r="N753" s="17"/>
      <c r="O753" s="17"/>
    </row>
    <row r="754" spans="1:15" x14ac:dyDescent="0.25">
      <c r="A754" s="15" t="str">
        <f>B525&amp;C728&amp;D754</f>
        <v>CONSUMO PER CAPITA (kg ó litros por individuo)CaramelosBAJA</v>
      </c>
      <c r="B754">
        <v>0</v>
      </c>
      <c r="C754" s="15">
        <v>0</v>
      </c>
      <c r="D754" s="15" t="s">
        <v>20</v>
      </c>
      <c r="E754" s="18">
        <v>5.1374949427235125E-2</v>
      </c>
      <c r="F754" s="18">
        <v>6.6519588820524972E-2</v>
      </c>
      <c r="G754" s="17">
        <v>4.4309683835285357E-2</v>
      </c>
      <c r="H754" s="17"/>
      <c r="I754" s="17"/>
      <c r="J754" s="17"/>
      <c r="K754" s="17"/>
      <c r="L754" s="17"/>
      <c r="M754" s="17"/>
      <c r="N754" s="17"/>
      <c r="O754" s="17"/>
    </row>
    <row r="755" spans="1:15" x14ac:dyDescent="0.25">
      <c r="A755" s="15" t="str">
        <f>B525&amp;C728&amp;D755</f>
        <v>CONSUMO PER CAPITA (kg ó litros por individuo)CaramelosHOMBRE</v>
      </c>
      <c r="B755">
        <v>0</v>
      </c>
      <c r="C755" s="15">
        <v>0</v>
      </c>
      <c r="D755" s="15" t="s">
        <v>21</v>
      </c>
      <c r="E755" s="17">
        <v>6.014810524772965E-2</v>
      </c>
      <c r="F755" s="17">
        <v>5.5795474209643987E-2</v>
      </c>
      <c r="G755" s="17">
        <v>4.1754789054029386E-2</v>
      </c>
      <c r="H755" s="17"/>
      <c r="I755" s="17"/>
      <c r="J755" s="17"/>
      <c r="K755" s="17"/>
      <c r="L755" s="17"/>
      <c r="M755" s="17"/>
      <c r="N755" s="17"/>
      <c r="O755" s="17"/>
    </row>
    <row r="756" spans="1:15" x14ac:dyDescent="0.25">
      <c r="A756" s="15" t="str">
        <f>B525&amp;C728&amp;D756</f>
        <v>CONSUMO PER CAPITA (kg ó litros por individuo)CaramelosMUJER</v>
      </c>
      <c r="B756">
        <v>0</v>
      </c>
      <c r="C756" s="15">
        <v>0</v>
      </c>
      <c r="D756" s="15" t="s">
        <v>22</v>
      </c>
      <c r="E756" s="17">
        <v>0.11776785265842155</v>
      </c>
      <c r="F756" s="17">
        <v>0.13212856376432222</v>
      </c>
      <c r="G756" s="17">
        <v>6.4477074202200002E-2</v>
      </c>
      <c r="H756" s="17"/>
      <c r="I756" s="17"/>
      <c r="J756" s="17"/>
      <c r="K756" s="17"/>
      <c r="L756" s="17"/>
      <c r="M756" s="17"/>
      <c r="N756" s="17"/>
      <c r="O756" s="17"/>
    </row>
    <row r="757" spans="1:15" x14ac:dyDescent="0.25">
      <c r="A757" s="15" t="str">
        <f>B525&amp;C757&amp;D757</f>
        <v>CONSUMO PER CAPITA (kg ó litros por individuo)GolosinasT.ESPAÑA</v>
      </c>
      <c r="B757">
        <v>0</v>
      </c>
      <c r="C757" s="15" t="s">
        <v>39</v>
      </c>
      <c r="D757" s="15" t="s">
        <v>45</v>
      </c>
      <c r="E757" s="17">
        <v>0.12352450165964475</v>
      </c>
      <c r="F757" s="17">
        <v>0.11172926877187328</v>
      </c>
      <c r="G757" s="17">
        <v>8.0620894460728537E-2</v>
      </c>
      <c r="H757" s="17"/>
      <c r="I757" s="17"/>
      <c r="J757" s="17"/>
      <c r="K757" s="17"/>
      <c r="L757" s="17"/>
      <c r="M757" s="17"/>
      <c r="N757" s="17"/>
      <c r="O757" s="17"/>
    </row>
    <row r="758" spans="1:15" x14ac:dyDescent="0.25">
      <c r="A758" s="15" t="str">
        <f>B525&amp;C757&amp;D758</f>
        <v>CONSUMO PER CAPITA (kg ó litros por individuo)GolosinasBCN AM</v>
      </c>
      <c r="B758">
        <v>0</v>
      </c>
      <c r="C758" s="15">
        <v>0</v>
      </c>
      <c r="D758" s="15" t="s">
        <v>1</v>
      </c>
      <c r="E758" s="17">
        <v>0.12409154536906708</v>
      </c>
      <c r="F758" s="18">
        <v>7.9585251399568638E-2</v>
      </c>
      <c r="G758" s="17">
        <v>5.7649141623666543E-2</v>
      </c>
      <c r="H758" s="17"/>
      <c r="I758" s="18"/>
      <c r="J758" s="17"/>
      <c r="K758" s="18"/>
      <c r="L758" s="18"/>
      <c r="M758" s="18"/>
      <c r="N758" s="17"/>
      <c r="O758" s="17"/>
    </row>
    <row r="759" spans="1:15" x14ac:dyDescent="0.25">
      <c r="A759" s="15" t="str">
        <f>B525&amp;C757&amp;D759</f>
        <v>CONSUMO PER CAPITA (kg ó litros por individuo)GolosinasREST.CAT ARAGON</v>
      </c>
      <c r="B759">
        <v>0</v>
      </c>
      <c r="C759" s="15">
        <v>0</v>
      </c>
      <c r="D759" s="15" t="s">
        <v>2</v>
      </c>
      <c r="E759" s="18">
        <v>8.7766142508841002E-2</v>
      </c>
      <c r="F759" s="18">
        <v>8.9023167025341035E-2</v>
      </c>
      <c r="G759" s="17">
        <v>5.0971087371308788E-2</v>
      </c>
      <c r="H759" s="17"/>
      <c r="I759" s="17"/>
      <c r="J759" s="17"/>
      <c r="K759" s="17"/>
      <c r="L759" s="17"/>
      <c r="M759" s="17"/>
      <c r="N759" s="17"/>
      <c r="O759" s="17"/>
    </row>
    <row r="760" spans="1:15" x14ac:dyDescent="0.25">
      <c r="A760" s="15" t="str">
        <f>B525&amp;C757&amp;D760</f>
        <v>CONSUMO PER CAPITA (kg ó litros por individuo)GolosinasLEVANTE</v>
      </c>
      <c r="B760">
        <v>0</v>
      </c>
      <c r="C760" s="15">
        <v>0</v>
      </c>
      <c r="D760" s="15" t="s">
        <v>3</v>
      </c>
      <c r="E760" s="17">
        <v>0.11316285980731622</v>
      </c>
      <c r="F760" s="18">
        <v>9.8938377143730591E-2</v>
      </c>
      <c r="G760" s="17">
        <v>6.5307587193807221E-2</v>
      </c>
      <c r="H760" s="17"/>
      <c r="I760" s="17"/>
      <c r="J760" s="17"/>
      <c r="K760" s="17"/>
      <c r="L760" s="17"/>
      <c r="M760" s="17"/>
      <c r="N760" s="17"/>
      <c r="O760" s="17"/>
    </row>
    <row r="761" spans="1:15" x14ac:dyDescent="0.25">
      <c r="A761" s="15" t="str">
        <f>B525&amp;C757&amp;D761</f>
        <v>CONSUMO PER CAPITA (kg ó litros por individuo)GolosinasANDALUCIA</v>
      </c>
      <c r="B761">
        <v>0</v>
      </c>
      <c r="C761" s="15">
        <v>0</v>
      </c>
      <c r="D761" s="15" t="s">
        <v>4</v>
      </c>
      <c r="E761" s="17">
        <v>0.14969082913493015</v>
      </c>
      <c r="F761" s="17">
        <v>0.12004624873007608</v>
      </c>
      <c r="G761" s="17">
        <v>7.3865580678975751E-2</v>
      </c>
      <c r="H761" s="17"/>
      <c r="I761" s="17"/>
      <c r="J761" s="17"/>
      <c r="K761" s="17"/>
      <c r="L761" s="17"/>
      <c r="M761" s="17"/>
      <c r="N761" s="17"/>
      <c r="O761" s="17"/>
    </row>
    <row r="762" spans="1:15" x14ac:dyDescent="0.25">
      <c r="A762" s="15" t="str">
        <f>B525&amp;C757&amp;D762</f>
        <v>CONSUMO PER CAPITA (kg ó litros por individuo)GolosinasMDD AM</v>
      </c>
      <c r="B762">
        <v>0</v>
      </c>
      <c r="C762" s="15">
        <v>0</v>
      </c>
      <c r="D762" s="15" t="s">
        <v>5</v>
      </c>
      <c r="E762" s="17">
        <v>0.11019988049734875</v>
      </c>
      <c r="F762" s="17">
        <v>9.6795499075903665E-2</v>
      </c>
      <c r="G762" s="17">
        <v>5.3465020910082414E-2</v>
      </c>
      <c r="H762" s="17"/>
      <c r="I762" s="17"/>
      <c r="J762" s="17"/>
      <c r="K762" s="17"/>
      <c r="L762" s="17"/>
      <c r="M762" s="17"/>
      <c r="N762" s="17"/>
      <c r="O762" s="17"/>
    </row>
    <row r="763" spans="1:15" x14ac:dyDescent="0.25">
      <c r="A763" s="15" t="str">
        <f>B525&amp;C757&amp;D763</f>
        <v>CONSUMO PER CAPITA (kg ó litros por individuo)GolosinasRTO CENTRO</v>
      </c>
      <c r="B763">
        <v>0</v>
      </c>
      <c r="C763" s="15">
        <v>0</v>
      </c>
      <c r="D763" s="15" t="s">
        <v>6</v>
      </c>
      <c r="E763" s="17">
        <v>0.14869555952738781</v>
      </c>
      <c r="F763" s="17">
        <v>0.16651991454683299</v>
      </c>
      <c r="G763" s="17">
        <v>0.1176522934321602</v>
      </c>
      <c r="H763" s="17"/>
      <c r="I763" s="17"/>
      <c r="J763" s="17"/>
      <c r="K763" s="17"/>
      <c r="L763" s="17"/>
      <c r="M763" s="17"/>
      <c r="N763" s="17"/>
      <c r="O763" s="17"/>
    </row>
    <row r="764" spans="1:15" x14ac:dyDescent="0.25">
      <c r="A764" s="15" t="str">
        <f>B525&amp;C757&amp;D764</f>
        <v>CONSUMO PER CAPITA (kg ó litros por individuo)GolosinasNORTE-CENTRO</v>
      </c>
      <c r="B764">
        <v>0</v>
      </c>
      <c r="C764" s="15">
        <v>0</v>
      </c>
      <c r="D764" s="15" t="s">
        <v>7</v>
      </c>
      <c r="E764" s="17">
        <v>0.1133845541292514</v>
      </c>
      <c r="F764" s="18">
        <v>0.14965895910583313</v>
      </c>
      <c r="G764" s="17">
        <v>0.17677956318642798</v>
      </c>
      <c r="H764" s="17"/>
      <c r="I764" s="17"/>
      <c r="J764" s="17"/>
      <c r="K764" s="17"/>
      <c r="L764" s="17"/>
      <c r="M764" s="17"/>
      <c r="N764" s="17"/>
      <c r="O764" s="17"/>
    </row>
    <row r="765" spans="1:15" x14ac:dyDescent="0.25">
      <c r="A765" s="15" t="str">
        <f>B525&amp;C757&amp;D765</f>
        <v>CONSUMO PER CAPITA (kg ó litros por individuo)GolosinasNOROESTE</v>
      </c>
      <c r="B765">
        <v>0</v>
      </c>
      <c r="C765" s="15">
        <v>0</v>
      </c>
      <c r="D765" s="15" t="s">
        <v>8</v>
      </c>
      <c r="E765" s="17">
        <v>0.1339818852469879</v>
      </c>
      <c r="F765" s="18">
        <v>0.10566975323923833</v>
      </c>
      <c r="G765" s="17">
        <v>9.0130478909045214E-2</v>
      </c>
      <c r="H765" s="17"/>
      <c r="I765" s="17"/>
      <c r="J765" s="17"/>
      <c r="K765" s="17"/>
      <c r="L765" s="17"/>
      <c r="M765" s="17"/>
      <c r="N765" s="17"/>
      <c r="O765" s="17"/>
    </row>
    <row r="766" spans="1:15" x14ac:dyDescent="0.25">
      <c r="A766" s="15" t="str">
        <f>B525&amp;C757&amp;D766</f>
        <v>CONSUMO PER CAPITA (kg ó litros por individuo)Golosinas&lt;2MIL</v>
      </c>
      <c r="B766">
        <v>0</v>
      </c>
      <c r="C766" s="15">
        <v>0</v>
      </c>
      <c r="D766" s="15" t="s">
        <v>9</v>
      </c>
      <c r="E766" s="18">
        <v>0.12415013375603434</v>
      </c>
      <c r="F766" s="18">
        <v>0.16164437111732327</v>
      </c>
      <c r="G766" s="18">
        <v>0.16035960872327604</v>
      </c>
      <c r="H766" s="18"/>
      <c r="I766" s="18"/>
      <c r="J766" s="18"/>
      <c r="K766" s="18"/>
      <c r="L766" s="18"/>
      <c r="M766" s="17"/>
      <c r="N766" s="17"/>
      <c r="O766" s="17"/>
    </row>
    <row r="767" spans="1:15" x14ac:dyDescent="0.25">
      <c r="A767" s="15" t="str">
        <f>B525&amp;C757&amp;D767</f>
        <v>CONSUMO PER CAPITA (kg ó litros por individuo)Golosinas2-5MIL</v>
      </c>
      <c r="B767">
        <v>0</v>
      </c>
      <c r="C767" s="15">
        <v>0</v>
      </c>
      <c r="D767" s="15" t="s">
        <v>10</v>
      </c>
      <c r="E767" s="18">
        <v>0.11591069255082068</v>
      </c>
      <c r="F767" s="18">
        <v>0.12310296646269342</v>
      </c>
      <c r="G767" s="17">
        <v>0.12771034623001334</v>
      </c>
      <c r="H767" s="17"/>
      <c r="I767" s="18"/>
      <c r="J767" s="17"/>
      <c r="K767" s="18"/>
      <c r="L767" s="18"/>
      <c r="M767" s="17"/>
      <c r="N767" s="17"/>
      <c r="O767" s="17"/>
    </row>
    <row r="768" spans="1:15" x14ac:dyDescent="0.25">
      <c r="A768" s="15" t="str">
        <f>B525&amp;C757&amp;D768</f>
        <v>CONSUMO PER CAPITA (kg ó litros por individuo)Golosinas5-10MIL</v>
      </c>
      <c r="B768">
        <v>0</v>
      </c>
      <c r="C768" s="15">
        <v>0</v>
      </c>
      <c r="D768" s="15" t="s">
        <v>11</v>
      </c>
      <c r="E768" s="18">
        <v>9.8861032762924406E-2</v>
      </c>
      <c r="F768" s="18">
        <v>0.11727273231662246</v>
      </c>
      <c r="G768" s="17">
        <v>6.0350928203025289E-2</v>
      </c>
      <c r="H768" s="17"/>
      <c r="I768" s="17"/>
      <c r="J768" s="17"/>
      <c r="K768" s="17"/>
      <c r="L768" s="17"/>
      <c r="M768" s="17"/>
      <c r="N768" s="17"/>
      <c r="O768" s="17"/>
    </row>
    <row r="769" spans="1:15" x14ac:dyDescent="0.25">
      <c r="A769" s="15" t="str">
        <f>B525&amp;C757&amp;D769</f>
        <v>CONSUMO PER CAPITA (kg ó litros por individuo)Golosinas10-30MIL</v>
      </c>
      <c r="B769">
        <v>0</v>
      </c>
      <c r="C769" s="15">
        <v>0</v>
      </c>
      <c r="D769" s="15" t="s">
        <v>12</v>
      </c>
      <c r="E769" s="17">
        <v>0.11504329522780594</v>
      </c>
      <c r="F769" s="17">
        <v>0.10906652312340752</v>
      </c>
      <c r="G769" s="17">
        <v>7.3140634997380896E-2</v>
      </c>
      <c r="H769" s="17"/>
      <c r="I769" s="17"/>
      <c r="J769" s="17"/>
      <c r="K769" s="17"/>
      <c r="L769" s="17"/>
      <c r="M769" s="17"/>
      <c r="N769" s="17"/>
      <c r="O769" s="17"/>
    </row>
    <row r="770" spans="1:15" x14ac:dyDescent="0.25">
      <c r="A770" s="15" t="str">
        <f>B525&amp;C757&amp;D770</f>
        <v>CONSUMO PER CAPITA (kg ó litros por individuo)Golosinas30-100MIL</v>
      </c>
      <c r="B770">
        <v>0</v>
      </c>
      <c r="C770" s="15">
        <v>0</v>
      </c>
      <c r="D770" s="15" t="s">
        <v>13</v>
      </c>
      <c r="E770" s="17">
        <v>0.16285494781916091</v>
      </c>
      <c r="F770" s="17">
        <v>0.1136450240703924</v>
      </c>
      <c r="G770" s="17">
        <v>7.474851101978601E-2</v>
      </c>
      <c r="H770" s="17"/>
      <c r="I770" s="17"/>
      <c r="J770" s="17"/>
      <c r="K770" s="17"/>
      <c r="L770" s="17"/>
      <c r="M770" s="17"/>
      <c r="N770" s="17"/>
      <c r="O770" s="17"/>
    </row>
    <row r="771" spans="1:15" x14ac:dyDescent="0.25">
      <c r="A771" s="15" t="str">
        <f>B525&amp;C757&amp;D771</f>
        <v>CONSUMO PER CAPITA (kg ó litros por individuo)Golosinas100-200MIL</v>
      </c>
      <c r="B771">
        <v>0</v>
      </c>
      <c r="C771" s="15">
        <v>0</v>
      </c>
      <c r="D771" s="15" t="s">
        <v>14</v>
      </c>
      <c r="E771" s="17">
        <v>0.14050210673331115</v>
      </c>
      <c r="F771" s="17">
        <v>9.5016084701800452E-2</v>
      </c>
      <c r="G771" s="17">
        <v>7.3186965244539964E-2</v>
      </c>
      <c r="H771" s="17"/>
      <c r="I771" s="17"/>
      <c r="J771" s="17"/>
      <c r="K771" s="17"/>
      <c r="L771" s="17"/>
      <c r="M771" s="17"/>
      <c r="N771" s="17"/>
      <c r="O771" s="17"/>
    </row>
    <row r="772" spans="1:15" x14ac:dyDescent="0.25">
      <c r="A772" s="15" t="str">
        <f>B525&amp;C757&amp;D772</f>
        <v>CONSUMO PER CAPITA (kg ó litros por individuo)Golosinas200-500MIL</v>
      </c>
      <c r="B772">
        <v>0</v>
      </c>
      <c r="C772" s="15">
        <v>0</v>
      </c>
      <c r="D772" s="15" t="s">
        <v>15</v>
      </c>
      <c r="E772" s="17">
        <v>0.11396255299911302</v>
      </c>
      <c r="F772" s="17">
        <v>0.12279809055537423</v>
      </c>
      <c r="G772" s="17">
        <v>0.10935248493481277</v>
      </c>
      <c r="H772" s="17"/>
      <c r="I772" s="17"/>
      <c r="J772" s="17"/>
      <c r="K772" s="17"/>
      <c r="L772" s="17"/>
      <c r="M772" s="17"/>
      <c r="N772" s="17"/>
      <c r="O772" s="17"/>
    </row>
    <row r="773" spans="1:15" x14ac:dyDescent="0.25">
      <c r="A773" s="15" t="str">
        <f>B525&amp;C757&amp;D773</f>
        <v>CONSUMO PER CAPITA (kg ó litros por individuo)Golosinas&gt;500MIL</v>
      </c>
      <c r="B773">
        <v>0</v>
      </c>
      <c r="C773" s="15">
        <v>0</v>
      </c>
      <c r="D773" s="15" t="s">
        <v>16</v>
      </c>
      <c r="E773" s="17">
        <v>9.7934586744337512E-2</v>
      </c>
      <c r="F773" s="17">
        <v>8.9887866236919689E-2</v>
      </c>
      <c r="G773" s="17">
        <v>4.2254458149126456E-2</v>
      </c>
      <c r="H773" s="17"/>
      <c r="I773" s="17"/>
      <c r="J773" s="17"/>
      <c r="K773" s="17"/>
      <c r="L773" s="17"/>
      <c r="M773" s="17"/>
      <c r="N773" s="17"/>
      <c r="O773" s="17"/>
    </row>
    <row r="774" spans="1:15" x14ac:dyDescent="0.25">
      <c r="A774" s="15" t="str">
        <f>B525&amp;C757&amp;D774</f>
        <v>CONSUMO PER CAPITA (kg ó litros por individuo)GolosinasDE 15 A 19 AÑOS</v>
      </c>
      <c r="B774">
        <v>0</v>
      </c>
      <c r="C774" s="15">
        <v>0</v>
      </c>
      <c r="D774" s="15" t="s">
        <v>48</v>
      </c>
      <c r="E774" s="18">
        <v>0.20290826075560617</v>
      </c>
      <c r="F774" s="18">
        <v>0.12909988603931286</v>
      </c>
      <c r="G774" s="17">
        <v>9.0691379406507677E-2</v>
      </c>
      <c r="H774" s="17"/>
      <c r="I774" s="17"/>
      <c r="J774" s="17"/>
      <c r="K774" s="18"/>
      <c r="L774" s="18"/>
      <c r="M774" s="18"/>
      <c r="N774" s="17"/>
      <c r="O774" s="17"/>
    </row>
    <row r="775" spans="1:15" x14ac:dyDescent="0.25">
      <c r="A775" s="15" t="str">
        <f>B525&amp;C757&amp;D775</f>
        <v>CONSUMO PER CAPITA (kg ó litros por individuo)GolosinasDE 20 A 24 AÑOS</v>
      </c>
      <c r="B775">
        <v>0</v>
      </c>
      <c r="C775" s="15">
        <v>0</v>
      </c>
      <c r="D775" s="15" t="s">
        <v>49</v>
      </c>
      <c r="E775" s="17">
        <v>0.12047225615266602</v>
      </c>
      <c r="F775" s="18">
        <v>0.10866808554273273</v>
      </c>
      <c r="G775" s="17">
        <v>0.10454313811113301</v>
      </c>
      <c r="H775" s="17"/>
      <c r="I775" s="17"/>
      <c r="J775" s="17"/>
      <c r="K775" s="17"/>
      <c r="L775" s="17"/>
      <c r="M775" s="17"/>
      <c r="N775" s="17"/>
      <c r="O775" s="17"/>
    </row>
    <row r="776" spans="1:15" x14ac:dyDescent="0.25">
      <c r="A776" s="15" t="str">
        <f>B525&amp;C757&amp;D776</f>
        <v>CONSUMO PER CAPITA (kg ó litros por individuo)GolosinasDE 25 A 34 AÑOS</v>
      </c>
      <c r="B776">
        <v>0</v>
      </c>
      <c r="C776" s="15">
        <v>0</v>
      </c>
      <c r="D776" s="15" t="s">
        <v>50</v>
      </c>
      <c r="E776" s="17">
        <v>0.13554505738215408</v>
      </c>
      <c r="F776" s="17">
        <v>0.13207809887497368</v>
      </c>
      <c r="G776" s="17">
        <v>8.9189061698069949E-2</v>
      </c>
      <c r="H776" s="17"/>
      <c r="I776" s="17"/>
      <c r="J776" s="17"/>
      <c r="K776" s="17"/>
      <c r="L776" s="17"/>
      <c r="M776" s="17"/>
      <c r="N776" s="17"/>
      <c r="O776" s="17"/>
    </row>
    <row r="777" spans="1:15" x14ac:dyDescent="0.25">
      <c r="A777" s="15" t="str">
        <f>B525&amp;C757&amp;D777</f>
        <v>CONSUMO PER CAPITA (kg ó litros por individuo)GolosinasDE 35 A 49 AÑOS</v>
      </c>
      <c r="B777">
        <v>0</v>
      </c>
      <c r="C777" s="15">
        <v>0</v>
      </c>
      <c r="D777" s="15" t="s">
        <v>51</v>
      </c>
      <c r="E777" s="17">
        <v>0.14530575536801971</v>
      </c>
      <c r="F777" s="17">
        <v>0.12785064808795002</v>
      </c>
      <c r="G777" s="17">
        <v>8.9971715900156013E-2</v>
      </c>
      <c r="H777" s="17"/>
      <c r="I777" s="17"/>
      <c r="J777" s="17"/>
      <c r="K777" s="17"/>
      <c r="L777" s="17"/>
      <c r="M777" s="17"/>
      <c r="N777" s="17"/>
      <c r="O777" s="17"/>
    </row>
    <row r="778" spans="1:15" x14ac:dyDescent="0.25">
      <c r="A778" s="15" t="str">
        <f>B525&amp;C757&amp;D778</f>
        <v>CONSUMO PER CAPITA (kg ó litros por individuo)GolosinasDE 50 A 59 AÑOS</v>
      </c>
      <c r="B778">
        <v>0</v>
      </c>
      <c r="C778" s="15">
        <v>0</v>
      </c>
      <c r="D778" s="15" t="s">
        <v>52</v>
      </c>
      <c r="E778" s="17">
        <v>0.11581812870277307</v>
      </c>
      <c r="F778" s="18">
        <v>9.963450725030136E-2</v>
      </c>
      <c r="G778" s="17">
        <v>6.6800179425357403E-2</v>
      </c>
      <c r="H778" s="17"/>
      <c r="I778" s="17"/>
      <c r="J778" s="17"/>
      <c r="K778" s="17"/>
      <c r="L778" s="17"/>
      <c r="M778" s="17"/>
      <c r="N778" s="17"/>
      <c r="O778" s="17"/>
    </row>
    <row r="779" spans="1:15" x14ac:dyDescent="0.25">
      <c r="A779" s="15" t="str">
        <f>B525&amp;C757&amp;D779</f>
        <v>CONSUMO PER CAPITA (kg ó litros por individuo)GolosinasDE 60 A 75 AÑOS</v>
      </c>
      <c r="B779">
        <v>0</v>
      </c>
      <c r="C779" s="15">
        <v>0</v>
      </c>
      <c r="D779" s="15" t="s">
        <v>53</v>
      </c>
      <c r="E779" s="18">
        <v>6.7599049604969708E-2</v>
      </c>
      <c r="F779" s="18">
        <v>8.1519058062252306E-2</v>
      </c>
      <c r="G779" s="18">
        <v>6.436151043628785E-2</v>
      </c>
      <c r="H779" s="18"/>
      <c r="I779" s="18"/>
      <c r="J779" s="18"/>
      <c r="K779" s="18"/>
      <c r="L779" s="18"/>
      <c r="M779" s="18"/>
      <c r="N779" s="17"/>
      <c r="O779" s="17"/>
    </row>
    <row r="780" spans="1:15" x14ac:dyDescent="0.25">
      <c r="A780" s="15" t="str">
        <f>B525&amp;C757&amp;D780</f>
        <v>CONSUMO PER CAPITA (kg ó litros por individuo)GolosinasALTA Y MEDIA ALTA</v>
      </c>
      <c r="B780">
        <v>0</v>
      </c>
      <c r="C780" s="15">
        <v>0</v>
      </c>
      <c r="D780" s="15" t="s">
        <v>17</v>
      </c>
      <c r="E780" s="17">
        <v>0.11280071326964428</v>
      </c>
      <c r="F780" s="17">
        <v>8.8933296706319734E-2</v>
      </c>
      <c r="G780" s="17">
        <v>5.8063613805642636E-2</v>
      </c>
      <c r="H780" s="17"/>
      <c r="I780" s="17"/>
      <c r="J780" s="17"/>
      <c r="K780" s="17"/>
      <c r="L780" s="17"/>
      <c r="M780" s="17"/>
      <c r="N780" s="17"/>
      <c r="O780" s="17"/>
    </row>
    <row r="781" spans="1:15" x14ac:dyDescent="0.25">
      <c r="A781" s="15" t="str">
        <f>B525&amp;C757&amp;D781</f>
        <v>CONSUMO PER CAPITA (kg ó litros por individuo)GolosinasMEDIA</v>
      </c>
      <c r="B781">
        <v>0</v>
      </c>
      <c r="C781" s="15">
        <v>0</v>
      </c>
      <c r="D781" s="15" t="s">
        <v>18</v>
      </c>
      <c r="E781" s="17">
        <v>0.11754586220926759</v>
      </c>
      <c r="F781" s="17">
        <v>0.11978869004326868</v>
      </c>
      <c r="G781" s="17">
        <v>8.367718833129266E-2</v>
      </c>
      <c r="H781" s="17"/>
      <c r="I781" s="17"/>
      <c r="J781" s="17"/>
      <c r="K781" s="17"/>
      <c r="L781" s="17"/>
      <c r="M781" s="17"/>
      <c r="N781" s="17"/>
      <c r="O781" s="17"/>
    </row>
    <row r="782" spans="1:15" x14ac:dyDescent="0.25">
      <c r="A782" s="15" t="str">
        <f>B525&amp;C757&amp;D782</f>
        <v>CONSUMO PER CAPITA (kg ó litros por individuo)GolosinasMEDIA BAJA</v>
      </c>
      <c r="B782">
        <v>0</v>
      </c>
      <c r="C782" s="15">
        <v>0</v>
      </c>
      <c r="D782" s="15" t="s">
        <v>19</v>
      </c>
      <c r="E782" s="17">
        <v>0.14619363333894181</v>
      </c>
      <c r="F782" s="17">
        <v>0.11394198087011499</v>
      </c>
      <c r="G782" s="17">
        <v>8.0221591902425657E-2</v>
      </c>
      <c r="H782" s="17"/>
      <c r="I782" s="17"/>
      <c r="J782" s="17"/>
      <c r="K782" s="17"/>
      <c r="L782" s="17"/>
      <c r="M782" s="17"/>
      <c r="N782" s="17"/>
      <c r="O782" s="17"/>
    </row>
    <row r="783" spans="1:15" x14ac:dyDescent="0.25">
      <c r="A783" s="15" t="str">
        <f>B525&amp;C757&amp;D783</f>
        <v>CONSUMO PER CAPITA (kg ó litros por individuo)GolosinasBAJA</v>
      </c>
      <c r="B783">
        <v>0</v>
      </c>
      <c r="C783" s="15">
        <v>0</v>
      </c>
      <c r="D783" s="15" t="s">
        <v>20</v>
      </c>
      <c r="E783" s="17">
        <v>0.11475633212771508</v>
      </c>
      <c r="F783" s="18">
        <v>0.12026820912155278</v>
      </c>
      <c r="G783" s="17">
        <v>0.10106504763471612</v>
      </c>
      <c r="H783" s="17"/>
      <c r="I783" s="17"/>
      <c r="J783" s="17"/>
      <c r="K783" s="17"/>
      <c r="L783" s="17"/>
      <c r="M783" s="17"/>
      <c r="N783" s="17"/>
      <c r="O783" s="17"/>
    </row>
    <row r="784" spans="1:15" x14ac:dyDescent="0.25">
      <c r="A784" s="15" t="str">
        <f>B525&amp;C757&amp;D784</f>
        <v>CONSUMO PER CAPITA (kg ó litros por individuo)GolosinasHOMBRE</v>
      </c>
      <c r="B784">
        <v>0</v>
      </c>
      <c r="C784" s="15">
        <v>0</v>
      </c>
      <c r="D784" s="15" t="s">
        <v>21</v>
      </c>
      <c r="E784" s="17">
        <v>6.9720049420897046E-2</v>
      </c>
      <c r="F784" s="17">
        <v>6.1901629228153933E-2</v>
      </c>
      <c r="G784" s="17">
        <v>4.6529237925614197E-2</v>
      </c>
      <c r="H784" s="17"/>
      <c r="I784" s="17"/>
      <c r="J784" s="17"/>
      <c r="K784" s="17"/>
      <c r="L784" s="17"/>
      <c r="M784" s="17"/>
      <c r="N784" s="17"/>
      <c r="O784" s="17"/>
    </row>
    <row r="785" spans="1:15" x14ac:dyDescent="0.25">
      <c r="A785" s="15" t="str">
        <f>B525&amp;C757&amp;D785</f>
        <v>CONSUMO PER CAPITA (kg ó litros por individuo)GolosinasMUJER</v>
      </c>
      <c r="B785">
        <v>0</v>
      </c>
      <c r="C785" s="15">
        <v>0</v>
      </c>
      <c r="D785" s="15" t="s">
        <v>22</v>
      </c>
      <c r="E785" s="17">
        <v>0.17668767173323438</v>
      </c>
      <c r="F785" s="17">
        <v>0.16081321883390171</v>
      </c>
      <c r="G785" s="17">
        <v>0.11414464130600538</v>
      </c>
      <c r="H785" s="17"/>
      <c r="I785" s="17"/>
      <c r="J785" s="17"/>
      <c r="K785" s="17"/>
      <c r="L785" s="17"/>
      <c r="M785" s="17"/>
      <c r="N785" s="17"/>
      <c r="O785" s="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topLeftCell="B1" zoomScale="60" zoomScaleNormal="60" workbookViewId="0">
      <selection activeCell="R9" sqref="R9"/>
    </sheetView>
  </sheetViews>
  <sheetFormatPr baseColWidth="10" defaultColWidth="11.42578125" defaultRowHeight="15" x14ac:dyDescent="0.25"/>
  <cols>
    <col min="1" max="1" width="45.5703125" style="15" customWidth="1"/>
    <col min="2" max="2" width="68.42578125" style="15" customWidth="1"/>
    <col min="3" max="3" width="24.85546875" style="15" customWidth="1"/>
    <col min="4" max="4" width="37.28515625" style="15" customWidth="1"/>
    <col min="5" max="5" width="12" style="15" bestFit="1" customWidth="1"/>
    <col min="6" max="6" width="11.42578125" style="15"/>
    <col min="7" max="9" width="12" style="15" bestFit="1" customWidth="1"/>
    <col min="10" max="13" width="11.42578125" style="15"/>
    <col min="14" max="14" width="12" style="15" bestFit="1" customWidth="1"/>
    <col min="15" max="16384" width="11.42578125" style="15"/>
  </cols>
  <sheetData>
    <row r="2" spans="1:15" x14ac:dyDescent="0.25">
      <c r="E2" s="16" t="s">
        <v>160</v>
      </c>
      <c r="F2" s="16" t="s">
        <v>161</v>
      </c>
      <c r="G2" s="16" t="s">
        <v>162</v>
      </c>
      <c r="H2" s="16"/>
      <c r="I2" s="16"/>
      <c r="J2" s="16"/>
      <c r="K2" s="16"/>
      <c r="L2" s="16"/>
      <c r="M2" s="16"/>
    </row>
    <row r="3" spans="1:15" x14ac:dyDescent="0.25">
      <c r="A3" s="15" t="str">
        <f>B3&amp;C3&amp;D3</f>
        <v>DISTRIBUCION VOLUMEN X CRITERIO (Consumiciones)Total AperitivosT.ESPAÑA</v>
      </c>
      <c r="B3" s="15" t="s">
        <v>139</v>
      </c>
      <c r="C3" s="15" t="s">
        <v>40</v>
      </c>
      <c r="D3" s="15" t="s">
        <v>45</v>
      </c>
      <c r="E3" s="17">
        <v>100</v>
      </c>
      <c r="F3" s="17">
        <v>100</v>
      </c>
      <c r="G3" s="17">
        <v>100</v>
      </c>
      <c r="H3" s="17"/>
      <c r="I3" s="17"/>
      <c r="J3" s="17"/>
      <c r="K3" s="17"/>
      <c r="L3" s="17"/>
      <c r="M3" s="17"/>
      <c r="N3" s="17"/>
      <c r="O3" s="17"/>
    </row>
    <row r="4" spans="1:15" x14ac:dyDescent="0.25">
      <c r="A4" s="15" t="str">
        <f t="shared" ref="A4:A67" si="0">B4&amp;C4&amp;D4</f>
        <v>DISTRIBUCION VOLUMEN X CRITERIO (Consumiciones)Total AperitivosHiper+Super+Discount+G.A</v>
      </c>
      <c r="B4" s="15" t="s">
        <v>139</v>
      </c>
      <c r="C4" s="15" t="s">
        <v>40</v>
      </c>
      <c r="D4" s="15" t="s">
        <v>23</v>
      </c>
      <c r="E4" s="17">
        <v>33.479288510019259</v>
      </c>
      <c r="F4" s="17">
        <v>33.45680492572086</v>
      </c>
      <c r="G4" s="17">
        <v>39.411519198067694</v>
      </c>
      <c r="H4" s="17"/>
      <c r="I4" s="17"/>
      <c r="J4" s="17"/>
      <c r="K4" s="17"/>
      <c r="L4" s="17"/>
      <c r="M4" s="17"/>
      <c r="N4" s="17"/>
      <c r="O4" s="17"/>
    </row>
    <row r="5" spans="1:15" x14ac:dyDescent="0.25">
      <c r="A5" s="15" t="str">
        <f t="shared" si="0"/>
        <v>DISTRIBUCION VOLUMEN X CRITERIO (Consumiciones)Total AperitivosRestaurantes</v>
      </c>
      <c r="B5" s="15" t="s">
        <v>139</v>
      </c>
      <c r="C5" s="15" t="s">
        <v>40</v>
      </c>
      <c r="D5" s="15" t="s">
        <v>24</v>
      </c>
      <c r="E5" s="17">
        <v>2.0654439800374664</v>
      </c>
      <c r="F5" s="17">
        <v>1.572442735545327</v>
      </c>
      <c r="G5" s="17">
        <v>0.68167434882963129</v>
      </c>
      <c r="H5" s="17"/>
      <c r="I5" s="17"/>
      <c r="J5" s="17"/>
      <c r="K5" s="17"/>
      <c r="L5" s="17"/>
      <c r="M5" s="17"/>
      <c r="N5" s="17"/>
      <c r="O5" s="17"/>
    </row>
    <row r="6" spans="1:15" x14ac:dyDescent="0.25">
      <c r="A6" s="15" t="str">
        <f t="shared" si="0"/>
        <v>DISTRIBUCION VOLUMEN X CRITERIO (Consumiciones)Total AperitivosRestaurantes Fast Food</v>
      </c>
      <c r="B6" s="15" t="s">
        <v>139</v>
      </c>
      <c r="C6" s="15" t="s">
        <v>40</v>
      </c>
      <c r="D6" s="15" t="s">
        <v>25</v>
      </c>
      <c r="E6" s="17">
        <v>0.92003814218197588</v>
      </c>
      <c r="F6" s="17">
        <v>1.4815367699026734</v>
      </c>
      <c r="G6" s="17">
        <v>1.9852179904594103</v>
      </c>
      <c r="H6" s="17"/>
      <c r="I6" s="17"/>
      <c r="J6" s="17"/>
      <c r="K6" s="17"/>
      <c r="L6" s="17"/>
      <c r="M6" s="17"/>
      <c r="N6" s="17"/>
      <c r="O6" s="17"/>
    </row>
    <row r="7" spans="1:15" x14ac:dyDescent="0.25">
      <c r="A7" s="15" t="str">
        <f t="shared" si="0"/>
        <v>DISTRIBUCION VOLUMEN X CRITERIO (Consumiciones)Total AperitivosBares/Cafeterias/Cervecerias</v>
      </c>
      <c r="B7" s="15" t="s">
        <v>139</v>
      </c>
      <c r="C7" s="15" t="s">
        <v>40</v>
      </c>
      <c r="D7" s="15" t="s">
        <v>26</v>
      </c>
      <c r="E7" s="17">
        <v>10.745600748155541</v>
      </c>
      <c r="F7" s="17">
        <v>10.56038998154945</v>
      </c>
      <c r="G7" s="17">
        <v>8.0993270285121035</v>
      </c>
      <c r="H7" s="17"/>
      <c r="I7" s="17"/>
      <c r="J7" s="17"/>
      <c r="K7" s="17"/>
      <c r="L7" s="17"/>
      <c r="M7" s="17"/>
      <c r="N7" s="17"/>
      <c r="O7" s="17"/>
    </row>
    <row r="8" spans="1:15" x14ac:dyDescent="0.25">
      <c r="A8" s="15" t="str">
        <f t="shared" si="0"/>
        <v>DISTRIBUCION VOLUMEN X CRITERIO (Consumiciones)Total AperitivosPanaderias/Pastelerias</v>
      </c>
      <c r="B8" s="15" t="s">
        <v>139</v>
      </c>
      <c r="C8" s="15" t="s">
        <v>40</v>
      </c>
      <c r="D8" s="15" t="s">
        <v>27</v>
      </c>
      <c r="E8" s="17">
        <v>2.3432937985163846</v>
      </c>
      <c r="F8" s="17">
        <v>2.169130931214323</v>
      </c>
      <c r="G8" s="17">
        <v>2.7685097900215148</v>
      </c>
      <c r="H8" s="17"/>
      <c r="I8" s="17"/>
      <c r="J8" s="17"/>
      <c r="K8" s="17"/>
      <c r="L8" s="17"/>
      <c r="M8" s="17"/>
      <c r="N8" s="17"/>
      <c r="O8" s="17"/>
    </row>
    <row r="9" spans="1:15" x14ac:dyDescent="0.25">
      <c r="A9" s="15" t="str">
        <f t="shared" si="0"/>
        <v>DISTRIBUCION VOLUMEN X CRITERIO (Consumiciones)Total AperitivosTda.Alimentacion/Delicatesen</v>
      </c>
      <c r="B9" s="15" t="s">
        <v>139</v>
      </c>
      <c r="C9" s="15" t="s">
        <v>40</v>
      </c>
      <c r="D9" s="15" t="s">
        <v>152</v>
      </c>
      <c r="E9" s="17">
        <v>6.6925368633211786</v>
      </c>
      <c r="F9" s="17">
        <v>7.1012730338767982</v>
      </c>
      <c r="G9" s="17">
        <v>8.4710248506307</v>
      </c>
      <c r="H9" s="17"/>
      <c r="I9" s="17"/>
      <c r="J9" s="17"/>
      <c r="K9" s="17"/>
      <c r="L9" s="17"/>
      <c r="M9" s="17"/>
      <c r="N9" s="17"/>
      <c r="O9" s="17"/>
    </row>
    <row r="10" spans="1:15" x14ac:dyDescent="0.25">
      <c r="A10" s="15" t="str">
        <f t="shared" si="0"/>
        <v>DISTRIBUCION VOLUMEN X CRITERIO (Consumiciones)Total AperitivosCanal Conveniencia/24h</v>
      </c>
      <c r="B10" s="15" t="s">
        <v>139</v>
      </c>
      <c r="C10" s="15" t="s">
        <v>40</v>
      </c>
      <c r="D10" s="15" t="s">
        <v>153</v>
      </c>
      <c r="E10" s="17">
        <v>0</v>
      </c>
      <c r="F10" s="17">
        <v>0</v>
      </c>
      <c r="G10" s="17">
        <v>27.276628070690677</v>
      </c>
      <c r="H10" s="17"/>
      <c r="I10" s="17"/>
      <c r="J10" s="17"/>
      <c r="K10" s="17"/>
      <c r="L10" s="17"/>
      <c r="M10" s="17"/>
      <c r="N10" s="17"/>
      <c r="O10" s="17"/>
    </row>
    <row r="11" spans="1:15" x14ac:dyDescent="0.25">
      <c r="A11" s="15" t="str">
        <f t="shared" si="0"/>
        <v>DISTRIBUCION VOLUMEN X CRITERIO (Consumiciones)Total AperitivosHoteles</v>
      </c>
      <c r="B11" s="15" t="s">
        <v>139</v>
      </c>
      <c r="C11" s="15" t="s">
        <v>40</v>
      </c>
      <c r="D11" s="15" t="s">
        <v>29</v>
      </c>
      <c r="E11" s="17">
        <v>0.29778705712791798</v>
      </c>
      <c r="F11" s="17">
        <v>0.18843289793966908</v>
      </c>
      <c r="G11" s="17">
        <v>8.5507756966170717E-2</v>
      </c>
      <c r="H11" s="17"/>
      <c r="I11" s="17"/>
      <c r="J11" s="17"/>
      <c r="K11" s="17"/>
      <c r="L11" s="17"/>
      <c r="M11" s="17"/>
      <c r="N11" s="17"/>
      <c r="O11" s="17"/>
    </row>
    <row r="12" spans="1:15" x14ac:dyDescent="0.25">
      <c r="A12" s="15" t="str">
        <f t="shared" si="0"/>
        <v>DISTRIBUCION VOLUMEN X CRITERIO (Consumiciones)Total AperitivosEstaciones de servicio</v>
      </c>
      <c r="B12" s="15" t="s">
        <v>139</v>
      </c>
      <c r="C12" s="15" t="s">
        <v>40</v>
      </c>
      <c r="D12" s="15" t="s">
        <v>30</v>
      </c>
      <c r="E12" s="17">
        <v>1.8238158549831431</v>
      </c>
      <c r="F12" s="17">
        <v>1.127150681759993</v>
      </c>
      <c r="G12" s="17">
        <v>2.5988878605334618</v>
      </c>
      <c r="H12" s="17"/>
      <c r="I12" s="17"/>
      <c r="J12" s="17"/>
      <c r="K12" s="17"/>
      <c r="L12" s="17"/>
      <c r="M12" s="17"/>
      <c r="N12" s="17"/>
      <c r="O12" s="17"/>
    </row>
    <row r="13" spans="1:15" x14ac:dyDescent="0.25">
      <c r="A13" s="15" t="str">
        <f t="shared" si="0"/>
        <v>DISTRIBUCION VOLUMEN X CRITERIO (Consumiciones)Total AperitivosMaquinas dispensadoras</v>
      </c>
      <c r="B13" s="15" t="s">
        <v>139</v>
      </c>
      <c r="C13" s="15" t="s">
        <v>40</v>
      </c>
      <c r="D13" s="15" t="s">
        <v>31</v>
      </c>
      <c r="E13" s="17">
        <v>3.2085274574684788</v>
      </c>
      <c r="F13" s="17">
        <v>3.4121084165344691</v>
      </c>
      <c r="G13" s="17">
        <v>3.0011537185152739</v>
      </c>
      <c r="H13" s="17"/>
      <c r="I13" s="17"/>
      <c r="J13" s="17"/>
      <c r="K13" s="17"/>
      <c r="L13" s="17"/>
      <c r="M13" s="17"/>
      <c r="N13" s="17"/>
      <c r="O13" s="17"/>
    </row>
    <row r="14" spans="1:15" x14ac:dyDescent="0.25">
      <c r="A14" s="15" t="str">
        <f t="shared" si="0"/>
        <v>DISTRIBUCION VOLUMEN X CRITERIO (Consumiciones)Total AperitivosServicio en la empresa</v>
      </c>
      <c r="B14" s="15" t="s">
        <v>139</v>
      </c>
      <c r="C14" s="15" t="s">
        <v>40</v>
      </c>
      <c r="D14" s="15" t="s">
        <v>32</v>
      </c>
      <c r="E14" s="17">
        <v>0.75095809575039307</v>
      </c>
      <c r="F14" s="17">
        <v>0.91022946101664659</v>
      </c>
      <c r="G14" s="17">
        <v>0.79379737248436388</v>
      </c>
      <c r="H14" s="17"/>
      <c r="I14" s="17"/>
      <c r="J14" s="17"/>
      <c r="K14" s="17"/>
      <c r="L14" s="17"/>
      <c r="M14" s="17"/>
      <c r="N14" s="17"/>
      <c r="O14" s="17"/>
    </row>
    <row r="15" spans="1:15" x14ac:dyDescent="0.25">
      <c r="A15" s="15" t="str">
        <f t="shared" si="0"/>
        <v>DISTRIBUCION VOLUMEN X CRITERIO (Consumiciones)Total AperitivosResto de canales</v>
      </c>
      <c r="B15" s="15" t="s">
        <v>139</v>
      </c>
      <c r="C15" s="15" t="s">
        <v>40</v>
      </c>
      <c r="D15" s="15" t="s">
        <v>33</v>
      </c>
      <c r="E15" s="17">
        <v>37.672716522998698</v>
      </c>
      <c r="F15" s="17">
        <v>38.020500706073896</v>
      </c>
      <c r="G15" s="17">
        <v>4.8267413335636293</v>
      </c>
      <c r="H15" s="17"/>
      <c r="I15" s="17"/>
      <c r="J15" s="17"/>
      <c r="K15" s="17"/>
      <c r="L15" s="17"/>
      <c r="M15" s="17"/>
      <c r="N15" s="17"/>
      <c r="O15" s="17"/>
    </row>
    <row r="16" spans="1:15" x14ac:dyDescent="0.25">
      <c r="A16" s="15" t="str">
        <f t="shared" si="0"/>
        <v>DISTRIBUCION VOLUMEN X CRITERIO (Consumiciones)Total AperitivosEN LA CALLE</v>
      </c>
      <c r="B16" s="15" t="s">
        <v>139</v>
      </c>
      <c r="C16" s="15" t="s">
        <v>40</v>
      </c>
      <c r="D16" s="15" t="s">
        <v>163</v>
      </c>
      <c r="E16" s="17">
        <v>37.999074571598726</v>
      </c>
      <c r="F16" s="17">
        <v>39.708502733947391</v>
      </c>
      <c r="G16" s="17">
        <v>36.926456128169853</v>
      </c>
      <c r="H16" s="17"/>
      <c r="I16" s="17"/>
      <c r="J16" s="17"/>
      <c r="K16" s="17"/>
      <c r="L16" s="17"/>
      <c r="M16" s="17"/>
      <c r="N16" s="17"/>
      <c r="O16" s="17"/>
    </row>
    <row r="17" spans="1:15" x14ac:dyDescent="0.25">
      <c r="A17" s="15" t="str">
        <f t="shared" si="0"/>
        <v>DISTRIBUCION VOLUMEN X CRITERIO (Consumiciones)Total AperitivosEN CASA DE OTROS</v>
      </c>
      <c r="B17" s="15" t="s">
        <v>139</v>
      </c>
      <c r="C17" s="15" t="s">
        <v>40</v>
      </c>
      <c r="D17" s="15" t="s">
        <v>164</v>
      </c>
      <c r="E17" s="17">
        <v>10.513484827798635</v>
      </c>
      <c r="F17" s="17">
        <v>10.159747029359496</v>
      </c>
      <c r="G17" s="17">
        <v>16.767823764313711</v>
      </c>
      <c r="H17" s="17"/>
      <c r="I17" s="17"/>
      <c r="J17" s="17"/>
      <c r="K17" s="17"/>
      <c r="L17" s="17"/>
      <c r="M17" s="17"/>
      <c r="N17" s="17"/>
      <c r="O17" s="17"/>
    </row>
    <row r="18" spans="1:15" x14ac:dyDescent="0.25">
      <c r="A18" s="15" t="str">
        <f t="shared" si="0"/>
        <v>DISTRIBUCION VOLUMEN X CRITERIO (Consumiciones)Total AperitivosEN EL ESTABLECIMIENTO</v>
      </c>
      <c r="B18" s="15" t="s">
        <v>139</v>
      </c>
      <c r="C18" s="15" t="s">
        <v>40</v>
      </c>
      <c r="D18" s="15" t="s">
        <v>165</v>
      </c>
      <c r="E18" s="17">
        <v>17.675026187592422</v>
      </c>
      <c r="F18" s="17">
        <v>18.980101226029483</v>
      </c>
      <c r="G18" s="17">
        <v>15.326697938648598</v>
      </c>
      <c r="H18" s="17"/>
      <c r="I18" s="17"/>
      <c r="J18" s="17"/>
      <c r="K18" s="17"/>
      <c r="L18" s="17"/>
      <c r="M18" s="17"/>
      <c r="N18" s="17"/>
      <c r="O18" s="17"/>
    </row>
    <row r="19" spans="1:15" x14ac:dyDescent="0.25">
      <c r="A19" s="15" t="str">
        <f t="shared" si="0"/>
        <v>DISTRIBUCION VOLUMEN X CRITERIO (Consumiciones)Total AperitivosEN EL TRABAJO</v>
      </c>
      <c r="B19" s="15" t="s">
        <v>139</v>
      </c>
      <c r="C19" s="15" t="s">
        <v>40</v>
      </c>
      <c r="D19" s="15" t="s">
        <v>166</v>
      </c>
      <c r="E19" s="17">
        <v>8.2840637440083</v>
      </c>
      <c r="F19" s="17">
        <v>7.2791926194402317</v>
      </c>
      <c r="G19" s="17">
        <v>8.0650571990734239</v>
      </c>
      <c r="H19" s="17"/>
      <c r="I19" s="17"/>
      <c r="J19" s="17"/>
      <c r="K19" s="17"/>
      <c r="L19" s="17"/>
      <c r="M19" s="17"/>
      <c r="N19" s="17"/>
      <c r="O19" s="17"/>
    </row>
    <row r="20" spans="1:15" x14ac:dyDescent="0.25">
      <c r="A20" s="15" t="str">
        <f t="shared" si="0"/>
        <v>DISTRIBUCION VOLUMEN X CRITERIO (Consumiciones)Total AperitivosEN COLEGIO/INSTITUTO/UNIV.</v>
      </c>
      <c r="B20" s="15" t="s">
        <v>139</v>
      </c>
      <c r="C20" s="15" t="s">
        <v>40</v>
      </c>
      <c r="D20" s="15" t="s">
        <v>167</v>
      </c>
      <c r="E20" s="17">
        <v>2.0781143214635129</v>
      </c>
      <c r="F20" s="17">
        <v>1.5432068519035878</v>
      </c>
      <c r="G20" s="17">
        <v>0.97107510866244018</v>
      </c>
      <c r="H20" s="17"/>
      <c r="I20" s="17"/>
      <c r="J20" s="17"/>
      <c r="K20" s="17"/>
      <c r="L20" s="17"/>
      <c r="M20" s="17"/>
      <c r="N20" s="17"/>
      <c r="O20" s="17"/>
    </row>
    <row r="21" spans="1:15" x14ac:dyDescent="0.25">
      <c r="A21" s="15" t="str">
        <f t="shared" si="0"/>
        <v>DISTRIBUCION VOLUMEN X CRITERIO (Consumiciones)Total AperitivosEN MI CASA</v>
      </c>
      <c r="B21" s="15" t="s">
        <v>139</v>
      </c>
      <c r="C21" s="15" t="s">
        <v>40</v>
      </c>
      <c r="D21" s="15" t="s">
        <v>168</v>
      </c>
      <c r="E21" s="17">
        <v>2.5084049329357394</v>
      </c>
      <c r="F21" s="17">
        <v>8.1045430753881504</v>
      </c>
      <c r="G21" s="17">
        <v>7.398361173518607</v>
      </c>
      <c r="H21" s="17"/>
      <c r="I21" s="17"/>
      <c r="J21" s="17"/>
      <c r="K21" s="17"/>
      <c r="L21" s="17"/>
      <c r="M21" s="17"/>
      <c r="N21" s="17"/>
      <c r="O21" s="17"/>
    </row>
    <row r="22" spans="1:15" x14ac:dyDescent="0.25">
      <c r="A22" s="15" t="str">
        <f t="shared" si="0"/>
        <v>DISTRIBUCION VOLUMEN X CRITERIO (Consumiciones)Total AperitivosEN M.TRANSP.(AVION,TREN,AUTOC,E</v>
      </c>
      <c r="B22" s="15" t="s">
        <v>139</v>
      </c>
      <c r="C22" s="15" t="s">
        <v>40</v>
      </c>
      <c r="D22" s="15" t="s">
        <v>169</v>
      </c>
      <c r="E22" s="17">
        <v>0</v>
      </c>
      <c r="F22" s="17">
        <v>0</v>
      </c>
      <c r="G22" s="17">
        <v>1.4863051510407561</v>
      </c>
      <c r="H22" s="17"/>
      <c r="I22" s="17"/>
      <c r="J22" s="17"/>
      <c r="K22" s="17"/>
      <c r="L22" s="17"/>
      <c r="M22" s="17"/>
      <c r="N22" s="17"/>
      <c r="O22" s="17"/>
    </row>
    <row r="23" spans="1:15" x14ac:dyDescent="0.25">
      <c r="A23" s="15" t="str">
        <f t="shared" si="0"/>
        <v>DISTRIBUCION VOLUMEN X CRITERIO (Consumiciones)Total AperitivosEN OTRO LUGAR</v>
      </c>
      <c r="B23" s="15" t="s">
        <v>139</v>
      </c>
      <c r="C23" s="15" t="s">
        <v>40</v>
      </c>
      <c r="D23" s="15" t="s">
        <v>170</v>
      </c>
      <c r="E23" s="17">
        <v>20.941834344409763</v>
      </c>
      <c r="F23" s="17">
        <v>14.22469967322928</v>
      </c>
      <c r="G23" s="17">
        <v>13.058211955063173</v>
      </c>
      <c r="H23" s="17"/>
      <c r="I23" s="17"/>
      <c r="J23" s="17"/>
      <c r="K23" s="17"/>
      <c r="L23" s="17"/>
      <c r="M23" s="17"/>
      <c r="N23" s="17"/>
      <c r="O23" s="17"/>
    </row>
    <row r="24" spans="1:15" x14ac:dyDescent="0.25">
      <c r="A24" s="15" t="str">
        <f t="shared" si="0"/>
        <v>DISTRIBUCION VOLUMEN X CRITERIO (Consumiciones)Total AperitivosDESAYUNO</v>
      </c>
      <c r="B24" s="15" t="s">
        <v>139</v>
      </c>
      <c r="C24" s="15" t="s">
        <v>40</v>
      </c>
      <c r="D24" s="15" t="s">
        <v>171</v>
      </c>
      <c r="E24" s="17">
        <v>4.4102357889218524</v>
      </c>
      <c r="F24" s="17">
        <v>3.8144138175514404</v>
      </c>
      <c r="G24" s="17">
        <v>4.6032267801101732</v>
      </c>
      <c r="H24" s="17"/>
      <c r="I24" s="17"/>
      <c r="J24" s="17"/>
      <c r="K24" s="17"/>
      <c r="L24" s="17"/>
      <c r="M24" s="17"/>
      <c r="N24" s="17"/>
      <c r="O24" s="17"/>
    </row>
    <row r="25" spans="1:15" x14ac:dyDescent="0.25">
      <c r="A25" s="15" t="str">
        <f t="shared" si="0"/>
        <v>DISTRIBUCION VOLUMEN X CRITERIO (Consumiciones)Total AperitivosAPERITIVO/ANTES DE COMER</v>
      </c>
      <c r="B25" s="15" t="s">
        <v>139</v>
      </c>
      <c r="C25" s="15" t="s">
        <v>40</v>
      </c>
      <c r="D25" s="15" t="s">
        <v>172</v>
      </c>
      <c r="E25" s="17">
        <v>19.675734810268622</v>
      </c>
      <c r="F25" s="17">
        <v>19.836016208982169</v>
      </c>
      <c r="G25" s="17">
        <v>20.667646853182351</v>
      </c>
      <c r="H25" s="17"/>
      <c r="I25" s="17"/>
      <c r="J25" s="17"/>
      <c r="K25" s="17"/>
      <c r="L25" s="17"/>
      <c r="M25" s="17"/>
      <c r="N25" s="17"/>
      <c r="O25" s="17"/>
    </row>
    <row r="26" spans="1:15" x14ac:dyDescent="0.25">
      <c r="A26" s="15" t="str">
        <f t="shared" si="0"/>
        <v>DISTRIBUCION VOLUMEN X CRITERIO (Consumiciones)Total AperitivosCOMIDA</v>
      </c>
      <c r="B26" s="15" t="s">
        <v>139</v>
      </c>
      <c r="C26" s="15" t="s">
        <v>40</v>
      </c>
      <c r="D26" s="15" t="s">
        <v>173</v>
      </c>
      <c r="E26" s="17">
        <v>7.3450361547961638</v>
      </c>
      <c r="F26" s="17">
        <v>5.5503794251903864</v>
      </c>
      <c r="G26" s="17">
        <v>7.1369936717774491</v>
      </c>
      <c r="H26" s="17"/>
      <c r="I26" s="17"/>
      <c r="J26" s="17"/>
      <c r="K26" s="17"/>
      <c r="L26" s="17"/>
      <c r="M26" s="17"/>
      <c r="N26" s="17"/>
      <c r="O26" s="17"/>
    </row>
    <row r="27" spans="1:15" x14ac:dyDescent="0.25">
      <c r="A27" s="15" t="str">
        <f t="shared" si="0"/>
        <v>DISTRIBUCION VOLUMEN X CRITERIO (Consumiciones)Total AperitivosTARDE/MERIENDA</v>
      </c>
      <c r="B27" s="15" t="s">
        <v>139</v>
      </c>
      <c r="C27" s="15" t="s">
        <v>40</v>
      </c>
      <c r="D27" s="15" t="s">
        <v>174</v>
      </c>
      <c r="E27" s="17">
        <v>38.367131587988652</v>
      </c>
      <c r="F27" s="17">
        <v>37.609462674002465</v>
      </c>
      <c r="G27" s="17">
        <v>33.137100622012852</v>
      </c>
      <c r="H27" s="17"/>
      <c r="I27" s="17"/>
      <c r="J27" s="17"/>
      <c r="K27" s="17"/>
      <c r="L27" s="17"/>
      <c r="M27" s="17"/>
      <c r="N27" s="17"/>
      <c r="O27" s="17"/>
    </row>
    <row r="28" spans="1:15" x14ac:dyDescent="0.25">
      <c r="A28" s="15" t="str">
        <f t="shared" si="0"/>
        <v>DISTRIBUCION VOLUMEN X CRITERIO (Consumiciones)Total AperitivosANTES DE CENAR</v>
      </c>
      <c r="B28" s="15" t="s">
        <v>139</v>
      </c>
      <c r="C28" s="15" t="s">
        <v>40</v>
      </c>
      <c r="D28" s="15" t="s">
        <v>175</v>
      </c>
      <c r="E28" s="17">
        <v>6.9725053229711911</v>
      </c>
      <c r="F28" s="17">
        <v>7.7444597152722157</v>
      </c>
      <c r="G28" s="17">
        <v>6.5217753109957002</v>
      </c>
      <c r="H28" s="17"/>
      <c r="I28" s="17"/>
      <c r="J28" s="17"/>
      <c r="K28" s="17"/>
      <c r="L28" s="17"/>
      <c r="M28" s="17"/>
      <c r="N28" s="17"/>
      <c r="O28" s="17"/>
    </row>
    <row r="29" spans="1:15" x14ac:dyDescent="0.25">
      <c r="A29" s="15" t="str">
        <f t="shared" si="0"/>
        <v>DISTRIBUCION VOLUMEN X CRITERIO (Consumiciones)Total AperitivosCENA</v>
      </c>
      <c r="B29" s="15" t="s">
        <v>139</v>
      </c>
      <c r="C29" s="15" t="s">
        <v>40</v>
      </c>
      <c r="D29" s="15" t="s">
        <v>176</v>
      </c>
      <c r="E29" s="17">
        <v>3.1596749750136288</v>
      </c>
      <c r="F29" s="17">
        <v>4.3542530115969287</v>
      </c>
      <c r="G29" s="17">
        <v>3.7933103771611494</v>
      </c>
      <c r="H29" s="17"/>
      <c r="I29" s="17"/>
      <c r="J29" s="17"/>
      <c r="K29" s="17"/>
      <c r="L29" s="17"/>
      <c r="M29" s="17"/>
      <c r="N29" s="17"/>
      <c r="O29" s="17"/>
    </row>
    <row r="30" spans="1:15" x14ac:dyDescent="0.25">
      <c r="A30" s="15" t="str">
        <f t="shared" si="0"/>
        <v>DISTRIBUCION VOLUMEN X CRITERIO (Consumiciones)Total AperitivosDESPUES DE LA CENA</v>
      </c>
      <c r="B30" s="15" t="s">
        <v>139</v>
      </c>
      <c r="C30" s="15" t="s">
        <v>40</v>
      </c>
      <c r="D30" s="15" t="s">
        <v>177</v>
      </c>
      <c r="E30" s="17">
        <v>3.3303701264368017</v>
      </c>
      <c r="F30" s="17">
        <v>3.2281627192349087</v>
      </c>
      <c r="G30" s="17">
        <v>3.5357175896105</v>
      </c>
      <c r="H30" s="17"/>
      <c r="I30" s="17"/>
      <c r="J30" s="17"/>
      <c r="K30" s="17"/>
      <c r="L30" s="17"/>
      <c r="M30" s="17"/>
      <c r="N30" s="17"/>
      <c r="O30" s="17"/>
    </row>
    <row r="31" spans="1:15" x14ac:dyDescent="0.25">
      <c r="A31" s="15" t="str">
        <f t="shared" si="0"/>
        <v>DISTRIBUCION VOLUMEN X CRITERIO (Consumiciones)Total AperitivosDURANTE EL DIA</v>
      </c>
      <c r="B31" s="15" t="s">
        <v>139</v>
      </c>
      <c r="C31" s="15" t="s">
        <v>40</v>
      </c>
      <c r="D31" s="15" t="s">
        <v>178</v>
      </c>
      <c r="E31" s="17">
        <v>16.739312210205455</v>
      </c>
      <c r="F31" s="17">
        <v>17.862851367122243</v>
      </c>
      <c r="G31" s="17">
        <v>20.60422021625395</v>
      </c>
      <c r="H31" s="17"/>
      <c r="I31" s="17"/>
      <c r="J31" s="17"/>
      <c r="K31" s="17"/>
      <c r="L31" s="17"/>
      <c r="M31" s="17"/>
      <c r="N31" s="17"/>
      <c r="O31" s="17"/>
    </row>
    <row r="32" spans="1:15" x14ac:dyDescent="0.25">
      <c r="A32" s="15" t="str">
        <f t="shared" si="0"/>
        <v>DISTRIBUCION VOLUMEN X CRITERIO (Consumiciones)Total AperitivosCON AMIGOS</v>
      </c>
      <c r="B32" s="15" t="s">
        <v>139</v>
      </c>
      <c r="C32" s="15" t="s">
        <v>40</v>
      </c>
      <c r="D32" s="15" t="s">
        <v>179</v>
      </c>
      <c r="E32" s="17">
        <v>22.466713973285241</v>
      </c>
      <c r="F32" s="17">
        <v>23.512034557035587</v>
      </c>
      <c r="G32" s="17">
        <v>21.323031604509467</v>
      </c>
      <c r="H32" s="17"/>
      <c r="I32" s="17"/>
      <c r="J32" s="17"/>
      <c r="K32" s="17"/>
      <c r="L32" s="17"/>
      <c r="M32" s="17"/>
      <c r="N32" s="17"/>
      <c r="O32" s="17"/>
    </row>
    <row r="33" spans="1:15" x14ac:dyDescent="0.25">
      <c r="A33" s="15" t="str">
        <f t="shared" si="0"/>
        <v>DISTRIBUCION VOLUMEN X CRITERIO (Consumiciones)Total AperitivosCON CLIENTES</v>
      </c>
      <c r="B33" s="15" t="s">
        <v>139</v>
      </c>
      <c r="C33" s="15" t="s">
        <v>40</v>
      </c>
      <c r="D33" s="15" t="s">
        <v>180</v>
      </c>
      <c r="E33" s="17">
        <v>0.3082908560134584</v>
      </c>
      <c r="F33" s="17">
        <v>0.32008918950951076</v>
      </c>
      <c r="G33" s="17">
        <v>0.16901196999045026</v>
      </c>
      <c r="H33" s="17"/>
      <c r="I33" s="17"/>
      <c r="J33" s="17"/>
      <c r="K33" s="17"/>
      <c r="L33" s="17"/>
      <c r="M33" s="17"/>
      <c r="N33" s="17"/>
      <c r="O33" s="17"/>
    </row>
    <row r="34" spans="1:15" x14ac:dyDescent="0.25">
      <c r="A34" s="15" t="str">
        <f t="shared" si="0"/>
        <v>DISTRIBUCION VOLUMEN X CRITERIO (Consumiciones)Total AperitivosCON COMPAÑEROS DE TRABAJO</v>
      </c>
      <c r="B34" s="15" t="s">
        <v>139</v>
      </c>
      <c r="C34" s="15" t="s">
        <v>40</v>
      </c>
      <c r="D34" s="15" t="s">
        <v>181</v>
      </c>
      <c r="E34" s="17">
        <v>3.7843430522847519</v>
      </c>
      <c r="F34" s="17">
        <v>3.8806720800589862</v>
      </c>
      <c r="G34" s="17">
        <v>3.0794561609126343</v>
      </c>
      <c r="H34" s="17"/>
      <c r="I34" s="17"/>
      <c r="J34" s="17"/>
      <c r="K34" s="17"/>
      <c r="L34" s="17"/>
      <c r="M34" s="17"/>
      <c r="N34" s="17"/>
      <c r="O34" s="17"/>
    </row>
    <row r="35" spans="1:15" x14ac:dyDescent="0.25">
      <c r="A35" s="15" t="str">
        <f t="shared" si="0"/>
        <v>DISTRIBUCION VOLUMEN X CRITERIO (Consumiciones)Total AperitivosCON COMPAÑEROS DE CLASE</v>
      </c>
      <c r="B35" s="15" t="s">
        <v>139</v>
      </c>
      <c r="C35" s="15" t="s">
        <v>40</v>
      </c>
      <c r="D35" s="15" t="s">
        <v>182</v>
      </c>
      <c r="E35" s="17">
        <v>1.2035791109441774</v>
      </c>
      <c r="F35" s="17">
        <v>1.233853603703734</v>
      </c>
      <c r="G35" s="17">
        <v>0.55636141572943421</v>
      </c>
      <c r="H35" s="17"/>
      <c r="I35" s="17"/>
      <c r="J35" s="17"/>
      <c r="K35" s="17"/>
      <c r="L35" s="17"/>
      <c r="M35" s="17"/>
      <c r="N35" s="17"/>
      <c r="O35" s="17"/>
    </row>
    <row r="36" spans="1:15" x14ac:dyDescent="0.25">
      <c r="A36" s="15" t="str">
        <f t="shared" si="0"/>
        <v>DISTRIBUCION VOLUMEN X CRITERIO (Consumiciones)Total AperitivosCON FAMILIA</v>
      </c>
      <c r="B36" s="15" t="s">
        <v>139</v>
      </c>
      <c r="C36" s="15" t="s">
        <v>40</v>
      </c>
      <c r="D36" s="15" t="s">
        <v>183</v>
      </c>
      <c r="E36" s="17">
        <v>34.423255753994646</v>
      </c>
      <c r="F36" s="17">
        <v>32.506752769943418</v>
      </c>
      <c r="G36" s="17">
        <v>31.344511729995837</v>
      </c>
      <c r="H36" s="17"/>
      <c r="I36" s="17"/>
      <c r="J36" s="17"/>
      <c r="K36" s="17"/>
      <c r="L36" s="17"/>
      <c r="M36" s="17"/>
      <c r="N36" s="17"/>
      <c r="O36" s="17"/>
    </row>
    <row r="37" spans="1:15" x14ac:dyDescent="0.25">
      <c r="A37" s="15" t="str">
        <f t="shared" si="0"/>
        <v>DISTRIBUCION VOLUMEN X CRITERIO (Consumiciones)Total AperitivosCON LA PAREJA</v>
      </c>
      <c r="B37" s="15" t="s">
        <v>139</v>
      </c>
      <c r="C37" s="15" t="s">
        <v>40</v>
      </c>
      <c r="D37" s="15" t="s">
        <v>184</v>
      </c>
      <c r="E37" s="17">
        <v>8.4873503625440971</v>
      </c>
      <c r="F37" s="17">
        <v>8.9177583339690774</v>
      </c>
      <c r="G37" s="17">
        <v>9.7373785496432852</v>
      </c>
      <c r="H37" s="17"/>
      <c r="I37" s="17"/>
      <c r="J37" s="17"/>
      <c r="K37" s="17"/>
      <c r="L37" s="17"/>
      <c r="M37" s="17"/>
      <c r="N37" s="17"/>
      <c r="O37" s="17"/>
    </row>
    <row r="38" spans="1:15" x14ac:dyDescent="0.25">
      <c r="A38" s="15" t="str">
        <f t="shared" si="0"/>
        <v>DISTRIBUCION VOLUMEN X CRITERIO (Consumiciones)Total AperitivosESTABA SOLO/A</v>
      </c>
      <c r="B38" s="15" t="s">
        <v>139</v>
      </c>
      <c r="C38" s="15" t="s">
        <v>40</v>
      </c>
      <c r="D38" s="15" t="s">
        <v>185</v>
      </c>
      <c r="E38" s="17">
        <v>27.002524126473133</v>
      </c>
      <c r="F38" s="17">
        <v>27.400911715457688</v>
      </c>
      <c r="G38" s="17">
        <v>32.107947675026274</v>
      </c>
      <c r="H38" s="17"/>
      <c r="I38" s="17"/>
      <c r="J38" s="17"/>
      <c r="K38" s="17"/>
      <c r="L38" s="17"/>
      <c r="M38" s="17"/>
      <c r="N38" s="17"/>
      <c r="O38" s="17"/>
    </row>
    <row r="39" spans="1:15" x14ac:dyDescent="0.25">
      <c r="A39" s="15" t="str">
        <f t="shared" si="0"/>
        <v>DISTRIBUCION VOLUMEN X CRITERIO (Consumiciones)Total AperitivosOTROS</v>
      </c>
      <c r="B39" s="15" t="s">
        <v>139</v>
      </c>
      <c r="C39" s="15" t="s">
        <v>40</v>
      </c>
      <c r="D39" s="15" t="s">
        <v>186</v>
      </c>
      <c r="E39" s="17">
        <v>2.1898508161758947</v>
      </c>
      <c r="F39" s="17">
        <v>2.2279281216885378</v>
      </c>
      <c r="G39" s="17">
        <v>1.6823014661190092</v>
      </c>
      <c r="H39" s="17"/>
      <c r="I39" s="17"/>
      <c r="J39" s="17"/>
      <c r="K39" s="17"/>
      <c r="L39" s="17"/>
      <c r="M39" s="17"/>
      <c r="N39" s="17"/>
      <c r="O39" s="17"/>
    </row>
    <row r="40" spans="1:15" x14ac:dyDescent="0.25">
      <c r="A40" s="15" t="str">
        <f t="shared" si="0"/>
        <v>DISTRIBUCION VOLUMEN X CRITERIO (Consumiciones)Total AperitivosESTAR TRABAJANDO</v>
      </c>
      <c r="B40" s="15" t="s">
        <v>139</v>
      </c>
      <c r="C40" s="15" t="s">
        <v>40</v>
      </c>
      <c r="D40" s="15" t="s">
        <v>187</v>
      </c>
      <c r="E40" s="17">
        <v>6.8356921210260353</v>
      </c>
      <c r="F40" s="17">
        <v>5.6297511706269026</v>
      </c>
      <c r="G40" s="17">
        <v>6.2807469415878714</v>
      </c>
      <c r="H40" s="17"/>
      <c r="I40" s="17"/>
      <c r="J40" s="17"/>
      <c r="K40" s="17"/>
      <c r="L40" s="17"/>
      <c r="M40" s="17"/>
      <c r="N40" s="17"/>
      <c r="O40" s="17"/>
    </row>
    <row r="41" spans="1:15" x14ac:dyDescent="0.25">
      <c r="A41" s="15" t="str">
        <f t="shared" si="0"/>
        <v>DISTRIBUCION VOLUMEN X CRITERIO (Consumiciones)Total AperitivosCOMIDA DE NEGOCIOS</v>
      </c>
      <c r="B41" s="15" t="s">
        <v>139</v>
      </c>
      <c r="C41" s="15" t="s">
        <v>40</v>
      </c>
      <c r="D41" s="15" t="s">
        <v>188</v>
      </c>
      <c r="E41" s="17">
        <v>0.1719934856715831</v>
      </c>
      <c r="F41" s="17">
        <v>0.2464795566435298</v>
      </c>
      <c r="G41" s="17">
        <v>0.15026836931060136</v>
      </c>
      <c r="H41" s="17"/>
      <c r="I41" s="17"/>
      <c r="J41" s="17"/>
      <c r="K41" s="17"/>
      <c r="L41" s="17"/>
      <c r="M41" s="17"/>
      <c r="N41" s="17"/>
      <c r="O41" s="17"/>
    </row>
    <row r="42" spans="1:15" x14ac:dyDescent="0.25">
      <c r="A42" s="15" t="str">
        <f t="shared" si="0"/>
        <v>DISTRIBUCION VOLUMEN X CRITERIO (Consumiciones)Total AperitivosPOR PLACER/RELAX</v>
      </c>
      <c r="B42" s="15" t="s">
        <v>139</v>
      </c>
      <c r="C42" s="15" t="s">
        <v>40</v>
      </c>
      <c r="D42" s="15" t="s">
        <v>189</v>
      </c>
      <c r="E42" s="17">
        <v>19.262521653715943</v>
      </c>
      <c r="F42" s="17">
        <v>17.568199607603507</v>
      </c>
      <c r="G42" s="17">
        <v>16.401204648560526</v>
      </c>
      <c r="H42" s="17"/>
      <c r="I42" s="17"/>
      <c r="J42" s="17"/>
      <c r="K42" s="17"/>
      <c r="L42" s="17"/>
      <c r="M42" s="17"/>
      <c r="N42" s="17"/>
      <c r="O42" s="17"/>
    </row>
    <row r="43" spans="1:15" x14ac:dyDescent="0.25">
      <c r="A43" s="15" t="str">
        <f t="shared" si="0"/>
        <v>DISTRIBUCION VOLUMEN X CRITERIO (Consumiciones)Total AperitivosTENER HAMBRE/SIN PLANIFICAR</v>
      </c>
      <c r="B43" s="15" t="s">
        <v>139</v>
      </c>
      <c r="C43" s="15" t="s">
        <v>40</v>
      </c>
      <c r="D43" s="15" t="s">
        <v>190</v>
      </c>
      <c r="E43" s="17">
        <v>37.399228796644238</v>
      </c>
      <c r="F43" s="17">
        <v>40.01619900832403</v>
      </c>
      <c r="G43" s="17">
        <v>41.399335164165038</v>
      </c>
      <c r="H43" s="17"/>
      <c r="I43" s="17"/>
      <c r="J43" s="17"/>
      <c r="K43" s="17"/>
      <c r="L43" s="17"/>
      <c r="M43" s="17"/>
      <c r="N43" s="17"/>
      <c r="O43" s="17"/>
    </row>
    <row r="44" spans="1:15" x14ac:dyDescent="0.25">
      <c r="A44" s="15" t="str">
        <f t="shared" si="0"/>
        <v>DISTRIBUCION VOLUMEN X CRITERIO (Consumiciones)Total AperitivosESTAR DE COMPRAS</v>
      </c>
      <c r="B44" s="15" t="s">
        <v>139</v>
      </c>
      <c r="C44" s="15" t="s">
        <v>40</v>
      </c>
      <c r="D44" s="15" t="s">
        <v>191</v>
      </c>
      <c r="E44" s="17">
        <v>4.7028658005766246</v>
      </c>
      <c r="F44" s="17">
        <v>4.782656673440747</v>
      </c>
      <c r="G44" s="17">
        <v>6.4469458916168021</v>
      </c>
      <c r="H44" s="17"/>
      <c r="I44" s="17"/>
      <c r="J44" s="17"/>
      <c r="K44" s="17"/>
      <c r="L44" s="17"/>
      <c r="M44" s="17"/>
      <c r="N44" s="17"/>
      <c r="O44" s="17"/>
    </row>
    <row r="45" spans="1:15" x14ac:dyDescent="0.25">
      <c r="A45" s="15" t="str">
        <f t="shared" si="0"/>
        <v>DISTRIBUCION VOLUMEN X CRITERIO (Consumiciones)Total AperitivosNO COCINAR EN CASA</v>
      </c>
      <c r="B45" s="15" t="s">
        <v>139</v>
      </c>
      <c r="C45" s="15" t="s">
        <v>40</v>
      </c>
      <c r="D45" s="15" t="s">
        <v>192</v>
      </c>
      <c r="E45" s="17">
        <v>1.9294604018015578</v>
      </c>
      <c r="F45" s="17">
        <v>1.7936865778902582</v>
      </c>
      <c r="G45" s="17">
        <v>1.9316756714094139</v>
      </c>
      <c r="H45" s="17"/>
      <c r="I45" s="17"/>
      <c r="J45" s="17"/>
      <c r="K45" s="17"/>
      <c r="L45" s="17"/>
      <c r="M45" s="17"/>
      <c r="N45" s="17"/>
      <c r="O45" s="17"/>
    </row>
    <row r="46" spans="1:15" x14ac:dyDescent="0.25">
      <c r="A46" s="15" t="str">
        <f t="shared" si="0"/>
        <v>DISTRIBUCION VOLUMEN X CRITERIO (Consumiciones)Total AperitivosCELEBRACION/FIESTA/SALIR TOMAR</v>
      </c>
      <c r="B46" s="15" t="s">
        <v>139</v>
      </c>
      <c r="C46" s="15" t="s">
        <v>40</v>
      </c>
      <c r="D46" s="15" t="s">
        <v>193</v>
      </c>
      <c r="E46" s="17">
        <v>14.605008290377478</v>
      </c>
      <c r="F46" s="17">
        <v>17.218906036945029</v>
      </c>
      <c r="G46" s="17">
        <v>13.669795723620576</v>
      </c>
      <c r="H46" s="17"/>
      <c r="I46" s="17"/>
      <c r="J46" s="17"/>
      <c r="K46" s="17"/>
      <c r="L46" s="17"/>
      <c r="M46" s="17"/>
      <c r="N46" s="17"/>
      <c r="O46" s="17"/>
    </row>
    <row r="47" spans="1:15" x14ac:dyDescent="0.25">
      <c r="A47" s="15" t="str">
        <f t="shared" si="0"/>
        <v>DISTRIBUCION VOLUMEN X CRITERIO (Consumiciones)Total AperitivosVIENDO DEPORTES</v>
      </c>
      <c r="B47" s="15" t="s">
        <v>139</v>
      </c>
      <c r="C47" s="15" t="s">
        <v>40</v>
      </c>
      <c r="D47" s="15" t="s">
        <v>194</v>
      </c>
      <c r="E47" s="17">
        <v>3.0727286524000688</v>
      </c>
      <c r="F47" s="17">
        <v>2.8863682061012126</v>
      </c>
      <c r="G47" s="17">
        <v>2.3979772679276405</v>
      </c>
      <c r="H47" s="17"/>
      <c r="I47" s="17"/>
      <c r="J47" s="17"/>
      <c r="K47" s="17"/>
      <c r="L47" s="17"/>
      <c r="M47" s="17"/>
      <c r="N47" s="17"/>
      <c r="O47" s="17"/>
    </row>
    <row r="48" spans="1:15" x14ac:dyDescent="0.25">
      <c r="A48" s="15" t="str">
        <f t="shared" si="0"/>
        <v>DISTRIBUCION VOLUMEN X CRITERIO (Consumiciones)Total AperitivosOTROS MOTIVOS</v>
      </c>
      <c r="B48" s="15" t="s">
        <v>139</v>
      </c>
      <c r="C48" s="15" t="s">
        <v>40</v>
      </c>
      <c r="D48" s="15" t="s">
        <v>195</v>
      </c>
      <c r="E48" s="17">
        <v>11.886406105249218</v>
      </c>
      <c r="F48" s="17">
        <v>9.8577507007951812</v>
      </c>
      <c r="G48" s="17">
        <v>11.322046461298385</v>
      </c>
      <c r="H48" s="17"/>
      <c r="I48" s="17"/>
      <c r="J48" s="17"/>
      <c r="K48" s="17"/>
      <c r="L48" s="17"/>
      <c r="M48" s="17"/>
      <c r="N48" s="17"/>
      <c r="O48" s="17"/>
    </row>
    <row r="49" spans="1:15" x14ac:dyDescent="0.25">
      <c r="A49" s="15" t="str">
        <f t="shared" si="0"/>
        <v>DISTRIBUCION VOLUMEN X CRITERIO (kg ó litros)Total AperitivosT.ESPAÑA</v>
      </c>
      <c r="B49" s="15" t="s">
        <v>140</v>
      </c>
      <c r="C49" s="15" t="s">
        <v>40</v>
      </c>
      <c r="D49" s="15" t="s">
        <v>45</v>
      </c>
      <c r="E49" s="17">
        <v>100</v>
      </c>
      <c r="F49" s="17">
        <v>100</v>
      </c>
      <c r="G49" s="17">
        <v>100</v>
      </c>
      <c r="H49" s="17"/>
      <c r="I49" s="17"/>
      <c r="J49" s="17"/>
      <c r="K49" s="17"/>
      <c r="L49" s="17"/>
      <c r="M49" s="17"/>
      <c r="N49" s="17"/>
      <c r="O49" s="17"/>
    </row>
    <row r="50" spans="1:15" x14ac:dyDescent="0.25">
      <c r="A50" s="15" t="str">
        <f t="shared" si="0"/>
        <v>DISTRIBUCION VOLUMEN X CRITERIO (kg ó litros)Total AperitivosHiper+Super+Discount+G.A</v>
      </c>
      <c r="B50" s="15" t="s">
        <v>140</v>
      </c>
      <c r="C50" s="15" t="s">
        <v>40</v>
      </c>
      <c r="D50" s="15" t="s">
        <v>23</v>
      </c>
      <c r="E50" s="17">
        <v>47.502561071861024</v>
      </c>
      <c r="F50" s="17">
        <v>47.087483575581537</v>
      </c>
      <c r="G50" s="17">
        <v>51.631213927964566</v>
      </c>
      <c r="H50" s="17"/>
      <c r="I50" s="17"/>
      <c r="J50" s="17"/>
      <c r="K50" s="17"/>
      <c r="L50" s="17"/>
      <c r="M50" s="17"/>
      <c r="N50" s="17"/>
      <c r="O50" s="17"/>
    </row>
    <row r="51" spans="1:15" x14ac:dyDescent="0.25">
      <c r="A51" s="15" t="str">
        <f t="shared" si="0"/>
        <v>DISTRIBUCION VOLUMEN X CRITERIO (kg ó litros)Total AperitivosRestaurantes</v>
      </c>
      <c r="B51" s="15" t="s">
        <v>140</v>
      </c>
      <c r="C51" s="15" t="s">
        <v>40</v>
      </c>
      <c r="D51" s="15" t="s">
        <v>24</v>
      </c>
      <c r="E51" s="17">
        <v>2.662591806550934</v>
      </c>
      <c r="F51" s="17">
        <v>1.5655060394577143</v>
      </c>
      <c r="G51" s="17">
        <v>0.57216794365388379</v>
      </c>
      <c r="H51" s="17"/>
      <c r="I51" s="17"/>
      <c r="J51" s="17"/>
      <c r="K51" s="17"/>
      <c r="L51" s="17"/>
      <c r="M51" s="17"/>
      <c r="N51" s="17"/>
      <c r="O51" s="17"/>
    </row>
    <row r="52" spans="1:15" x14ac:dyDescent="0.25">
      <c r="A52" s="15" t="str">
        <f t="shared" si="0"/>
        <v>DISTRIBUCION VOLUMEN X CRITERIO (kg ó litros)Total AperitivosRestaurantes Fast Food</v>
      </c>
      <c r="B52" s="15" t="s">
        <v>140</v>
      </c>
      <c r="C52" s="15" t="s">
        <v>40</v>
      </c>
      <c r="D52" s="15" t="s">
        <v>25</v>
      </c>
      <c r="E52" s="17">
        <v>0.87878313189799562</v>
      </c>
      <c r="F52" s="17">
        <v>1.3841634229870787</v>
      </c>
      <c r="G52" s="17">
        <v>1.7250757504425087</v>
      </c>
      <c r="H52" s="17"/>
      <c r="I52" s="17"/>
      <c r="J52" s="17"/>
      <c r="K52" s="17"/>
      <c r="L52" s="17"/>
      <c r="M52" s="17"/>
      <c r="N52" s="17"/>
      <c r="O52" s="17"/>
    </row>
    <row r="53" spans="1:15" x14ac:dyDescent="0.25">
      <c r="A53" s="15" t="str">
        <f t="shared" si="0"/>
        <v>DISTRIBUCION VOLUMEN X CRITERIO (kg ó litros)Total AperitivosBares/Cafeterias/Cervecerias</v>
      </c>
      <c r="B53" s="15" t="s">
        <v>140</v>
      </c>
      <c r="C53" s="15" t="s">
        <v>40</v>
      </c>
      <c r="D53" s="15" t="s">
        <v>26</v>
      </c>
      <c r="E53" s="17">
        <v>8.7237511726285017</v>
      </c>
      <c r="F53" s="17">
        <v>9.0531300486758948</v>
      </c>
      <c r="G53" s="17">
        <v>6.6138926275985011</v>
      </c>
      <c r="H53" s="17"/>
      <c r="I53" s="17"/>
      <c r="J53" s="17"/>
      <c r="K53" s="17"/>
      <c r="L53" s="17"/>
      <c r="M53" s="17"/>
      <c r="N53" s="17"/>
      <c r="O53" s="17"/>
    </row>
    <row r="54" spans="1:15" x14ac:dyDescent="0.25">
      <c r="A54" s="15" t="str">
        <f t="shared" si="0"/>
        <v>DISTRIBUCION VOLUMEN X CRITERIO (kg ó litros)Total AperitivosPanaderias/Pastelerias</v>
      </c>
      <c r="B54" s="15" t="s">
        <v>140</v>
      </c>
      <c r="C54" s="15" t="s">
        <v>40</v>
      </c>
      <c r="D54" s="15" t="s">
        <v>27</v>
      </c>
      <c r="E54" s="17">
        <v>2.5235115712601939</v>
      </c>
      <c r="F54" s="17">
        <v>2.6809282541918127</v>
      </c>
      <c r="G54" s="17">
        <v>2.5474920407590718</v>
      </c>
      <c r="H54" s="17"/>
      <c r="I54" s="17"/>
      <c r="J54" s="17"/>
      <c r="K54" s="17"/>
      <c r="L54" s="17"/>
      <c r="M54" s="17"/>
      <c r="N54" s="17"/>
      <c r="O54" s="17"/>
    </row>
    <row r="55" spans="1:15" x14ac:dyDescent="0.25">
      <c r="A55" s="15" t="str">
        <f t="shared" si="0"/>
        <v>DISTRIBUCION VOLUMEN X CRITERIO (kg ó litros)Total AperitivosTda.Alimentacion/Delicatesen</v>
      </c>
      <c r="B55" s="15" t="s">
        <v>140</v>
      </c>
      <c r="C55" s="15" t="s">
        <v>40</v>
      </c>
      <c r="D55" s="15" t="s">
        <v>152</v>
      </c>
      <c r="E55" s="17">
        <v>7.0235970092286353</v>
      </c>
      <c r="F55" s="17">
        <v>6.8614664904877776</v>
      </c>
      <c r="G55" s="17">
        <v>8.8722520293295073</v>
      </c>
      <c r="H55" s="17"/>
      <c r="I55" s="17"/>
      <c r="J55" s="17"/>
      <c r="K55" s="17"/>
      <c r="L55" s="17"/>
      <c r="M55" s="17"/>
      <c r="N55" s="17"/>
      <c r="O55" s="17"/>
    </row>
    <row r="56" spans="1:15" x14ac:dyDescent="0.25">
      <c r="A56" s="15" t="str">
        <f t="shared" si="0"/>
        <v>DISTRIBUCION VOLUMEN X CRITERIO (kg ó litros)Total AperitivosCanal Conveniencia/24h</v>
      </c>
      <c r="B56" s="15" t="s">
        <v>140</v>
      </c>
      <c r="C56" s="15" t="s">
        <v>40</v>
      </c>
      <c r="D56" s="15" t="s">
        <v>153</v>
      </c>
      <c r="E56" s="17">
        <v>0</v>
      </c>
      <c r="F56" s="17">
        <v>0</v>
      </c>
      <c r="G56" s="17">
        <v>17.065809884176002</v>
      </c>
      <c r="H56" s="17"/>
      <c r="I56" s="17"/>
      <c r="J56" s="17"/>
      <c r="K56" s="17"/>
      <c r="L56" s="17"/>
      <c r="M56" s="17"/>
      <c r="N56" s="17"/>
      <c r="O56" s="17"/>
    </row>
    <row r="57" spans="1:15" x14ac:dyDescent="0.25">
      <c r="A57" s="15" t="str">
        <f t="shared" si="0"/>
        <v>DISTRIBUCION VOLUMEN X CRITERIO (kg ó litros)Total AperitivosHoteles</v>
      </c>
      <c r="B57" s="15" t="s">
        <v>140</v>
      </c>
      <c r="C57" s="15" t="s">
        <v>40</v>
      </c>
      <c r="D57" s="15" t="s">
        <v>29</v>
      </c>
      <c r="E57" s="17">
        <v>0.1562593074285821</v>
      </c>
      <c r="F57" s="17">
        <v>0.14322819584369717</v>
      </c>
      <c r="G57" s="17">
        <v>0.10901898907592741</v>
      </c>
      <c r="H57" s="17"/>
      <c r="I57" s="17"/>
      <c r="J57" s="17"/>
      <c r="K57" s="17"/>
      <c r="L57" s="17"/>
      <c r="M57" s="17"/>
      <c r="N57" s="17"/>
      <c r="O57" s="17"/>
    </row>
    <row r="58" spans="1:15" x14ac:dyDescent="0.25">
      <c r="A58" s="15" t="str">
        <f t="shared" si="0"/>
        <v>DISTRIBUCION VOLUMEN X CRITERIO (kg ó litros)Total AperitivosEstaciones de servicio</v>
      </c>
      <c r="B58" s="15" t="s">
        <v>140</v>
      </c>
      <c r="C58" s="15" t="s">
        <v>40</v>
      </c>
      <c r="D58" s="15" t="s">
        <v>30</v>
      </c>
      <c r="E58" s="17">
        <v>2.184504296488436</v>
      </c>
      <c r="F58" s="17">
        <v>1.3426629527803002</v>
      </c>
      <c r="G58" s="17">
        <v>3.1918822621192362</v>
      </c>
      <c r="H58" s="17"/>
      <c r="I58" s="17"/>
      <c r="J58" s="17"/>
      <c r="K58" s="17"/>
      <c r="L58" s="17"/>
      <c r="M58" s="17"/>
      <c r="N58" s="17"/>
      <c r="O58" s="17"/>
    </row>
    <row r="59" spans="1:15" x14ac:dyDescent="0.25">
      <c r="A59" s="15" t="str">
        <f t="shared" si="0"/>
        <v>DISTRIBUCION VOLUMEN X CRITERIO (kg ó litros)Total AperitivosMaquinas dispensadoras</v>
      </c>
      <c r="B59" s="15" t="s">
        <v>140</v>
      </c>
      <c r="C59" s="15" t="s">
        <v>40</v>
      </c>
      <c r="D59" s="15" t="s">
        <v>31</v>
      </c>
      <c r="E59" s="17">
        <v>2.3955091380296532</v>
      </c>
      <c r="F59" s="17">
        <v>2.5534113560891893</v>
      </c>
      <c r="G59" s="17">
        <v>2.1633914331533157</v>
      </c>
      <c r="H59" s="17"/>
      <c r="I59" s="17"/>
      <c r="J59" s="17"/>
      <c r="K59" s="17"/>
      <c r="L59" s="17"/>
      <c r="M59" s="17"/>
      <c r="N59" s="17"/>
      <c r="O59" s="17"/>
    </row>
    <row r="60" spans="1:15" x14ac:dyDescent="0.25">
      <c r="A60" s="15" t="str">
        <f t="shared" si="0"/>
        <v>DISTRIBUCION VOLUMEN X CRITERIO (kg ó litros)Total AperitivosServicio en la empresa</v>
      </c>
      <c r="B60" s="15" t="s">
        <v>140</v>
      </c>
      <c r="C60" s="15" t="s">
        <v>40</v>
      </c>
      <c r="D60" s="15" t="s">
        <v>32</v>
      </c>
      <c r="E60" s="17">
        <v>0.53941887598502003</v>
      </c>
      <c r="F60" s="17">
        <v>1.185134601240373</v>
      </c>
      <c r="G60" s="17">
        <v>0.49742414169319604</v>
      </c>
      <c r="H60" s="17"/>
      <c r="I60" s="17"/>
      <c r="J60" s="17"/>
      <c r="K60" s="17"/>
      <c r="L60" s="17"/>
      <c r="M60" s="17"/>
      <c r="N60" s="17"/>
      <c r="O60" s="17"/>
    </row>
    <row r="61" spans="1:15" x14ac:dyDescent="0.25">
      <c r="A61" s="15" t="str">
        <f t="shared" si="0"/>
        <v>DISTRIBUCION VOLUMEN X CRITERIO (kg ó litros)Total AperitivosResto de canales</v>
      </c>
      <c r="B61" s="15" t="s">
        <v>140</v>
      </c>
      <c r="C61" s="15" t="s">
        <v>40</v>
      </c>
      <c r="D61" s="15" t="s">
        <v>33</v>
      </c>
      <c r="E61" s="17">
        <v>25.409514280786816</v>
      </c>
      <c r="F61" s="17">
        <v>26.385038788453191</v>
      </c>
      <c r="G61" s="17">
        <v>5.0103795436840741</v>
      </c>
      <c r="H61" s="17"/>
      <c r="I61" s="17"/>
      <c r="J61" s="17"/>
      <c r="K61" s="17"/>
      <c r="L61" s="17"/>
      <c r="M61" s="17"/>
      <c r="N61" s="17"/>
      <c r="O61" s="17"/>
    </row>
    <row r="62" spans="1:15" x14ac:dyDescent="0.25">
      <c r="A62" s="15" t="str">
        <f t="shared" si="0"/>
        <v>DISTRIBUCION VOLUMEN X CRITERIO (kg ó litros)Total AperitivosEN LA CALLE</v>
      </c>
      <c r="B62" s="15" t="s">
        <v>140</v>
      </c>
      <c r="C62" s="15" t="s">
        <v>40</v>
      </c>
      <c r="D62" s="15" t="s">
        <v>163</v>
      </c>
      <c r="E62" s="17">
        <v>31.679350899619163</v>
      </c>
      <c r="F62" s="17">
        <v>33.30461394631174</v>
      </c>
      <c r="G62" s="17">
        <v>31.639519546065209</v>
      </c>
      <c r="H62" s="17"/>
      <c r="I62" s="17"/>
      <c r="J62" s="17"/>
      <c r="K62" s="17"/>
      <c r="L62" s="17"/>
      <c r="M62" s="17"/>
      <c r="N62" s="17"/>
      <c r="O62" s="17"/>
    </row>
    <row r="63" spans="1:15" x14ac:dyDescent="0.25">
      <c r="A63" s="15" t="str">
        <f t="shared" si="0"/>
        <v>DISTRIBUCION VOLUMEN X CRITERIO (kg ó litros)Total AperitivosEN CASA DE OTROS</v>
      </c>
      <c r="B63" s="15" t="s">
        <v>140</v>
      </c>
      <c r="C63" s="15" t="s">
        <v>40</v>
      </c>
      <c r="D63" s="15" t="s">
        <v>164</v>
      </c>
      <c r="E63" s="17">
        <v>14.064267001335567</v>
      </c>
      <c r="F63" s="17">
        <v>13.448782828387154</v>
      </c>
      <c r="G63" s="17">
        <v>21.419429588125148</v>
      </c>
      <c r="H63" s="17"/>
      <c r="I63" s="17"/>
      <c r="J63" s="17"/>
      <c r="K63" s="17"/>
      <c r="L63" s="17"/>
      <c r="M63" s="17"/>
      <c r="N63" s="17"/>
      <c r="O63" s="17"/>
    </row>
    <row r="64" spans="1:15" x14ac:dyDescent="0.25">
      <c r="A64" s="15" t="str">
        <f t="shared" si="0"/>
        <v>DISTRIBUCION VOLUMEN X CRITERIO (kg ó litros)Total AperitivosEN EL ESTABLECIMIENTO</v>
      </c>
      <c r="B64" s="15" t="s">
        <v>140</v>
      </c>
      <c r="C64" s="15" t="s">
        <v>40</v>
      </c>
      <c r="D64" s="15" t="s">
        <v>165</v>
      </c>
      <c r="E64" s="17">
        <v>16.677428010606853</v>
      </c>
      <c r="F64" s="17">
        <v>16.998078142681038</v>
      </c>
      <c r="G64" s="17">
        <v>13.329401834284837</v>
      </c>
      <c r="H64" s="17"/>
      <c r="I64" s="17"/>
      <c r="J64" s="17"/>
      <c r="K64" s="17"/>
      <c r="L64" s="17"/>
      <c r="M64" s="17"/>
      <c r="N64" s="17"/>
      <c r="O64" s="17"/>
    </row>
    <row r="65" spans="1:15" x14ac:dyDescent="0.25">
      <c r="A65" s="15" t="str">
        <f t="shared" si="0"/>
        <v>DISTRIBUCION VOLUMEN X CRITERIO (kg ó litros)Total AperitivosEN EL TRABAJO</v>
      </c>
      <c r="B65" s="15" t="s">
        <v>140</v>
      </c>
      <c r="C65" s="15" t="s">
        <v>40</v>
      </c>
      <c r="D65" s="15" t="s">
        <v>166</v>
      </c>
      <c r="E65" s="17">
        <v>8.4143293062085895</v>
      </c>
      <c r="F65" s="17">
        <v>7.9695752703760947</v>
      </c>
      <c r="G65" s="17">
        <v>8.921351049987388</v>
      </c>
      <c r="H65" s="17"/>
      <c r="I65" s="17"/>
      <c r="J65" s="17"/>
      <c r="K65" s="17"/>
      <c r="L65" s="17"/>
      <c r="M65" s="17"/>
      <c r="N65" s="17"/>
      <c r="O65" s="17"/>
    </row>
    <row r="66" spans="1:15" x14ac:dyDescent="0.25">
      <c r="A66" s="15" t="str">
        <f t="shared" si="0"/>
        <v>DISTRIBUCION VOLUMEN X CRITERIO (kg ó litros)Total AperitivosEN COLEGIO/INSTITUTO/UNIV.</v>
      </c>
      <c r="B66" s="15" t="s">
        <v>140</v>
      </c>
      <c r="C66" s="15" t="s">
        <v>40</v>
      </c>
      <c r="D66" s="15" t="s">
        <v>167</v>
      </c>
      <c r="E66" s="17">
        <v>1.3777397007269421</v>
      </c>
      <c r="F66" s="17">
        <v>1.554042175121338</v>
      </c>
      <c r="G66" s="17">
        <v>0.54024102746631675</v>
      </c>
      <c r="H66" s="17"/>
      <c r="I66" s="17"/>
      <c r="J66" s="17"/>
      <c r="K66" s="17"/>
      <c r="L66" s="17"/>
      <c r="M66" s="17"/>
      <c r="N66" s="17"/>
      <c r="O66" s="17"/>
    </row>
    <row r="67" spans="1:15" x14ac:dyDescent="0.25">
      <c r="A67" s="15" t="str">
        <f t="shared" si="0"/>
        <v>DISTRIBUCION VOLUMEN X CRITERIO (kg ó litros)Total AperitivosEN MI CASA</v>
      </c>
      <c r="B67" s="15" t="s">
        <v>140</v>
      </c>
      <c r="C67" s="15" t="s">
        <v>40</v>
      </c>
      <c r="D67" s="15" t="s">
        <v>168</v>
      </c>
      <c r="E67" s="17">
        <v>4.3294858088752362</v>
      </c>
      <c r="F67" s="17">
        <v>11.849455369551611</v>
      </c>
      <c r="G67" s="17">
        <v>9.8767808950206017</v>
      </c>
      <c r="H67" s="17"/>
      <c r="I67" s="17"/>
      <c r="J67" s="17"/>
      <c r="K67" s="17"/>
      <c r="L67" s="17"/>
      <c r="M67" s="17"/>
      <c r="N67" s="17"/>
      <c r="O67" s="17"/>
    </row>
    <row r="68" spans="1:15" x14ac:dyDescent="0.25">
      <c r="A68" s="15" t="str">
        <f t="shared" ref="A68:A131" si="1">B68&amp;C68&amp;D68</f>
        <v>DISTRIBUCION VOLUMEN X CRITERIO (kg ó litros)Total AperitivosEN M.TRANSP.(AVION,TREN,AUTOC,E</v>
      </c>
      <c r="B68" s="15" t="s">
        <v>140</v>
      </c>
      <c r="C68" s="15" t="s">
        <v>40</v>
      </c>
      <c r="D68" s="15" t="s">
        <v>169</v>
      </c>
      <c r="E68" s="17">
        <v>0</v>
      </c>
      <c r="F68" s="17">
        <v>0</v>
      </c>
      <c r="G68" s="17">
        <v>1.4267919887312008</v>
      </c>
      <c r="H68" s="17"/>
      <c r="I68" s="17"/>
      <c r="J68" s="17"/>
      <c r="K68" s="17"/>
      <c r="L68" s="17"/>
      <c r="M68" s="17"/>
      <c r="N68" s="17"/>
      <c r="O68" s="17"/>
    </row>
    <row r="69" spans="1:15" x14ac:dyDescent="0.25">
      <c r="A69" s="15" t="str">
        <f t="shared" si="1"/>
        <v>DISTRIBUCION VOLUMEN X CRITERIO (kg ó litros)Total AperitivosEN OTRO LUGAR</v>
      </c>
      <c r="B69" s="15" t="s">
        <v>140</v>
      </c>
      <c r="C69" s="15" t="s">
        <v>40</v>
      </c>
      <c r="D69" s="15" t="s">
        <v>170</v>
      </c>
      <c r="E69" s="17">
        <v>23.457401613278055</v>
      </c>
      <c r="F69" s="17">
        <v>15.117608195195945</v>
      </c>
      <c r="G69" s="17">
        <v>12.846481722972621</v>
      </c>
      <c r="H69" s="17"/>
      <c r="I69" s="17"/>
      <c r="J69" s="17"/>
      <c r="K69" s="17"/>
      <c r="L69" s="17"/>
      <c r="M69" s="17"/>
      <c r="N69" s="17"/>
      <c r="O69" s="17"/>
    </row>
    <row r="70" spans="1:15" x14ac:dyDescent="0.25">
      <c r="A70" s="15" t="str">
        <f t="shared" si="1"/>
        <v>DISTRIBUCION VOLUMEN X CRITERIO (kg ó litros)Total AperitivosDESAYUNO</v>
      </c>
      <c r="B70" s="15" t="s">
        <v>140</v>
      </c>
      <c r="C70" s="15" t="s">
        <v>40</v>
      </c>
      <c r="D70" s="15" t="s">
        <v>171</v>
      </c>
      <c r="E70" s="17">
        <v>3.939721692494337</v>
      </c>
      <c r="F70" s="17">
        <v>4.1525315789513231</v>
      </c>
      <c r="G70" s="17">
        <v>4.3108446467895609</v>
      </c>
      <c r="H70" s="17"/>
      <c r="I70" s="17"/>
      <c r="J70" s="17"/>
      <c r="K70" s="17"/>
      <c r="L70" s="17"/>
      <c r="M70" s="17"/>
      <c r="N70" s="17"/>
      <c r="O70" s="17"/>
    </row>
    <row r="71" spans="1:15" x14ac:dyDescent="0.25">
      <c r="A71" s="15" t="str">
        <f t="shared" si="1"/>
        <v>DISTRIBUCION VOLUMEN X CRITERIO (kg ó litros)Total AperitivosAPERITIVO/ANTES DE COMER</v>
      </c>
      <c r="B71" s="15" t="s">
        <v>140</v>
      </c>
      <c r="C71" s="15" t="s">
        <v>40</v>
      </c>
      <c r="D71" s="15" t="s">
        <v>172</v>
      </c>
      <c r="E71" s="17">
        <v>19.583002154775528</v>
      </c>
      <c r="F71" s="17">
        <v>20.582960977699909</v>
      </c>
      <c r="G71" s="17">
        <v>22.246417676738908</v>
      </c>
      <c r="H71" s="17"/>
      <c r="I71" s="17"/>
      <c r="J71" s="17"/>
      <c r="K71" s="17"/>
      <c r="L71" s="17"/>
      <c r="M71" s="17"/>
      <c r="N71" s="17"/>
      <c r="O71" s="17"/>
    </row>
    <row r="72" spans="1:15" x14ac:dyDescent="0.25">
      <c r="A72" s="15" t="str">
        <f t="shared" si="1"/>
        <v>DISTRIBUCION VOLUMEN X CRITERIO (kg ó litros)Total AperitivosCOMIDA</v>
      </c>
      <c r="B72" s="15" t="s">
        <v>140</v>
      </c>
      <c r="C72" s="15" t="s">
        <v>40</v>
      </c>
      <c r="D72" s="15" t="s">
        <v>173</v>
      </c>
      <c r="E72" s="17">
        <v>9.6637498025430979</v>
      </c>
      <c r="F72" s="17">
        <v>7.1630291125551233</v>
      </c>
      <c r="G72" s="17">
        <v>8.7175295131653812</v>
      </c>
      <c r="H72" s="17"/>
      <c r="I72" s="17"/>
      <c r="J72" s="17"/>
      <c r="K72" s="17"/>
      <c r="L72" s="17"/>
      <c r="M72" s="17"/>
      <c r="N72" s="17"/>
      <c r="O72" s="17"/>
    </row>
    <row r="73" spans="1:15" x14ac:dyDescent="0.25">
      <c r="A73" s="15" t="str">
        <f t="shared" si="1"/>
        <v>DISTRIBUCION VOLUMEN X CRITERIO (kg ó litros)Total AperitivosTARDE/MERIENDA</v>
      </c>
      <c r="B73" s="15" t="s">
        <v>140</v>
      </c>
      <c r="C73" s="15" t="s">
        <v>40</v>
      </c>
      <c r="D73" s="15" t="s">
        <v>174</v>
      </c>
      <c r="E73" s="17">
        <v>35.810379994567413</v>
      </c>
      <c r="F73" s="17">
        <v>35.363019958156592</v>
      </c>
      <c r="G73" s="17">
        <v>30.293091207660432</v>
      </c>
      <c r="H73" s="17"/>
      <c r="I73" s="17"/>
      <c r="J73" s="17"/>
      <c r="K73" s="17"/>
      <c r="L73" s="17"/>
      <c r="M73" s="17"/>
      <c r="N73" s="17"/>
      <c r="O73" s="17"/>
    </row>
    <row r="74" spans="1:15" x14ac:dyDescent="0.25">
      <c r="A74" s="15" t="str">
        <f t="shared" si="1"/>
        <v>DISTRIBUCION VOLUMEN X CRITERIO (kg ó litros)Total AperitivosANTES DE CENAR</v>
      </c>
      <c r="B74" s="15" t="s">
        <v>140</v>
      </c>
      <c r="C74" s="15" t="s">
        <v>40</v>
      </c>
      <c r="D74" s="15" t="s">
        <v>175</v>
      </c>
      <c r="E74" s="17">
        <v>7.5678071766784507</v>
      </c>
      <c r="F74" s="17">
        <v>7.2908871282661742</v>
      </c>
      <c r="G74" s="17">
        <v>6.6777177932524898</v>
      </c>
      <c r="H74" s="17"/>
      <c r="I74" s="17"/>
      <c r="J74" s="17"/>
      <c r="K74" s="17"/>
      <c r="L74" s="17"/>
      <c r="M74" s="17"/>
      <c r="N74" s="17"/>
      <c r="O74" s="17"/>
    </row>
    <row r="75" spans="1:15" x14ac:dyDescent="0.25">
      <c r="A75" s="15" t="str">
        <f t="shared" si="1"/>
        <v>DISTRIBUCION VOLUMEN X CRITERIO (kg ó litros)Total AperitivosCENA</v>
      </c>
      <c r="B75" s="15" t="s">
        <v>140</v>
      </c>
      <c r="C75" s="15" t="s">
        <v>40</v>
      </c>
      <c r="D75" s="15" t="s">
        <v>176</v>
      </c>
      <c r="E75" s="17">
        <v>4.1958136645073303</v>
      </c>
      <c r="F75" s="17">
        <v>5.2222043975154877</v>
      </c>
      <c r="G75" s="17">
        <v>4.3158788491013924</v>
      </c>
      <c r="H75" s="17"/>
      <c r="I75" s="17"/>
      <c r="J75" s="17"/>
      <c r="K75" s="17"/>
      <c r="L75" s="17"/>
      <c r="M75" s="17"/>
      <c r="N75" s="17"/>
      <c r="O75" s="17"/>
    </row>
    <row r="76" spans="1:15" x14ac:dyDescent="0.25">
      <c r="A76" s="15" t="str">
        <f t="shared" si="1"/>
        <v>DISTRIBUCION VOLUMEN X CRITERIO (kg ó litros)Total AperitivosDESPUES DE LA CENA</v>
      </c>
      <c r="B76" s="15" t="s">
        <v>140</v>
      </c>
      <c r="C76" s="15" t="s">
        <v>40</v>
      </c>
      <c r="D76" s="15" t="s">
        <v>177</v>
      </c>
      <c r="E76" s="17">
        <v>3.3496233084055382</v>
      </c>
      <c r="F76" s="17">
        <v>3.2047273298494958</v>
      </c>
      <c r="G76" s="17">
        <v>2.7020170474061151</v>
      </c>
      <c r="H76" s="17"/>
      <c r="I76" s="17"/>
      <c r="J76" s="17"/>
      <c r="K76" s="17"/>
      <c r="L76" s="17"/>
      <c r="M76" s="17"/>
      <c r="N76" s="17"/>
      <c r="O76" s="17"/>
    </row>
    <row r="77" spans="1:15" x14ac:dyDescent="0.25">
      <c r="A77" s="15" t="str">
        <f t="shared" si="1"/>
        <v>DISTRIBUCION VOLUMEN X CRITERIO (kg ó litros)Total AperitivosDURANTE EL DIA</v>
      </c>
      <c r="B77" s="15" t="s">
        <v>140</v>
      </c>
      <c r="C77" s="15" t="s">
        <v>40</v>
      </c>
      <c r="D77" s="15" t="s">
        <v>178</v>
      </c>
      <c r="E77" s="17">
        <v>15.889905115319516</v>
      </c>
      <c r="F77" s="17">
        <v>17.262795183782281</v>
      </c>
      <c r="G77" s="17">
        <v>20.736500358000768</v>
      </c>
      <c r="H77" s="17"/>
      <c r="I77" s="17"/>
      <c r="J77" s="17"/>
      <c r="K77" s="17"/>
      <c r="L77" s="17"/>
      <c r="M77" s="17"/>
      <c r="N77" s="17"/>
      <c r="O77" s="17"/>
    </row>
    <row r="78" spans="1:15" x14ac:dyDescent="0.25">
      <c r="A78" s="15" t="str">
        <f t="shared" si="1"/>
        <v>DISTRIBUCION VOLUMEN X CRITERIO (kg ó litros)Total AperitivosCON AMIGOS</v>
      </c>
      <c r="B78" s="15" t="s">
        <v>140</v>
      </c>
      <c r="C78" s="15" t="s">
        <v>40</v>
      </c>
      <c r="D78" s="15" t="s">
        <v>179</v>
      </c>
      <c r="E78" s="17">
        <v>23.970883852764356</v>
      </c>
      <c r="F78" s="17">
        <v>24.31958742574545</v>
      </c>
      <c r="G78" s="17">
        <v>21.603374340949717</v>
      </c>
      <c r="H78" s="17"/>
      <c r="I78" s="17"/>
      <c r="J78" s="17"/>
      <c r="K78" s="17"/>
      <c r="L78" s="17"/>
      <c r="M78" s="17"/>
      <c r="N78" s="17"/>
      <c r="O78" s="17"/>
    </row>
    <row r="79" spans="1:15" x14ac:dyDescent="0.25">
      <c r="A79" s="15" t="str">
        <f t="shared" si="1"/>
        <v>DISTRIBUCION VOLUMEN X CRITERIO (kg ó litros)Total AperitivosCON CLIENTES</v>
      </c>
      <c r="B79" s="15" t="s">
        <v>140</v>
      </c>
      <c r="C79" s="15" t="s">
        <v>40</v>
      </c>
      <c r="D79" s="15" t="s">
        <v>180</v>
      </c>
      <c r="E79" s="17">
        <v>0.47265487284297147</v>
      </c>
      <c r="F79" s="17">
        <v>0.51651501219438123</v>
      </c>
      <c r="G79" s="17">
        <v>0.21086031975841504</v>
      </c>
      <c r="H79" s="17"/>
      <c r="I79" s="17"/>
      <c r="J79" s="17"/>
      <c r="K79" s="17"/>
      <c r="L79" s="17"/>
      <c r="M79" s="17"/>
      <c r="N79" s="17"/>
      <c r="O79" s="17"/>
    </row>
    <row r="80" spans="1:15" x14ac:dyDescent="0.25">
      <c r="A80" s="15" t="str">
        <f t="shared" si="1"/>
        <v>DISTRIBUCION VOLUMEN X CRITERIO (kg ó litros)Total AperitivosCON COMPAÑEROS DE TRABAJO</v>
      </c>
      <c r="B80" s="15" t="s">
        <v>140</v>
      </c>
      <c r="C80" s="15" t="s">
        <v>40</v>
      </c>
      <c r="D80" s="15" t="s">
        <v>181</v>
      </c>
      <c r="E80" s="17">
        <v>3.9560326819137286</v>
      </c>
      <c r="F80" s="17">
        <v>4.1749820328542029</v>
      </c>
      <c r="G80" s="17">
        <v>3.5643267955054521</v>
      </c>
      <c r="H80" s="17"/>
      <c r="I80" s="17"/>
      <c r="J80" s="17"/>
      <c r="K80" s="17"/>
      <c r="L80" s="17"/>
      <c r="M80" s="17"/>
      <c r="N80" s="17"/>
      <c r="O80" s="17"/>
    </row>
    <row r="81" spans="1:15" x14ac:dyDescent="0.25">
      <c r="A81" s="15" t="str">
        <f t="shared" si="1"/>
        <v>DISTRIBUCION VOLUMEN X CRITERIO (kg ó litros)Total AperitivosCON COMPAÑEROS DE CLASE</v>
      </c>
      <c r="B81" s="15" t="s">
        <v>140</v>
      </c>
      <c r="C81" s="15" t="s">
        <v>40</v>
      </c>
      <c r="D81" s="15" t="s">
        <v>182</v>
      </c>
      <c r="E81" s="17">
        <v>1.0419285943694028</v>
      </c>
      <c r="F81" s="17">
        <v>1.0347090919070021</v>
      </c>
      <c r="G81" s="17">
        <v>0.34990848485259923</v>
      </c>
      <c r="H81" s="17"/>
      <c r="I81" s="17"/>
      <c r="J81" s="17"/>
      <c r="K81" s="17"/>
      <c r="L81" s="17"/>
      <c r="M81" s="17"/>
      <c r="N81" s="17"/>
      <c r="O81" s="17"/>
    </row>
    <row r="82" spans="1:15" x14ac:dyDescent="0.25">
      <c r="A82" s="15" t="str">
        <f t="shared" si="1"/>
        <v>DISTRIBUCION VOLUMEN X CRITERIO (kg ó litros)Total AperitivosCON FAMILIA</v>
      </c>
      <c r="B82" s="15" t="s">
        <v>140</v>
      </c>
      <c r="C82" s="15" t="s">
        <v>40</v>
      </c>
      <c r="D82" s="15" t="s">
        <v>183</v>
      </c>
      <c r="E82" s="17">
        <v>36.177984766191599</v>
      </c>
      <c r="F82" s="17">
        <v>34.819148019205599</v>
      </c>
      <c r="G82" s="17">
        <v>33.674036039245671</v>
      </c>
      <c r="H82" s="17"/>
      <c r="I82" s="17"/>
      <c r="J82" s="17"/>
      <c r="K82" s="17"/>
      <c r="L82" s="17"/>
      <c r="M82" s="17"/>
      <c r="N82" s="17"/>
      <c r="O82" s="17"/>
    </row>
    <row r="83" spans="1:15" x14ac:dyDescent="0.25">
      <c r="A83" s="15" t="str">
        <f t="shared" si="1"/>
        <v>DISTRIBUCION VOLUMEN X CRITERIO (kg ó litros)Total AperitivosCON LA PAREJA</v>
      </c>
      <c r="B83" s="15" t="s">
        <v>140</v>
      </c>
      <c r="C83" s="15" t="s">
        <v>40</v>
      </c>
      <c r="D83" s="15" t="s">
        <v>184</v>
      </c>
      <c r="E83" s="17">
        <v>8.6167939748839206</v>
      </c>
      <c r="F83" s="17">
        <v>9.5942231592528522</v>
      </c>
      <c r="G83" s="17">
        <v>10.474427228447572</v>
      </c>
      <c r="H83" s="17"/>
      <c r="I83" s="17"/>
      <c r="J83" s="17"/>
      <c r="K83" s="17"/>
      <c r="L83" s="17"/>
      <c r="M83" s="17"/>
      <c r="N83" s="17"/>
      <c r="O83" s="17"/>
    </row>
    <row r="84" spans="1:15" x14ac:dyDescent="0.25">
      <c r="A84" s="15" t="str">
        <f t="shared" si="1"/>
        <v>DISTRIBUCION VOLUMEN X CRITERIO (kg ó litros)Total AperitivosESTABA SOLO/A</v>
      </c>
      <c r="B84" s="15" t="s">
        <v>140</v>
      </c>
      <c r="C84" s="15" t="s">
        <v>40</v>
      </c>
      <c r="D84" s="15" t="s">
        <v>185</v>
      </c>
      <c r="E84" s="17">
        <v>23.716483712571442</v>
      </c>
      <c r="F84" s="17">
        <v>23.670520611550984</v>
      </c>
      <c r="G84" s="17">
        <v>28.709248636601231</v>
      </c>
      <c r="H84" s="17"/>
      <c r="I84" s="17"/>
      <c r="J84" s="17"/>
      <c r="K84" s="17"/>
      <c r="L84" s="17"/>
      <c r="M84" s="17"/>
      <c r="N84" s="17"/>
      <c r="O84" s="17"/>
    </row>
    <row r="85" spans="1:15" x14ac:dyDescent="0.25">
      <c r="A85" s="15" t="str">
        <f t="shared" si="1"/>
        <v>DISTRIBUCION VOLUMEN X CRITERIO (kg ó litros)Total AperitivosOTROS</v>
      </c>
      <c r="B85" s="15" t="s">
        <v>140</v>
      </c>
      <c r="C85" s="15" t="s">
        <v>40</v>
      </c>
      <c r="D85" s="15" t="s">
        <v>186</v>
      </c>
      <c r="E85" s="17">
        <v>1.8618043802635746</v>
      </c>
      <c r="F85" s="17">
        <v>2.1124711116375603</v>
      </c>
      <c r="G85" s="17">
        <v>1.4138211735259425</v>
      </c>
      <c r="H85" s="17"/>
      <c r="I85" s="17"/>
      <c r="J85" s="17"/>
      <c r="K85" s="17"/>
      <c r="L85" s="17"/>
      <c r="M85" s="17"/>
      <c r="N85" s="17"/>
      <c r="O85" s="17"/>
    </row>
    <row r="86" spans="1:15" x14ac:dyDescent="0.25">
      <c r="A86" s="15" t="str">
        <f t="shared" si="1"/>
        <v>DISTRIBUCION VOLUMEN X CRITERIO (kg ó litros)Total AperitivosESTAR TRABAJANDO</v>
      </c>
      <c r="B86" s="15" t="s">
        <v>140</v>
      </c>
      <c r="C86" s="15" t="s">
        <v>40</v>
      </c>
      <c r="D86" s="15" t="s">
        <v>187</v>
      </c>
      <c r="E86" s="17">
        <v>7.6417432378258283</v>
      </c>
      <c r="F86" s="17">
        <v>6.1857037919043343</v>
      </c>
      <c r="G86" s="17">
        <v>6.87598795881269</v>
      </c>
      <c r="H86" s="17"/>
      <c r="I86" s="17"/>
      <c r="J86" s="17"/>
      <c r="K86" s="17"/>
      <c r="L86" s="17"/>
      <c r="M86" s="17"/>
      <c r="N86" s="17"/>
      <c r="O86" s="17"/>
    </row>
    <row r="87" spans="1:15" x14ac:dyDescent="0.25">
      <c r="A87" s="15" t="str">
        <f t="shared" si="1"/>
        <v>DISTRIBUCION VOLUMEN X CRITERIO (kg ó litros)Total AperitivosCOMIDA DE NEGOCIOS</v>
      </c>
      <c r="B87" s="15" t="s">
        <v>140</v>
      </c>
      <c r="C87" s="15" t="s">
        <v>40</v>
      </c>
      <c r="D87" s="15" t="s">
        <v>188</v>
      </c>
      <c r="E87" s="17">
        <v>0.25798370259288145</v>
      </c>
      <c r="F87" s="17">
        <v>0.43100578022065772</v>
      </c>
      <c r="G87" s="17">
        <v>0.16036375209410819</v>
      </c>
      <c r="H87" s="17"/>
      <c r="I87" s="17"/>
      <c r="J87" s="17"/>
      <c r="K87" s="17"/>
      <c r="L87" s="17"/>
      <c r="M87" s="17"/>
      <c r="N87" s="17"/>
      <c r="O87" s="17"/>
    </row>
    <row r="88" spans="1:15" x14ac:dyDescent="0.25">
      <c r="A88" s="15" t="str">
        <f t="shared" si="1"/>
        <v>DISTRIBUCION VOLUMEN X CRITERIO (kg ó litros)Total AperitivosPOR PLACER/RELAX</v>
      </c>
      <c r="B88" s="15" t="s">
        <v>140</v>
      </c>
      <c r="C88" s="15" t="s">
        <v>40</v>
      </c>
      <c r="D88" s="15" t="s">
        <v>189</v>
      </c>
      <c r="E88" s="17">
        <v>19.374892140908653</v>
      </c>
      <c r="F88" s="17">
        <v>17.572164283631597</v>
      </c>
      <c r="G88" s="17">
        <v>17.242492748017103</v>
      </c>
      <c r="H88" s="17"/>
      <c r="I88" s="17"/>
      <c r="J88" s="17"/>
      <c r="K88" s="17"/>
      <c r="L88" s="17"/>
      <c r="M88" s="17"/>
      <c r="N88" s="17"/>
      <c r="O88" s="17"/>
    </row>
    <row r="89" spans="1:15" x14ac:dyDescent="0.25">
      <c r="A89" s="15" t="str">
        <f t="shared" si="1"/>
        <v>DISTRIBUCION VOLUMEN X CRITERIO (kg ó litros)Total AperitivosTENER HAMBRE/SIN PLANIFICAR</v>
      </c>
      <c r="B89" s="15" t="s">
        <v>140</v>
      </c>
      <c r="C89" s="15" t="s">
        <v>40</v>
      </c>
      <c r="D89" s="15" t="s">
        <v>190</v>
      </c>
      <c r="E89" s="17">
        <v>32.415287065321614</v>
      </c>
      <c r="F89" s="17">
        <v>36.88117773037095</v>
      </c>
      <c r="G89" s="17">
        <v>37.538065439529106</v>
      </c>
      <c r="H89" s="17"/>
      <c r="I89" s="17"/>
      <c r="J89" s="17"/>
      <c r="K89" s="17"/>
      <c r="L89" s="17"/>
      <c r="M89" s="17"/>
      <c r="N89" s="17"/>
      <c r="O89" s="17"/>
    </row>
    <row r="90" spans="1:15" x14ac:dyDescent="0.25">
      <c r="A90" s="15" t="str">
        <f t="shared" si="1"/>
        <v>DISTRIBUCION VOLUMEN X CRITERIO (kg ó litros)Total AperitivosESTAR DE COMPRAS</v>
      </c>
      <c r="B90" s="15" t="s">
        <v>140</v>
      </c>
      <c r="C90" s="15" t="s">
        <v>40</v>
      </c>
      <c r="D90" s="15" t="s">
        <v>191</v>
      </c>
      <c r="E90" s="17">
        <v>5.7503455533151966</v>
      </c>
      <c r="F90" s="17">
        <v>6.3054844568678394</v>
      </c>
      <c r="G90" s="17">
        <v>7.4789103967379882</v>
      </c>
      <c r="H90" s="17"/>
      <c r="I90" s="17"/>
      <c r="J90" s="17"/>
      <c r="K90" s="17"/>
      <c r="L90" s="17"/>
      <c r="M90" s="17"/>
      <c r="N90" s="17"/>
      <c r="O90" s="17"/>
    </row>
    <row r="91" spans="1:15" x14ac:dyDescent="0.25">
      <c r="A91" s="15" t="str">
        <f t="shared" si="1"/>
        <v>DISTRIBUCION VOLUMEN X CRITERIO (kg ó litros)Total AperitivosNO COCINAR EN CASA</v>
      </c>
      <c r="B91" s="15" t="s">
        <v>140</v>
      </c>
      <c r="C91" s="15" t="s">
        <v>40</v>
      </c>
      <c r="D91" s="15" t="s">
        <v>192</v>
      </c>
      <c r="E91" s="17">
        <v>2.6757163672590512</v>
      </c>
      <c r="F91" s="17">
        <v>2.422222180364261</v>
      </c>
      <c r="G91" s="17">
        <v>2.6350397376144219</v>
      </c>
      <c r="H91" s="17"/>
      <c r="I91" s="17"/>
      <c r="J91" s="17"/>
      <c r="K91" s="17"/>
      <c r="L91" s="17"/>
      <c r="M91" s="17"/>
      <c r="N91" s="17"/>
      <c r="O91" s="17"/>
    </row>
    <row r="92" spans="1:15" x14ac:dyDescent="0.25">
      <c r="A92" s="15" t="str">
        <f t="shared" si="1"/>
        <v>DISTRIBUCION VOLUMEN X CRITERIO (kg ó litros)Total AperitivosCELEBRACION/FIESTA/SALIR TOMAR</v>
      </c>
      <c r="B92" s="15" t="s">
        <v>140</v>
      </c>
      <c r="C92" s="15" t="s">
        <v>40</v>
      </c>
      <c r="D92" s="15" t="s">
        <v>193</v>
      </c>
      <c r="E92" s="17">
        <v>15.648948458474152</v>
      </c>
      <c r="F92" s="17">
        <v>17.903675197425578</v>
      </c>
      <c r="G92" s="17">
        <v>13.981582598111967</v>
      </c>
      <c r="H92" s="17"/>
      <c r="I92" s="17"/>
      <c r="J92" s="17"/>
      <c r="K92" s="17"/>
      <c r="L92" s="17"/>
      <c r="M92" s="17"/>
      <c r="N92" s="17"/>
      <c r="O92" s="17"/>
    </row>
    <row r="93" spans="1:15" x14ac:dyDescent="0.25">
      <c r="A93" s="15" t="str">
        <f t="shared" si="1"/>
        <v>DISTRIBUCION VOLUMEN X CRITERIO (kg ó litros)Total AperitivosVIENDO DEPORTES</v>
      </c>
      <c r="B93" s="15" t="s">
        <v>140</v>
      </c>
      <c r="C93" s="15" t="s">
        <v>40</v>
      </c>
      <c r="D93" s="15" t="s">
        <v>194</v>
      </c>
      <c r="E93" s="17">
        <v>4.2035820039028602</v>
      </c>
      <c r="F93" s="17">
        <v>3.0000279980938651</v>
      </c>
      <c r="G93" s="17">
        <v>2.655824124602622</v>
      </c>
      <c r="H93" s="17"/>
      <c r="I93" s="17"/>
      <c r="J93" s="17"/>
      <c r="K93" s="17"/>
      <c r="L93" s="17"/>
      <c r="M93" s="17"/>
      <c r="N93" s="17"/>
      <c r="O93" s="17"/>
    </row>
    <row r="94" spans="1:15" x14ac:dyDescent="0.25">
      <c r="A94" s="15" t="str">
        <f t="shared" si="1"/>
        <v>DISTRIBUCION VOLUMEN X CRITERIO (kg ó litros)Total AperitivosOTROS MOTIVOS</v>
      </c>
      <c r="B94" s="15" t="s">
        <v>140</v>
      </c>
      <c r="C94" s="15" t="s">
        <v>40</v>
      </c>
      <c r="D94" s="15" t="s">
        <v>195</v>
      </c>
      <c r="E94" s="17">
        <v>11.846068128260935</v>
      </c>
      <c r="F94" s="17">
        <v>9.5406944153193312</v>
      </c>
      <c r="G94" s="17">
        <v>11.43173310890352</v>
      </c>
      <c r="H94" s="17"/>
      <c r="I94" s="17"/>
      <c r="J94" s="17"/>
      <c r="K94" s="17"/>
      <c r="L94" s="17"/>
      <c r="M94" s="17"/>
      <c r="N94" s="17"/>
      <c r="O94" s="17"/>
    </row>
    <row r="95" spans="1:15" x14ac:dyDescent="0.25">
      <c r="A95" s="15" t="str">
        <f t="shared" si="1"/>
        <v>CONSUMO PER CAPITA (kg ó litros por individuo)Total AperitivosT.ESPAÑA</v>
      </c>
      <c r="B95" s="15" t="s">
        <v>134</v>
      </c>
      <c r="C95" s="15" t="s">
        <v>40</v>
      </c>
      <c r="D95" s="15" t="s">
        <v>45</v>
      </c>
      <c r="E95" s="17">
        <v>2.6817557658994313</v>
      </c>
      <c r="F95" s="17">
        <v>2.4711498355972088</v>
      </c>
      <c r="G95" s="17">
        <v>2.0156516066160042</v>
      </c>
      <c r="H95" s="17"/>
      <c r="I95" s="17"/>
      <c r="J95" s="17"/>
      <c r="K95" s="17"/>
      <c r="L95" s="17"/>
      <c r="M95" s="17"/>
      <c r="N95" s="17"/>
      <c r="O95" s="17"/>
    </row>
    <row r="96" spans="1:15" x14ac:dyDescent="0.25">
      <c r="A96" s="15" t="str">
        <f t="shared" si="1"/>
        <v>CONSUMO PER CAPITA (kg ó litros por individuo)Total AperitivosHiper+Super+Discount+G.A</v>
      </c>
      <c r="B96" s="15" t="s">
        <v>134</v>
      </c>
      <c r="C96" s="15" t="s">
        <v>40</v>
      </c>
      <c r="D96" s="15" t="s">
        <v>23</v>
      </c>
      <c r="E96" s="17">
        <v>1.2739019358871642</v>
      </c>
      <c r="F96" s="17">
        <v>1.1636024419795135</v>
      </c>
      <c r="G96" s="17">
        <v>1.0407053240568491</v>
      </c>
      <c r="H96" s="17"/>
      <c r="I96" s="17"/>
      <c r="J96" s="17"/>
      <c r="K96" s="17"/>
      <c r="L96" s="17"/>
      <c r="M96" s="17"/>
      <c r="N96" s="17"/>
      <c r="O96" s="17"/>
    </row>
    <row r="97" spans="1:15" x14ac:dyDescent="0.25">
      <c r="A97" s="15" t="str">
        <f t="shared" si="1"/>
        <v>CONSUMO PER CAPITA (kg ó litros por individuo)Total AperitivosRestaurantes</v>
      </c>
      <c r="B97" s="15" t="s">
        <v>134</v>
      </c>
      <c r="C97" s="15" t="s">
        <v>40</v>
      </c>
      <c r="D97" s="15" t="s">
        <v>24</v>
      </c>
      <c r="E97" s="17">
        <v>7.1404194738327237E-2</v>
      </c>
      <c r="F97" s="17">
        <v>3.8686003997079138E-2</v>
      </c>
      <c r="G97" s="17">
        <v>1.1532913987738647E-2</v>
      </c>
      <c r="H97" s="17"/>
      <c r="I97" s="17"/>
      <c r="J97" s="17"/>
      <c r="K97" s="17"/>
      <c r="L97" s="17"/>
      <c r="M97" s="17"/>
      <c r="N97" s="17"/>
      <c r="O97" s="17"/>
    </row>
    <row r="98" spans="1:15" x14ac:dyDescent="0.25">
      <c r="A98" s="15" t="str">
        <f t="shared" si="1"/>
        <v>CONSUMO PER CAPITA (kg ó litros por individuo)Total AperitivosRestaurantes Fast Food</v>
      </c>
      <c r="B98" s="15" t="s">
        <v>134</v>
      </c>
      <c r="C98" s="15" t="s">
        <v>40</v>
      </c>
      <c r="D98" s="15" t="s">
        <v>25</v>
      </c>
      <c r="E98" s="17">
        <v>2.35668123997579E-2</v>
      </c>
      <c r="F98" s="17">
        <v>3.4204751041828026E-2</v>
      </c>
      <c r="G98" s="17">
        <v>3.4771515533211297E-2</v>
      </c>
      <c r="H98" s="17"/>
      <c r="I98" s="17"/>
      <c r="J98" s="17"/>
      <c r="K98" s="17"/>
      <c r="L98" s="17"/>
      <c r="M98" s="17"/>
      <c r="N98" s="17"/>
      <c r="O98" s="17"/>
    </row>
    <row r="99" spans="1:15" x14ac:dyDescent="0.25">
      <c r="A99" s="15" t="str">
        <f t="shared" si="1"/>
        <v>CONSUMO PER CAPITA (kg ó litros por individuo)Total AperitivosBares/Cafeterias/Cervecerias</v>
      </c>
      <c r="B99" s="15" t="s">
        <v>134</v>
      </c>
      <c r="C99" s="15" t="s">
        <v>40</v>
      </c>
      <c r="D99" s="15" t="s">
        <v>26</v>
      </c>
      <c r="E99" s="17">
        <v>0.23394970590591646</v>
      </c>
      <c r="F99" s="17">
        <v>0.22371629870277812</v>
      </c>
      <c r="G99" s="17">
        <v>0.1333130605087379</v>
      </c>
      <c r="H99" s="17"/>
      <c r="I99" s="17"/>
      <c r="J99" s="17"/>
      <c r="K99" s="17"/>
      <c r="L99" s="17"/>
      <c r="M99" s="17"/>
      <c r="N99" s="17"/>
      <c r="O99" s="17"/>
    </row>
    <row r="100" spans="1:15" x14ac:dyDescent="0.25">
      <c r="A100" s="15" t="str">
        <f t="shared" si="1"/>
        <v>CONSUMO PER CAPITA (kg ó litros por individuo)Total AperitivosPanaderias/Pastelerias</v>
      </c>
      <c r="B100" s="15" t="s">
        <v>134</v>
      </c>
      <c r="C100" s="15" t="s">
        <v>40</v>
      </c>
      <c r="D100" s="15" t="s">
        <v>27</v>
      </c>
      <c r="E100" s="17">
        <v>6.7674404960517104E-2</v>
      </c>
      <c r="F100" s="17">
        <v>6.6249756018237502E-2</v>
      </c>
      <c r="G100" s="17">
        <v>5.134857381182107E-2</v>
      </c>
      <c r="H100" s="17"/>
      <c r="I100" s="17"/>
      <c r="J100" s="17"/>
      <c r="K100" s="17"/>
      <c r="L100" s="17"/>
      <c r="M100" s="17"/>
      <c r="N100" s="17"/>
      <c r="O100" s="17"/>
    </row>
    <row r="101" spans="1:15" x14ac:dyDescent="0.25">
      <c r="A101" s="15" t="str">
        <f t="shared" si="1"/>
        <v>CONSUMO PER CAPITA (kg ó litros por individuo)Total AperitivosTda.Alimentacion/Delicatesen</v>
      </c>
      <c r="B101" s="15" t="s">
        <v>134</v>
      </c>
      <c r="C101" s="15" t="s">
        <v>40</v>
      </c>
      <c r="D101" s="15" t="s">
        <v>152</v>
      </c>
      <c r="E101" s="17">
        <v>0.18835564575046779</v>
      </c>
      <c r="F101" s="17">
        <v>0.16955707662571534</v>
      </c>
      <c r="G101" s="17">
        <v>0.17883369100145832</v>
      </c>
      <c r="H101" s="17"/>
      <c r="I101" s="17"/>
      <c r="J101" s="17"/>
      <c r="K101" s="17"/>
      <c r="L101" s="17"/>
      <c r="M101" s="17"/>
      <c r="N101" s="17"/>
      <c r="O101" s="17"/>
    </row>
    <row r="102" spans="1:15" x14ac:dyDescent="0.25">
      <c r="A102" s="15" t="str">
        <f t="shared" si="1"/>
        <v>CONSUMO PER CAPITA (kg ó litros por individuo)Total AperitivosCanal Conveniencia/24h</v>
      </c>
      <c r="B102" s="15" t="s">
        <v>134</v>
      </c>
      <c r="C102" s="15" t="s">
        <v>40</v>
      </c>
      <c r="D102" s="15" t="s">
        <v>153</v>
      </c>
      <c r="E102" s="17" t="s">
        <v>196</v>
      </c>
      <c r="F102" s="17" t="s">
        <v>196</v>
      </c>
      <c r="G102" s="17">
        <v>0.34398735397190799</v>
      </c>
      <c r="H102" s="17"/>
      <c r="I102" s="17"/>
      <c r="J102" s="17"/>
      <c r="K102" s="17"/>
      <c r="L102" s="17"/>
      <c r="M102" s="17"/>
      <c r="N102" s="17"/>
      <c r="O102" s="17"/>
    </row>
    <row r="103" spans="1:15" x14ac:dyDescent="0.25">
      <c r="A103" s="15" t="str">
        <f t="shared" si="1"/>
        <v>CONSUMO PER CAPITA (kg ó litros por individuo)Total AperitivosHoteles</v>
      </c>
      <c r="B103" s="15" t="s">
        <v>134</v>
      </c>
      <c r="C103" s="15" t="s">
        <v>40</v>
      </c>
      <c r="D103" s="15" t="s">
        <v>29</v>
      </c>
      <c r="E103" s="17">
        <v>4.1904912036004492E-3</v>
      </c>
      <c r="F103" s="17">
        <v>3.5393824621988237E-3</v>
      </c>
      <c r="G103" s="17">
        <v>2.1974437908303373E-3</v>
      </c>
      <c r="H103" s="17"/>
      <c r="I103" s="17"/>
      <c r="J103" s="17"/>
      <c r="K103" s="17"/>
      <c r="L103" s="17"/>
      <c r="M103" s="17"/>
      <c r="N103" s="17"/>
      <c r="O103" s="17"/>
    </row>
    <row r="104" spans="1:15" x14ac:dyDescent="0.25">
      <c r="A104" s="15" t="str">
        <f t="shared" si="1"/>
        <v>CONSUMO PER CAPITA (kg ó litros por individuo)Total AperitivosEstaciones de servicio</v>
      </c>
      <c r="B104" s="15" t="s">
        <v>134</v>
      </c>
      <c r="C104" s="15" t="s">
        <v>40</v>
      </c>
      <c r="D104" s="15" t="s">
        <v>30</v>
      </c>
      <c r="E104" s="17">
        <v>5.8583064815474997E-2</v>
      </c>
      <c r="F104" s="17">
        <v>3.3179222114720075E-2</v>
      </c>
      <c r="G104" s="17">
        <v>6.4337238558329068E-2</v>
      </c>
      <c r="H104" s="17"/>
      <c r="I104" s="17"/>
      <c r="J104" s="17"/>
      <c r="K104" s="17"/>
      <c r="L104" s="17"/>
      <c r="M104" s="17"/>
      <c r="N104" s="17"/>
      <c r="O104" s="17"/>
    </row>
    <row r="105" spans="1:15" x14ac:dyDescent="0.25">
      <c r="A105" s="15" t="str">
        <f t="shared" si="1"/>
        <v>CONSUMO PER CAPITA (kg ó litros por individuo)Total AperitivosMaquinas dispensadoras</v>
      </c>
      <c r="B105" s="15" t="s">
        <v>134</v>
      </c>
      <c r="C105" s="15" t="s">
        <v>40</v>
      </c>
      <c r="D105" s="15" t="s">
        <v>31</v>
      </c>
      <c r="E105" s="17">
        <v>6.4241680702022186E-2</v>
      </c>
      <c r="F105" s="17">
        <v>6.3098607431442827E-2</v>
      </c>
      <c r="G105" s="17">
        <v>4.3606440638955024E-2</v>
      </c>
      <c r="H105" s="17"/>
      <c r="I105" s="17"/>
      <c r="J105" s="17"/>
      <c r="K105" s="17"/>
      <c r="L105" s="17"/>
      <c r="M105" s="17"/>
      <c r="N105" s="17"/>
      <c r="O105" s="17"/>
    </row>
    <row r="106" spans="1:15" x14ac:dyDescent="0.25">
      <c r="A106" s="15" t="str">
        <f t="shared" si="1"/>
        <v>CONSUMO PER CAPITA (kg ó litros por individuo)Total AperitivosServicio en la empresa</v>
      </c>
      <c r="B106" s="15" t="s">
        <v>134</v>
      </c>
      <c r="C106" s="15" t="s">
        <v>40</v>
      </c>
      <c r="D106" s="15" t="s">
        <v>32</v>
      </c>
      <c r="E106" s="17">
        <v>1.4465896912795996E-2</v>
      </c>
      <c r="F106" s="17">
        <v>2.9286457360746931E-2</v>
      </c>
      <c r="G106" s="17">
        <v>1.0026337754852531E-2</v>
      </c>
      <c r="H106" s="17"/>
      <c r="I106" s="17"/>
      <c r="J106" s="17"/>
      <c r="K106" s="17"/>
      <c r="L106" s="17"/>
      <c r="M106" s="17"/>
      <c r="N106" s="17"/>
      <c r="O106" s="17"/>
    </row>
    <row r="107" spans="1:15" x14ac:dyDescent="0.25">
      <c r="A107" s="15" t="str">
        <f t="shared" si="1"/>
        <v>CONSUMO PER CAPITA (kg ó litros por individuo)Total AperitivosResto de canales</v>
      </c>
      <c r="B107" s="15" t="s">
        <v>134</v>
      </c>
      <c r="C107" s="15" t="s">
        <v>40</v>
      </c>
      <c r="D107" s="15" t="s">
        <v>33</v>
      </c>
      <c r="E107" s="17">
        <v>0.68142105096603722</v>
      </c>
      <c r="F107" s="17">
        <v>0.65201408807173533</v>
      </c>
      <c r="G107" s="17">
        <v>0.10099182513147612</v>
      </c>
      <c r="H107" s="17"/>
      <c r="I107" s="17"/>
      <c r="J107" s="17"/>
      <c r="K107" s="17"/>
      <c r="L107" s="17"/>
      <c r="M107" s="17"/>
      <c r="N107" s="17"/>
      <c r="O107" s="17"/>
    </row>
    <row r="108" spans="1:15" x14ac:dyDescent="0.25">
      <c r="A108" s="15" t="str">
        <f t="shared" si="1"/>
        <v>CONSUMO PER CAPITA (kg ó litros por individuo)Total AperitivosEN LA CALLE</v>
      </c>
      <c r="B108" s="15" t="s">
        <v>134</v>
      </c>
      <c r="C108" s="15" t="s">
        <v>40</v>
      </c>
      <c r="D108" s="15" t="s">
        <v>163</v>
      </c>
      <c r="E108" s="17">
        <v>0.84956267907524952</v>
      </c>
      <c r="F108" s="17">
        <v>0.82300686614972463</v>
      </c>
      <c r="G108" s="17">
        <v>0.6377426565175911</v>
      </c>
      <c r="H108" s="17"/>
      <c r="I108" s="17"/>
      <c r="J108" s="17"/>
      <c r="K108" s="17"/>
      <c r="L108" s="17"/>
      <c r="M108" s="17"/>
      <c r="N108" s="17"/>
      <c r="O108" s="17"/>
    </row>
    <row r="109" spans="1:15" x14ac:dyDescent="0.25">
      <c r="A109" s="15" t="str">
        <f t="shared" si="1"/>
        <v>CONSUMO PER CAPITA (kg ó litros por individuo)Total AperitivosEN CASA DE OTROS</v>
      </c>
      <c r="B109" s="15" t="s">
        <v>134</v>
      </c>
      <c r="C109" s="15" t="s">
        <v>40</v>
      </c>
      <c r="D109" s="15" t="s">
        <v>164</v>
      </c>
      <c r="E109" s="17">
        <v>0.3771691790641879</v>
      </c>
      <c r="F109" s="17">
        <v>0.33233957461923141</v>
      </c>
      <c r="G109" s="17">
        <v>0.43174120420287843</v>
      </c>
      <c r="H109" s="17"/>
      <c r="I109" s="17"/>
      <c r="J109" s="17"/>
      <c r="K109" s="17"/>
      <c r="L109" s="17"/>
      <c r="M109" s="17"/>
      <c r="N109" s="17"/>
      <c r="O109" s="17"/>
    </row>
    <row r="110" spans="1:15" x14ac:dyDescent="0.25">
      <c r="A110" s="15" t="str">
        <f t="shared" si="1"/>
        <v>CONSUMO PER CAPITA (kg ó litros por individuo)Total AperitivosEN EL ESTABLECIMIENTO</v>
      </c>
      <c r="B110" s="15" t="s">
        <v>134</v>
      </c>
      <c r="C110" s="15" t="s">
        <v>40</v>
      </c>
      <c r="D110" s="15" t="s">
        <v>165</v>
      </c>
      <c r="E110" s="17">
        <v>0.44724793734080942</v>
      </c>
      <c r="F110" s="17">
        <v>0.42004792426068194</v>
      </c>
      <c r="G110" s="17">
        <v>0.26867432770399874</v>
      </c>
      <c r="H110" s="17"/>
      <c r="I110" s="17"/>
      <c r="J110" s="17"/>
      <c r="K110" s="17"/>
      <c r="L110" s="17"/>
      <c r="M110" s="17"/>
      <c r="N110" s="17"/>
      <c r="O110" s="17"/>
    </row>
    <row r="111" spans="1:15" x14ac:dyDescent="0.25">
      <c r="A111" s="15" t="str">
        <f t="shared" si="1"/>
        <v>CONSUMO PER CAPITA (kg ó litros por individuo)Total AperitivosEN EL TRABAJO</v>
      </c>
      <c r="B111" s="15" t="s">
        <v>134</v>
      </c>
      <c r="C111" s="15" t="s">
        <v>40</v>
      </c>
      <c r="D111" s="15" t="s">
        <v>166</v>
      </c>
      <c r="E111" s="17">
        <v>0.22565172571090494</v>
      </c>
      <c r="F111" s="17">
        <v>0.19694017381748954</v>
      </c>
      <c r="G111" s="17">
        <v>0.1798233790130962</v>
      </c>
      <c r="H111" s="17"/>
      <c r="I111" s="17"/>
      <c r="J111" s="17"/>
      <c r="K111" s="17"/>
      <c r="L111" s="17"/>
      <c r="M111" s="17"/>
      <c r="N111" s="17"/>
      <c r="O111" s="17"/>
    </row>
    <row r="112" spans="1:15" x14ac:dyDescent="0.25">
      <c r="A112" s="15" t="str">
        <f t="shared" si="1"/>
        <v>CONSUMO PER CAPITA (kg ó litros por individuo)Total AperitivosEN COLEGIO/INSTITUTO/UNIV.</v>
      </c>
      <c r="B112" s="15" t="s">
        <v>134</v>
      </c>
      <c r="C112" s="15" t="s">
        <v>40</v>
      </c>
      <c r="D112" s="15" t="s">
        <v>167</v>
      </c>
      <c r="E112" s="17">
        <v>3.6947601724302226E-2</v>
      </c>
      <c r="F112" s="17">
        <v>3.8402712971349312E-2</v>
      </c>
      <c r="G112" s="17">
        <v>1.0889381498911627E-2</v>
      </c>
      <c r="H112" s="17"/>
      <c r="I112" s="17"/>
      <c r="J112" s="17"/>
      <c r="K112" s="17"/>
      <c r="L112" s="17"/>
      <c r="M112" s="17"/>
      <c r="N112" s="17"/>
      <c r="O112" s="17"/>
    </row>
    <row r="113" spans="1:15" x14ac:dyDescent="0.25">
      <c r="A113" s="15" t="str">
        <f t="shared" si="1"/>
        <v>CONSUMO PER CAPITA (kg ó litros por individuo)Total AperitivosEN MI CASA</v>
      </c>
      <c r="B113" s="15" t="s">
        <v>134</v>
      </c>
      <c r="C113" s="15" t="s">
        <v>40</v>
      </c>
      <c r="D113" s="15" t="s">
        <v>168</v>
      </c>
      <c r="E113" s="17">
        <v>0.11610625488929155</v>
      </c>
      <c r="F113" s="17">
        <v>0.29281785213765193</v>
      </c>
      <c r="G113" s="17">
        <v>0.19908147018912314</v>
      </c>
      <c r="H113" s="17"/>
      <c r="I113" s="17"/>
      <c r="J113" s="17"/>
      <c r="K113" s="17"/>
      <c r="L113" s="17"/>
      <c r="M113" s="17"/>
      <c r="N113" s="17"/>
      <c r="O113" s="17"/>
    </row>
    <row r="114" spans="1:15" x14ac:dyDescent="0.25">
      <c r="A114" s="15" t="str">
        <f t="shared" si="1"/>
        <v>CONSUMO PER CAPITA (kg ó litros por individuo)Total AperitivosEN M.TRANSP.(AVION,TREN,AUTOC,E</v>
      </c>
      <c r="B114" s="15" t="s">
        <v>134</v>
      </c>
      <c r="C114" s="15" t="s">
        <v>40</v>
      </c>
      <c r="D114" s="15" t="s">
        <v>169</v>
      </c>
      <c r="E114" s="17" t="s">
        <v>196</v>
      </c>
      <c r="F114" s="17" t="s">
        <v>196</v>
      </c>
      <c r="G114" s="17">
        <v>2.875915359316002E-2</v>
      </c>
      <c r="H114" s="17"/>
      <c r="I114" s="17"/>
      <c r="J114" s="17"/>
      <c r="K114" s="17"/>
      <c r="L114" s="17"/>
      <c r="M114" s="17"/>
      <c r="N114" s="17"/>
      <c r="O114" s="17"/>
    </row>
    <row r="115" spans="1:15" x14ac:dyDescent="0.25">
      <c r="A115" s="15" t="str">
        <f t="shared" si="1"/>
        <v>CONSUMO PER CAPITA (kg ó litros por individuo)Total AperitivosEN OTRO LUGAR</v>
      </c>
      <c r="B115" s="15" t="s">
        <v>134</v>
      </c>
      <c r="C115" s="15" t="s">
        <v>40</v>
      </c>
      <c r="D115" s="15" t="s">
        <v>170</v>
      </c>
      <c r="E115" s="17">
        <v>0.62906993252409082</v>
      </c>
      <c r="F115" s="17">
        <v>0.37357880893993145</v>
      </c>
      <c r="G115" s="17">
        <v>0.25894036405250137</v>
      </c>
      <c r="H115" s="17"/>
      <c r="I115" s="17"/>
      <c r="J115" s="17"/>
      <c r="K115" s="17"/>
      <c r="L115" s="17"/>
      <c r="M115" s="17"/>
      <c r="N115" s="17"/>
      <c r="O115" s="17"/>
    </row>
    <row r="116" spans="1:15" x14ac:dyDescent="0.25">
      <c r="A116" s="15" t="str">
        <f t="shared" si="1"/>
        <v>CONSUMO PER CAPITA (kg ó litros por individuo)Total AperitivosDESAYUNO</v>
      </c>
      <c r="B116" s="15" t="s">
        <v>134</v>
      </c>
      <c r="C116" s="15" t="s">
        <v>40</v>
      </c>
      <c r="D116" s="15" t="s">
        <v>171</v>
      </c>
      <c r="E116" s="17">
        <v>0.10565368576860096</v>
      </c>
      <c r="F116" s="17">
        <v>0.10261528817266931</v>
      </c>
      <c r="G116" s="17">
        <v>8.6891659766102691E-2</v>
      </c>
      <c r="H116" s="17"/>
      <c r="I116" s="17"/>
      <c r="J116" s="17"/>
      <c r="K116" s="17"/>
      <c r="L116" s="17"/>
      <c r="M116" s="17"/>
      <c r="N116" s="17"/>
      <c r="O116" s="17"/>
    </row>
    <row r="117" spans="1:15" x14ac:dyDescent="0.25">
      <c r="A117" s="15" t="str">
        <f t="shared" si="1"/>
        <v>CONSUMO PER CAPITA (kg ó litros por individuo)Total AperitivosAPERITIVO/ANTES DE COMER</v>
      </c>
      <c r="B117" s="15" t="s">
        <v>134</v>
      </c>
      <c r="C117" s="15" t="s">
        <v>40</v>
      </c>
      <c r="D117" s="15" t="s">
        <v>172</v>
      </c>
      <c r="E117" s="17">
        <v>0.5251681895042104</v>
      </c>
      <c r="F117" s="17">
        <v>0.50863593581830657</v>
      </c>
      <c r="G117" s="17">
        <v>0.44841023372092748</v>
      </c>
      <c r="H117" s="17"/>
      <c r="I117" s="17"/>
      <c r="J117" s="17"/>
      <c r="K117" s="17"/>
      <c r="L117" s="17"/>
      <c r="M117" s="17"/>
      <c r="N117" s="17"/>
      <c r="O117" s="17"/>
    </row>
    <row r="118" spans="1:15" x14ac:dyDescent="0.25">
      <c r="A118" s="15" t="str">
        <f t="shared" si="1"/>
        <v>CONSUMO PER CAPITA (kg ó litros por individuo)Total AperitivosCOMIDA</v>
      </c>
      <c r="B118" s="15" t="s">
        <v>134</v>
      </c>
      <c r="C118" s="15" t="s">
        <v>40</v>
      </c>
      <c r="D118" s="15" t="s">
        <v>173</v>
      </c>
      <c r="E118" s="17">
        <v>0.25915810677677886</v>
      </c>
      <c r="F118" s="17">
        <v>0.17700916792540894</v>
      </c>
      <c r="G118" s="17">
        <v>0.17571509583484798</v>
      </c>
      <c r="H118" s="17"/>
      <c r="I118" s="17"/>
      <c r="J118" s="17"/>
      <c r="K118" s="17"/>
      <c r="L118" s="17"/>
      <c r="M118" s="17"/>
      <c r="N118" s="17"/>
      <c r="O118" s="17"/>
    </row>
    <row r="119" spans="1:15" x14ac:dyDescent="0.25">
      <c r="A119" s="15" t="str">
        <f t="shared" si="1"/>
        <v>CONSUMO PER CAPITA (kg ó litros por individuo)Total AperitivosTARDE/MERIENDA</v>
      </c>
      <c r="B119" s="15" t="s">
        <v>134</v>
      </c>
      <c r="C119" s="15" t="s">
        <v>40</v>
      </c>
      <c r="D119" s="15" t="s">
        <v>174</v>
      </c>
      <c r="E119" s="17">
        <v>0.96034690486121543</v>
      </c>
      <c r="F119" s="17">
        <v>0.87387330175831024</v>
      </c>
      <c r="G119" s="17">
        <v>0.61060329615557407</v>
      </c>
      <c r="H119" s="17"/>
      <c r="I119" s="17"/>
      <c r="J119" s="17"/>
      <c r="K119" s="17"/>
      <c r="L119" s="17"/>
      <c r="M119" s="17"/>
      <c r="N119" s="17"/>
      <c r="O119" s="17"/>
    </row>
    <row r="120" spans="1:15" x14ac:dyDescent="0.25">
      <c r="A120" s="15" t="str">
        <f t="shared" si="1"/>
        <v>CONSUMO PER CAPITA (kg ó litros por individuo)Total AperitivosANTES DE CENAR</v>
      </c>
      <c r="B120" s="15" t="s">
        <v>134</v>
      </c>
      <c r="C120" s="15" t="s">
        <v>40</v>
      </c>
      <c r="D120" s="15" t="s">
        <v>175</v>
      </c>
      <c r="E120" s="17">
        <v>0.20295007208844776</v>
      </c>
      <c r="F120" s="17">
        <v>0.18016878624518134</v>
      </c>
      <c r="G120" s="17">
        <v>0.13459955949937938</v>
      </c>
      <c r="H120" s="17"/>
      <c r="I120" s="17"/>
      <c r="J120" s="17"/>
      <c r="K120" s="17"/>
      <c r="L120" s="17"/>
      <c r="M120" s="17"/>
      <c r="N120" s="17"/>
      <c r="O120" s="17"/>
    </row>
    <row r="121" spans="1:15" x14ac:dyDescent="0.25">
      <c r="A121" s="15" t="str">
        <f t="shared" si="1"/>
        <v>CONSUMO PER CAPITA (kg ó litros por individuo)Total AperitivosCENA</v>
      </c>
      <c r="B121" s="15" t="s">
        <v>134</v>
      </c>
      <c r="C121" s="15" t="s">
        <v>40</v>
      </c>
      <c r="D121" s="15" t="s">
        <v>176</v>
      </c>
      <c r="E121" s="17">
        <v>0.11252146719254889</v>
      </c>
      <c r="F121" s="17">
        <v>0.12904853220108706</v>
      </c>
      <c r="G121" s="17">
        <v>8.6993123504277098E-2</v>
      </c>
      <c r="H121" s="17"/>
      <c r="I121" s="17"/>
      <c r="J121" s="17"/>
      <c r="K121" s="17"/>
      <c r="L121" s="17"/>
      <c r="M121" s="17"/>
      <c r="N121" s="17"/>
      <c r="O121" s="17"/>
    </row>
    <row r="122" spans="1:15" x14ac:dyDescent="0.25">
      <c r="A122" s="15" t="str">
        <f t="shared" si="1"/>
        <v>CONSUMO PER CAPITA (kg ó litros por individuo)Total AperitivosDESPUES DE LA CENA</v>
      </c>
      <c r="B122" s="15" t="s">
        <v>134</v>
      </c>
      <c r="C122" s="15" t="s">
        <v>40</v>
      </c>
      <c r="D122" s="15" t="s">
        <v>177</v>
      </c>
      <c r="E122" s="17">
        <v>8.9828695704688766E-2</v>
      </c>
      <c r="F122" s="17">
        <v>7.9193645500505408E-2</v>
      </c>
      <c r="G122" s="17">
        <v>5.446325057033443E-2</v>
      </c>
      <c r="H122" s="17"/>
      <c r="I122" s="17"/>
      <c r="J122" s="17"/>
      <c r="K122" s="17"/>
      <c r="L122" s="17"/>
      <c r="M122" s="17"/>
      <c r="N122" s="17"/>
      <c r="O122" s="17"/>
    </row>
    <row r="123" spans="1:15" x14ac:dyDescent="0.25">
      <c r="A123" s="15" t="str">
        <f t="shared" si="1"/>
        <v>CONSUMO PER CAPITA (kg ó litros por individuo)Total AperitivosDURANTE EL DIA</v>
      </c>
      <c r="B123" s="15" t="s">
        <v>134</v>
      </c>
      <c r="C123" s="15" t="s">
        <v>40</v>
      </c>
      <c r="D123" s="15" t="s">
        <v>178</v>
      </c>
      <c r="E123" s="17">
        <v>0.42612830872500895</v>
      </c>
      <c r="F123" s="17">
        <v>0.42658946293389716</v>
      </c>
      <c r="G123" s="17">
        <v>0.41797565359690869</v>
      </c>
      <c r="H123" s="17"/>
      <c r="I123" s="17"/>
      <c r="J123" s="17"/>
      <c r="K123" s="17"/>
      <c r="L123" s="17"/>
      <c r="M123" s="17"/>
      <c r="N123" s="17"/>
      <c r="O123" s="17"/>
    </row>
    <row r="124" spans="1:15" x14ac:dyDescent="0.25">
      <c r="A124" s="15" t="str">
        <f t="shared" si="1"/>
        <v>CONSUMO PER CAPITA (kg ó litros por individuo)Total AperitivosCON AMIGOS</v>
      </c>
      <c r="B124" s="15" t="s">
        <v>134</v>
      </c>
      <c r="C124" s="15" t="s">
        <v>40</v>
      </c>
      <c r="D124" s="15" t="s">
        <v>179</v>
      </c>
      <c r="E124" s="17">
        <v>0.64284047595398486</v>
      </c>
      <c r="F124" s="17">
        <v>0.60097331452365488</v>
      </c>
      <c r="G124" s="17">
        <v>0.43544880773268141</v>
      </c>
      <c r="H124" s="17"/>
      <c r="I124" s="17"/>
      <c r="J124" s="17"/>
      <c r="K124" s="17"/>
      <c r="L124" s="17"/>
      <c r="M124" s="17"/>
      <c r="N124" s="17"/>
      <c r="O124" s="17"/>
    </row>
    <row r="125" spans="1:15" x14ac:dyDescent="0.25">
      <c r="A125" s="15" t="str">
        <f t="shared" si="1"/>
        <v>CONSUMO PER CAPITA (kg ó litros por individuo)Total AperitivosCON CLIENTES</v>
      </c>
      <c r="B125" s="15" t="s">
        <v>134</v>
      </c>
      <c r="C125" s="15" t="s">
        <v>40</v>
      </c>
      <c r="D125" s="15" t="s">
        <v>180</v>
      </c>
      <c r="E125" s="17">
        <v>1.2675443357307154E-2</v>
      </c>
      <c r="F125" s="17">
        <v>1.2763858819069848E-2</v>
      </c>
      <c r="G125" s="17">
        <v>4.2502109937312474E-3</v>
      </c>
      <c r="H125" s="17"/>
      <c r="I125" s="17"/>
      <c r="J125" s="17"/>
      <c r="K125" s="17"/>
      <c r="L125" s="17"/>
      <c r="M125" s="17"/>
      <c r="N125" s="17"/>
      <c r="O125" s="17"/>
    </row>
    <row r="126" spans="1:15" x14ac:dyDescent="0.25">
      <c r="A126" s="15" t="str">
        <f t="shared" si="1"/>
        <v>CONSUMO PER CAPITA (kg ó litros por individuo)Total AperitivosCON COMPAÑEROS DE TRABAJO</v>
      </c>
      <c r="B126" s="15" t="s">
        <v>134</v>
      </c>
      <c r="C126" s="15" t="s">
        <v>40</v>
      </c>
      <c r="D126" s="15" t="s">
        <v>181</v>
      </c>
      <c r="E126" s="17">
        <v>0.10609107281799149</v>
      </c>
      <c r="F126" s="17">
        <v>0.10317007759014118</v>
      </c>
      <c r="G126" s="17">
        <v>7.1844429261468223E-2</v>
      </c>
      <c r="H126" s="17"/>
      <c r="I126" s="17"/>
      <c r="J126" s="17"/>
      <c r="K126" s="17"/>
      <c r="L126" s="17"/>
      <c r="M126" s="17"/>
      <c r="N126" s="17"/>
      <c r="O126" s="17"/>
    </row>
    <row r="127" spans="1:15" x14ac:dyDescent="0.25">
      <c r="A127" s="15" t="str">
        <f t="shared" si="1"/>
        <v>CONSUMO PER CAPITA (kg ó litros por individuo)Total AperitivosCON COMPAÑEROS DE CLASE</v>
      </c>
      <c r="B127" s="15" t="s">
        <v>134</v>
      </c>
      <c r="C127" s="15" t="s">
        <v>40</v>
      </c>
      <c r="D127" s="15" t="s">
        <v>182</v>
      </c>
      <c r="E127" s="17">
        <v>2.7941985521173888E-2</v>
      </c>
      <c r="F127" s="17">
        <v>2.5569217552218738E-2</v>
      </c>
      <c r="G127" s="17">
        <v>7.0529352677954227E-3</v>
      </c>
      <c r="H127" s="17"/>
      <c r="I127" s="17"/>
      <c r="J127" s="17"/>
      <c r="K127" s="17"/>
      <c r="L127" s="17"/>
      <c r="M127" s="17"/>
      <c r="N127" s="17"/>
      <c r="O127" s="17"/>
    </row>
    <row r="128" spans="1:15" x14ac:dyDescent="0.25">
      <c r="A128" s="15" t="str">
        <f t="shared" si="1"/>
        <v>CONSUMO PER CAPITA (kg ó litros por individuo)Total AperitivosCON FAMILIA</v>
      </c>
      <c r="B128" s="15" t="s">
        <v>134</v>
      </c>
      <c r="C128" s="15" t="s">
        <v>40</v>
      </c>
      <c r="D128" s="15" t="s">
        <v>183</v>
      </c>
      <c r="E128" s="17">
        <v>0.97020494975950733</v>
      </c>
      <c r="F128" s="17">
        <v>0.86043339274178565</v>
      </c>
      <c r="G128" s="17">
        <v>0.67875121871541721</v>
      </c>
      <c r="H128" s="17"/>
      <c r="I128" s="17"/>
      <c r="J128" s="17"/>
      <c r="K128" s="17"/>
      <c r="L128" s="17"/>
      <c r="M128" s="17"/>
      <c r="N128" s="17"/>
      <c r="O128" s="17"/>
    </row>
    <row r="129" spans="1:15" x14ac:dyDescent="0.25">
      <c r="A129" s="15" t="str">
        <f t="shared" si="1"/>
        <v>CONSUMO PER CAPITA (kg ó litros por individuo)Total AperitivosCON LA PAREJA</v>
      </c>
      <c r="B129" s="15" t="s">
        <v>134</v>
      </c>
      <c r="C129" s="15" t="s">
        <v>40</v>
      </c>
      <c r="D129" s="15" t="s">
        <v>184</v>
      </c>
      <c r="E129" s="17">
        <v>0.23108130735529506</v>
      </c>
      <c r="F129" s="17">
        <v>0.237087612717713</v>
      </c>
      <c r="G129" s="17">
        <v>0.21112803505779906</v>
      </c>
      <c r="H129" s="17"/>
      <c r="I129" s="17"/>
      <c r="J129" s="17"/>
      <c r="K129" s="17"/>
      <c r="L129" s="17"/>
      <c r="M129" s="17"/>
      <c r="N129" s="17"/>
      <c r="O129" s="17"/>
    </row>
    <row r="130" spans="1:15" x14ac:dyDescent="0.25">
      <c r="A130" s="15" t="str">
        <f t="shared" si="1"/>
        <v>CONSUMO PER CAPITA (kg ó litros por individuo)Total AperitivosESTABA SOLO/A</v>
      </c>
      <c r="B130" s="15" t="s">
        <v>134</v>
      </c>
      <c r="C130" s="15" t="s">
        <v>40</v>
      </c>
      <c r="D130" s="15" t="s">
        <v>185</v>
      </c>
      <c r="E130" s="17">
        <v>0.63601775959826401</v>
      </c>
      <c r="F130" s="17">
        <v>0.58493390917360866</v>
      </c>
      <c r="G130" s="17">
        <v>0.57867872805455078</v>
      </c>
      <c r="H130" s="17"/>
      <c r="I130" s="17"/>
      <c r="J130" s="17"/>
      <c r="K130" s="17"/>
      <c r="L130" s="17"/>
      <c r="M130" s="17"/>
      <c r="N130" s="17"/>
      <c r="O130" s="17"/>
    </row>
    <row r="131" spans="1:15" x14ac:dyDescent="0.25">
      <c r="A131" s="15" t="str">
        <f t="shared" si="1"/>
        <v>CONSUMO PER CAPITA (kg ó litros por individuo)Total AperitivosOTROS</v>
      </c>
      <c r="B131" s="15" t="s">
        <v>134</v>
      </c>
      <c r="C131" s="15" t="s">
        <v>40</v>
      </c>
      <c r="D131" s="15" t="s">
        <v>186</v>
      </c>
      <c r="E131" s="17">
        <v>4.9929046561473935E-2</v>
      </c>
      <c r="F131" s="17">
        <v>5.2202337904496555E-2</v>
      </c>
      <c r="G131" s="17">
        <v>2.8497722255582374E-2</v>
      </c>
      <c r="H131" s="17"/>
      <c r="I131" s="17"/>
      <c r="J131" s="17"/>
      <c r="K131" s="17"/>
      <c r="L131" s="17"/>
      <c r="M131" s="17"/>
      <c r="N131" s="17"/>
      <c r="O131" s="17"/>
    </row>
    <row r="132" spans="1:15" x14ac:dyDescent="0.25">
      <c r="A132" s="15" t="str">
        <f t="shared" ref="A132:A140" si="2">B132&amp;C132&amp;D132</f>
        <v>CONSUMO PER CAPITA (kg ó litros por individuo)Total AperitivosESTAR TRABAJANDO</v>
      </c>
      <c r="B132" s="15" t="s">
        <v>134</v>
      </c>
      <c r="C132" s="15" t="s">
        <v>40</v>
      </c>
      <c r="D132" s="15" t="s">
        <v>187</v>
      </c>
      <c r="E132" s="17">
        <v>0.20493286978982106</v>
      </c>
      <c r="F132" s="17">
        <v>0.15285796058931211</v>
      </c>
      <c r="G132" s="17">
        <v>0.13859599647263351</v>
      </c>
      <c r="H132" s="17"/>
      <c r="I132" s="17"/>
      <c r="J132" s="17"/>
      <c r="K132" s="17"/>
      <c r="L132" s="17"/>
      <c r="M132" s="17"/>
      <c r="N132" s="17"/>
      <c r="O132" s="17"/>
    </row>
    <row r="133" spans="1:15" x14ac:dyDescent="0.25">
      <c r="A133" s="15" t="str">
        <f t="shared" si="2"/>
        <v>CONSUMO PER CAPITA (kg ó litros por individuo)Total AperitivosCOMIDA DE NEGOCIOS</v>
      </c>
      <c r="B133" s="15" t="s">
        <v>134</v>
      </c>
      <c r="C133" s="15" t="s">
        <v>40</v>
      </c>
      <c r="D133" s="15" t="s">
        <v>188</v>
      </c>
      <c r="E133" s="17">
        <v>6.9184901132563629E-3</v>
      </c>
      <c r="F133" s="17">
        <v>1.0650799698476095E-2</v>
      </c>
      <c r="G133" s="17">
        <v>3.2323757789910774E-3</v>
      </c>
      <c r="H133" s="17"/>
      <c r="I133" s="17"/>
      <c r="J133" s="17"/>
      <c r="K133" s="17"/>
      <c r="L133" s="17"/>
      <c r="M133" s="17"/>
      <c r="N133" s="17"/>
      <c r="O133" s="17"/>
    </row>
    <row r="134" spans="1:15" x14ac:dyDescent="0.25">
      <c r="A134" s="15" t="str">
        <f t="shared" si="2"/>
        <v>CONSUMO PER CAPITA (kg ó litros por individuo)Total AperitivosPOR PLACER/RELAX</v>
      </c>
      <c r="B134" s="15" t="s">
        <v>134</v>
      </c>
      <c r="C134" s="15" t="s">
        <v>40</v>
      </c>
      <c r="D134" s="15" t="s">
        <v>189</v>
      </c>
      <c r="E134" s="17">
        <v>0.51958690260132889</v>
      </c>
      <c r="F134" s="17">
        <v>0.43423452677508179</v>
      </c>
      <c r="G134" s="17">
        <v>0.34754870057313653</v>
      </c>
      <c r="H134" s="17"/>
      <c r="I134" s="17"/>
      <c r="J134" s="17"/>
      <c r="K134" s="17"/>
      <c r="L134" s="17"/>
      <c r="M134" s="17"/>
      <c r="N134" s="17"/>
      <c r="O134" s="17"/>
    </row>
    <row r="135" spans="1:15" x14ac:dyDescent="0.25">
      <c r="A135" s="15" t="str">
        <f t="shared" si="2"/>
        <v>CONSUMO PER CAPITA (kg ó litros por individuo)Total AperitivosTENER HAMBRE/SIN PLANIFICAR</v>
      </c>
      <c r="B135" s="15" t="s">
        <v>134</v>
      </c>
      <c r="C135" s="15" t="s">
        <v>40</v>
      </c>
      <c r="D135" s="15" t="s">
        <v>190</v>
      </c>
      <c r="E135" s="17">
        <v>0.86929877244887088</v>
      </c>
      <c r="F135" s="17">
        <v>0.91138908175892897</v>
      </c>
      <c r="G135" s="17">
        <v>0.75663661507837798</v>
      </c>
      <c r="H135" s="17"/>
      <c r="I135" s="17"/>
      <c r="J135" s="17"/>
      <c r="K135" s="17"/>
      <c r="L135" s="17"/>
      <c r="M135" s="17"/>
    </row>
    <row r="136" spans="1:15" x14ac:dyDescent="0.25">
      <c r="A136" s="15" t="str">
        <f t="shared" si="2"/>
        <v>CONSUMO PER CAPITA (kg ó litros por individuo)Total AperitivosESTAR DE COMPRAS</v>
      </c>
      <c r="B136" s="15" t="s">
        <v>134</v>
      </c>
      <c r="C136" s="15" t="s">
        <v>40</v>
      </c>
      <c r="D136" s="15" t="s">
        <v>191</v>
      </c>
      <c r="E136" s="17">
        <v>0.15421013966650754</v>
      </c>
      <c r="F136" s="17">
        <v>0.15581799381085557</v>
      </c>
      <c r="G136" s="17">
        <v>0.15074878411409751</v>
      </c>
      <c r="H136" s="17"/>
      <c r="I136" s="17"/>
      <c r="J136" s="17"/>
      <c r="K136" s="17"/>
      <c r="L136" s="17"/>
      <c r="M136" s="17"/>
    </row>
    <row r="137" spans="1:15" x14ac:dyDescent="0.25">
      <c r="A137" s="15" t="str">
        <f t="shared" si="2"/>
        <v>CONSUMO PER CAPITA (kg ó litros por individuo)Total AperitivosNO COCINAR EN CASA</v>
      </c>
      <c r="B137" s="15" t="s">
        <v>134</v>
      </c>
      <c r="C137" s="15" t="s">
        <v>40</v>
      </c>
      <c r="D137" s="15" t="s">
        <v>192</v>
      </c>
      <c r="E137" s="17">
        <v>7.1756162508937849E-2</v>
      </c>
      <c r="F137" s="17">
        <v>5.9856743843504E-2</v>
      </c>
      <c r="G137" s="17">
        <v>5.3113235436689603E-2</v>
      </c>
      <c r="H137" s="17"/>
      <c r="I137" s="17"/>
      <c r="J137" s="17"/>
      <c r="K137" s="17"/>
      <c r="L137" s="17"/>
      <c r="M137" s="17"/>
    </row>
    <row r="138" spans="1:15" x14ac:dyDescent="0.25">
      <c r="A138" s="15" t="str">
        <f t="shared" si="2"/>
        <v>CONSUMO PER CAPITA (kg ó litros por individuo)Total AperitivosCELEBRACION/FIESTA/SALIR TOMAR</v>
      </c>
      <c r="B138" s="15" t="s">
        <v>134</v>
      </c>
      <c r="C138" s="15" t="s">
        <v>40</v>
      </c>
      <c r="D138" s="15" t="s">
        <v>193</v>
      </c>
      <c r="E138" s="17">
        <v>0.41966646132897217</v>
      </c>
      <c r="F138" s="17">
        <v>0.44242649678944707</v>
      </c>
      <c r="G138" s="17">
        <v>0.28182004704123392</v>
      </c>
      <c r="H138" s="17"/>
      <c r="I138" s="17"/>
      <c r="J138" s="17"/>
      <c r="K138" s="17"/>
      <c r="L138" s="17"/>
      <c r="M138" s="17"/>
    </row>
    <row r="139" spans="1:15" x14ac:dyDescent="0.25">
      <c r="A139" s="15" t="str">
        <f t="shared" si="2"/>
        <v>CONSUMO PER CAPITA (kg ó litros por individuo)Total AperitivosVIENDO DEPORTES</v>
      </c>
      <c r="B139" s="15" t="s">
        <v>134</v>
      </c>
      <c r="C139" s="15" t="s">
        <v>40</v>
      </c>
      <c r="D139" s="15" t="s">
        <v>194</v>
      </c>
      <c r="E139" s="17">
        <v>0.11272979494670672</v>
      </c>
      <c r="F139" s="17">
        <v>7.4135181817698223E-2</v>
      </c>
      <c r="G139" s="17">
        <v>5.3532183814952665E-2</v>
      </c>
      <c r="H139" s="17"/>
      <c r="I139" s="17"/>
      <c r="J139" s="17"/>
      <c r="K139" s="17"/>
      <c r="L139" s="17"/>
      <c r="M139" s="17"/>
    </row>
    <row r="140" spans="1:15" x14ac:dyDescent="0.25">
      <c r="A140" s="15" t="str">
        <f t="shared" si="2"/>
        <v>CONSUMO PER CAPITA (kg ó litros por individuo)Total AperitivosOTROS MOTIVOS</v>
      </c>
      <c r="B140" s="15" t="s">
        <v>134</v>
      </c>
      <c r="C140" s="15" t="s">
        <v>40</v>
      </c>
      <c r="D140" s="15" t="s">
        <v>195</v>
      </c>
      <c r="E140" s="17">
        <v>0.31768257407742956</v>
      </c>
      <c r="F140" s="17">
        <v>0.23576485555746668</v>
      </c>
      <c r="G140" s="17">
        <v>0.23042394512239672</v>
      </c>
      <c r="H140" s="17"/>
      <c r="I140" s="17"/>
      <c r="J140" s="17"/>
      <c r="K140" s="17"/>
      <c r="L140" s="17"/>
      <c r="M140" s="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topLeftCell="F1" zoomScale="80" zoomScaleNormal="80" workbookViewId="0">
      <selection activeCell="R9" sqref="R9"/>
    </sheetView>
  </sheetViews>
  <sheetFormatPr baseColWidth="10" defaultRowHeight="15" x14ac:dyDescent="0.25"/>
  <cols>
    <col min="4" max="4" width="44.5703125" bestFit="1" customWidth="1"/>
    <col min="5" max="5" width="41.5703125" bestFit="1" customWidth="1"/>
    <col min="6" max="6" width="8" customWidth="1"/>
    <col min="7" max="7" width="8.140625" customWidth="1"/>
    <col min="8" max="8" width="36.85546875" bestFit="1" customWidth="1"/>
    <col min="20" max="20" width="23.140625" customWidth="1"/>
    <col min="21" max="21" width="11.42578125" style="3"/>
  </cols>
  <sheetData>
    <row r="2" spans="3:21" x14ac:dyDescent="0.25">
      <c r="C2" s="108" t="s">
        <v>43</v>
      </c>
      <c r="D2" s="108"/>
      <c r="G2" s="108" t="s">
        <v>137</v>
      </c>
      <c r="H2" s="108"/>
      <c r="L2" s="108" t="s">
        <v>138</v>
      </c>
      <c r="M2" s="108"/>
      <c r="U2" s="3" t="s">
        <v>162</v>
      </c>
    </row>
    <row r="3" spans="3:21" x14ac:dyDescent="0.25">
      <c r="C3">
        <v>1</v>
      </c>
      <c r="D3" t="s">
        <v>141</v>
      </c>
      <c r="E3" t="s">
        <v>127</v>
      </c>
      <c r="G3">
        <v>1</v>
      </c>
      <c r="H3" t="s">
        <v>40</v>
      </c>
      <c r="L3">
        <v>1</v>
      </c>
      <c r="M3" t="s">
        <v>139</v>
      </c>
      <c r="R3" t="s">
        <v>197</v>
      </c>
      <c r="S3" t="s">
        <v>40</v>
      </c>
      <c r="T3" t="s">
        <v>45</v>
      </c>
      <c r="U3" s="3">
        <v>100</v>
      </c>
    </row>
    <row r="4" spans="3:21" x14ac:dyDescent="0.25">
      <c r="C4">
        <v>2</v>
      </c>
      <c r="D4" t="s">
        <v>142</v>
      </c>
      <c r="E4" t="s">
        <v>128</v>
      </c>
      <c r="G4">
        <v>2</v>
      </c>
      <c r="H4" t="s">
        <v>41</v>
      </c>
      <c r="L4">
        <v>2</v>
      </c>
      <c r="M4" t="s">
        <v>140</v>
      </c>
      <c r="T4" t="s">
        <v>1</v>
      </c>
      <c r="U4" s="3">
        <v>9.379854529886078</v>
      </c>
    </row>
    <row r="5" spans="3:21" x14ac:dyDescent="0.25">
      <c r="C5">
        <v>3</v>
      </c>
      <c r="D5" t="s">
        <v>143</v>
      </c>
      <c r="E5" t="s">
        <v>129</v>
      </c>
      <c r="G5">
        <v>3</v>
      </c>
      <c r="H5" t="s">
        <v>34</v>
      </c>
      <c r="L5">
        <v>3</v>
      </c>
      <c r="M5" t="s">
        <v>134</v>
      </c>
      <c r="T5" t="s">
        <v>2</v>
      </c>
      <c r="U5" s="3">
        <v>12.959766709669745</v>
      </c>
    </row>
    <row r="6" spans="3:21" x14ac:dyDescent="0.25">
      <c r="C6">
        <v>4</v>
      </c>
      <c r="D6" t="s">
        <v>144</v>
      </c>
      <c r="E6" t="s">
        <v>130</v>
      </c>
      <c r="G6">
        <v>4</v>
      </c>
      <c r="H6" t="s">
        <v>35</v>
      </c>
      <c r="T6" t="s">
        <v>3</v>
      </c>
      <c r="U6" s="3">
        <v>15.440161091681819</v>
      </c>
    </row>
    <row r="7" spans="3:21" x14ac:dyDescent="0.25">
      <c r="C7">
        <v>5</v>
      </c>
      <c r="D7" t="s">
        <v>145</v>
      </c>
      <c r="E7" t="s">
        <v>131</v>
      </c>
      <c r="G7">
        <v>5</v>
      </c>
      <c r="H7" t="s">
        <v>36</v>
      </c>
      <c r="T7" t="s">
        <v>4</v>
      </c>
      <c r="U7" s="3">
        <v>20.579931419951023</v>
      </c>
    </row>
    <row r="8" spans="3:21" x14ac:dyDescent="0.25">
      <c r="C8">
        <v>6</v>
      </c>
      <c r="D8" t="s">
        <v>146</v>
      </c>
      <c r="E8" t="s">
        <v>132</v>
      </c>
      <c r="G8">
        <v>6</v>
      </c>
      <c r="H8" t="s">
        <v>42</v>
      </c>
      <c r="T8" t="s">
        <v>5</v>
      </c>
      <c r="U8" s="3">
        <v>13.520308991242281</v>
      </c>
    </row>
    <row r="9" spans="3:21" x14ac:dyDescent="0.25">
      <c r="C9">
        <v>7</v>
      </c>
      <c r="D9" t="s">
        <v>147</v>
      </c>
      <c r="E9" t="s">
        <v>133</v>
      </c>
      <c r="G9">
        <v>7</v>
      </c>
      <c r="H9" t="s">
        <v>37</v>
      </c>
      <c r="T9" t="s">
        <v>6</v>
      </c>
      <c r="U9" s="3">
        <v>9.4000605828738806</v>
      </c>
    </row>
    <row r="10" spans="3:21" x14ac:dyDescent="0.25">
      <c r="C10">
        <v>8</v>
      </c>
      <c r="D10" t="s">
        <v>148</v>
      </c>
      <c r="E10" t="s">
        <v>157</v>
      </c>
      <c r="G10">
        <v>8</v>
      </c>
      <c r="H10" t="s">
        <v>38</v>
      </c>
      <c r="T10" t="s">
        <v>7</v>
      </c>
      <c r="U10" s="3">
        <v>9.4199757437660363</v>
      </c>
    </row>
    <row r="11" spans="3:21" x14ac:dyDescent="0.25">
      <c r="C11">
        <v>9</v>
      </c>
      <c r="D11" t="s">
        <v>149</v>
      </c>
      <c r="E11" t="s">
        <v>134</v>
      </c>
      <c r="G11">
        <v>9</v>
      </c>
      <c r="H11" t="s">
        <v>39</v>
      </c>
      <c r="T11" t="s">
        <v>8</v>
      </c>
      <c r="U11" s="3">
        <v>9.2999179822766553</v>
      </c>
    </row>
    <row r="12" spans="3:21" x14ac:dyDescent="0.25">
      <c r="C12">
        <v>10</v>
      </c>
      <c r="D12" t="s">
        <v>150</v>
      </c>
      <c r="E12" t="s">
        <v>135</v>
      </c>
      <c r="T12" t="s">
        <v>9</v>
      </c>
      <c r="U12" s="3">
        <v>5.9620059838164607</v>
      </c>
    </row>
    <row r="13" spans="3:21" x14ac:dyDescent="0.25">
      <c r="C13">
        <v>11</v>
      </c>
      <c r="D13" t="s">
        <v>151</v>
      </c>
      <c r="E13" t="s">
        <v>136</v>
      </c>
      <c r="T13" t="s">
        <v>10</v>
      </c>
      <c r="U13" s="3">
        <v>6.7812333297874865</v>
      </c>
    </row>
    <row r="14" spans="3:21" x14ac:dyDescent="0.25">
      <c r="T14" t="s">
        <v>11</v>
      </c>
      <c r="U14" s="3">
        <v>7.9750839831159546</v>
      </c>
    </row>
    <row r="15" spans="3:21" x14ac:dyDescent="0.25">
      <c r="T15" t="s">
        <v>12</v>
      </c>
      <c r="U15" s="3">
        <v>18.772771244951546</v>
      </c>
    </row>
    <row r="16" spans="3:21" x14ac:dyDescent="0.25">
      <c r="T16" t="s">
        <v>13</v>
      </c>
      <c r="U16" s="3">
        <v>20.234707332047282</v>
      </c>
    </row>
    <row r="17" spans="20:21" x14ac:dyDescent="0.25">
      <c r="T17" t="s">
        <v>14</v>
      </c>
      <c r="U17" s="3">
        <v>10.332678170025671</v>
      </c>
    </row>
    <row r="18" spans="20:21" x14ac:dyDescent="0.25">
      <c r="T18" t="s">
        <v>15</v>
      </c>
      <c r="U18" s="3">
        <v>12.693973498089001</v>
      </c>
    </row>
    <row r="19" spans="20:21" x14ac:dyDescent="0.25">
      <c r="T19" t="s">
        <v>16</v>
      </c>
      <c r="U19" s="3">
        <v>17.247527531433544</v>
      </c>
    </row>
    <row r="20" spans="20:21" x14ac:dyDescent="0.25">
      <c r="T20" t="s">
        <v>48</v>
      </c>
      <c r="U20" s="3">
        <v>6.6576780762556549</v>
      </c>
    </row>
    <row r="21" spans="20:21" x14ac:dyDescent="0.25">
      <c r="T21" t="s">
        <v>49</v>
      </c>
      <c r="U21" s="3">
        <v>6.4186967261801025</v>
      </c>
    </row>
    <row r="22" spans="20:21" x14ac:dyDescent="0.25">
      <c r="T22" t="s">
        <v>50</v>
      </c>
      <c r="U22" s="3">
        <v>14.439197225866435</v>
      </c>
    </row>
    <row r="23" spans="20:21" x14ac:dyDescent="0.25">
      <c r="T23" t="s">
        <v>51</v>
      </c>
      <c r="U23" s="3">
        <v>30.721383754775523</v>
      </c>
    </row>
    <row r="24" spans="20:21" x14ac:dyDescent="0.25">
      <c r="T24" t="s">
        <v>52</v>
      </c>
      <c r="U24" s="3">
        <v>19.461341519561408</v>
      </c>
    </row>
    <row r="25" spans="20:21" x14ac:dyDescent="0.25">
      <c r="T25" t="s">
        <v>53</v>
      </c>
      <c r="U25" s="3">
        <v>22.301681728563956</v>
      </c>
    </row>
    <row r="26" spans="20:21" x14ac:dyDescent="0.25">
      <c r="T26" t="s">
        <v>17</v>
      </c>
      <c r="U26" s="3">
        <v>21.402004877461998</v>
      </c>
    </row>
    <row r="27" spans="20:21" x14ac:dyDescent="0.25">
      <c r="T27" t="s">
        <v>18</v>
      </c>
      <c r="U27" s="3">
        <v>32.943675158768023</v>
      </c>
    </row>
    <row r="28" spans="20:21" x14ac:dyDescent="0.25">
      <c r="T28" t="s">
        <v>19</v>
      </c>
      <c r="U28" s="3">
        <v>26.448520756960725</v>
      </c>
    </row>
    <row r="29" spans="20:21" x14ac:dyDescent="0.25">
      <c r="T29" t="s">
        <v>20</v>
      </c>
      <c r="U29" s="3">
        <v>19.205780592723922</v>
      </c>
    </row>
    <row r="30" spans="20:21" x14ac:dyDescent="0.25">
      <c r="T30" t="s">
        <v>21</v>
      </c>
      <c r="U30" s="3">
        <v>49.580067698690016</v>
      </c>
    </row>
    <row r="31" spans="20:21" x14ac:dyDescent="0.25">
      <c r="T31" t="s">
        <v>22</v>
      </c>
      <c r="U31" s="3">
        <v>50.419933337330448</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I500"/>
  <sheetViews>
    <sheetView showGridLines="0" showRowColHeaders="0" zoomScale="70" zoomScaleNormal="70" workbookViewId="0">
      <selection activeCell="E27" sqref="E27"/>
    </sheetView>
  </sheetViews>
  <sheetFormatPr baseColWidth="10" defaultRowHeight="15" x14ac:dyDescent="0.25"/>
  <cols>
    <col min="1" max="1" width="54.85546875" style="14" customWidth="1"/>
    <col min="2" max="2" width="8.42578125" style="14" customWidth="1"/>
    <col min="3" max="5" width="18.5703125" style="14" customWidth="1"/>
    <col min="6" max="6" width="4" style="14" customWidth="1"/>
    <col min="7" max="7" width="18.5703125" style="14" customWidth="1"/>
    <col min="8" max="8" width="1.28515625" style="14" customWidth="1"/>
    <col min="9" max="9" width="53.85546875" customWidth="1"/>
    <col min="10" max="10" width="21.7109375" bestFit="1" customWidth="1"/>
    <col min="11" max="11" width="25.7109375" customWidth="1"/>
    <col min="12" max="12" width="19.5703125" customWidth="1"/>
  </cols>
  <sheetData>
    <row r="1" spans="1:9" ht="48.75" customHeight="1" x14ac:dyDescent="0.25">
      <c r="A1" s="109" t="s">
        <v>123</v>
      </c>
      <c r="B1" s="109"/>
      <c r="C1" s="110"/>
      <c r="D1" s="110"/>
      <c r="E1" s="110"/>
      <c r="F1" s="110"/>
      <c r="G1" s="110"/>
      <c r="H1" s="110"/>
    </row>
    <row r="2" spans="1:9" x14ac:dyDescent="0.25">
      <c r="A2" s="5">
        <v>2</v>
      </c>
      <c r="B2" s="32"/>
      <c r="C2" s="19"/>
      <c r="D2" s="19"/>
      <c r="E2" s="19"/>
      <c r="F2" s="19"/>
      <c r="G2" s="19"/>
      <c r="H2" s="19"/>
    </row>
    <row r="3" spans="1:9" ht="21" customHeight="1" x14ac:dyDescent="0.25">
      <c r="A3" s="43"/>
      <c r="B3" s="37"/>
      <c r="C3" s="43"/>
      <c r="D3" s="43"/>
      <c r="E3" s="43"/>
      <c r="F3" s="43"/>
      <c r="G3" s="43"/>
      <c r="H3" s="43"/>
    </row>
    <row r="4" spans="1:9" ht="19.5" thickBot="1" x14ac:dyDescent="0.3">
      <c r="A4" s="52" t="s">
        <v>44</v>
      </c>
      <c r="B4" s="53"/>
      <c r="C4" s="43"/>
      <c r="D4" s="43"/>
      <c r="E4" s="43"/>
      <c r="F4" s="43"/>
      <c r="G4" s="43"/>
      <c r="H4" s="43"/>
    </row>
    <row r="5" spans="1:9" ht="15.75" thickTop="1" x14ac:dyDescent="0.25">
      <c r="A5" s="54"/>
      <c r="B5" s="55"/>
      <c r="C5" s="43"/>
      <c r="D5" s="43"/>
      <c r="E5" s="43"/>
      <c r="F5" s="43"/>
      <c r="G5" s="43"/>
      <c r="H5" s="43"/>
    </row>
    <row r="6" spans="1:9" ht="32.25" customHeight="1" x14ac:dyDescent="0.25">
      <c r="A6" s="53">
        <v>5</v>
      </c>
      <c r="B6" s="53"/>
      <c r="C6" s="55">
        <v>4</v>
      </c>
      <c r="D6" s="55">
        <v>5</v>
      </c>
      <c r="E6" s="55">
        <v>6</v>
      </c>
      <c r="F6" s="7"/>
      <c r="G6" s="7"/>
      <c r="H6" s="43"/>
    </row>
    <row r="7" spans="1:9" ht="24.95" customHeight="1" x14ac:dyDescent="0.25">
      <c r="A7" s="56" t="str">
        <f>VLOOKUP(A6,DESPLEGABLES!C3:E13,3,0)</f>
        <v>FRECUENCIA COMPRA (Actos)</v>
      </c>
      <c r="B7" s="56"/>
      <c r="C7" s="61" t="str">
        <f>KPI_DATOS!D2</f>
        <v>AÑO 2018</v>
      </c>
      <c r="D7" s="62" t="str">
        <f>KPI_DATOS!E2</f>
        <v>AÑO 2019</v>
      </c>
      <c r="E7" s="62" t="str">
        <f>KPI_DATOS!F2</f>
        <v>AÑO 2020</v>
      </c>
      <c r="F7" s="63"/>
      <c r="G7" s="50" t="str">
        <f>"Evolucion "&amp;E7&amp;" vs "&amp;D7</f>
        <v>Evolucion AÑO 2020 vs AÑO 2019</v>
      </c>
      <c r="H7" s="43"/>
    </row>
    <row r="8" spans="1:9" ht="24.95" customHeight="1" x14ac:dyDescent="0.25">
      <c r="A8" s="57" t="s">
        <v>40</v>
      </c>
      <c r="B8" s="58"/>
      <c r="C8" s="64">
        <f>IF($A$6&lt;4,VLOOKUP($A$7&amp;$A8,KPI_DATOS!$A$2:$L$101,KPI!C$6,0)/1000,VLOOKUP($A$7&amp;$A8,KPI_DATOS!$A$2:$L$101,KPI!C$6,0))</f>
        <v>18.227368203315994</v>
      </c>
      <c r="D8" s="64">
        <f>IF($A$6&lt;4,VLOOKUP($A$7&amp;$A8,KPI_DATOS!$A$2:$L$101,KPI!D$6,0)/1000,VLOOKUP($A$7&amp;$A8,KPI_DATOS!$A$2:$L$101,KPI!D$6,0))</f>
        <v>17.438190773717071</v>
      </c>
      <c r="E8" s="64">
        <f>IF($A$6&lt;4,VLOOKUP($A$7&amp;$A8,KPI_DATOS!$A$2:$L$101,KPI!E$6,0)/1000,VLOOKUP($A$7&amp;$A8,KPI_DATOS!$A$2:$L$101,KPI!E$6,0))</f>
        <v>14.205746970726198</v>
      </c>
      <c r="F8" s="63"/>
      <c r="G8" s="51">
        <f>IFERROR(IF(A6=4,(E8-D8),((E8/D8-1)*100)),"-")</f>
        <v>-18.536577818972077</v>
      </c>
      <c r="H8" s="43"/>
      <c r="I8" s="41"/>
    </row>
    <row r="9" spans="1:9" ht="24.95" customHeight="1" x14ac:dyDescent="0.25">
      <c r="A9" s="59" t="s">
        <v>41</v>
      </c>
      <c r="B9" s="58"/>
      <c r="C9" s="64">
        <f>IF($A$6&lt;4,VLOOKUP($A$7&amp;$A9,KPI_DATOS!$A$2:$L$101,KPI!C$6,0)/1000,VLOOKUP($A$7&amp;$A9,KPI_DATOS!$A$2:$L$101,KPI!C$6,0))</f>
        <v>12.942573862883314</v>
      </c>
      <c r="D9" s="64">
        <f>IF($A$6&lt;4,VLOOKUP($A$7&amp;$A9,KPI_DATOS!$A$2:$L$101,KPI!D$6,0)/1000,VLOOKUP($A$7&amp;$A9,KPI_DATOS!$A$2:$L$101,KPI!D$6,0))</f>
        <v>12.824530571862265</v>
      </c>
      <c r="E9" s="64">
        <f>IF($A$6&lt;4,VLOOKUP($A$7&amp;$A9,KPI_DATOS!$A$2:$L$101,KPI!E$6,0)/1000,VLOOKUP($A$7&amp;$A9,KPI_DATOS!$A$2:$L$101,KPI!E$6,0))</f>
        <v>11.301534357820644</v>
      </c>
      <c r="F9" s="63"/>
      <c r="G9" s="51">
        <f t="shared" ref="G9:G16" si="0">IFERROR(IF(A7=4,(E9-D9),((E9/D9-1)*100)),"-")</f>
        <v>-11.875648824005768</v>
      </c>
      <c r="H9" s="43"/>
      <c r="I9" s="41"/>
    </row>
    <row r="10" spans="1:9" ht="24.95" customHeight="1" x14ac:dyDescent="0.25">
      <c r="A10" s="60" t="s">
        <v>34</v>
      </c>
      <c r="B10" s="58"/>
      <c r="C10" s="64">
        <f>IF($A$6&lt;4,VLOOKUP($A$7&amp;$A10,KPI_DATOS!$A$2:$L$101,KPI!C$6,0)/1000,VLOOKUP($A$7&amp;$A10,KPI_DATOS!$A$2:$L$101,KPI!C$6,0))</f>
        <v>7.9725309948294507</v>
      </c>
      <c r="D10" s="64">
        <f>IF($A$6&lt;4,VLOOKUP($A$7&amp;$A10,KPI_DATOS!$A$2:$L$101,KPI!D$6,0)/1000,VLOOKUP($A$7&amp;$A10,KPI_DATOS!$A$2:$L$101,KPI!D$6,0))</f>
        <v>8.2691384453354591</v>
      </c>
      <c r="E10" s="64">
        <f>IF($A$6&lt;4,VLOOKUP($A$7&amp;$A10,KPI_DATOS!$A$2:$L$101,KPI!E$6,0)/1000,VLOOKUP($A$7&amp;$A10,KPI_DATOS!$A$2:$L$101,KPI!E$6,0))</f>
        <v>7.8749999113102174</v>
      </c>
      <c r="F10" s="63"/>
      <c r="G10" s="51">
        <f t="shared" si="0"/>
        <v>-4.7663796734177533</v>
      </c>
      <c r="H10" s="43"/>
      <c r="I10" s="41"/>
    </row>
    <row r="11" spans="1:9" ht="24.95" customHeight="1" x14ac:dyDescent="0.25">
      <c r="A11" s="60" t="s">
        <v>35</v>
      </c>
      <c r="B11" s="58"/>
      <c r="C11" s="64">
        <f>IF($A$6&lt;4,VLOOKUP($A$7&amp;$A11,KPI_DATOS!$A$2:$L$101,KPI!C$6,0)/1000,VLOOKUP($A$7&amp;$A11,KPI_DATOS!$A$2:$L$101,KPI!C$6,0))</f>
        <v>10.031912182795972</v>
      </c>
      <c r="D11" s="64">
        <f>IF($A$6&lt;4,VLOOKUP($A$7&amp;$A11,KPI_DATOS!$A$2:$L$101,KPI!D$6,0)/1000,VLOOKUP($A$7&amp;$A11,KPI_DATOS!$A$2:$L$101,KPI!D$6,0))</f>
        <v>9.8270883097436634</v>
      </c>
      <c r="E11" s="64">
        <f>IF($A$6&lt;4,VLOOKUP($A$7&amp;$A11,KPI_DATOS!$A$2:$L$101,KPI!E$6,0)/1000,VLOOKUP($A$7&amp;$A11,KPI_DATOS!$A$2:$L$101,KPI!E$6,0))</f>
        <v>8.7538312480608198</v>
      </c>
      <c r="F11" s="63"/>
      <c r="G11" s="51">
        <f t="shared" si="0"/>
        <v>-10.921414643426964</v>
      </c>
      <c r="H11" s="43"/>
      <c r="I11" s="41"/>
    </row>
    <row r="12" spans="1:9" ht="24.95" customHeight="1" x14ac:dyDescent="0.25">
      <c r="A12" s="59" t="s">
        <v>36</v>
      </c>
      <c r="B12" s="58"/>
      <c r="C12" s="64">
        <f>IF($A$6&lt;4,VLOOKUP($A$7&amp;$A12,KPI_DATOS!$A$2:$L$101,KPI!C$6,0)/1000,VLOOKUP($A$7&amp;$A12,KPI_DATOS!$A$2:$L$101,KPI!C$6,0))</f>
        <v>7.3830445614853772</v>
      </c>
      <c r="D12" s="64">
        <f>IF($A$6&lt;4,VLOOKUP($A$7&amp;$A12,KPI_DATOS!$A$2:$L$101,KPI!D$6,0)/1000,VLOOKUP($A$7&amp;$A12,KPI_DATOS!$A$2:$L$101,KPI!D$6,0))</f>
        <v>7.3136090273628724</v>
      </c>
      <c r="E12" s="64">
        <f>IF($A$6&lt;4,VLOOKUP($A$7&amp;$A12,KPI_DATOS!$A$2:$L$101,KPI!E$6,0)/1000,VLOOKUP($A$7&amp;$A12,KPI_DATOS!$A$2:$L$101,KPI!E$6,0))</f>
        <v>6.7931137820408631</v>
      </c>
      <c r="F12" s="63"/>
      <c r="G12" s="51">
        <f t="shared" si="0"/>
        <v>-7.1168043489151174</v>
      </c>
      <c r="H12" s="43"/>
      <c r="I12" s="41"/>
    </row>
    <row r="13" spans="1:9" ht="24.95" customHeight="1" x14ac:dyDescent="0.25">
      <c r="A13" s="59" t="s">
        <v>42</v>
      </c>
      <c r="B13" s="58"/>
      <c r="C13" s="64">
        <f>IF($A$6&lt;4,VLOOKUP($A$7&amp;$A13,KPI_DATOS!$A$2:$L$101,KPI!C$6,0)/1000,VLOOKUP($A$7&amp;$A13,KPI_DATOS!$A$2:$L$101,KPI!C$6,0))</f>
        <v>3.7259291384331785</v>
      </c>
      <c r="D13" s="64">
        <f>IF($A$6&lt;4,VLOOKUP($A$7&amp;$A13,KPI_DATOS!$A$2:$L$101,KPI!D$6,0)/1000,VLOOKUP($A$7&amp;$A13,KPI_DATOS!$A$2:$L$101,KPI!D$6,0))</f>
        <v>3.8761875137706236</v>
      </c>
      <c r="E13" s="64">
        <f>IF($A$6&lt;4,VLOOKUP($A$7&amp;$A13,KPI_DATOS!$A$2:$L$101,KPI!E$6,0)/1000,VLOOKUP($A$7&amp;$A13,KPI_DATOS!$A$2:$L$101,KPI!E$6,0))</f>
        <v>3.5376075336735853</v>
      </c>
      <c r="F13" s="63"/>
      <c r="G13" s="51">
        <f t="shared" si="0"/>
        <v>-8.734871027116009</v>
      </c>
      <c r="H13" s="43"/>
      <c r="I13" s="41"/>
    </row>
    <row r="14" spans="1:9" ht="24.95" customHeight="1" x14ac:dyDescent="0.25">
      <c r="A14" s="59" t="s">
        <v>37</v>
      </c>
      <c r="B14" s="58"/>
      <c r="C14" s="64">
        <f>IF($A$6&lt;4,VLOOKUP($A$7&amp;$A14,KPI_DATOS!$A$2:$L$101,KPI!C$6,0)/1000,VLOOKUP($A$7&amp;$A14,KPI_DATOS!$A$2:$L$101,KPI!C$6,0))</f>
        <v>4.8690385038553963</v>
      </c>
      <c r="D14" s="64">
        <f>IF($A$6&lt;4,VLOOKUP($A$7&amp;$A14,KPI_DATOS!$A$2:$L$101,KPI!D$6,0)/1000,VLOOKUP($A$7&amp;$A14,KPI_DATOS!$A$2:$L$101,KPI!D$6,0))</f>
        <v>5.1850289934582117</v>
      </c>
      <c r="E14" s="64">
        <f>IF($A$6&lt;4,VLOOKUP($A$7&amp;$A14,KPI_DATOS!$A$2:$L$101,KPI!E$6,0)/1000,VLOOKUP($A$7&amp;$A14,KPI_DATOS!$A$2:$L$101,KPI!E$6,0))</f>
        <v>4.6826065057620827</v>
      </c>
      <c r="F14" s="63"/>
      <c r="G14" s="51">
        <f t="shared" si="0"/>
        <v>-9.6898684333302612</v>
      </c>
      <c r="H14" s="43"/>
      <c r="I14" s="41"/>
    </row>
    <row r="15" spans="1:9" ht="24.95" customHeight="1" x14ac:dyDescent="0.25">
      <c r="A15" s="59" t="s">
        <v>38</v>
      </c>
      <c r="B15" s="58"/>
      <c r="C15" s="64">
        <f>IF($A$6&lt;4,VLOOKUP($A$7&amp;$A15,KPI_DATOS!$A$2:$L$101,KPI!C$6,0)/1000,VLOOKUP($A$7&amp;$A15,KPI_DATOS!$A$2:$L$101,KPI!C$6,0))</f>
        <v>4.6190304635189241</v>
      </c>
      <c r="D15" s="64">
        <f>IF($A$6&lt;4,VLOOKUP($A$7&amp;$A15,KPI_DATOS!$A$2:$L$101,KPI!D$6,0)/1000,VLOOKUP($A$7&amp;$A15,KPI_DATOS!$A$2:$L$101,KPI!D$6,0))</f>
        <v>4.4332519023336801</v>
      </c>
      <c r="E15" s="64">
        <f>IF($A$6&lt;4,VLOOKUP($A$7&amp;$A15,KPI_DATOS!$A$2:$L$101,KPI!E$6,0)/1000,VLOOKUP($A$7&amp;$A15,KPI_DATOS!$A$2:$L$101,KPI!E$6,0))</f>
        <v>3.8793459215294797</v>
      </c>
      <c r="F15" s="63"/>
      <c r="G15" s="51">
        <f t="shared" si="0"/>
        <v>-12.494349362656843</v>
      </c>
      <c r="H15" s="43"/>
      <c r="I15" s="41"/>
    </row>
    <row r="16" spans="1:9" ht="24.95" customHeight="1" x14ac:dyDescent="0.25">
      <c r="A16" s="59" t="s">
        <v>39</v>
      </c>
      <c r="B16" s="58"/>
      <c r="C16" s="64">
        <f>IF($A$6&lt;4,VLOOKUP($A$7&amp;$A16,KPI_DATOS!$A$2:$L$101,KPI!C$6,0)/1000,VLOOKUP($A$7&amp;$A16,KPI_DATOS!$A$2:$L$101,KPI!C$6,0))</f>
        <v>2.9924476746444437</v>
      </c>
      <c r="D16" s="64">
        <f>IF($A$6&lt;4,VLOOKUP($A$7&amp;$A16,KPI_DATOS!$A$2:$L$101,KPI!D$6,0)/1000,VLOOKUP($A$7&amp;$A16,KPI_DATOS!$A$2:$L$101,KPI!D$6,0))</f>
        <v>2.9743873060619372</v>
      </c>
      <c r="E16" s="64">
        <f>IF($A$6&lt;4,VLOOKUP($A$7&amp;$A16,KPI_DATOS!$A$2:$L$101,KPI!E$6,0)/1000,VLOOKUP($A$7&amp;$A16,KPI_DATOS!$A$2:$L$101,KPI!E$6,0))</f>
        <v>2.6861088885890512</v>
      </c>
      <c r="F16" s="63"/>
      <c r="G16" s="51">
        <f t="shared" si="0"/>
        <v>-9.6920268885414274</v>
      </c>
      <c r="H16" s="43"/>
      <c r="I16" s="41"/>
    </row>
    <row r="17" spans="1:8" ht="48" customHeight="1" x14ac:dyDescent="0.25">
      <c r="A17" s="43"/>
      <c r="B17" s="37"/>
      <c r="C17" s="7"/>
      <c r="D17" s="7"/>
      <c r="E17" s="7"/>
      <c r="F17" s="7"/>
      <c r="G17" s="7"/>
      <c r="H17" s="43"/>
    </row>
    <row r="18" spans="1:8" x14ac:dyDescent="0.25">
      <c r="A18" s="39" t="s">
        <v>125</v>
      </c>
      <c r="B18" s="35"/>
      <c r="C18" s="19"/>
      <c r="D18" s="19"/>
      <c r="E18" s="19"/>
      <c r="F18" s="19"/>
      <c r="G18" s="19"/>
      <c r="H18" s="19"/>
    </row>
    <row r="19" spans="1:8" x14ac:dyDescent="0.25">
      <c r="A19" s="40" t="s">
        <v>126</v>
      </c>
      <c r="B19" s="35"/>
      <c r="C19" s="19"/>
      <c r="D19" s="19"/>
      <c r="E19" s="19"/>
      <c r="F19" s="19"/>
      <c r="G19" s="19"/>
      <c r="H19" s="19"/>
    </row>
    <row r="20" spans="1:8" x14ac:dyDescent="0.25">
      <c r="A20" s="19"/>
      <c r="B20" s="35"/>
      <c r="C20" s="19"/>
      <c r="D20" s="19"/>
      <c r="E20" s="19"/>
      <c r="F20" s="19"/>
      <c r="G20" s="19"/>
      <c r="H20" s="19"/>
    </row>
    <row r="21" spans="1:8" x14ac:dyDescent="0.25">
      <c r="A21" s="19"/>
      <c r="B21" s="35"/>
      <c r="C21" s="19"/>
      <c r="D21" s="19"/>
      <c r="E21" s="19"/>
      <c r="F21" s="19"/>
      <c r="G21" s="19"/>
      <c r="H21" s="19"/>
    </row>
    <row r="22" spans="1:8" x14ac:dyDescent="0.25">
      <c r="A22" s="19"/>
      <c r="B22" s="35"/>
      <c r="C22" s="19"/>
      <c r="D22" s="19"/>
      <c r="E22" s="19"/>
      <c r="F22" s="19"/>
      <c r="G22" s="19"/>
      <c r="H22" s="19"/>
    </row>
    <row r="23" spans="1:8" x14ac:dyDescent="0.25">
      <c r="A23" s="19"/>
      <c r="B23" s="35"/>
      <c r="C23" s="19"/>
      <c r="D23" s="19"/>
      <c r="E23" s="19"/>
      <c r="F23" s="19"/>
      <c r="G23" s="19"/>
      <c r="H23" s="19"/>
    </row>
    <row r="24" spans="1:8" x14ac:dyDescent="0.25">
      <c r="A24" s="19"/>
      <c r="B24" s="35"/>
      <c r="C24" s="19"/>
      <c r="D24" s="19"/>
      <c r="E24" s="19"/>
      <c r="F24" s="19"/>
      <c r="G24" s="19"/>
      <c r="H24" s="19"/>
    </row>
    <row r="25" spans="1:8" x14ac:dyDescent="0.25">
      <c r="A25" s="19"/>
      <c r="B25" s="35"/>
      <c r="C25" s="19"/>
      <c r="D25" s="19"/>
      <c r="E25" s="19"/>
      <c r="F25" s="19"/>
      <c r="G25" s="19"/>
      <c r="H25" s="19"/>
    </row>
    <row r="26" spans="1:8" x14ac:dyDescent="0.25">
      <c r="B26" s="35"/>
      <c r="F26" s="10"/>
    </row>
    <row r="27" spans="1:8" x14ac:dyDescent="0.25">
      <c r="B27" s="35"/>
    </row>
    <row r="28" spans="1:8" x14ac:dyDescent="0.25">
      <c r="B28" s="35"/>
    </row>
    <row r="29" spans="1:8" x14ac:dyDescent="0.25">
      <c r="B29" s="35"/>
    </row>
    <row r="30" spans="1:8" x14ac:dyDescent="0.25">
      <c r="B30" s="35"/>
    </row>
    <row r="31" spans="1:8" x14ac:dyDescent="0.25">
      <c r="B31" s="35"/>
    </row>
    <row r="32" spans="1:8" x14ac:dyDescent="0.25">
      <c r="B32" s="35"/>
    </row>
    <row r="33" spans="2:2" x14ac:dyDescent="0.25">
      <c r="B33" s="35"/>
    </row>
    <row r="34" spans="2:2" x14ac:dyDescent="0.25">
      <c r="B34" s="35"/>
    </row>
    <row r="35" spans="2:2" x14ac:dyDescent="0.25">
      <c r="B35" s="35"/>
    </row>
    <row r="36" spans="2:2" x14ac:dyDescent="0.25">
      <c r="B36" s="35"/>
    </row>
    <row r="37" spans="2:2" x14ac:dyDescent="0.25">
      <c r="B37" s="35"/>
    </row>
    <row r="38" spans="2:2" x14ac:dyDescent="0.25">
      <c r="B38" s="35"/>
    </row>
    <row r="39" spans="2:2" x14ac:dyDescent="0.25">
      <c r="B39" s="35"/>
    </row>
    <row r="40" spans="2:2" x14ac:dyDescent="0.25">
      <c r="B40" s="35"/>
    </row>
    <row r="41" spans="2:2" x14ac:dyDescent="0.25">
      <c r="B41" s="35"/>
    </row>
    <row r="42" spans="2:2" x14ac:dyDescent="0.25">
      <c r="B42" s="35"/>
    </row>
    <row r="43" spans="2:2" x14ac:dyDescent="0.25">
      <c r="B43" s="35"/>
    </row>
    <row r="44" spans="2:2" x14ac:dyDescent="0.25">
      <c r="B44" s="35"/>
    </row>
    <row r="45" spans="2:2" x14ac:dyDescent="0.25">
      <c r="B45" s="35"/>
    </row>
    <row r="46" spans="2:2" x14ac:dyDescent="0.25">
      <c r="B46" s="35"/>
    </row>
    <row r="47" spans="2:2" x14ac:dyDescent="0.25">
      <c r="B47" s="35"/>
    </row>
    <row r="48" spans="2: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35"/>
    </row>
    <row r="86" spans="2:2" x14ac:dyDescent="0.25">
      <c r="B86" s="35"/>
    </row>
    <row r="87" spans="2:2" x14ac:dyDescent="0.25">
      <c r="B87" s="35"/>
    </row>
    <row r="88" spans="2:2" x14ac:dyDescent="0.25">
      <c r="B88" s="35"/>
    </row>
    <row r="89" spans="2:2" x14ac:dyDescent="0.25">
      <c r="B89" s="35"/>
    </row>
    <row r="90" spans="2:2" x14ac:dyDescent="0.25">
      <c r="B90" s="35"/>
    </row>
    <row r="91" spans="2:2" x14ac:dyDescent="0.25">
      <c r="B91" s="35"/>
    </row>
    <row r="92" spans="2:2" x14ac:dyDescent="0.25">
      <c r="B92" s="35"/>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1" spans="2:2" x14ac:dyDescent="0.25">
      <c r="B121" s="35"/>
    </row>
    <row r="122" spans="2:2" x14ac:dyDescent="0.25">
      <c r="B122" s="35"/>
    </row>
    <row r="123" spans="2:2" x14ac:dyDescent="0.25">
      <c r="B123" s="35"/>
    </row>
    <row r="124" spans="2:2" x14ac:dyDescent="0.25">
      <c r="B124" s="35"/>
    </row>
    <row r="125" spans="2:2" x14ac:dyDescent="0.25">
      <c r="B125" s="35"/>
    </row>
    <row r="126" spans="2:2" x14ac:dyDescent="0.25">
      <c r="B126" s="35"/>
    </row>
    <row r="127" spans="2:2" x14ac:dyDescent="0.25">
      <c r="B127" s="35"/>
    </row>
    <row r="128" spans="2:2" x14ac:dyDescent="0.25">
      <c r="B128" s="35"/>
    </row>
    <row r="129" spans="2:2" x14ac:dyDescent="0.25">
      <c r="B129" s="35"/>
    </row>
    <row r="130" spans="2:2" x14ac:dyDescent="0.25">
      <c r="B130" s="35"/>
    </row>
    <row r="131" spans="2:2" x14ac:dyDescent="0.25">
      <c r="B131" s="35"/>
    </row>
    <row r="132" spans="2:2" x14ac:dyDescent="0.25">
      <c r="B132" s="35"/>
    </row>
    <row r="133" spans="2:2" x14ac:dyDescent="0.25">
      <c r="B133" s="35"/>
    </row>
    <row r="134" spans="2:2" x14ac:dyDescent="0.25">
      <c r="B134" s="35"/>
    </row>
    <row r="135" spans="2:2" x14ac:dyDescent="0.25">
      <c r="B135" s="35"/>
    </row>
    <row r="136" spans="2:2" x14ac:dyDescent="0.25">
      <c r="B136"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151" spans="2:2" x14ac:dyDescent="0.25">
      <c r="B151" s="35"/>
    </row>
    <row r="152" spans="2:2" x14ac:dyDescent="0.25">
      <c r="B152" s="35"/>
    </row>
    <row r="153" spans="2:2" x14ac:dyDescent="0.25">
      <c r="B153" s="35"/>
    </row>
    <row r="154" spans="2:2" x14ac:dyDescent="0.25">
      <c r="B154" s="35"/>
    </row>
    <row r="155" spans="2:2" x14ac:dyDescent="0.25">
      <c r="B155" s="35"/>
    </row>
    <row r="156" spans="2:2" x14ac:dyDescent="0.25">
      <c r="B156" s="35"/>
    </row>
    <row r="157" spans="2:2" x14ac:dyDescent="0.25">
      <c r="B157" s="35"/>
    </row>
    <row r="158" spans="2:2" x14ac:dyDescent="0.25">
      <c r="B158" s="35"/>
    </row>
    <row r="159" spans="2:2" x14ac:dyDescent="0.25">
      <c r="B159" s="35"/>
    </row>
    <row r="160" spans="2:2" x14ac:dyDescent="0.25">
      <c r="B160" s="35"/>
    </row>
    <row r="161" spans="2:2" x14ac:dyDescent="0.25">
      <c r="B161" s="35"/>
    </row>
    <row r="162" spans="2:2" x14ac:dyDescent="0.25">
      <c r="B162" s="35"/>
    </row>
    <row r="163" spans="2:2" x14ac:dyDescent="0.25">
      <c r="B163" s="35"/>
    </row>
    <row r="164" spans="2:2" x14ac:dyDescent="0.25">
      <c r="B164" s="35"/>
    </row>
    <row r="165" spans="2:2" x14ac:dyDescent="0.25">
      <c r="B165" s="35"/>
    </row>
    <row r="166" spans="2:2" x14ac:dyDescent="0.25">
      <c r="B166" s="35"/>
    </row>
    <row r="167" spans="2:2" x14ac:dyDescent="0.25">
      <c r="B167" s="35"/>
    </row>
    <row r="168" spans="2:2" x14ac:dyDescent="0.25">
      <c r="B168" s="35"/>
    </row>
    <row r="169" spans="2:2" x14ac:dyDescent="0.25">
      <c r="B169" s="35"/>
    </row>
    <row r="170" spans="2:2" x14ac:dyDescent="0.25">
      <c r="B170" s="35"/>
    </row>
    <row r="171" spans="2:2" x14ac:dyDescent="0.25">
      <c r="B171" s="35"/>
    </row>
    <row r="172" spans="2:2" x14ac:dyDescent="0.25">
      <c r="B172" s="35"/>
    </row>
    <row r="173" spans="2:2" x14ac:dyDescent="0.25">
      <c r="B173" s="35"/>
    </row>
    <row r="174" spans="2:2" x14ac:dyDescent="0.25">
      <c r="B174" s="35"/>
    </row>
    <row r="175" spans="2:2" x14ac:dyDescent="0.25">
      <c r="B175" s="35"/>
    </row>
    <row r="176" spans="2:2" x14ac:dyDescent="0.25">
      <c r="B176" s="35"/>
    </row>
    <row r="177" spans="2:2" x14ac:dyDescent="0.25">
      <c r="B177" s="35"/>
    </row>
    <row r="178" spans="2:2" x14ac:dyDescent="0.25">
      <c r="B178" s="35"/>
    </row>
    <row r="179" spans="2:2" x14ac:dyDescent="0.25">
      <c r="B179" s="35"/>
    </row>
    <row r="180" spans="2:2" x14ac:dyDescent="0.25">
      <c r="B180" s="35"/>
    </row>
    <row r="181" spans="2:2" x14ac:dyDescent="0.25">
      <c r="B181" s="35"/>
    </row>
    <row r="182" spans="2:2" x14ac:dyDescent="0.25">
      <c r="B182" s="35"/>
    </row>
    <row r="183" spans="2:2" x14ac:dyDescent="0.25">
      <c r="B183" s="35"/>
    </row>
    <row r="184" spans="2:2" x14ac:dyDescent="0.25">
      <c r="B184" s="35"/>
    </row>
    <row r="185" spans="2:2" x14ac:dyDescent="0.25">
      <c r="B185" s="35"/>
    </row>
    <row r="186" spans="2:2" x14ac:dyDescent="0.25">
      <c r="B186" s="35"/>
    </row>
    <row r="187" spans="2:2" x14ac:dyDescent="0.25">
      <c r="B187" s="35"/>
    </row>
    <row r="188" spans="2:2" x14ac:dyDescent="0.25">
      <c r="B188" s="35"/>
    </row>
    <row r="189" spans="2:2" x14ac:dyDescent="0.25">
      <c r="B189" s="35"/>
    </row>
    <row r="190" spans="2:2" x14ac:dyDescent="0.25">
      <c r="B190" s="35"/>
    </row>
    <row r="191" spans="2:2" x14ac:dyDescent="0.25">
      <c r="B191" s="35"/>
    </row>
    <row r="192" spans="2:2" x14ac:dyDescent="0.25">
      <c r="B192" s="35"/>
    </row>
    <row r="193" spans="2:2" x14ac:dyDescent="0.25">
      <c r="B193" s="35"/>
    </row>
    <row r="194" spans="2:2" x14ac:dyDescent="0.25">
      <c r="B194" s="35"/>
    </row>
    <row r="195" spans="2:2" x14ac:dyDescent="0.25">
      <c r="B195" s="35"/>
    </row>
    <row r="196" spans="2:2" x14ac:dyDescent="0.25">
      <c r="B196" s="35"/>
    </row>
    <row r="197" spans="2:2" x14ac:dyDescent="0.25">
      <c r="B197" s="35"/>
    </row>
    <row r="198" spans="2:2" x14ac:dyDescent="0.25">
      <c r="B198" s="35"/>
    </row>
    <row r="199" spans="2:2" x14ac:dyDescent="0.25">
      <c r="B199" s="35"/>
    </row>
    <row r="200" spans="2:2" x14ac:dyDescent="0.25">
      <c r="B200" s="35"/>
    </row>
    <row r="201" spans="2:2" x14ac:dyDescent="0.25">
      <c r="B201" s="35"/>
    </row>
    <row r="202" spans="2:2" x14ac:dyDescent="0.25">
      <c r="B202" s="35"/>
    </row>
    <row r="203" spans="2:2" x14ac:dyDescent="0.25">
      <c r="B203" s="35"/>
    </row>
    <row r="204" spans="2:2" x14ac:dyDescent="0.25">
      <c r="B204" s="35"/>
    </row>
    <row r="205" spans="2:2" x14ac:dyDescent="0.25">
      <c r="B205" s="35"/>
    </row>
    <row r="206" spans="2:2" x14ac:dyDescent="0.25">
      <c r="B206" s="35"/>
    </row>
    <row r="207" spans="2:2" x14ac:dyDescent="0.25">
      <c r="B207" s="35"/>
    </row>
    <row r="208" spans="2:2" x14ac:dyDescent="0.25">
      <c r="B208" s="35"/>
    </row>
    <row r="209" spans="2:2" x14ac:dyDescent="0.25">
      <c r="B209" s="35"/>
    </row>
    <row r="210" spans="2:2" x14ac:dyDescent="0.25">
      <c r="B210" s="35"/>
    </row>
    <row r="211" spans="2:2" x14ac:dyDescent="0.25">
      <c r="B211" s="35"/>
    </row>
    <row r="212" spans="2:2" x14ac:dyDescent="0.25">
      <c r="B212" s="35"/>
    </row>
    <row r="213" spans="2:2" x14ac:dyDescent="0.25">
      <c r="B213" s="35"/>
    </row>
    <row r="214" spans="2:2" x14ac:dyDescent="0.25">
      <c r="B214" s="35"/>
    </row>
    <row r="215" spans="2:2" x14ac:dyDescent="0.25">
      <c r="B215" s="35"/>
    </row>
    <row r="216" spans="2:2" x14ac:dyDescent="0.25">
      <c r="B216" s="35"/>
    </row>
    <row r="217" spans="2:2" x14ac:dyDescent="0.25">
      <c r="B217" s="35"/>
    </row>
    <row r="218" spans="2:2" x14ac:dyDescent="0.25">
      <c r="B218" s="35"/>
    </row>
    <row r="219" spans="2:2" x14ac:dyDescent="0.25">
      <c r="B219" s="35"/>
    </row>
    <row r="220" spans="2:2" x14ac:dyDescent="0.25">
      <c r="B220" s="35"/>
    </row>
    <row r="221" spans="2:2" x14ac:dyDescent="0.25">
      <c r="B221" s="35"/>
    </row>
    <row r="222" spans="2:2" x14ac:dyDescent="0.25">
      <c r="B222" s="35"/>
    </row>
    <row r="223" spans="2:2" x14ac:dyDescent="0.25">
      <c r="B223" s="35"/>
    </row>
    <row r="224" spans="2:2" x14ac:dyDescent="0.25">
      <c r="B224" s="35"/>
    </row>
    <row r="225" spans="2:2" x14ac:dyDescent="0.25">
      <c r="B225" s="35"/>
    </row>
    <row r="226" spans="2:2" x14ac:dyDescent="0.25">
      <c r="B226" s="35"/>
    </row>
    <row r="227" spans="2:2" x14ac:dyDescent="0.25">
      <c r="B227" s="35"/>
    </row>
    <row r="228" spans="2:2" x14ac:dyDescent="0.25">
      <c r="B228" s="35"/>
    </row>
    <row r="229" spans="2:2" x14ac:dyDescent="0.25">
      <c r="B229" s="35"/>
    </row>
    <row r="230" spans="2:2" x14ac:dyDescent="0.25">
      <c r="B230" s="35"/>
    </row>
    <row r="231" spans="2:2" x14ac:dyDescent="0.25">
      <c r="B231" s="35"/>
    </row>
    <row r="232" spans="2:2" x14ac:dyDescent="0.25">
      <c r="B232" s="35"/>
    </row>
    <row r="233" spans="2:2" x14ac:dyDescent="0.25">
      <c r="B233" s="35"/>
    </row>
    <row r="234" spans="2:2" x14ac:dyDescent="0.25">
      <c r="B234" s="35"/>
    </row>
    <row r="235" spans="2:2" x14ac:dyDescent="0.25">
      <c r="B235" s="35"/>
    </row>
    <row r="236" spans="2:2" x14ac:dyDescent="0.25">
      <c r="B236" s="35"/>
    </row>
    <row r="237" spans="2:2" x14ac:dyDescent="0.25">
      <c r="B237" s="35"/>
    </row>
    <row r="238" spans="2:2" x14ac:dyDescent="0.25">
      <c r="B238" s="35"/>
    </row>
    <row r="239" spans="2:2" x14ac:dyDescent="0.25">
      <c r="B239" s="35"/>
    </row>
    <row r="240" spans="2:2" x14ac:dyDescent="0.25">
      <c r="B240" s="35"/>
    </row>
    <row r="241" spans="2:2" x14ac:dyDescent="0.25">
      <c r="B241" s="35"/>
    </row>
    <row r="242" spans="2:2" x14ac:dyDescent="0.25">
      <c r="B242" s="35"/>
    </row>
    <row r="243" spans="2:2" x14ac:dyDescent="0.25">
      <c r="B243" s="35"/>
    </row>
    <row r="244" spans="2:2" x14ac:dyDescent="0.25">
      <c r="B244" s="35"/>
    </row>
    <row r="245" spans="2:2" x14ac:dyDescent="0.25">
      <c r="B245" s="35"/>
    </row>
    <row r="246" spans="2:2" x14ac:dyDescent="0.25">
      <c r="B246" s="35"/>
    </row>
    <row r="247" spans="2:2" x14ac:dyDescent="0.25">
      <c r="B247" s="35"/>
    </row>
    <row r="248" spans="2:2" x14ac:dyDescent="0.25">
      <c r="B248" s="35"/>
    </row>
    <row r="249" spans="2:2" x14ac:dyDescent="0.25">
      <c r="B249" s="35"/>
    </row>
    <row r="250" spans="2:2" x14ac:dyDescent="0.25">
      <c r="B250" s="35"/>
    </row>
    <row r="251" spans="2:2" x14ac:dyDescent="0.25">
      <c r="B251" s="35"/>
    </row>
    <row r="252" spans="2:2" x14ac:dyDescent="0.25">
      <c r="B252" s="35"/>
    </row>
    <row r="253" spans="2:2" x14ac:dyDescent="0.25">
      <c r="B253" s="35"/>
    </row>
    <row r="254" spans="2:2" x14ac:dyDescent="0.25">
      <c r="B254" s="35"/>
    </row>
    <row r="255" spans="2:2" x14ac:dyDescent="0.25">
      <c r="B255" s="35"/>
    </row>
    <row r="256" spans="2:2" x14ac:dyDescent="0.25">
      <c r="B256" s="35"/>
    </row>
    <row r="257" spans="2:2" x14ac:dyDescent="0.25">
      <c r="B257" s="35"/>
    </row>
    <row r="258" spans="2:2" x14ac:dyDescent="0.25">
      <c r="B258" s="35"/>
    </row>
    <row r="259" spans="2:2" x14ac:dyDescent="0.25">
      <c r="B259" s="35"/>
    </row>
    <row r="260" spans="2:2" x14ac:dyDescent="0.25">
      <c r="B260" s="35"/>
    </row>
    <row r="261" spans="2:2" x14ac:dyDescent="0.25">
      <c r="B261" s="35"/>
    </row>
    <row r="262" spans="2:2" x14ac:dyDescent="0.25">
      <c r="B262" s="35"/>
    </row>
    <row r="263" spans="2:2" x14ac:dyDescent="0.25">
      <c r="B263" s="35"/>
    </row>
    <row r="264" spans="2:2" x14ac:dyDescent="0.25">
      <c r="B264" s="35"/>
    </row>
    <row r="265" spans="2:2" x14ac:dyDescent="0.25">
      <c r="B265" s="35"/>
    </row>
    <row r="266" spans="2:2" x14ac:dyDescent="0.25">
      <c r="B266" s="35"/>
    </row>
    <row r="267" spans="2:2" x14ac:dyDescent="0.25">
      <c r="B267" s="35"/>
    </row>
    <row r="268" spans="2:2" x14ac:dyDescent="0.25">
      <c r="B268" s="35"/>
    </row>
    <row r="269" spans="2:2" x14ac:dyDescent="0.25">
      <c r="B269" s="35"/>
    </row>
    <row r="270" spans="2:2" x14ac:dyDescent="0.25">
      <c r="B270" s="35"/>
    </row>
    <row r="271" spans="2:2" x14ac:dyDescent="0.25">
      <c r="B271" s="35"/>
    </row>
    <row r="272" spans="2:2" x14ac:dyDescent="0.25">
      <c r="B272" s="35"/>
    </row>
    <row r="273" spans="2:2" x14ac:dyDescent="0.25">
      <c r="B273" s="35"/>
    </row>
    <row r="274" spans="2:2" x14ac:dyDescent="0.25">
      <c r="B274" s="35"/>
    </row>
    <row r="275" spans="2:2" x14ac:dyDescent="0.25">
      <c r="B275" s="35"/>
    </row>
    <row r="276" spans="2:2" x14ac:dyDescent="0.25">
      <c r="B276" s="35"/>
    </row>
    <row r="277" spans="2:2" x14ac:dyDescent="0.25">
      <c r="B277" s="35"/>
    </row>
    <row r="278" spans="2:2" x14ac:dyDescent="0.25">
      <c r="B278" s="35"/>
    </row>
    <row r="279" spans="2:2" x14ac:dyDescent="0.25">
      <c r="B279" s="35"/>
    </row>
    <row r="280" spans="2:2" x14ac:dyDescent="0.25">
      <c r="B280" s="35"/>
    </row>
    <row r="281" spans="2:2" x14ac:dyDescent="0.25">
      <c r="B281" s="35"/>
    </row>
    <row r="282" spans="2:2" x14ac:dyDescent="0.25">
      <c r="B282" s="35"/>
    </row>
    <row r="283" spans="2:2" x14ac:dyDescent="0.25">
      <c r="B283" s="35"/>
    </row>
    <row r="284" spans="2:2" x14ac:dyDescent="0.25">
      <c r="B284" s="35"/>
    </row>
    <row r="285" spans="2:2" x14ac:dyDescent="0.25">
      <c r="B285" s="35"/>
    </row>
    <row r="286" spans="2:2" x14ac:dyDescent="0.25">
      <c r="B286" s="35"/>
    </row>
    <row r="287" spans="2:2" x14ac:dyDescent="0.25">
      <c r="B287" s="35"/>
    </row>
    <row r="288" spans="2:2" x14ac:dyDescent="0.25">
      <c r="B288" s="35"/>
    </row>
    <row r="289" spans="2:2" x14ac:dyDescent="0.25">
      <c r="B289" s="35"/>
    </row>
    <row r="290" spans="2:2" x14ac:dyDescent="0.25">
      <c r="B290" s="35"/>
    </row>
    <row r="291" spans="2:2" x14ac:dyDescent="0.25">
      <c r="B291" s="35"/>
    </row>
    <row r="292" spans="2:2" x14ac:dyDescent="0.25">
      <c r="B292" s="35"/>
    </row>
    <row r="293" spans="2:2" x14ac:dyDescent="0.25">
      <c r="B293" s="35"/>
    </row>
    <row r="294" spans="2:2" x14ac:dyDescent="0.25">
      <c r="B294" s="35"/>
    </row>
    <row r="295" spans="2:2" x14ac:dyDescent="0.25">
      <c r="B295" s="35"/>
    </row>
    <row r="296" spans="2:2" x14ac:dyDescent="0.25">
      <c r="B296" s="35"/>
    </row>
    <row r="297" spans="2:2" x14ac:dyDescent="0.25">
      <c r="B297" s="35"/>
    </row>
    <row r="298" spans="2:2" x14ac:dyDescent="0.25">
      <c r="B298"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13" spans="2:2" x14ac:dyDescent="0.25">
      <c r="B313" s="35"/>
    </row>
    <row r="314" spans="2:2" x14ac:dyDescent="0.25">
      <c r="B314" s="35"/>
    </row>
    <row r="315" spans="2:2" x14ac:dyDescent="0.25">
      <c r="B315" s="35"/>
    </row>
    <row r="316" spans="2:2" x14ac:dyDescent="0.25">
      <c r="B316" s="35"/>
    </row>
    <row r="317" spans="2:2" x14ac:dyDescent="0.25">
      <c r="B317" s="35"/>
    </row>
    <row r="318" spans="2:2" x14ac:dyDescent="0.25">
      <c r="B318" s="35"/>
    </row>
    <row r="319" spans="2:2" x14ac:dyDescent="0.25">
      <c r="B319" s="35"/>
    </row>
    <row r="320" spans="2:2" x14ac:dyDescent="0.25">
      <c r="B320" s="35"/>
    </row>
    <row r="321" spans="2:2" x14ac:dyDescent="0.25">
      <c r="B321"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3" spans="2:2" x14ac:dyDescent="0.25">
      <c r="B333" s="35"/>
    </row>
    <row r="334" spans="2:2" x14ac:dyDescent="0.25">
      <c r="B334" s="35"/>
    </row>
    <row r="335" spans="2:2" x14ac:dyDescent="0.25">
      <c r="B335" s="35"/>
    </row>
    <row r="336" spans="2:2" x14ac:dyDescent="0.25">
      <c r="B336" s="35"/>
    </row>
    <row r="337" spans="2:2" x14ac:dyDescent="0.25">
      <c r="B337" s="35"/>
    </row>
    <row r="338" spans="2:2" x14ac:dyDescent="0.25">
      <c r="B338" s="35"/>
    </row>
    <row r="339" spans="2:2" x14ac:dyDescent="0.25">
      <c r="B339" s="35"/>
    </row>
    <row r="340" spans="2:2" x14ac:dyDescent="0.25">
      <c r="B340" s="35"/>
    </row>
    <row r="341" spans="2:2" x14ac:dyDescent="0.25">
      <c r="B341" s="35"/>
    </row>
    <row r="342" spans="2:2" x14ac:dyDescent="0.25">
      <c r="B342" s="35"/>
    </row>
    <row r="343" spans="2:2" x14ac:dyDescent="0.25">
      <c r="B343"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5" spans="2:2" x14ac:dyDescent="0.25">
      <c r="B365" s="35"/>
    </row>
    <row r="366" spans="2:2" x14ac:dyDescent="0.25">
      <c r="B366" s="35"/>
    </row>
    <row r="367" spans="2:2" x14ac:dyDescent="0.25">
      <c r="B367" s="35"/>
    </row>
    <row r="368" spans="2:2" x14ac:dyDescent="0.25">
      <c r="B368" s="35"/>
    </row>
    <row r="369" spans="2:2" x14ac:dyDescent="0.25">
      <c r="B369" s="35"/>
    </row>
    <row r="370" spans="2:2" x14ac:dyDescent="0.25">
      <c r="B370" s="35"/>
    </row>
    <row r="371" spans="2:2" x14ac:dyDescent="0.25">
      <c r="B371" s="35"/>
    </row>
    <row r="372" spans="2:2" x14ac:dyDescent="0.25">
      <c r="B372" s="35"/>
    </row>
    <row r="373" spans="2:2" x14ac:dyDescent="0.25">
      <c r="B373" s="35"/>
    </row>
    <row r="374" spans="2:2" x14ac:dyDescent="0.25">
      <c r="B374" s="35"/>
    </row>
    <row r="375" spans="2:2" x14ac:dyDescent="0.25">
      <c r="B375" s="35"/>
    </row>
    <row r="376" spans="2:2" x14ac:dyDescent="0.25">
      <c r="B376" s="35"/>
    </row>
    <row r="377" spans="2:2" x14ac:dyDescent="0.25">
      <c r="B377" s="35"/>
    </row>
    <row r="378" spans="2:2" x14ac:dyDescent="0.25">
      <c r="B378" s="35"/>
    </row>
    <row r="379" spans="2:2" x14ac:dyDescent="0.25">
      <c r="B379" s="35"/>
    </row>
    <row r="380" spans="2:2" x14ac:dyDescent="0.25">
      <c r="B380" s="35"/>
    </row>
    <row r="381" spans="2:2" x14ac:dyDescent="0.25">
      <c r="B381" s="35"/>
    </row>
    <row r="382" spans="2:2" x14ac:dyDescent="0.25">
      <c r="B382" s="35"/>
    </row>
    <row r="383" spans="2:2" x14ac:dyDescent="0.25">
      <c r="B383" s="35"/>
    </row>
    <row r="384" spans="2:2" x14ac:dyDescent="0.25">
      <c r="B384" s="35"/>
    </row>
    <row r="385" spans="2:2" x14ac:dyDescent="0.25">
      <c r="B385" s="35"/>
    </row>
    <row r="386" spans="2:2" x14ac:dyDescent="0.25">
      <c r="B386" s="35"/>
    </row>
    <row r="387" spans="2:2" x14ac:dyDescent="0.25">
      <c r="B387" s="35"/>
    </row>
    <row r="388" spans="2:2" x14ac:dyDescent="0.25">
      <c r="B388" s="35"/>
    </row>
    <row r="389" spans="2:2" x14ac:dyDescent="0.25">
      <c r="B389" s="35"/>
    </row>
    <row r="390" spans="2:2" x14ac:dyDescent="0.25">
      <c r="B390" s="35"/>
    </row>
    <row r="391" spans="2:2" x14ac:dyDescent="0.25">
      <c r="B391" s="35"/>
    </row>
    <row r="392" spans="2:2" x14ac:dyDescent="0.25">
      <c r="B392" s="35"/>
    </row>
    <row r="393" spans="2:2" x14ac:dyDescent="0.25">
      <c r="B393" s="35"/>
    </row>
    <row r="394" spans="2:2" x14ac:dyDescent="0.25">
      <c r="B394" s="35"/>
    </row>
    <row r="395" spans="2:2" x14ac:dyDescent="0.25">
      <c r="B395" s="35"/>
    </row>
    <row r="396" spans="2:2" x14ac:dyDescent="0.25">
      <c r="B396" s="35"/>
    </row>
    <row r="397" spans="2:2" x14ac:dyDescent="0.25">
      <c r="B397" s="35"/>
    </row>
    <row r="398" spans="2:2" x14ac:dyDescent="0.25">
      <c r="B398" s="35"/>
    </row>
    <row r="399" spans="2:2" x14ac:dyDescent="0.25">
      <c r="B399" s="35"/>
    </row>
    <row r="400" spans="2:2" x14ac:dyDescent="0.25">
      <c r="B400" s="35"/>
    </row>
    <row r="401" spans="2:2" x14ac:dyDescent="0.25">
      <c r="B401" s="35"/>
    </row>
    <row r="402" spans="2:2" x14ac:dyDescent="0.25">
      <c r="B402" s="35"/>
    </row>
    <row r="403" spans="2:2" x14ac:dyDescent="0.25">
      <c r="B403" s="35"/>
    </row>
    <row r="404" spans="2:2" x14ac:dyDescent="0.25">
      <c r="B404" s="35"/>
    </row>
    <row r="405" spans="2:2" x14ac:dyDescent="0.25">
      <c r="B405" s="35"/>
    </row>
    <row r="406" spans="2:2" x14ac:dyDescent="0.25">
      <c r="B406" s="35"/>
    </row>
    <row r="407" spans="2:2" x14ac:dyDescent="0.25">
      <c r="B407" s="35"/>
    </row>
    <row r="408" spans="2:2" x14ac:dyDescent="0.25">
      <c r="B408" s="35"/>
    </row>
    <row r="409" spans="2:2" x14ac:dyDescent="0.25">
      <c r="B409" s="35"/>
    </row>
    <row r="410" spans="2:2" x14ac:dyDescent="0.25">
      <c r="B410" s="35"/>
    </row>
    <row r="411" spans="2:2" x14ac:dyDescent="0.25">
      <c r="B411" s="35"/>
    </row>
    <row r="412" spans="2:2" x14ac:dyDescent="0.25">
      <c r="B412" s="35"/>
    </row>
    <row r="413" spans="2:2" x14ac:dyDescent="0.25">
      <c r="B413" s="35"/>
    </row>
    <row r="414" spans="2:2" x14ac:dyDescent="0.25">
      <c r="B414" s="35"/>
    </row>
    <row r="415" spans="2:2" x14ac:dyDescent="0.25">
      <c r="B415" s="35"/>
    </row>
    <row r="416" spans="2:2" x14ac:dyDescent="0.25">
      <c r="B416" s="35"/>
    </row>
    <row r="417" spans="2:2" x14ac:dyDescent="0.25">
      <c r="B417" s="35"/>
    </row>
    <row r="418" spans="2:2" x14ac:dyDescent="0.25">
      <c r="B418" s="35"/>
    </row>
    <row r="419" spans="2:2" x14ac:dyDescent="0.25">
      <c r="B419" s="35"/>
    </row>
    <row r="420" spans="2:2" x14ac:dyDescent="0.25">
      <c r="B420" s="35"/>
    </row>
    <row r="421" spans="2:2" x14ac:dyDescent="0.25">
      <c r="B421" s="35"/>
    </row>
    <row r="422" spans="2:2" x14ac:dyDescent="0.25">
      <c r="B422" s="35"/>
    </row>
    <row r="423" spans="2:2" x14ac:dyDescent="0.25">
      <c r="B423" s="35"/>
    </row>
    <row r="424" spans="2:2" x14ac:dyDescent="0.25">
      <c r="B424" s="35"/>
    </row>
    <row r="425" spans="2:2" x14ac:dyDescent="0.25">
      <c r="B425" s="35"/>
    </row>
    <row r="426" spans="2:2" x14ac:dyDescent="0.25">
      <c r="B426" s="35"/>
    </row>
    <row r="427" spans="2:2" x14ac:dyDescent="0.25">
      <c r="B427" s="35"/>
    </row>
    <row r="428" spans="2:2" x14ac:dyDescent="0.25">
      <c r="B428" s="35"/>
    </row>
    <row r="429" spans="2:2" x14ac:dyDescent="0.25">
      <c r="B429" s="35"/>
    </row>
    <row r="430" spans="2:2" x14ac:dyDescent="0.25">
      <c r="B430" s="35"/>
    </row>
    <row r="431" spans="2:2" x14ac:dyDescent="0.25">
      <c r="B431" s="35"/>
    </row>
    <row r="432" spans="2:2" x14ac:dyDescent="0.25">
      <c r="B432" s="35"/>
    </row>
    <row r="433" spans="2:2" x14ac:dyDescent="0.25">
      <c r="B433" s="35"/>
    </row>
    <row r="434" spans="2:2" x14ac:dyDescent="0.25">
      <c r="B434" s="35"/>
    </row>
    <row r="435" spans="2:2" x14ac:dyDescent="0.25">
      <c r="B435" s="35"/>
    </row>
    <row r="436" spans="2:2" x14ac:dyDescent="0.25">
      <c r="B436" s="35"/>
    </row>
    <row r="437" spans="2:2" x14ac:dyDescent="0.25">
      <c r="B437" s="35"/>
    </row>
    <row r="438" spans="2:2" x14ac:dyDescent="0.25">
      <c r="B438" s="35"/>
    </row>
    <row r="439" spans="2:2" x14ac:dyDescent="0.25">
      <c r="B439" s="35"/>
    </row>
    <row r="440" spans="2:2" x14ac:dyDescent="0.25">
      <c r="B440" s="35"/>
    </row>
    <row r="441" spans="2:2" x14ac:dyDescent="0.25">
      <c r="B441" s="35"/>
    </row>
    <row r="442" spans="2:2" x14ac:dyDescent="0.25">
      <c r="B442" s="35"/>
    </row>
    <row r="443" spans="2:2" x14ac:dyDescent="0.25">
      <c r="B443" s="35"/>
    </row>
    <row r="444" spans="2:2" x14ac:dyDescent="0.25">
      <c r="B444" s="35"/>
    </row>
    <row r="445" spans="2:2" x14ac:dyDescent="0.25">
      <c r="B445" s="35"/>
    </row>
    <row r="446" spans="2:2" x14ac:dyDescent="0.25">
      <c r="B446" s="35"/>
    </row>
    <row r="447" spans="2:2" x14ac:dyDescent="0.25">
      <c r="B447" s="35"/>
    </row>
    <row r="448" spans="2:2" x14ac:dyDescent="0.25">
      <c r="B448" s="35"/>
    </row>
    <row r="449" spans="2:2" x14ac:dyDescent="0.25">
      <c r="B449" s="35"/>
    </row>
    <row r="450" spans="2:2" x14ac:dyDescent="0.25">
      <c r="B450" s="35"/>
    </row>
    <row r="451" spans="2:2" x14ac:dyDescent="0.25">
      <c r="B451" s="35"/>
    </row>
    <row r="452" spans="2:2" x14ac:dyDescent="0.25">
      <c r="B452" s="35"/>
    </row>
    <row r="453" spans="2:2" x14ac:dyDescent="0.25">
      <c r="B453" s="35"/>
    </row>
    <row r="454" spans="2:2" x14ac:dyDescent="0.25">
      <c r="B454" s="35"/>
    </row>
    <row r="455" spans="2:2" x14ac:dyDescent="0.25">
      <c r="B455" s="35"/>
    </row>
    <row r="456" spans="2:2" x14ac:dyDescent="0.25">
      <c r="B456" s="35"/>
    </row>
    <row r="457" spans="2:2" x14ac:dyDescent="0.25">
      <c r="B457" s="35"/>
    </row>
    <row r="458" spans="2:2" x14ac:dyDescent="0.25">
      <c r="B458" s="35"/>
    </row>
    <row r="459" spans="2:2" x14ac:dyDescent="0.25">
      <c r="B459" s="35"/>
    </row>
    <row r="460" spans="2:2" x14ac:dyDescent="0.25">
      <c r="B460" s="35"/>
    </row>
    <row r="461" spans="2:2" x14ac:dyDescent="0.25">
      <c r="B461" s="35"/>
    </row>
    <row r="462" spans="2:2" x14ac:dyDescent="0.25">
      <c r="B462" s="35"/>
    </row>
    <row r="463" spans="2:2" x14ac:dyDescent="0.25">
      <c r="B463" s="35"/>
    </row>
    <row r="464" spans="2:2" x14ac:dyDescent="0.25">
      <c r="B464" s="35"/>
    </row>
    <row r="465" spans="2:2" x14ac:dyDescent="0.25">
      <c r="B465" s="35"/>
    </row>
    <row r="466" spans="2:2" x14ac:dyDescent="0.25">
      <c r="B466" s="35"/>
    </row>
    <row r="467" spans="2:2" x14ac:dyDescent="0.25">
      <c r="B467" s="35"/>
    </row>
    <row r="468" spans="2:2" x14ac:dyDescent="0.25">
      <c r="B468" s="35"/>
    </row>
    <row r="469" spans="2:2" x14ac:dyDescent="0.25">
      <c r="B469" s="35"/>
    </row>
    <row r="470" spans="2:2" x14ac:dyDescent="0.25">
      <c r="B470" s="35"/>
    </row>
    <row r="471" spans="2:2" x14ac:dyDescent="0.25">
      <c r="B471" s="35"/>
    </row>
    <row r="472" spans="2:2" x14ac:dyDescent="0.25">
      <c r="B472" s="35"/>
    </row>
    <row r="473" spans="2:2" x14ac:dyDescent="0.25">
      <c r="B473" s="35"/>
    </row>
    <row r="474" spans="2:2" x14ac:dyDescent="0.25">
      <c r="B474" s="35"/>
    </row>
    <row r="475" spans="2:2" x14ac:dyDescent="0.25">
      <c r="B475" s="35"/>
    </row>
    <row r="476" spans="2:2" x14ac:dyDescent="0.25">
      <c r="B476" s="35"/>
    </row>
    <row r="477" spans="2:2" x14ac:dyDescent="0.25">
      <c r="B477" s="35"/>
    </row>
    <row r="478" spans="2:2" x14ac:dyDescent="0.25">
      <c r="B478" s="35"/>
    </row>
    <row r="479" spans="2:2" x14ac:dyDescent="0.25">
      <c r="B479" s="35"/>
    </row>
    <row r="480" spans="2:2" x14ac:dyDescent="0.25">
      <c r="B480" s="35"/>
    </row>
    <row r="481" spans="2:2" x14ac:dyDescent="0.25">
      <c r="B481" s="35"/>
    </row>
    <row r="482" spans="2:2" x14ac:dyDescent="0.25">
      <c r="B482" s="35"/>
    </row>
    <row r="483" spans="2:2" x14ac:dyDescent="0.25">
      <c r="B483" s="35"/>
    </row>
    <row r="484" spans="2:2" x14ac:dyDescent="0.25">
      <c r="B484" s="35"/>
    </row>
    <row r="485" spans="2:2" x14ac:dyDescent="0.25">
      <c r="B485" s="35"/>
    </row>
    <row r="486" spans="2:2" x14ac:dyDescent="0.25">
      <c r="B486" s="35"/>
    </row>
    <row r="487" spans="2:2" x14ac:dyDescent="0.25">
      <c r="B487" s="35"/>
    </row>
    <row r="488" spans="2:2" x14ac:dyDescent="0.25">
      <c r="B488" s="35"/>
    </row>
    <row r="489" spans="2:2" x14ac:dyDescent="0.25">
      <c r="B489" s="35"/>
    </row>
    <row r="490" spans="2:2" x14ac:dyDescent="0.25">
      <c r="B490" s="35"/>
    </row>
    <row r="491" spans="2:2" x14ac:dyDescent="0.25">
      <c r="B491" s="35"/>
    </row>
    <row r="492" spans="2:2" x14ac:dyDescent="0.25">
      <c r="B492" s="35"/>
    </row>
    <row r="493" spans="2:2" x14ac:dyDescent="0.25">
      <c r="B493" s="35"/>
    </row>
    <row r="494" spans="2:2" x14ac:dyDescent="0.25">
      <c r="B494" s="35"/>
    </row>
    <row r="495" spans="2:2" x14ac:dyDescent="0.25">
      <c r="B495" s="35"/>
    </row>
    <row r="496" spans="2:2" x14ac:dyDescent="0.25">
      <c r="B496" s="35"/>
    </row>
    <row r="497" spans="2:2" x14ac:dyDescent="0.25">
      <c r="B497" s="35"/>
    </row>
    <row r="498" spans="2:2" x14ac:dyDescent="0.25">
      <c r="B498" s="35"/>
    </row>
    <row r="499" spans="2:2" x14ac:dyDescent="0.25">
      <c r="B499" s="35"/>
    </row>
    <row r="500" spans="2:2" x14ac:dyDescent="0.25">
      <c r="B500" s="35"/>
    </row>
  </sheetData>
  <mergeCells count="1">
    <mergeCell ref="A1:H1"/>
  </mergeCells>
  <conditionalFormatting sqref="G8:G16">
    <cfRule type="containsErrors" dxfId="0" priority="1">
      <formula>ISERROR(G8)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180975</xdr:colOff>
                    <xdr:row>4</xdr:row>
                    <xdr:rowOff>152400</xdr:rowOff>
                  </from>
                  <to>
                    <xdr:col>1</xdr:col>
                    <xdr:colOff>390525</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B9307A-F0D3-4A33-8141-1D4A11FEF3E0}"/>
</file>

<file path=customXml/itemProps2.xml><?xml version="1.0" encoding="utf-8"?>
<ds:datastoreItem xmlns:ds="http://schemas.openxmlformats.org/officeDocument/2006/customXml" ds:itemID="{4BAA1972-CADF-4D16-A951-F51F42306BA0}"/>
</file>

<file path=customXml/itemProps3.xml><?xml version="1.0" encoding="utf-8"?>
<ds:datastoreItem xmlns:ds="http://schemas.openxmlformats.org/officeDocument/2006/customXml" ds:itemID="{E296EF08-C196-4377-9339-0471561C606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Sánchez, Tamara (KWMAT)</cp:lastModifiedBy>
  <dcterms:created xsi:type="dcterms:W3CDTF">2019-04-04T11:02:49Z</dcterms:created>
  <dcterms:modified xsi:type="dcterms:W3CDTF">2021-02-15T15:16:10Z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