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6.xml" ContentType="application/vnd.openxmlformats-officedocument.drawing+xml"/>
  <Override PartName="/xl/ctrlProps/ctrlProp2.xml" ContentType="application/vnd.ms-excel.controlproperties+xml"/>
  <Override PartName="/xl/ctrlProps/ctrlProp3.xml" ContentType="application/vnd.ms-excel.controlproperties+xml"/>
  <Override PartName="/xl/drawings/drawing7.xml" ContentType="application/vnd.openxmlformats-officedocument.drawing+xml"/>
  <Override PartName="/xl/ctrlProps/ctrlProp4.xml" ContentType="application/vnd.ms-excel.controlpropertie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09"/>
  <workbookPr codeName="ThisWorkbook" defaultThemeVersion="166925"/>
  <mc:AlternateContent xmlns:mc="http://schemas.openxmlformats.org/markup-compatibility/2006">
    <mc:Choice Requires="x15">
      <x15ac:absPath xmlns:x15ac="http://schemas.microsoft.com/office/spreadsheetml/2010/11/ac" url="https://ktglbuc.sharepoint.com/sites/TeamClientService/Documentos compartidos/Institucionales/Clientes/MAGRAMA/3. EXTRA DOMESTICO/1.-Informes Regulares/1 - INFORMES/2025/Trimestre 3/"/>
    </mc:Choice>
  </mc:AlternateContent>
  <xr:revisionPtr revIDLastSave="0" documentId="8_{3096EB1A-5F9B-4B58-AAE4-3646A624CD11}" xr6:coauthVersionLast="47" xr6:coauthVersionMax="47" xr10:uidLastSave="{00000000-0000-0000-0000-000000000000}"/>
  <bookViews>
    <workbookView showSheetTabs="0" xWindow="-110" yWindow="-110" windowWidth="22780" windowHeight="14540" tabRatio="887" xr2:uid="{00000000-000D-0000-FFFF-FFFF00000000}"/>
  </bookViews>
  <sheets>
    <sheet name="PORTADA" sheetId="20" r:id="rId1"/>
    <sheet name="VARIABLES" sheetId="21" r:id="rId2"/>
    <sheet name="Conclusiones " sheetId="22" r:id="rId3"/>
    <sheet name="METODOLOGÍA " sheetId="23" r:id="rId4"/>
    <sheet name="DESPLEGABLES" sheetId="18" state="hidden" r:id="rId5"/>
    <sheet name="KPI_DATOS" sheetId="3" state="hidden" r:id="rId6"/>
    <sheet name="KPI" sheetId="5" r:id="rId7"/>
    <sheet name="PERFIL_DATOS" sheetId="7" state="hidden" r:id="rId8"/>
    <sheet name="PERFIL" sheetId="8" r:id="rId9"/>
    <sheet name="MOTIVOS_DATOS" sheetId="10" state="hidden" r:id="rId10"/>
    <sheet name="MOTIVOS" sheetId="9" r:id="rId11"/>
  </sheets>
  <definedNames>
    <definedName name="_xlnm.Print_Area" localSheetId="2">'Conclusiones '!$A$1:$A$12</definedName>
    <definedName name="_xlnm.Print_Area" localSheetId="6">KPI!$A$1:$N$24</definedName>
    <definedName name="_xlnm.Print_Area" localSheetId="3">'METODOLOGÍA '!$A$1:$J$42</definedName>
    <definedName name="_xlnm.Print_Area" localSheetId="10">MOTIVOS!$A$1:$L$56</definedName>
    <definedName name="_xlnm.Print_Area" localSheetId="8">PERFIL!$A$1:$N$44</definedName>
    <definedName name="_xlnm.Print_Area" localSheetId="1">VARIABLES!$A$1:$A$55</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56" i="7" l="1"/>
  <c r="A73" i="7"/>
  <c r="A74" i="7"/>
  <c r="A164" i="7"/>
  <c r="A176" i="7"/>
  <c r="A325" i="7"/>
  <c r="A336" i="7"/>
  <c r="A337" i="7"/>
  <c r="A338" i="7"/>
  <c r="A433" i="7"/>
  <c r="A523" i="7"/>
  <c r="A534" i="7"/>
  <c r="A552" i="7"/>
  <c r="A553" i="7"/>
  <c r="A554" i="7"/>
  <c r="A570" i="7"/>
  <c r="A685" i="7"/>
  <c r="A751" i="7"/>
  <c r="A752" i="7"/>
  <c r="A757" i="7"/>
  <c r="A768" i="7"/>
  <c r="A804" i="7"/>
  <c r="A788" i="7"/>
  <c r="A787" i="7"/>
  <c r="A786" i="7"/>
  <c r="A770" i="7"/>
  <c r="A769" i="7"/>
  <c r="A750" i="7"/>
  <c r="A732" i="7"/>
  <c r="A714" i="7"/>
  <c r="A696" i="7"/>
  <c r="A680" i="7"/>
  <c r="A679" i="7"/>
  <c r="A678" i="7"/>
  <c r="A662" i="7"/>
  <c r="A660" i="7"/>
  <c r="A658" i="7"/>
  <c r="A644" i="7"/>
  <c r="A643" i="7"/>
  <c r="A642" i="7"/>
  <c r="A640" i="7"/>
  <c r="A626" i="7"/>
  <c r="A625" i="7"/>
  <c r="A624" i="7"/>
  <c r="A622" i="7"/>
  <c r="A606" i="7"/>
  <c r="A604" i="7"/>
  <c r="A588" i="7"/>
  <c r="A586" i="7"/>
  <c r="A577" i="7"/>
  <c r="A572" i="7"/>
  <c r="A571" i="7"/>
  <c r="A568" i="7"/>
  <c r="A550" i="7"/>
  <c r="A532" i="7"/>
  <c r="A517" i="7"/>
  <c r="A516" i="7"/>
  <c r="A514" i="7"/>
  <c r="A498" i="7"/>
  <c r="A496" i="7"/>
  <c r="A480" i="7"/>
  <c r="A478" i="7"/>
  <c r="A463" i="7"/>
  <c r="A462" i="7"/>
  <c r="A460" i="7"/>
  <c r="A446" i="7"/>
  <c r="A445" i="7"/>
  <c r="A444" i="7"/>
  <c r="A442" i="7"/>
  <c r="A428" i="7"/>
  <c r="A427" i="7"/>
  <c r="A426" i="7"/>
  <c r="A424" i="7"/>
  <c r="A408" i="7"/>
  <c r="A406" i="7"/>
  <c r="A390" i="7"/>
  <c r="A388" i="7"/>
  <c r="A372" i="7"/>
  <c r="A370" i="7"/>
  <c r="A354" i="7"/>
  <c r="A352" i="7"/>
  <c r="A334" i="7"/>
  <c r="A319" i="7"/>
  <c r="A318" i="7"/>
  <c r="A316" i="7"/>
  <c r="A302" i="7"/>
  <c r="A300" i="7"/>
  <c r="A298" i="7"/>
  <c r="A282" i="7"/>
  <c r="A280" i="7"/>
  <c r="A271" i="7"/>
  <c r="A264" i="7"/>
  <c r="A248" i="7"/>
  <c r="A247" i="7"/>
  <c r="A230" i="7"/>
  <c r="A229" i="7"/>
  <c r="A228" i="7"/>
  <c r="A210" i="7"/>
  <c r="A194" i="7"/>
  <c r="A102" i="7"/>
  <c r="A86" i="7"/>
  <c r="A68" i="7"/>
  <c r="A67" i="7"/>
  <c r="A66" i="7"/>
  <c r="A26" i="7"/>
  <c r="A8" i="7"/>
  <c r="A12" i="7"/>
  <c r="A30" i="7"/>
  <c r="A103" i="7"/>
  <c r="A104" i="7"/>
  <c r="A107" i="7"/>
  <c r="A108" i="7"/>
  <c r="A161" i="7"/>
  <c r="A179" i="7"/>
  <c r="A180" i="7"/>
  <c r="A193" i="7"/>
  <c r="A233" i="7"/>
  <c r="A269" i="7"/>
  <c r="A320" i="7"/>
  <c r="A323" i="7"/>
  <c r="A324" i="7"/>
  <c r="A341" i="7"/>
  <c r="A342" i="7"/>
  <c r="A395" i="7"/>
  <c r="A396" i="7"/>
  <c r="A397" i="7"/>
  <c r="A503" i="7"/>
  <c r="A505" i="7"/>
  <c r="A518" i="7"/>
  <c r="A613" i="7"/>
  <c r="A701" i="7"/>
  <c r="A755" i="7"/>
  <c r="A756" i="7"/>
  <c r="A84" i="7" l="1"/>
  <c r="A174" i="7"/>
  <c r="A373" i="7"/>
  <c r="A589" i="7"/>
  <c r="A715" i="7"/>
  <c r="A500" i="7"/>
  <c r="A734" i="7"/>
  <c r="A322" i="7"/>
  <c r="A412" i="7"/>
  <c r="A156" i="7"/>
  <c r="A246" i="7"/>
  <c r="A85" i="7"/>
  <c r="A157" i="7"/>
  <c r="A265" i="7"/>
  <c r="A283" i="7"/>
  <c r="A391" i="7"/>
  <c r="A535" i="7"/>
  <c r="A607" i="7"/>
  <c r="A661" i="7"/>
  <c r="A733" i="7"/>
  <c r="A50" i="7"/>
  <c r="A122" i="7"/>
  <c r="A392" i="7"/>
  <c r="A464" i="7"/>
  <c r="A590" i="7"/>
  <c r="A716" i="7"/>
  <c r="A304" i="7"/>
  <c r="A376" i="7"/>
  <c r="A702" i="7"/>
  <c r="A138" i="7"/>
  <c r="A49" i="7"/>
  <c r="A139" i="7"/>
  <c r="A409" i="7"/>
  <c r="A140" i="7"/>
  <c r="A374" i="7"/>
  <c r="A482" i="7"/>
  <c r="A340" i="7"/>
  <c r="A48" i="7"/>
  <c r="A192" i="7"/>
  <c r="A175" i="7"/>
  <c r="A301" i="7"/>
  <c r="A355" i="7"/>
  <c r="A481" i="7"/>
  <c r="A499" i="7"/>
  <c r="A697" i="7"/>
  <c r="A805" i="7"/>
  <c r="A158" i="7"/>
  <c r="A266" i="7"/>
  <c r="A284" i="7"/>
  <c r="A356" i="7"/>
  <c r="A410" i="7"/>
  <c r="A536" i="7"/>
  <c r="A608" i="7"/>
  <c r="A698" i="7"/>
  <c r="A806" i="7"/>
  <c r="A16" i="7"/>
  <c r="A286" i="7"/>
  <c r="A358" i="7"/>
  <c r="A394" i="7"/>
  <c r="A430" i="7"/>
  <c r="A270" i="7"/>
  <c r="A504" i="7"/>
  <c r="A31" i="7"/>
  <c r="A13" i="7"/>
  <c r="A215" i="7"/>
  <c r="A449" i="7"/>
  <c r="A809" i="7"/>
  <c r="A18" i="7"/>
  <c r="A126" i="7"/>
  <c r="A216" i="7"/>
  <c r="A288" i="7"/>
  <c r="A360" i="7"/>
  <c r="A432" i="7"/>
  <c r="A468" i="7"/>
  <c r="A522" i="7"/>
  <c r="A576" i="7"/>
  <c r="A612" i="7"/>
  <c r="A666" i="7"/>
  <c r="A684" i="7"/>
  <c r="A738" i="7"/>
  <c r="A774" i="7"/>
  <c r="A792" i="7"/>
  <c r="A810" i="7"/>
  <c r="A109" i="7"/>
  <c r="A217" i="7"/>
  <c r="A307" i="7"/>
  <c r="A343" i="7"/>
  <c r="A379" i="7"/>
  <c r="A415" i="7"/>
  <c r="A451" i="7"/>
  <c r="A487" i="7"/>
  <c r="A541" i="7"/>
  <c r="A272" i="7"/>
  <c r="A273" i="7"/>
  <c r="A291" i="7"/>
  <c r="A309" i="7"/>
  <c r="A327" i="7"/>
  <c r="A345" i="7"/>
  <c r="A363" i="7"/>
  <c r="A381" i="7"/>
  <c r="A399" i="7"/>
  <c r="A417" i="7"/>
  <c r="A435" i="7"/>
  <c r="A453" i="7"/>
  <c r="A471" i="7"/>
  <c r="A489" i="7"/>
  <c r="A507" i="7"/>
  <c r="A525" i="7"/>
  <c r="A543" i="7"/>
  <c r="A561" i="7"/>
  <c r="A579" i="7"/>
  <c r="A597" i="7"/>
  <c r="A615" i="7"/>
  <c r="A633" i="7"/>
  <c r="A651" i="7"/>
  <c r="A669" i="7"/>
  <c r="A687" i="7"/>
  <c r="A705" i="7"/>
  <c r="A723" i="7"/>
  <c r="A741" i="7"/>
  <c r="A759" i="7"/>
  <c r="A777" i="7"/>
  <c r="A795" i="7"/>
  <c r="A53" i="7"/>
  <c r="A377" i="7"/>
  <c r="A703" i="7"/>
  <c r="A739" i="7"/>
  <c r="A811" i="7"/>
  <c r="A218" i="7"/>
  <c r="A125" i="7"/>
  <c r="A557" i="7"/>
  <c r="A647" i="7"/>
  <c r="A54" i="7"/>
  <c r="A306" i="7"/>
  <c r="A378" i="7"/>
  <c r="A414" i="7"/>
  <c r="A450" i="7"/>
  <c r="A486" i="7"/>
  <c r="A540" i="7"/>
  <c r="A558" i="7"/>
  <c r="A594" i="7"/>
  <c r="A630" i="7"/>
  <c r="A648" i="7"/>
  <c r="A720" i="7"/>
  <c r="A55" i="7"/>
  <c r="A127" i="7"/>
  <c r="A289" i="7"/>
  <c r="A361" i="7"/>
  <c r="A469" i="7"/>
  <c r="A559" i="7"/>
  <c r="A595" i="7"/>
  <c r="A631" i="7"/>
  <c r="A649" i="7"/>
  <c r="A667" i="7"/>
  <c r="A721" i="7"/>
  <c r="A775" i="7"/>
  <c r="A793" i="7"/>
  <c r="A110" i="7"/>
  <c r="A200" i="7"/>
  <c r="A32" i="7"/>
  <c r="A14" i="7"/>
  <c r="A80" i="7"/>
  <c r="A134" i="7"/>
  <c r="A170" i="7"/>
  <c r="A206" i="7"/>
  <c r="A242" i="7"/>
  <c r="A52" i="7"/>
  <c r="A88" i="7"/>
  <c r="A124" i="7"/>
  <c r="A142" i="7"/>
  <c r="A178" i="7"/>
  <c r="A214" i="7"/>
  <c r="A250" i="7"/>
  <c r="A17" i="7"/>
  <c r="A71" i="7"/>
  <c r="A143" i="7"/>
  <c r="A197" i="7"/>
  <c r="A305" i="7"/>
  <c r="A359" i="7"/>
  <c r="A431" i="7"/>
  <c r="A467" i="7"/>
  <c r="A539" i="7"/>
  <c r="A593" i="7"/>
  <c r="A629" i="7"/>
  <c r="A683" i="7"/>
  <c r="A719" i="7"/>
  <c r="A773" i="7"/>
  <c r="A36" i="7"/>
  <c r="A90" i="7"/>
  <c r="A144" i="7"/>
  <c r="A252" i="7"/>
  <c r="A19" i="7"/>
  <c r="A91" i="7"/>
  <c r="A145" i="7"/>
  <c r="A199" i="7"/>
  <c r="A253" i="7"/>
  <c r="A128" i="7"/>
  <c r="A182" i="7"/>
  <c r="A236" i="7"/>
  <c r="A44" i="7"/>
  <c r="A62" i="7"/>
  <c r="A98" i="7"/>
  <c r="A116" i="7"/>
  <c r="A152" i="7"/>
  <c r="A188" i="7"/>
  <c r="A224" i="7"/>
  <c r="A260" i="7"/>
  <c r="A34" i="7"/>
  <c r="A70" i="7"/>
  <c r="A106" i="7"/>
  <c r="A160" i="7"/>
  <c r="A196" i="7"/>
  <c r="A232" i="7"/>
  <c r="A268" i="7"/>
  <c r="A35" i="7"/>
  <c r="A89" i="7"/>
  <c r="A251" i="7"/>
  <c r="A287" i="7"/>
  <c r="A413" i="7"/>
  <c r="A485" i="7"/>
  <c r="A521" i="7"/>
  <c r="A575" i="7"/>
  <c r="A611" i="7"/>
  <c r="A665" i="7"/>
  <c r="A737" i="7"/>
  <c r="A791" i="7"/>
  <c r="A72" i="7"/>
  <c r="A162" i="7"/>
  <c r="A198" i="7"/>
  <c r="A234" i="7"/>
  <c r="A37" i="7"/>
  <c r="A163" i="7"/>
  <c r="A181" i="7"/>
  <c r="A235" i="7"/>
  <c r="A20" i="7"/>
  <c r="A38" i="7"/>
  <c r="A92" i="7"/>
  <c r="A146" i="7"/>
  <c r="A254" i="7"/>
  <c r="A21" i="7"/>
  <c r="A39" i="7"/>
  <c r="A57" i="7"/>
  <c r="A75" i="7"/>
  <c r="A93" i="7"/>
  <c r="A111" i="7"/>
  <c r="A129" i="7"/>
  <c r="A147" i="7"/>
  <c r="A165" i="7"/>
  <c r="A183" i="7"/>
  <c r="A201" i="7"/>
  <c r="A219" i="7"/>
  <c r="A237" i="7"/>
  <c r="A255" i="7"/>
  <c r="A290" i="7"/>
  <c r="A308" i="7"/>
  <c r="A326" i="7"/>
  <c r="A344" i="7"/>
  <c r="A362" i="7"/>
  <c r="A380" i="7"/>
  <c r="A398" i="7"/>
  <c r="A416" i="7"/>
  <c r="A434" i="7"/>
  <c r="A452" i="7"/>
  <c r="A470" i="7"/>
  <c r="A488" i="7"/>
  <c r="A506" i="7"/>
  <c r="A524" i="7"/>
  <c r="A542" i="7"/>
  <c r="A560" i="7"/>
  <c r="A578" i="7"/>
  <c r="A596" i="7"/>
  <c r="A614" i="7"/>
  <c r="A632" i="7"/>
  <c r="A650" i="7"/>
  <c r="A668" i="7"/>
  <c r="A686" i="7"/>
  <c r="A704" i="7"/>
  <c r="A722" i="7"/>
  <c r="A740" i="7"/>
  <c r="A758" i="7"/>
  <c r="A776" i="7"/>
  <c r="A794" i="7"/>
  <c r="A812" i="7"/>
  <c r="A4" i="7"/>
  <c r="A22" i="7"/>
  <c r="A40" i="7"/>
  <c r="A58" i="7"/>
  <c r="A76" i="7"/>
  <c r="A94" i="7"/>
  <c r="A112" i="7"/>
  <c r="A130" i="7"/>
  <c r="A148" i="7"/>
  <c r="A166" i="7"/>
  <c r="A184" i="7"/>
  <c r="A202" i="7"/>
  <c r="A220" i="7"/>
  <c r="A238" i="7"/>
  <c r="A256" i="7"/>
  <c r="A274" i="7"/>
  <c r="A292" i="7"/>
  <c r="A310" i="7"/>
  <c r="A328" i="7"/>
  <c r="A346" i="7"/>
  <c r="A364" i="7"/>
  <c r="A382" i="7"/>
  <c r="A400" i="7"/>
  <c r="A418" i="7"/>
  <c r="A436" i="7"/>
  <c r="A454" i="7"/>
  <c r="A472" i="7"/>
  <c r="A490" i="7"/>
  <c r="A508" i="7"/>
  <c r="A526" i="7"/>
  <c r="A544" i="7"/>
  <c r="A562" i="7"/>
  <c r="A580" i="7"/>
  <c r="A598" i="7"/>
  <c r="A616" i="7"/>
  <c r="A634" i="7"/>
  <c r="A652" i="7"/>
  <c r="A670" i="7"/>
  <c r="A688" i="7"/>
  <c r="A706" i="7"/>
  <c r="A724" i="7"/>
  <c r="A742" i="7"/>
  <c r="A760" i="7"/>
  <c r="A778" i="7"/>
  <c r="A796" i="7"/>
  <c r="A5" i="7"/>
  <c r="A23" i="7"/>
  <c r="A41" i="7"/>
  <c r="A59" i="7"/>
  <c r="A77" i="7"/>
  <c r="A95" i="7"/>
  <c r="A113" i="7"/>
  <c r="A131" i="7"/>
  <c r="A149" i="7"/>
  <c r="A167" i="7"/>
  <c r="A185" i="7"/>
  <c r="A203" i="7"/>
  <c r="A221" i="7"/>
  <c r="A239" i="7"/>
  <c r="A257" i="7"/>
  <c r="A275" i="7"/>
  <c r="A293" i="7"/>
  <c r="A311" i="7"/>
  <c r="A329" i="7"/>
  <c r="A347" i="7"/>
  <c r="A365" i="7"/>
  <c r="A383" i="7"/>
  <c r="A401" i="7"/>
  <c r="A419" i="7"/>
  <c r="A437" i="7"/>
  <c r="A455" i="7"/>
  <c r="A473" i="7"/>
  <c r="A491" i="7"/>
  <c r="A509" i="7"/>
  <c r="A527" i="7"/>
  <c r="A545" i="7"/>
  <c r="A563" i="7"/>
  <c r="A581" i="7"/>
  <c r="A599" i="7"/>
  <c r="A617" i="7"/>
  <c r="A635" i="7"/>
  <c r="A653" i="7"/>
  <c r="A671" i="7"/>
  <c r="A689" i="7"/>
  <c r="A707" i="7"/>
  <c r="A725" i="7"/>
  <c r="A743" i="7"/>
  <c r="A761" i="7"/>
  <c r="A779" i="7"/>
  <c r="A797" i="7"/>
  <c r="A6" i="7"/>
  <c r="A24" i="7"/>
  <c r="A42" i="7"/>
  <c r="A60" i="7"/>
  <c r="A78" i="7"/>
  <c r="A96" i="7"/>
  <c r="A114" i="7"/>
  <c r="A132" i="7"/>
  <c r="A150" i="7"/>
  <c r="A168" i="7"/>
  <c r="A186" i="7"/>
  <c r="A204" i="7"/>
  <c r="A222" i="7"/>
  <c r="A240" i="7"/>
  <c r="A258" i="7"/>
  <c r="A276" i="7"/>
  <c r="A294" i="7"/>
  <c r="A312" i="7"/>
  <c r="A330" i="7"/>
  <c r="A348" i="7"/>
  <c r="A366" i="7"/>
  <c r="A384" i="7"/>
  <c r="A402" i="7"/>
  <c r="A420" i="7"/>
  <c r="A438" i="7"/>
  <c r="A456" i="7"/>
  <c r="A474" i="7"/>
  <c r="A492" i="7"/>
  <c r="A510" i="7"/>
  <c r="A528" i="7"/>
  <c r="A546" i="7"/>
  <c r="A564" i="7"/>
  <c r="A582" i="7"/>
  <c r="A600" i="7"/>
  <c r="A618" i="7"/>
  <c r="A636" i="7"/>
  <c r="A654" i="7"/>
  <c r="A672" i="7"/>
  <c r="A690" i="7"/>
  <c r="A708" i="7"/>
  <c r="A726" i="7"/>
  <c r="A744" i="7"/>
  <c r="A762" i="7"/>
  <c r="A780" i="7"/>
  <c r="A798" i="7"/>
  <c r="A7" i="7"/>
  <c r="A25" i="7"/>
  <c r="A43" i="7"/>
  <c r="A61" i="7"/>
  <c r="A79" i="7"/>
  <c r="A97" i="7"/>
  <c r="A115" i="7"/>
  <c r="A133" i="7"/>
  <c r="A151" i="7"/>
  <c r="A169" i="7"/>
  <c r="A187" i="7"/>
  <c r="A205" i="7"/>
  <c r="A223" i="7"/>
  <c r="A241" i="7"/>
  <c r="A259" i="7"/>
  <c r="A277" i="7"/>
  <c r="A295" i="7"/>
  <c r="A313" i="7"/>
  <c r="A331" i="7"/>
  <c r="A349" i="7"/>
  <c r="A367" i="7"/>
  <c r="A385" i="7"/>
  <c r="A403" i="7"/>
  <c r="A421" i="7"/>
  <c r="A439" i="7"/>
  <c r="A457" i="7"/>
  <c r="A475" i="7"/>
  <c r="A493" i="7"/>
  <c r="A511" i="7"/>
  <c r="A529" i="7"/>
  <c r="A547" i="7"/>
  <c r="A565" i="7"/>
  <c r="A583" i="7"/>
  <c r="A601" i="7"/>
  <c r="A619" i="7"/>
  <c r="A637" i="7"/>
  <c r="A655" i="7"/>
  <c r="A673" i="7"/>
  <c r="A691" i="7"/>
  <c r="A709" i="7"/>
  <c r="A727" i="7"/>
  <c r="A745" i="7"/>
  <c r="A763" i="7"/>
  <c r="A781" i="7"/>
  <c r="A799" i="7"/>
  <c r="A278" i="7"/>
  <c r="A314" i="7"/>
  <c r="A350" i="7"/>
  <c r="A386" i="7"/>
  <c r="A422" i="7"/>
  <c r="A458" i="7"/>
  <c r="A494" i="7"/>
  <c r="A530" i="7"/>
  <c r="A790" i="7"/>
  <c r="A754" i="7"/>
  <c r="A718" i="7"/>
  <c r="A682" i="7"/>
  <c r="A646" i="7"/>
  <c r="A610" i="7"/>
  <c r="A556" i="7"/>
  <c r="A520" i="7"/>
  <c r="A484" i="7"/>
  <c r="A448" i="7"/>
  <c r="A27" i="7"/>
  <c r="A63" i="7"/>
  <c r="A99" i="7"/>
  <c r="A135" i="7"/>
  <c r="A171" i="7"/>
  <c r="A207" i="7"/>
  <c r="A243" i="7"/>
  <c r="A297" i="7"/>
  <c r="A333" i="7"/>
  <c r="A369" i="7"/>
  <c r="A405" i="7"/>
  <c r="A459" i="7"/>
  <c r="A495" i="7"/>
  <c r="A531" i="7"/>
  <c r="A566" i="7"/>
  <c r="A602" i="7"/>
  <c r="A638" i="7"/>
  <c r="A674" i="7"/>
  <c r="A692" i="7"/>
  <c r="A728" i="7"/>
  <c r="A764" i="7"/>
  <c r="A800" i="7"/>
  <c r="A567" i="7"/>
  <c r="A603" i="7"/>
  <c r="A639" i="7"/>
  <c r="A693" i="7"/>
  <c r="A729" i="7"/>
  <c r="A783" i="7"/>
  <c r="A10" i="7"/>
  <c r="A64" i="7"/>
  <c r="A136" i="7"/>
  <c r="A172" i="7"/>
  <c r="A208" i="7"/>
  <c r="A244" i="7"/>
  <c r="A296" i="7"/>
  <c r="A332" i="7"/>
  <c r="A368" i="7"/>
  <c r="A404" i="7"/>
  <c r="A440" i="7"/>
  <c r="A476" i="7"/>
  <c r="A512" i="7"/>
  <c r="A808" i="7"/>
  <c r="A772" i="7"/>
  <c r="A736" i="7"/>
  <c r="A700" i="7"/>
  <c r="A664" i="7"/>
  <c r="A628" i="7"/>
  <c r="A592" i="7"/>
  <c r="A574" i="7"/>
  <c r="A538" i="7"/>
  <c r="A502" i="7"/>
  <c r="A466" i="7"/>
  <c r="A9" i="7"/>
  <c r="A45" i="7"/>
  <c r="A81" i="7"/>
  <c r="A117" i="7"/>
  <c r="A153" i="7"/>
  <c r="A189" i="7"/>
  <c r="A225" i="7"/>
  <c r="A261" i="7"/>
  <c r="A279" i="7"/>
  <c r="A315" i="7"/>
  <c r="A351" i="7"/>
  <c r="A387" i="7"/>
  <c r="A423" i="7"/>
  <c r="A441" i="7"/>
  <c r="A477" i="7"/>
  <c r="A513" i="7"/>
  <c r="A548" i="7"/>
  <c r="A584" i="7"/>
  <c r="A620" i="7"/>
  <c r="A656" i="7"/>
  <c r="A710" i="7"/>
  <c r="A746" i="7"/>
  <c r="A782" i="7"/>
  <c r="A549" i="7"/>
  <c r="A585" i="7"/>
  <c r="A621" i="7"/>
  <c r="A657" i="7"/>
  <c r="A675" i="7"/>
  <c r="A711" i="7"/>
  <c r="A747" i="7"/>
  <c r="A765" i="7"/>
  <c r="A801" i="7"/>
  <c r="A28" i="7"/>
  <c r="A46" i="7"/>
  <c r="A82" i="7"/>
  <c r="A100" i="7"/>
  <c r="A118" i="7"/>
  <c r="A154" i="7"/>
  <c r="A190" i="7"/>
  <c r="A226" i="7"/>
  <c r="A262" i="7"/>
  <c r="A120" i="7"/>
  <c r="A121" i="7"/>
  <c r="A211" i="7"/>
  <c r="A212" i="7"/>
  <c r="A15" i="7"/>
  <c r="A33" i="7"/>
  <c r="A51" i="7"/>
  <c r="A69" i="7"/>
  <c r="A87" i="7"/>
  <c r="A105" i="7"/>
  <c r="A123" i="7"/>
  <c r="A141" i="7"/>
  <c r="A159" i="7"/>
  <c r="A177" i="7"/>
  <c r="A195" i="7"/>
  <c r="A213" i="7"/>
  <c r="A231" i="7"/>
  <c r="A249" i="7"/>
  <c r="A267" i="7"/>
  <c r="A285" i="7"/>
  <c r="A303" i="7"/>
  <c r="A321" i="7"/>
  <c r="A339" i="7"/>
  <c r="A357" i="7"/>
  <c r="A375" i="7"/>
  <c r="A393" i="7"/>
  <c r="A411" i="7"/>
  <c r="A429" i="7"/>
  <c r="A447" i="7"/>
  <c r="A465" i="7"/>
  <c r="A483" i="7"/>
  <c r="A501" i="7"/>
  <c r="A519" i="7"/>
  <c r="A537" i="7"/>
  <c r="A555" i="7"/>
  <c r="A573" i="7"/>
  <c r="A591" i="7"/>
  <c r="A609" i="7"/>
  <c r="A627" i="7"/>
  <c r="A645" i="7"/>
  <c r="A663" i="7"/>
  <c r="A681" i="7"/>
  <c r="A699" i="7"/>
  <c r="A717" i="7"/>
  <c r="A735" i="7"/>
  <c r="A753" i="7"/>
  <c r="A771" i="7"/>
  <c r="A789" i="7"/>
  <c r="A807" i="7"/>
  <c r="A676" i="7"/>
  <c r="A694" i="7"/>
  <c r="A712" i="7"/>
  <c r="A730" i="7"/>
  <c r="A748" i="7"/>
  <c r="A766" i="7"/>
  <c r="A784" i="7"/>
  <c r="A802" i="7"/>
  <c r="A11" i="7"/>
  <c r="A29" i="7"/>
  <c r="A47" i="7"/>
  <c r="A65" i="7"/>
  <c r="A83" i="7"/>
  <c r="A101" i="7"/>
  <c r="A119" i="7"/>
  <c r="A137" i="7"/>
  <c r="A155" i="7"/>
  <c r="A173" i="7"/>
  <c r="A191" i="7"/>
  <c r="A209" i="7"/>
  <c r="A227" i="7"/>
  <c r="A245" i="7"/>
  <c r="A263" i="7"/>
  <c r="A281" i="7"/>
  <c r="A299" i="7"/>
  <c r="A317" i="7"/>
  <c r="A335" i="7"/>
  <c r="A353" i="7"/>
  <c r="A371" i="7"/>
  <c r="A389" i="7"/>
  <c r="A407" i="7"/>
  <c r="A425" i="7"/>
  <c r="A443" i="7"/>
  <c r="A461" i="7"/>
  <c r="A479" i="7"/>
  <c r="A497" i="7"/>
  <c r="A515" i="7"/>
  <c r="A533" i="7"/>
  <c r="A551" i="7"/>
  <c r="A569" i="7"/>
  <c r="A587" i="7"/>
  <c r="A605" i="7"/>
  <c r="A623" i="7"/>
  <c r="A641" i="7"/>
  <c r="A659" i="7"/>
  <c r="A677" i="7"/>
  <c r="A695" i="7"/>
  <c r="A713" i="7"/>
  <c r="A731" i="7"/>
  <c r="A749" i="7"/>
  <c r="A767" i="7"/>
  <c r="A785" i="7"/>
  <c r="A803" i="7"/>
  <c r="A9" i="8"/>
  <c r="N34" i="8" l="1"/>
  <c r="N35" i="8"/>
  <c r="A8" i="5"/>
  <c r="A8" i="9" l="1"/>
  <c r="D8" i="8" l="1"/>
  <c r="H8" i="5" l="1"/>
  <c r="J8" i="5"/>
  <c r="G8" i="5"/>
  <c r="I8" i="5"/>
  <c r="F8" i="5"/>
  <c r="E8" i="5"/>
  <c r="C8" i="5"/>
  <c r="D8" i="5"/>
  <c r="A97" i="3"/>
  <c r="N30" i="8"/>
  <c r="N38" i="8"/>
  <c r="K8" i="5"/>
  <c r="A64" i="3"/>
  <c r="N32" i="8"/>
  <c r="N33" i="8"/>
  <c r="N16" i="8"/>
  <c r="N24" i="8"/>
  <c r="N11" i="8"/>
  <c r="N14" i="8"/>
  <c r="N15" i="8"/>
  <c r="N31" i="8"/>
  <c r="N28" i="8"/>
  <c r="N39" i="8"/>
  <c r="N23" i="8"/>
  <c r="N18" i="8"/>
  <c r="N12" i="8"/>
  <c r="N27" i="8"/>
  <c r="A55" i="10"/>
  <c r="N22" i="8"/>
  <c r="N25" i="8"/>
  <c r="N26" i="8"/>
  <c r="N20" i="8"/>
  <c r="N29" i="8"/>
  <c r="N37" i="8"/>
  <c r="N19" i="8"/>
  <c r="N21" i="8"/>
  <c r="N17" i="8"/>
  <c r="N40" i="8"/>
  <c r="N13" i="8"/>
  <c r="N36" i="8"/>
  <c r="M8" i="5" l="1"/>
  <c r="A65" i="10"/>
  <c r="A21" i="3"/>
  <c r="A50" i="3"/>
  <c r="A78" i="10"/>
  <c r="A69" i="10"/>
  <c r="A93" i="10"/>
  <c r="A61" i="10"/>
  <c r="A47" i="3"/>
  <c r="A89" i="10"/>
  <c r="A70" i="3"/>
  <c r="A63" i="10"/>
  <c r="A73" i="10"/>
  <c r="A60" i="10"/>
  <c r="A25" i="10"/>
  <c r="A4" i="10"/>
  <c r="A32" i="10"/>
  <c r="A28" i="10"/>
  <c r="A34" i="10"/>
  <c r="A101" i="10"/>
  <c r="A119" i="10"/>
  <c r="A99" i="10"/>
  <c r="A102" i="10"/>
  <c r="A118" i="10"/>
  <c r="A51" i="10"/>
  <c r="A70" i="10"/>
  <c r="A7" i="10"/>
  <c r="A90" i="10"/>
  <c r="A82" i="10"/>
  <c r="A49" i="10"/>
  <c r="A37" i="10"/>
  <c r="A3" i="10"/>
  <c r="A45" i="10"/>
  <c r="A20" i="10"/>
  <c r="A10" i="10"/>
  <c r="A31" i="10"/>
  <c r="A98" i="10"/>
  <c r="A132" i="10"/>
  <c r="A117" i="10"/>
  <c r="A124" i="10"/>
  <c r="A135" i="10"/>
  <c r="A23" i="3"/>
  <c r="A28" i="3"/>
  <c r="H8" i="9"/>
  <c r="H10" i="8"/>
  <c r="A83" i="10"/>
  <c r="A76" i="10"/>
  <c r="A67" i="10"/>
  <c r="A92" i="10"/>
  <c r="A80" i="10"/>
  <c r="A68" i="10"/>
  <c r="A38" i="10"/>
  <c r="A29" i="10"/>
  <c r="A35" i="10"/>
  <c r="A41" i="10"/>
  <c r="A15" i="10"/>
  <c r="A21" i="10"/>
  <c r="A100" i="10"/>
  <c r="A95" i="10"/>
  <c r="A112" i="10"/>
  <c r="A122" i="10"/>
  <c r="A108" i="10"/>
  <c r="A115" i="10"/>
  <c r="F8" i="9"/>
  <c r="F10" i="8"/>
  <c r="A80" i="3"/>
  <c r="A76" i="3"/>
  <c r="A82" i="3"/>
  <c r="A75" i="3"/>
  <c r="A78" i="3"/>
  <c r="A81" i="3"/>
  <c r="A77" i="3"/>
  <c r="A79" i="3"/>
  <c r="A83" i="3"/>
  <c r="A101" i="3"/>
  <c r="A95" i="3"/>
  <c r="A93" i="3"/>
  <c r="A96" i="3"/>
  <c r="A100" i="3"/>
  <c r="A98" i="3"/>
  <c r="A94" i="3"/>
  <c r="A99" i="3"/>
  <c r="A57" i="10"/>
  <c r="A50" i="10"/>
  <c r="A66" i="10"/>
  <c r="A94" i="10"/>
  <c r="A58" i="10"/>
  <c r="A13" i="10"/>
  <c r="A16" i="10"/>
  <c r="A22" i="10"/>
  <c r="A12" i="10"/>
  <c r="A18" i="10"/>
  <c r="A8" i="10"/>
  <c r="A136" i="10"/>
  <c r="A128" i="10"/>
  <c r="A110" i="10"/>
  <c r="A106" i="10"/>
  <c r="A137" i="10"/>
  <c r="A109" i="10"/>
  <c r="A90" i="3"/>
  <c r="A89" i="3"/>
  <c r="A86" i="3"/>
  <c r="A84" i="3"/>
  <c r="A91" i="3"/>
  <c r="A85" i="3"/>
  <c r="A92" i="3"/>
  <c r="A87" i="3"/>
  <c r="A88" i="3"/>
  <c r="C8" i="9"/>
  <c r="C10" i="8"/>
  <c r="A84" i="10"/>
  <c r="A56" i="10"/>
  <c r="A87" i="10"/>
  <c r="A77" i="10"/>
  <c r="A24" i="10"/>
  <c r="A19" i="10"/>
  <c r="A9" i="10"/>
  <c r="A46" i="10"/>
  <c r="A5" i="10"/>
  <c r="A42" i="10"/>
  <c r="A138" i="10"/>
  <c r="A131" i="10"/>
  <c r="A105" i="10"/>
  <c r="A130" i="10"/>
  <c r="A125" i="10"/>
  <c r="A113" i="10"/>
  <c r="A11" i="3"/>
  <c r="A7" i="3"/>
  <c r="A4" i="3"/>
  <c r="A3" i="3"/>
  <c r="A10" i="3"/>
  <c r="A5" i="3"/>
  <c r="A9" i="3"/>
  <c r="A8" i="3"/>
  <c r="A6" i="3"/>
  <c r="A41" i="3"/>
  <c r="A43" i="3"/>
  <c r="A42" i="3"/>
  <c r="A39" i="3"/>
  <c r="A40" i="3"/>
  <c r="A44" i="3"/>
  <c r="A45" i="3"/>
  <c r="A72" i="10"/>
  <c r="A91" i="10"/>
  <c r="A75" i="10"/>
  <c r="A52" i="10"/>
  <c r="A86" i="10"/>
  <c r="A62" i="10"/>
  <c r="A47" i="10"/>
  <c r="A6" i="10"/>
  <c r="A43" i="10"/>
  <c r="A33" i="10"/>
  <c r="A39" i="10"/>
  <c r="A97" i="10"/>
  <c r="A96" i="10"/>
  <c r="A111" i="10"/>
  <c r="A133" i="10"/>
  <c r="A127" i="10"/>
  <c r="A134" i="10"/>
  <c r="K10" i="8"/>
  <c r="K8" i="9"/>
  <c r="A38" i="3"/>
  <c r="A35" i="3"/>
  <c r="A32" i="3"/>
  <c r="A30" i="3"/>
  <c r="A37" i="3"/>
  <c r="A36" i="3"/>
  <c r="A33" i="3"/>
  <c r="A31" i="3"/>
  <c r="A34" i="3"/>
  <c r="I10" i="8"/>
  <c r="I8" i="9"/>
  <c r="G10" i="8"/>
  <c r="G8" i="9"/>
  <c r="J10" i="8"/>
  <c r="J8" i="9"/>
  <c r="A68" i="3"/>
  <c r="A85" i="10"/>
  <c r="A88" i="10"/>
  <c r="A74" i="10"/>
  <c r="A71" i="10"/>
  <c r="A59" i="10"/>
  <c r="A11" i="10"/>
  <c r="A40" i="10"/>
  <c r="A30" i="10"/>
  <c r="A36" i="10"/>
  <c r="A26" i="10"/>
  <c r="A126" i="10"/>
  <c r="A116" i="10"/>
  <c r="A140" i="10"/>
  <c r="A121" i="10"/>
  <c r="A107" i="10"/>
  <c r="A103" i="10"/>
  <c r="A3" i="7"/>
  <c r="A66" i="3"/>
  <c r="A74" i="3"/>
  <c r="A71" i="3"/>
  <c r="A73" i="3"/>
  <c r="A69" i="3"/>
  <c r="A72" i="3"/>
  <c r="E10" i="8"/>
  <c r="E8" i="9"/>
  <c r="A46" i="3"/>
  <c r="A53" i="10"/>
  <c r="A54" i="10"/>
  <c r="A64" i="10"/>
  <c r="A79" i="10"/>
  <c r="A81" i="10"/>
  <c r="A14" i="10"/>
  <c r="A48" i="10"/>
  <c r="A27" i="10"/>
  <c r="A17" i="10"/>
  <c r="A23" i="10"/>
  <c r="A44" i="10"/>
  <c r="A139" i="10"/>
  <c r="A104" i="10"/>
  <c r="A129" i="10"/>
  <c r="A120" i="10"/>
  <c r="A114" i="10"/>
  <c r="A123" i="10"/>
  <c r="A27" i="3"/>
  <c r="A26" i="3"/>
  <c r="A24" i="3"/>
  <c r="A22" i="3"/>
  <c r="A29" i="3"/>
  <c r="A25" i="3"/>
  <c r="A55" i="3"/>
  <c r="A48" i="3"/>
  <c r="A54" i="3"/>
  <c r="A56" i="3"/>
  <c r="A53" i="3"/>
  <c r="A52" i="3"/>
  <c r="A49" i="3"/>
  <c r="A51" i="3"/>
  <c r="A67" i="3"/>
  <c r="D8" i="9"/>
  <c r="D10" i="8"/>
  <c r="A19" i="3"/>
  <c r="A20" i="3"/>
  <c r="A17" i="3"/>
  <c r="A12" i="3"/>
  <c r="A14" i="3"/>
  <c r="A15" i="3"/>
  <c r="A13" i="3"/>
  <c r="A16" i="3"/>
  <c r="A18" i="3"/>
  <c r="A62" i="3"/>
  <c r="A61" i="3"/>
  <c r="A65" i="3"/>
  <c r="A60" i="3"/>
  <c r="A58" i="3"/>
  <c r="A57" i="3"/>
  <c r="A59" i="3"/>
  <c r="A63" i="3"/>
  <c r="C13" i="8" l="1"/>
  <c r="C11" i="8"/>
  <c r="C34" i="8"/>
  <c r="H24" i="8"/>
  <c r="D32" i="8"/>
  <c r="F24" i="8"/>
  <c r="G40" i="8"/>
  <c r="I26" i="8"/>
  <c r="K18" i="8"/>
  <c r="J34" i="8"/>
  <c r="D37" i="8"/>
  <c r="J13" i="8"/>
  <c r="C23" i="8"/>
  <c r="D31" i="8"/>
  <c r="H27" i="8"/>
  <c r="I31" i="8"/>
  <c r="E18" i="8"/>
  <c r="J20" i="8"/>
  <c r="F25" i="8"/>
  <c r="D19" i="8"/>
  <c r="F35" i="8"/>
  <c r="C26" i="8"/>
  <c r="G16" i="8"/>
  <c r="F22" i="8"/>
  <c r="K13" i="8"/>
  <c r="H15" i="8"/>
  <c r="D14" i="8"/>
  <c r="H32" i="8"/>
  <c r="F26" i="8"/>
  <c r="K17" i="8"/>
  <c r="D35" i="8"/>
  <c r="H19" i="8"/>
  <c r="D16" i="8"/>
  <c r="H34" i="8"/>
  <c r="K21" i="8"/>
  <c r="G35" i="8"/>
  <c r="C32" i="8"/>
  <c r="G26" i="8"/>
  <c r="K34" i="8"/>
  <c r="C36" i="8"/>
  <c r="J29" i="8"/>
  <c r="F39" i="8"/>
  <c r="C38" i="8"/>
  <c r="J36" i="8"/>
  <c r="I11" i="8"/>
  <c r="C12" i="8"/>
  <c r="H40" i="8"/>
  <c r="D34" i="8"/>
  <c r="F28" i="8"/>
  <c r="H12" i="8"/>
  <c r="I30" i="8"/>
  <c r="K20" i="8"/>
  <c r="K22" i="8"/>
  <c r="K40" i="8"/>
  <c r="J17" i="8"/>
  <c r="K26" i="8"/>
  <c r="C35" i="8"/>
  <c r="J23" i="8"/>
  <c r="J35" i="8"/>
  <c r="E21" i="8"/>
  <c r="C14" i="8"/>
  <c r="I18" i="8"/>
  <c r="D36" i="8"/>
  <c r="F30" i="8"/>
  <c r="H16" i="8"/>
  <c r="I34" i="8"/>
  <c r="K24" i="8"/>
  <c r="K30" i="8"/>
  <c r="H13" i="8"/>
  <c r="J21" i="8"/>
  <c r="K29" i="8"/>
  <c r="K37" i="8"/>
  <c r="D33" i="8"/>
  <c r="D17" i="8"/>
  <c r="I39" i="8"/>
  <c r="E14" i="8"/>
  <c r="J18" i="8"/>
  <c r="G29" i="8"/>
  <c r="D15" i="8"/>
  <c r="C25" i="8"/>
  <c r="C24" i="8"/>
  <c r="G12" i="8"/>
  <c r="F20" i="8"/>
  <c r="F11" i="8"/>
  <c r="K27" i="8"/>
  <c r="D12" i="8"/>
  <c r="H30" i="8"/>
  <c r="E29" i="8"/>
  <c r="D23" i="8"/>
  <c r="C39" i="8"/>
  <c r="E22" i="8"/>
  <c r="J24" i="8"/>
  <c r="D11" i="8"/>
  <c r="D25" i="8"/>
  <c r="C30" i="8"/>
  <c r="J26" i="8"/>
  <c r="C31" i="8"/>
  <c r="C29" i="8"/>
  <c r="G22" i="8"/>
  <c r="K25" i="8"/>
  <c r="J19" i="8"/>
  <c r="I12" i="8"/>
  <c r="I21" i="8"/>
  <c r="E25" i="8"/>
  <c r="D22" i="8"/>
  <c r="J33" i="8"/>
  <c r="H31" i="8"/>
  <c r="C16" i="8"/>
  <c r="I32" i="8"/>
  <c r="D38" i="8"/>
  <c r="F34" i="8"/>
  <c r="H18" i="8"/>
  <c r="I38" i="8"/>
  <c r="F12" i="8"/>
  <c r="K32" i="8"/>
  <c r="H17" i="8"/>
  <c r="J25" i="8"/>
  <c r="K33" i="8"/>
  <c r="J11" i="8"/>
  <c r="D13" i="8"/>
  <c r="I27" i="8"/>
  <c r="K31" i="8"/>
  <c r="C18" i="8"/>
  <c r="J16" i="8"/>
  <c r="D40" i="8"/>
  <c r="F36" i="8"/>
  <c r="H20" i="8"/>
  <c r="I40" i="8"/>
  <c r="F14" i="8"/>
  <c r="F13" i="8"/>
  <c r="H21" i="8"/>
  <c r="I29" i="8"/>
  <c r="I37" i="8"/>
  <c r="F15" i="8"/>
  <c r="E35" i="8"/>
  <c r="E17" i="8"/>
  <c r="J39" i="8"/>
  <c r="C20" i="8"/>
  <c r="J30" i="8"/>
  <c r="E12" i="8"/>
  <c r="F38" i="8"/>
  <c r="H22" i="8"/>
  <c r="J12" i="8"/>
  <c r="F16" i="8"/>
  <c r="F17" i="8"/>
  <c r="H25" i="8"/>
  <c r="I33" i="8"/>
  <c r="H11" i="8"/>
  <c r="F19" i="8"/>
  <c r="E13" i="8"/>
  <c r="J27" i="8"/>
  <c r="I23" i="8"/>
  <c r="C22" i="8"/>
  <c r="K16" i="8"/>
  <c r="F40" i="8"/>
  <c r="H26" i="8"/>
  <c r="F18" i="8"/>
  <c r="F21" i="8"/>
  <c r="G37" i="8"/>
  <c r="F23" i="8"/>
  <c r="K36" i="8"/>
  <c r="K28" i="8"/>
  <c r="H28" i="8"/>
  <c r="G33" i="8"/>
  <c r="E27" i="8"/>
  <c r="K23" i="8"/>
  <c r="E20" i="8"/>
  <c r="J22" i="8"/>
  <c r="E37" i="8"/>
  <c r="E31" i="8"/>
  <c r="K35" i="8"/>
  <c r="G18" i="8"/>
  <c r="E33" i="8"/>
  <c r="C27" i="8"/>
  <c r="I19" i="8"/>
  <c r="E24" i="8"/>
  <c r="G20" i="8"/>
  <c r="I13" i="8"/>
  <c r="K38" i="8"/>
  <c r="D18" i="8"/>
  <c r="J28" i="8"/>
  <c r="K11" i="8"/>
  <c r="D20" i="8"/>
  <c r="G13" i="8"/>
  <c r="E39" i="8"/>
  <c r="G28" i="8"/>
  <c r="I25" i="8"/>
  <c r="K19" i="8"/>
  <c r="C28" i="8"/>
  <c r="F32" i="8"/>
  <c r="E26" i="8"/>
  <c r="K39" i="8"/>
  <c r="J15" i="8"/>
  <c r="G24" i="8"/>
  <c r="J32" i="8"/>
  <c r="J37" i="8"/>
  <c r="I14" i="8"/>
  <c r="H14" i="8"/>
  <c r="G19" i="8"/>
  <c r="C40" i="8"/>
  <c r="D24" i="8"/>
  <c r="E32" i="8"/>
  <c r="G30" i="8"/>
  <c r="I16" i="8"/>
  <c r="J38" i="8"/>
  <c r="H36" i="8"/>
  <c r="G21" i="8"/>
  <c r="H29" i="8"/>
  <c r="H37" i="8"/>
  <c r="E15" i="8"/>
  <c r="G23" i="8"/>
  <c r="K15" i="8"/>
  <c r="G31" i="8"/>
  <c r="H39" i="8"/>
  <c r="E16" i="8"/>
  <c r="D26" i="8"/>
  <c r="E34" i="8"/>
  <c r="G32" i="8"/>
  <c r="I20" i="8"/>
  <c r="J40" i="8"/>
  <c r="I28" i="8"/>
  <c r="G25" i="8"/>
  <c r="H33" i="8"/>
  <c r="G11" i="8"/>
  <c r="E19" i="8"/>
  <c r="F27" i="8"/>
  <c r="G27" i="8"/>
  <c r="C21" i="8"/>
  <c r="J31" i="8"/>
  <c r="E40" i="8"/>
  <c r="D28" i="8"/>
  <c r="E36" i="8"/>
  <c r="G34" i="8"/>
  <c r="I22" i="8"/>
  <c r="K12" i="8"/>
  <c r="I36" i="8"/>
  <c r="F29" i="8"/>
  <c r="F37" i="8"/>
  <c r="C15" i="8"/>
  <c r="E23" i="8"/>
  <c r="F31" i="8"/>
  <c r="I35" i="8"/>
  <c r="G39" i="8"/>
  <c r="H23" i="8"/>
  <c r="G14" i="8"/>
  <c r="D30" i="8"/>
  <c r="E38" i="8"/>
  <c r="G36" i="8"/>
  <c r="I24" i="8"/>
  <c r="K14" i="8"/>
  <c r="J14" i="8"/>
  <c r="F33" i="8"/>
  <c r="E11" i="8"/>
  <c r="C19" i="8"/>
  <c r="D27" i="8"/>
  <c r="I15" i="8"/>
  <c r="C17" i="8"/>
  <c r="D21" i="8"/>
  <c r="C33" i="8"/>
  <c r="C37" i="8"/>
  <c r="D39" i="8"/>
  <c r="H38" i="8"/>
  <c r="I17" i="8"/>
  <c r="D29" i="8"/>
  <c r="E28" i="8"/>
  <c r="G38" i="8"/>
  <c r="G15" i="8"/>
  <c r="E30" i="8"/>
  <c r="G17" i="8"/>
  <c r="H35" i="8"/>
  <c r="K11" i="9"/>
  <c r="H41" i="9"/>
  <c r="D14" i="9"/>
  <c r="F46" i="9"/>
  <c r="I11" i="9"/>
  <c r="K31" i="9"/>
  <c r="J52" i="9"/>
  <c r="F51" i="9"/>
  <c r="I37" i="9"/>
  <c r="F23" i="9"/>
  <c r="H13" i="9"/>
  <c r="F43" i="9"/>
  <c r="G21" i="9"/>
  <c r="J15" i="9"/>
  <c r="K29" i="9"/>
  <c r="C9" i="9"/>
  <c r="D26" i="9"/>
  <c r="K48" i="9"/>
  <c r="K54" i="9"/>
  <c r="J35" i="9"/>
  <c r="C17" i="9"/>
  <c r="I47" i="9"/>
  <c r="J41" i="9"/>
  <c r="E37" i="9"/>
  <c r="I49" i="9"/>
  <c r="F20" i="9"/>
  <c r="I54" i="9"/>
  <c r="I44" i="9"/>
  <c r="G33" i="9"/>
  <c r="H47" i="9"/>
  <c r="K19" i="9"/>
  <c r="F34" i="9"/>
  <c r="C23" i="9"/>
  <c r="D28" i="9"/>
  <c r="E12" i="9"/>
  <c r="G54" i="9"/>
  <c r="J40" i="9"/>
  <c r="G26" i="9"/>
  <c r="D54" i="9"/>
  <c r="H11" i="9"/>
  <c r="E35" i="9"/>
  <c r="I27" i="9"/>
  <c r="E47" i="9"/>
  <c r="D41" i="9"/>
  <c r="C25" i="9"/>
  <c r="C16" i="9"/>
  <c r="H27" i="9"/>
  <c r="I36" i="9"/>
  <c r="K28" i="9"/>
  <c r="D16" i="9"/>
  <c r="K44" i="9"/>
  <c r="K46" i="9"/>
  <c r="G15" i="9"/>
  <c r="G17" i="9"/>
  <c r="H32" i="9"/>
  <c r="D25" i="9"/>
  <c r="C29" i="9"/>
  <c r="E17" i="9"/>
  <c r="I14" i="9"/>
  <c r="F25" i="9"/>
  <c r="E15" i="9"/>
  <c r="J49" i="9"/>
  <c r="K33" i="9"/>
  <c r="C27" i="9"/>
  <c r="J38" i="9"/>
  <c r="K47" i="9"/>
  <c r="F12" i="9"/>
  <c r="G24" i="9"/>
  <c r="G29" i="9"/>
  <c r="F29" i="9"/>
  <c r="H25" i="9"/>
  <c r="C34" i="9"/>
  <c r="K10" i="9"/>
  <c r="H29" i="9"/>
  <c r="K34" i="9"/>
  <c r="H49" i="9"/>
  <c r="G38" i="9"/>
  <c r="F10" i="9"/>
  <c r="D38" i="9"/>
  <c r="D22" i="9"/>
  <c r="F32" i="9"/>
  <c r="I17" i="9"/>
  <c r="D15" i="9"/>
  <c r="K26" i="9"/>
  <c r="C24" i="9"/>
  <c r="C32" i="9"/>
  <c r="J45" i="9"/>
  <c r="I13" i="9"/>
  <c r="F16" i="9"/>
  <c r="I31" i="9"/>
  <c r="I10" i="9"/>
  <c r="I26" i="9"/>
  <c r="E20" i="9"/>
  <c r="D9" i="9"/>
  <c r="J17" i="9"/>
  <c r="D34" i="9"/>
  <c r="D48" i="9"/>
  <c r="C51" i="9"/>
  <c r="I35" i="9"/>
  <c r="E30" i="9"/>
  <c r="E46" i="9"/>
  <c r="G50" i="9"/>
  <c r="I50" i="9"/>
  <c r="D50" i="9"/>
  <c r="J13" i="9"/>
  <c r="C40" i="9"/>
  <c r="C38" i="9"/>
  <c r="K15" i="9"/>
  <c r="F48" i="9"/>
  <c r="H34" i="9"/>
  <c r="C12" i="9"/>
  <c r="J39" i="9"/>
  <c r="G35" i="9"/>
  <c r="G25" i="9"/>
  <c r="G10" i="9"/>
  <c r="K24" i="9"/>
  <c r="J24" i="9"/>
  <c r="F27" i="9"/>
  <c r="F11" i="9"/>
  <c r="C52" i="9"/>
  <c r="J26" i="9"/>
  <c r="E48" i="9"/>
  <c r="G13" i="9"/>
  <c r="H54" i="9"/>
  <c r="I40" i="9"/>
  <c r="E53" i="9"/>
  <c r="F49" i="9"/>
  <c r="D52" i="9"/>
  <c r="E22" i="9"/>
  <c r="K27" i="9"/>
  <c r="J53" i="9"/>
  <c r="H31" i="9"/>
  <c r="E44" i="9"/>
  <c r="H43" i="9"/>
  <c r="J11" i="9"/>
  <c r="H38" i="9"/>
  <c r="G30" i="9"/>
  <c r="E25" i="9"/>
  <c r="C36" i="9"/>
  <c r="D37" i="9"/>
  <c r="E54" i="9"/>
  <c r="G46" i="9"/>
  <c r="I39" i="9"/>
  <c r="J18" i="9"/>
  <c r="C19" i="9"/>
  <c r="J48" i="9"/>
  <c r="K51" i="9"/>
  <c r="C10" i="9"/>
  <c r="F24" i="9"/>
  <c r="D36" i="9"/>
  <c r="K45" i="9"/>
  <c r="C31" i="9"/>
  <c r="E26" i="9"/>
  <c r="H33" i="9"/>
  <c r="D11" i="9"/>
  <c r="H51" i="9"/>
  <c r="G32" i="9"/>
  <c r="C43" i="9"/>
  <c r="G51" i="9"/>
  <c r="H44" i="9"/>
  <c r="F9" i="9"/>
  <c r="G49" i="9"/>
  <c r="H37" i="9"/>
  <c r="D43" i="9"/>
  <c r="I24" i="9"/>
  <c r="J10" i="9"/>
  <c r="I46" i="9"/>
  <c r="C14" i="9"/>
  <c r="H20" i="9"/>
  <c r="I45" i="9"/>
  <c r="E39" i="9"/>
  <c r="C50" i="9"/>
  <c r="J21" i="9"/>
  <c r="H24" i="9"/>
  <c r="C30" i="9"/>
  <c r="F38" i="9"/>
  <c r="I25" i="9"/>
  <c r="G12" i="9"/>
  <c r="J22" i="9"/>
  <c r="E19" i="9"/>
  <c r="H26" i="9"/>
  <c r="I9" i="9"/>
  <c r="C13" i="9"/>
  <c r="D20" i="9"/>
  <c r="D44" i="9"/>
  <c r="G18" i="9"/>
  <c r="F21" i="9"/>
  <c r="F42" i="9"/>
  <c r="G44" i="9"/>
  <c r="K22" i="9"/>
  <c r="E34" i="9"/>
  <c r="F15" i="9"/>
  <c r="H50" i="9"/>
  <c r="F36" i="9"/>
  <c r="H28" i="9"/>
  <c r="K13" i="9"/>
  <c r="E27" i="9"/>
  <c r="D40" i="9"/>
  <c r="K38" i="9"/>
  <c r="E16" i="9"/>
  <c r="D51" i="9"/>
  <c r="G22" i="9"/>
  <c r="F53" i="9"/>
  <c r="C28" i="9"/>
  <c r="J9" i="9"/>
  <c r="K43" i="9"/>
  <c r="I42" i="9"/>
  <c r="I18" i="9"/>
  <c r="E24" i="9"/>
  <c r="H17" i="9"/>
  <c r="K30" i="9"/>
  <c r="G31" i="9"/>
  <c r="H35" i="9"/>
  <c r="J46" i="9"/>
  <c r="D47" i="9"/>
  <c r="D42" i="9"/>
  <c r="C48" i="9"/>
  <c r="G43" i="9"/>
  <c r="K9" i="9"/>
  <c r="D49" i="9"/>
  <c r="G42" i="9"/>
  <c r="F37" i="9"/>
  <c r="E38" i="9"/>
  <c r="C47" i="9"/>
  <c r="G28" i="9"/>
  <c r="F31" i="9"/>
  <c r="F22" i="9"/>
  <c r="F33" i="9"/>
  <c r="H45" i="9"/>
  <c r="J33" i="9"/>
  <c r="K50" i="9"/>
  <c r="J37" i="9"/>
  <c r="I48" i="9"/>
  <c r="H19" i="9"/>
  <c r="E28" i="9"/>
  <c r="H48" i="9"/>
  <c r="H21" i="9"/>
  <c r="I53" i="9"/>
  <c r="C53" i="9"/>
  <c r="F45" i="9"/>
  <c r="I12" i="9"/>
  <c r="K39" i="9"/>
  <c r="G53" i="9"/>
  <c r="F52" i="9"/>
  <c r="H53" i="9"/>
  <c r="F17" i="9"/>
  <c r="I22" i="9"/>
  <c r="F35" i="9"/>
  <c r="K32" i="9"/>
  <c r="C44" i="9"/>
  <c r="G41" i="9"/>
  <c r="G16" i="9"/>
  <c r="K25" i="9"/>
  <c r="E10" i="9"/>
  <c r="J25" i="9"/>
  <c r="C41" i="9"/>
  <c r="G20" i="9"/>
  <c r="G23" i="9"/>
  <c r="H22" i="9"/>
  <c r="G45" i="9"/>
  <c r="E11" i="9"/>
  <c r="C22" i="9"/>
  <c r="I52" i="9"/>
  <c r="F19" i="9"/>
  <c r="J34" i="9"/>
  <c r="I19" i="9"/>
  <c r="K35" i="9"/>
  <c r="G37" i="9"/>
  <c r="F44" i="9"/>
  <c r="D19" i="9"/>
  <c r="E21" i="9"/>
  <c r="K23" i="9"/>
  <c r="E29" i="9"/>
  <c r="H12" i="9"/>
  <c r="I29" i="9"/>
  <c r="E49" i="9"/>
  <c r="E43" i="9"/>
  <c r="H30" i="9"/>
  <c r="G11" i="9"/>
  <c r="K12" i="9"/>
  <c r="D33" i="9"/>
  <c r="K17" i="9"/>
  <c r="H16" i="9"/>
  <c r="D39" i="9"/>
  <c r="E31" i="9"/>
  <c r="K40" i="9"/>
  <c r="D24" i="9"/>
  <c r="C18" i="9"/>
  <c r="H39" i="9"/>
  <c r="I41" i="9"/>
  <c r="H40" i="9"/>
  <c r="F26" i="9"/>
  <c r="F13" i="9"/>
  <c r="C37" i="9"/>
  <c r="C45" i="9"/>
  <c r="K21" i="9"/>
  <c r="G47" i="9"/>
  <c r="I34" i="9"/>
  <c r="F14" i="9"/>
  <c r="J54" i="9"/>
  <c r="J27" i="9"/>
  <c r="E23" i="9"/>
  <c r="G19" i="9"/>
  <c r="D18" i="9"/>
  <c r="J28" i="9"/>
  <c r="I38" i="9"/>
  <c r="K42" i="9"/>
  <c r="D30" i="9"/>
  <c r="D35" i="9"/>
  <c r="E52" i="9"/>
  <c r="F47" i="9"/>
  <c r="H36" i="9"/>
  <c r="I28" i="9"/>
  <c r="I15" i="9"/>
  <c r="G9" i="9"/>
  <c r="K36" i="9"/>
  <c r="H42" i="9"/>
  <c r="H9" i="9"/>
  <c r="J51" i="9"/>
  <c r="E45" i="9"/>
  <c r="H23" i="9"/>
  <c r="C35" i="9"/>
  <c r="J12" i="9"/>
  <c r="D29" i="9"/>
  <c r="J36" i="9"/>
  <c r="G40" i="9"/>
  <c r="J20" i="9"/>
  <c r="G39" i="9"/>
  <c r="D27" i="9"/>
  <c r="J42" i="9"/>
  <c r="E9" i="9"/>
  <c r="J16" i="9"/>
  <c r="D12" i="9"/>
  <c r="H10" i="9"/>
  <c r="K14" i="9"/>
  <c r="E41" i="9"/>
  <c r="K53" i="9"/>
  <c r="E42" i="9"/>
  <c r="F28" i="9"/>
  <c r="F39" i="9"/>
  <c r="J14" i="9"/>
  <c r="C20" i="9"/>
  <c r="G34" i="9"/>
  <c r="J23" i="9"/>
  <c r="F40" i="9"/>
  <c r="C54" i="9"/>
  <c r="J29" i="9"/>
  <c r="C46" i="9"/>
  <c r="J50" i="9"/>
  <c r="G48" i="9"/>
  <c r="C42" i="9"/>
  <c r="J31" i="9"/>
  <c r="J43" i="9"/>
  <c r="D10" i="9"/>
  <c r="D53" i="9"/>
  <c r="J30" i="9"/>
  <c r="I23" i="9"/>
  <c r="H15" i="9"/>
  <c r="I21" i="9"/>
  <c r="F54" i="9"/>
  <c r="I43" i="9"/>
  <c r="E32" i="9"/>
  <c r="E18" i="9"/>
  <c r="C49" i="9"/>
  <c r="J44" i="9"/>
  <c r="D46" i="9"/>
  <c r="F50" i="9"/>
  <c r="D13" i="9"/>
  <c r="H52" i="9"/>
  <c r="I16" i="9"/>
  <c r="K16" i="9"/>
  <c r="G36" i="9"/>
  <c r="J47" i="9"/>
  <c r="I33" i="9"/>
  <c r="I32" i="9"/>
  <c r="F41" i="9"/>
  <c r="I51" i="9"/>
  <c r="K20" i="9"/>
  <c r="I30" i="9"/>
  <c r="H14" i="9"/>
  <c r="D17" i="9"/>
  <c r="K37" i="9"/>
  <c r="E14" i="9"/>
  <c r="F18" i="9"/>
  <c r="K52" i="9"/>
  <c r="H46" i="9"/>
  <c r="E40" i="9"/>
  <c r="K49" i="9"/>
  <c r="C15" i="9"/>
  <c r="E33" i="9"/>
  <c r="G52" i="9"/>
  <c r="C33" i="9"/>
  <c r="D45" i="9"/>
  <c r="E51" i="9"/>
  <c r="C26" i="9"/>
  <c r="D23" i="9"/>
  <c r="I20" i="9"/>
  <c r="K41" i="9"/>
  <c r="D21" i="9"/>
  <c r="G27" i="9"/>
  <c r="C11" i="9"/>
  <c r="J32" i="9"/>
  <c r="K18" i="9"/>
  <c r="C21" i="9"/>
  <c r="J19" i="9"/>
  <c r="E50" i="9"/>
  <c r="D31" i="9"/>
  <c r="H18" i="9"/>
  <c r="C39" i="9"/>
  <c r="G14" i="9"/>
  <c r="E13" i="9"/>
  <c r="E36" i="9"/>
  <c r="F30" i="9"/>
  <c r="D32" i="9"/>
  <c r="G10" i="5"/>
  <c r="I9" i="5"/>
  <c r="G11" i="5"/>
  <c r="E10" i="5"/>
  <c r="J17" i="5"/>
  <c r="E16" i="5"/>
  <c r="D10" i="5"/>
  <c r="J16" i="5"/>
  <c r="D15" i="5"/>
  <c r="C13" i="5"/>
  <c r="C11" i="5"/>
  <c r="G12" i="5"/>
  <c r="G16" i="5"/>
  <c r="G13" i="5"/>
  <c r="I11" i="5"/>
  <c r="C12" i="5"/>
  <c r="I16" i="5"/>
  <c r="K17" i="5"/>
  <c r="F14" i="5"/>
  <c r="D11" i="5"/>
  <c r="K16" i="5"/>
  <c r="K15" i="5"/>
  <c r="F17" i="5"/>
  <c r="C14" i="5"/>
  <c r="J15" i="5"/>
  <c r="E13" i="5"/>
  <c r="F12" i="5"/>
  <c r="F9" i="5"/>
  <c r="E17" i="5"/>
  <c r="C17" i="5"/>
  <c r="D13" i="5"/>
  <c r="G9" i="5"/>
  <c r="F11" i="5"/>
  <c r="C9" i="5"/>
  <c r="H13" i="5"/>
  <c r="H11" i="5"/>
  <c r="K14" i="5"/>
  <c r="H10" i="5"/>
  <c r="K13" i="5"/>
  <c r="I14" i="5"/>
  <c r="E15" i="5"/>
  <c r="I15" i="5"/>
  <c r="G17" i="5"/>
  <c r="D12" i="5"/>
  <c r="J10" i="5"/>
  <c r="G15" i="5"/>
  <c r="D14" i="5"/>
  <c r="I13" i="5"/>
  <c r="J13" i="5"/>
  <c r="K11" i="5"/>
  <c r="F13" i="5"/>
  <c r="I10" i="5"/>
  <c r="F10" i="5"/>
  <c r="J12" i="5"/>
  <c r="H14" i="5"/>
  <c r="D9" i="5"/>
  <c r="J9" i="5"/>
  <c r="G14" i="5"/>
  <c r="J11" i="5"/>
  <c r="K9" i="5"/>
  <c r="H16" i="5"/>
  <c r="H17" i="5"/>
  <c r="E12" i="5"/>
  <c r="C10" i="5"/>
  <c r="F16" i="5"/>
  <c r="K12" i="5"/>
  <c r="J14" i="5"/>
  <c r="I17" i="5"/>
  <c r="C16" i="5"/>
  <c r="F15" i="5"/>
  <c r="E9" i="5"/>
  <c r="H15" i="5"/>
  <c r="D17" i="5"/>
  <c r="H9" i="5"/>
  <c r="K10" i="5"/>
  <c r="D16" i="5"/>
  <c r="E14" i="5"/>
  <c r="H12" i="5"/>
  <c r="I12" i="5"/>
  <c r="C15" i="5"/>
  <c r="E11" i="5"/>
  <c r="M11" i="5" l="1"/>
  <c r="M9" i="5"/>
  <c r="M16" i="5"/>
  <c r="M13" i="5"/>
  <c r="M12" i="5"/>
  <c r="M17" i="5"/>
  <c r="M15" i="5"/>
  <c r="M14" i="5"/>
  <c r="M10"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tc={FEB69596-88EA-4D55-A9CF-558EAE56A09D}</author>
  </authors>
  <commentList>
    <comment ref="M8" authorId="0" shapeId="0" xr:uid="{FEB69596-88EA-4D55-A9CF-558EAE56A09D}">
      <text>
        <t>[Threaded comment]
Your version of Excel allows you to read this threaded comment; however, any edits to it will get removed if the file is opened in a newer version of Excel. Learn more: https://go.microsoft.com/fwlink/?linkid=870924
Comment:
    Dato expresado en % a excepción de cuando se selecciona la variable penetracion que está expresado en puntos.</t>
      </text>
    </comment>
  </commentList>
</comments>
</file>

<file path=xl/sharedStrings.xml><?xml version="1.0" encoding="utf-8"?>
<sst xmlns="http://schemas.openxmlformats.org/spreadsheetml/2006/main" count="3277" uniqueCount="215">
  <si>
    <t>Informe consumo de aperitivos fuera del hogar</t>
  </si>
  <si>
    <t>Principales variables</t>
  </si>
  <si>
    <t>Perfil sociodemográfico</t>
  </si>
  <si>
    <t>Lugares y motivos de consumo</t>
  </si>
  <si>
    <t>Metodología</t>
  </si>
  <si>
    <t>Glosario variables</t>
  </si>
  <si>
    <t>Conclusiones</t>
  </si>
  <si>
    <t>Periodicidad</t>
  </si>
  <si>
    <t>Trim 1: de enero a marzo</t>
  </si>
  <si>
    <t>Trim 2: de abril a junio</t>
  </si>
  <si>
    <t>Trim 3: de julio a septiembre</t>
  </si>
  <si>
    <t>Trim 4: de octubre a diciembre</t>
  </si>
  <si>
    <t>TAM : Últimos 12 meses</t>
  </si>
  <si>
    <t>Variables</t>
  </si>
  <si>
    <r>
      <rPr>
        <b/>
        <sz val="11"/>
        <color theme="1"/>
        <rFont val="Calibri"/>
        <family val="2"/>
        <scheme val="minor"/>
      </rPr>
      <t xml:space="preserve">Volumen (millones de consumiciones): </t>
    </r>
    <r>
      <rPr>
        <sz val="11"/>
        <color theme="1"/>
        <rFont val="Calibri"/>
        <family val="2"/>
        <scheme val="minor"/>
      </rPr>
      <t>Volumen total en consumiciones realizado por los individuos residentes en España.</t>
    </r>
  </si>
  <si>
    <r>
      <rPr>
        <b/>
        <sz val="11"/>
        <color theme="1"/>
        <rFont val="Calibri"/>
        <family val="2"/>
        <scheme val="minor"/>
      </rPr>
      <t>Volumen (millones de kilos consumidos):</t>
    </r>
    <r>
      <rPr>
        <sz val="11"/>
        <color theme="1"/>
        <rFont val="Calibri"/>
        <family val="2"/>
        <scheme val="minor"/>
      </rPr>
      <t xml:space="preserve"> Volumen total de kilos consumidos por los individuos residentes en España.</t>
    </r>
  </si>
  <si>
    <r>
      <rPr>
        <b/>
        <sz val="11"/>
        <color theme="1"/>
        <rFont val="Calibri"/>
        <family val="2"/>
        <scheme val="minor"/>
      </rPr>
      <t>Valor (euros):</t>
    </r>
    <r>
      <rPr>
        <sz val="11"/>
        <color theme="1"/>
        <rFont val="Calibri"/>
        <family val="2"/>
        <scheme val="minor"/>
      </rPr>
      <t xml:space="preserve"> Gasto total realizado por los individuos residentes en España.</t>
    </r>
  </si>
  <si>
    <r>
      <rPr>
        <b/>
        <sz val="11"/>
        <color theme="1"/>
        <rFont val="Calibri"/>
        <family val="2"/>
        <scheme val="minor"/>
      </rPr>
      <t>Penetración (%):</t>
    </r>
    <r>
      <rPr>
        <sz val="11"/>
        <color theme="1"/>
        <rFont val="Calibri"/>
        <family val="2"/>
        <scheme val="minor"/>
      </rPr>
      <t xml:space="preserve"> Porcentaje de individuos que han consumido el producto/categoría a lo largo del periodo de estudio.</t>
    </r>
  </si>
  <si>
    <r>
      <rPr>
        <b/>
        <sz val="11"/>
        <color theme="1"/>
        <rFont val="Calibri"/>
        <family val="2"/>
        <scheme val="minor"/>
      </rPr>
      <t>Frecuencia:</t>
    </r>
    <r>
      <rPr>
        <sz val="11"/>
        <color theme="1"/>
        <rFont val="Calibri"/>
        <family val="2"/>
        <scheme val="minor"/>
      </rPr>
      <t xml:space="preserve"> Actos de consumo.</t>
    </r>
  </si>
  <si>
    <r>
      <rPr>
        <b/>
        <sz val="11"/>
        <color theme="1"/>
        <rFont val="Calibri"/>
        <family val="2"/>
        <scheme val="minor"/>
      </rPr>
      <t xml:space="preserve">Consumo medio (consumiciones medias por consumidor): </t>
    </r>
    <r>
      <rPr>
        <sz val="11"/>
        <color theme="1"/>
        <rFont val="Calibri"/>
        <family val="2"/>
        <scheme val="minor"/>
      </rPr>
      <t>Promedio de consumiciones por consumidor en el periodo de estudio.</t>
    </r>
  </si>
  <si>
    <r>
      <rPr>
        <b/>
        <sz val="11"/>
        <color theme="1"/>
        <rFont val="Calibri"/>
        <family val="2"/>
        <scheme val="minor"/>
      </rPr>
      <t>Consumo medio (kilos por consumidor):</t>
    </r>
    <r>
      <rPr>
        <sz val="11"/>
        <color theme="1"/>
        <rFont val="Calibri"/>
        <family val="2"/>
        <scheme val="minor"/>
      </rPr>
      <t xml:space="preserve"> Promedio de kilos consumidos por consumidor en el periodo de estudio.</t>
    </r>
  </si>
  <si>
    <r>
      <rPr>
        <b/>
        <sz val="11"/>
        <color theme="1"/>
        <rFont val="Calibri"/>
        <family val="2"/>
        <scheme val="minor"/>
      </rPr>
      <t>Consumo por acto (consumiciones):</t>
    </r>
    <r>
      <rPr>
        <sz val="11"/>
        <color theme="1"/>
        <rFont val="Calibri"/>
        <family val="2"/>
        <scheme val="minor"/>
      </rPr>
      <t xml:space="preserve"> Número de consumiciones por acto de consumo de fuera de casa</t>
    </r>
  </si>
  <si>
    <r>
      <rPr>
        <b/>
        <sz val="11"/>
        <color theme="1"/>
        <rFont val="Calibri"/>
        <family val="2"/>
        <scheme val="minor"/>
      </rPr>
      <t>Consumo per cápita (kilos o litros por individuo):</t>
    </r>
    <r>
      <rPr>
        <sz val="11"/>
        <color theme="1"/>
        <rFont val="Calibri"/>
        <family val="2"/>
        <scheme val="minor"/>
      </rPr>
      <t xml:space="preserve"> Ratio entre volumen total y total individuos.</t>
    </r>
  </si>
  <si>
    <r>
      <rPr>
        <b/>
        <sz val="11"/>
        <color theme="1"/>
        <rFont val="Calibri"/>
        <family val="2"/>
        <scheme val="minor"/>
      </rPr>
      <t xml:space="preserve">Gasto per cápita (euros por individuo): </t>
    </r>
    <r>
      <rPr>
        <sz val="11"/>
        <color theme="1"/>
        <rFont val="Calibri"/>
        <family val="2"/>
        <scheme val="minor"/>
      </rPr>
      <t>Ratio entre gasto total y total individuos.</t>
    </r>
  </si>
  <si>
    <r>
      <rPr>
        <b/>
        <sz val="11"/>
        <color theme="1"/>
        <rFont val="Calibri"/>
        <family val="2"/>
        <scheme val="minor"/>
      </rPr>
      <t>Precio medio (€/kg o €/l):</t>
    </r>
    <r>
      <rPr>
        <sz val="11"/>
        <color theme="1"/>
        <rFont val="Calibri"/>
        <family val="2"/>
        <scheme val="minor"/>
      </rPr>
      <t xml:space="preserve"> Precio medio pagado por kilo o litro.</t>
    </r>
  </si>
  <si>
    <t>Regiones</t>
  </si>
  <si>
    <r>
      <rPr>
        <b/>
        <sz val="11"/>
        <color theme="1"/>
        <rFont val="Calibri"/>
        <family val="2"/>
        <scheme val="minor"/>
      </rPr>
      <t>AMB:</t>
    </r>
    <r>
      <rPr>
        <sz val="11"/>
        <color theme="1"/>
        <rFont val="Calibri"/>
        <family val="2"/>
        <scheme val="minor"/>
      </rPr>
      <t xml:space="preserve"> Área metropolitana de Barcelona.</t>
    </r>
  </si>
  <si>
    <r>
      <rPr>
        <b/>
        <sz val="11"/>
        <color theme="1"/>
        <rFont val="Calibri"/>
        <family val="2"/>
        <scheme val="minor"/>
      </rPr>
      <t xml:space="preserve">Rto Cat Aragón: </t>
    </r>
    <r>
      <rPr>
        <sz val="11"/>
        <color theme="1"/>
        <rFont val="Calibri"/>
        <family val="2"/>
        <scheme val="minor"/>
      </rPr>
      <t>Zaragoza, Huesca, Islas Baleares, Tarragona, Lleida y Girona.</t>
    </r>
  </si>
  <si>
    <r>
      <rPr>
        <b/>
        <sz val="11"/>
        <color theme="1"/>
        <rFont val="Calibri"/>
        <family val="2"/>
        <scheme val="minor"/>
      </rPr>
      <t>Levante:</t>
    </r>
    <r>
      <rPr>
        <sz val="11"/>
        <color theme="1"/>
        <rFont val="Calibri"/>
        <family val="2"/>
        <scheme val="minor"/>
      </rPr>
      <t xml:space="preserve"> Castellón, Valencia, Alicante, Murcia y Albacete.</t>
    </r>
  </si>
  <si>
    <r>
      <rPr>
        <b/>
        <sz val="11"/>
        <color theme="1"/>
        <rFont val="Calibri"/>
        <family val="2"/>
        <scheme val="minor"/>
      </rPr>
      <t xml:space="preserve">Andalucia: </t>
    </r>
    <r>
      <rPr>
        <sz val="11"/>
        <color theme="1"/>
        <rFont val="Calibri"/>
        <family val="2"/>
        <scheme val="minor"/>
      </rPr>
      <t>Cádiz, Málaga, Granada, Almería, Jaén, Córdoba, Sevilla, Huelva y Badajoz.</t>
    </r>
  </si>
  <si>
    <r>
      <rPr>
        <b/>
        <sz val="11"/>
        <color theme="1"/>
        <rFont val="Calibri"/>
        <family val="2"/>
        <scheme val="minor"/>
      </rPr>
      <t>AMM:</t>
    </r>
    <r>
      <rPr>
        <sz val="11"/>
        <color theme="1"/>
        <rFont val="Calibri"/>
        <family val="2"/>
        <scheme val="minor"/>
      </rPr>
      <t xml:space="preserve"> Área metropolitana de Madrid.</t>
    </r>
  </si>
  <si>
    <r>
      <rPr>
        <b/>
        <sz val="11"/>
        <color theme="1"/>
        <rFont val="Calibri"/>
        <family val="2"/>
        <scheme val="minor"/>
      </rPr>
      <t xml:space="preserve">Resto Centro: </t>
    </r>
    <r>
      <rPr>
        <sz val="11"/>
        <color theme="1"/>
        <rFont val="Calibri"/>
        <family val="2"/>
        <scheme val="minor"/>
      </rPr>
      <t>Zamora, Valladolid, Soria, Segovia, Salamanca, Ávila, Guadalajara, Teruel, Cuenca, Ciudad Real, Toledo y Cáceres.</t>
    </r>
  </si>
  <si>
    <r>
      <rPr>
        <b/>
        <sz val="11"/>
        <color theme="1"/>
        <rFont val="Calibri"/>
        <family val="2"/>
        <scheme val="minor"/>
      </rPr>
      <t xml:space="preserve">Norte Centro: </t>
    </r>
    <r>
      <rPr>
        <sz val="11"/>
        <color theme="1"/>
        <rFont val="Calibri"/>
        <family val="2"/>
        <scheme val="minor"/>
      </rPr>
      <t>Cantabria, Palencia, Burgos, La Rioja, Álava, Navarra, Vizcaya y Guipúzcoa.</t>
    </r>
  </si>
  <si>
    <r>
      <rPr>
        <b/>
        <sz val="11"/>
        <color theme="1"/>
        <rFont val="Calibri"/>
        <family val="2"/>
        <scheme val="minor"/>
      </rPr>
      <t xml:space="preserve">Noroeste: </t>
    </r>
    <r>
      <rPr>
        <sz val="11"/>
        <color theme="1"/>
        <rFont val="Calibri"/>
        <family val="2"/>
        <scheme val="minor"/>
      </rPr>
      <t>La Coruña, Pontevedra, Orense, Lugo, Asturias y León.</t>
    </r>
  </si>
  <si>
    <t>* No se incluye Canarias</t>
  </si>
  <si>
    <r>
      <rPr>
        <b/>
        <sz val="11"/>
        <color theme="1"/>
        <rFont val="Calibri"/>
        <family val="2"/>
        <scheme val="minor"/>
      </rPr>
      <t xml:space="preserve">En el tercer trimestre de 2025, el consumo de aperitivos fuera del hogar alcanzó 15,36 millones de kilos/litros. 
</t>
    </r>
    <r>
      <rPr>
        <sz val="11"/>
        <color theme="1"/>
        <rFont val="Calibri"/>
        <family val="2"/>
        <scheme val="minor"/>
      </rPr>
      <t xml:space="preserve">
A pesar de estas cifras, la demanda se reduce un 0,6 %, impulsada por una disminución en el número de consumidores (3,2 %) y una contracción del 0,4 % en la frecuencia de compra. Durante el trimestre, el 35,34 % de los individuos consumió aperitivos fuera del hogar, con una media de 5,6 ocasiones. No obstante, el volumen por acto aumenta un 5,3 %, lo que indica un comportamiento más intensivo por parte de un grupo mas reducido de consumidores que sale con menor frecuencia.
Este descenso en la demanda, junto con la reducción del precio medio (2,8 %), que se sitúa en 8,28 €/kg, impacta negativamente en el valor del mercado, que cierra el trimestre con 127,25 millones de euros, un 3,5 % menos que en el mismo periodo de 2024.
Si analizamos el comportamiento por categoría, la caída del volumen afecta a la mayoría de los productos del sector, salvo los frutos secos, que destacan por atraer nuevos compradores más intensivos, logrando un incremento del 16,7 % en volumen frente al tercer trimestre del año anterior.
Si centramos el análisis a lugar y momento de consumo, la calle se consolida como el principal espacio de consumo, concentrando el 36,7 % del volumen total, seguida por el establecimiento con un 15,9 % de cuota. Si bien, es cierto, que el consumo de estos alimentos, también se produce en casa de otras personas y en otros lugares más improvisados, motivadas principalmente por la compra no planificada (22,4 %) y el hambre, que representa el 43,3 % del volumen.
El consumo de aperitivos, está muy distribuido en los diferentes grupos acotados por edad, donde los mayores de 60 años, concentran el 40,1 % del consumo, frente al 35,3 % del mismo trimestre de 2024, siendo por tanto un colectivo que intensifica su compra en estos productos (12,9 %). Los jóvenes de 15 a 19 años, también muestran una evolución positiva, pasando del 5,2 % al 7,5 % de las consumiciones, totales. 
En relación a la distribución geográfica, Andalucía lidera el consumo, con más de uno de cada cinco kilos/litros, lo que supone una cuota un 21,4 % superior a la del tercer trimestre de 2024 (18,8 %). En contraste, las zonas del norte presentan los niveles más bajos y una evolución negativa frente al mismo periodo del año anterior.</t>
    </r>
  </si>
  <si>
    <t>Metodología del panel de consumo alimentario fuera de hogares: aperitivos</t>
  </si>
  <si>
    <r>
      <t xml:space="preserve">El panel de consumo alimentario fuera de los hogares, estudio elaborado por el Ministerio de Agricultura, Pesca y Alimentación, tiene por objeto conocer la demanda total de alimentos y bebidas en el sector extradoméstico desde el punto de vista del consumidor final residente en España peninsular y Baleares, identificando los principales factores que caracterizan los hábitos alimentarios de los españoles fuera de su hogar y conociendo la importancia de los distintos tipos de establecimientos donde el consumidor compra los productos para su consumo extradoméstico. 
En particular, este informe se centra en la demanda total de alimentación en el sector extradoméstico.
Para ello se aplica la siguiente metodología:
</t>
    </r>
    <r>
      <rPr>
        <b/>
        <sz val="12"/>
        <rFont val="Arial"/>
        <family val="2"/>
      </rPr>
      <t>Universo:</t>
    </r>
    <r>
      <rPr>
        <sz val="12"/>
        <rFont val="Arial"/>
        <family val="2"/>
      </rPr>
      <t xml:space="preserve"> Los individuos residentes en España peninsular e Islas Baleares de edades comprendidas entre 15-75 años (&gt;18 años para la declaración de vino y derivados, cerveza, sidra y bebidas espirituosas). El estudio no recoge el consumo realizado por el turismo, permitiendo así cuantificar el consumo per cápita real de los españoles. Asimismo, no recoge el consumo realizado en las Islas Canarias ni en las ciudades autónomas de Ceuta y Melilla.
</t>
    </r>
    <r>
      <rPr>
        <b/>
        <sz val="12"/>
        <rFont val="Arial"/>
        <family val="2"/>
      </rPr>
      <t xml:space="preserve">Muestra*: </t>
    </r>
    <r>
      <rPr>
        <sz val="12"/>
        <rFont val="Arial"/>
        <family val="2"/>
      </rPr>
      <t>10.500 panelistas al año (8.500 individuos al trimestre) de entre 15 y 75 años. De ellos, 3.000 individuos declaran el consumo detallado de alimentos. La información se recoge mediante una aplicación de smartphone, con lectura de códigos EAN para aquellos productos que los tengan, y declaración manual guiada por categorías en el resto.
La recogida de información se realiza en el momento de consumo, para lo cual los formularios están diseñados para una rápida declaración. Las posibilidades de respuesta están adaptadas a la realidad de las diferentes opciones de restauración al componerse de diferentes productos, así como de las recetas que hay disponibles, según elección del panelista.
La asignación del precio no se hace por tipo de receta o plato de forma independiente, si no por menú u opción elegida, es decir por el precio total pagado por ticket. De ahí que no se pueda asignar un valor por tipo de producto de forma concreta en el caso de algunas categorías de productos de consumo extradoméstico, sino que se obtiene un dato global de facturación del grupo. En el caso de productos que se adquieren por unidades, como pueden ser las bebidas o los aperitivos, sí es posible asignar un valor de adquisición.
* Desde T2  de 2018
**Los informes desde T1 2024 están elaborados con el panel ya adaptado al nuevo censo de población publicado por el INE (censo 2021). Por ello, los datos pueden sufrir alguna ligera variación respecto a informes de meses anteriores. En todo caso, la tendencia en el consumo alimentario fuera del hogar no se ha visto afectada. Para más información consultar el apartado de metodología de la web.</t>
    </r>
  </si>
  <si>
    <t>KPI</t>
  </si>
  <si>
    <t>PERFIL - NOMECLATURA</t>
  </si>
  <si>
    <t>Motivos</t>
  </si>
  <si>
    <t>TRIM 3 25</t>
  </si>
  <si>
    <t>Volumen (millones de consumiciones)</t>
  </si>
  <si>
    <t>VOLUMEN (miles consumiciones)</t>
  </si>
  <si>
    <t>Total Aperitivos</t>
  </si>
  <si>
    <t>DISTRIBUCION VOLUMEN X CRITERIO (Consumiciones)</t>
  </si>
  <si>
    <t>%POBLACION</t>
  </si>
  <si>
    <t>T.ESPAÑA</t>
  </si>
  <si>
    <t>Volumen (millones de kilos/litros)</t>
  </si>
  <si>
    <t>VOLUMEN (miles kg ó litros)</t>
  </si>
  <si>
    <t>Patatas Fritas + Otros Aperitivos Salados</t>
  </si>
  <si>
    <t>DISTRIBUCION VOLUMEN X CRITERIO (kg ó litros)</t>
  </si>
  <si>
    <t>BCN AM</t>
  </si>
  <si>
    <t>Valor (millones de euros)</t>
  </si>
  <si>
    <t>VALOR (miles Euros)</t>
  </si>
  <si>
    <t>Patatas Fritas</t>
  </si>
  <si>
    <t>CONSUMO PER CAPITA (kg ó litros por individuo)</t>
  </si>
  <si>
    <t>REST.CAT ARAGON</t>
  </si>
  <si>
    <t>% Penetración (población 15-75 años)</t>
  </si>
  <si>
    <t>PENETRACION (%)</t>
  </si>
  <si>
    <t>Otros Snacks Salados</t>
  </si>
  <si>
    <t>LEVANTE</t>
  </si>
  <si>
    <t>Frecuencia (actos de consumo)</t>
  </si>
  <si>
    <t>FRECUENCIA COMPRA (actos)</t>
  </si>
  <si>
    <t>Frutos Secos</t>
  </si>
  <si>
    <t>ANDALUCIA</t>
  </si>
  <si>
    <t>Consumo medio (consumiciones por consumidor)</t>
  </si>
  <si>
    <t>COMPRA MEDIA (consumiciones)</t>
  </si>
  <si>
    <t>Chocolatinas/Chocolate/Bombones</t>
  </si>
  <si>
    <t>MDD AM</t>
  </si>
  <si>
    <t>Consumo medio (kilos/litros por consumidor)</t>
  </si>
  <si>
    <t>CONSUMO MEDIO (kg ó litros por consumidor)</t>
  </si>
  <si>
    <t>Chicles</t>
  </si>
  <si>
    <t>RTO CENTRO</t>
  </si>
  <si>
    <t>Consumo por acto (consumiciones)</t>
  </si>
  <si>
    <t>VOLUMEN POR ACTO (consumiciones)</t>
  </si>
  <si>
    <t>Caramelos</t>
  </si>
  <si>
    <t>NORTE-CENTRO</t>
  </si>
  <si>
    <t>Consumo per cápita (kilos/litros por individuo)</t>
  </si>
  <si>
    <t>Golosinas</t>
  </si>
  <si>
    <t>NOROESTE</t>
  </si>
  <si>
    <t>Gasto per cápita (euros por individuo)</t>
  </si>
  <si>
    <t>GASTO PER CAPITA (€ por individuo)</t>
  </si>
  <si>
    <t>&lt;2MIL</t>
  </si>
  <si>
    <t>Precio medio (€/kg o €/l)</t>
  </si>
  <si>
    <t>PRECIO MEDIO (kg ó litros)</t>
  </si>
  <si>
    <t>2-5MIL</t>
  </si>
  <si>
    <t>5-10MIL</t>
  </si>
  <si>
    <t>10-30MIL</t>
  </si>
  <si>
    <t>30-100MIL</t>
  </si>
  <si>
    <t>100-200MIL</t>
  </si>
  <si>
    <t>200-500MIL</t>
  </si>
  <si>
    <t>&gt;500MIL</t>
  </si>
  <si>
    <t>DE 15 A 19 AÑOS</t>
  </si>
  <si>
    <t>DE 20 A 24 AÑOS</t>
  </si>
  <si>
    <t>DE 25 A 34 AÑOS</t>
  </si>
  <si>
    <t>DE 35 A 49 AÑOS</t>
  </si>
  <si>
    <t>DE 50 A 59 AÑOS</t>
  </si>
  <si>
    <t>DE 60 A 75 AÑOS</t>
  </si>
  <si>
    <t>NIVEL ALTO</t>
  </si>
  <si>
    <t>NIVEL MEDIO ALTO</t>
  </si>
  <si>
    <t>NIVEL MEDIO</t>
  </si>
  <si>
    <t>NIVEL MEDIO BAJO</t>
  </si>
  <si>
    <t>NIVEL BAJO</t>
  </si>
  <si>
    <t>HOMBRE</t>
  </si>
  <si>
    <t>MUJER</t>
  </si>
  <si>
    <t>TRIM 3 23</t>
  </si>
  <si>
    <t>TRIM 4 23</t>
  </si>
  <si>
    <t>TRIM 1 24</t>
  </si>
  <si>
    <t>TRIM 2 24</t>
  </si>
  <si>
    <t>TRIM 3 24</t>
  </si>
  <si>
    <t>TRIM 4 24</t>
  </si>
  <si>
    <t>TRIM 1 25</t>
  </si>
  <si>
    <t>TRIM 2 25</t>
  </si>
  <si>
    <t>VOLUMEN (miles Consumiciones)</t>
  </si>
  <si>
    <t>VOLUMEN (Miles kg ó litros)</t>
  </si>
  <si>
    <t>VALOR (Miles Euros)</t>
  </si>
  <si>
    <t>FRECUENCIA COMPRA (Actos)</t>
  </si>
  <si>
    <t>COMPRA MEDIA (Consumiciones)</t>
  </si>
  <si>
    <t>Dimensión</t>
  </si>
  <si>
    <r>
      <t xml:space="preserve">Datos en color </t>
    </r>
    <r>
      <rPr>
        <sz val="11"/>
        <color theme="2" tint="-0.499984740745262"/>
        <rFont val="Calibri"/>
        <family val="2"/>
        <scheme val="minor"/>
      </rPr>
      <t>gris</t>
    </r>
    <r>
      <rPr>
        <sz val="11"/>
        <rFont val="Calibri"/>
        <family val="2"/>
        <scheme val="minor"/>
      </rPr>
      <t xml:space="preserve"> no tienen suficiente base muestral</t>
    </r>
  </si>
  <si>
    <t xml:space="preserve">(-) o celda en blanco, dato no disponible </t>
  </si>
  <si>
    <t/>
  </si>
  <si>
    <t>Perfil sociodemografico</t>
  </si>
  <si>
    <t>Perfil de la categoría</t>
  </si>
  <si>
    <t xml:space="preserve">% Población </t>
  </si>
  <si>
    <t>T.ESPAñA</t>
  </si>
  <si>
    <t>ALTA Y MEDIA ALTA</t>
  </si>
  <si>
    <t>MEDIA</t>
  </si>
  <si>
    <t>MEDIA BAJA</t>
  </si>
  <si>
    <t>BAJA</t>
  </si>
  <si>
    <r>
      <t>(-) o celda en blanco, dato no disponible</t>
    </r>
    <r>
      <rPr>
        <sz val="11"/>
        <color rgb="FF000000"/>
        <rFont val="Aptos"/>
        <family val="2"/>
      </rPr>
      <t xml:space="preserve"> </t>
    </r>
  </si>
  <si>
    <t>Hiper+Super+Discount+G.A</t>
  </si>
  <si>
    <t>Restaurantes</t>
  </si>
  <si>
    <t>Restaurantes Fast Food</t>
  </si>
  <si>
    <t>Bares/Cafeterias/Cervecerias</t>
  </si>
  <si>
    <t>Panaderias/Pastelerias</t>
  </si>
  <si>
    <t>Tda.Alimentacion/Delicatesen</t>
  </si>
  <si>
    <t>Canal Conveniencia/24h</t>
  </si>
  <si>
    <t>Hoteles</t>
  </si>
  <si>
    <t>Estaciones de servicio</t>
  </si>
  <si>
    <t>Maquinas dispensadoras</t>
  </si>
  <si>
    <t>Servicio en la empresa</t>
  </si>
  <si>
    <t>Resto de canales</t>
  </si>
  <si>
    <t>EN LA CALLE</t>
  </si>
  <si>
    <t>EN CASA DE OTROS</t>
  </si>
  <si>
    <t>EN EL ESTABLECIMIENTO</t>
  </si>
  <si>
    <t>EN EL TRABAJO</t>
  </si>
  <si>
    <t>EN COLEGIO/INSTITUTO/UNIV.</t>
  </si>
  <si>
    <t>EN MI CASA</t>
  </si>
  <si>
    <t>EN M.TRANSP.(AVION,TREN,AUTOC,E</t>
  </si>
  <si>
    <t>EN OTRO LUGAR</t>
  </si>
  <si>
    <t>DESAYUNO</t>
  </si>
  <si>
    <t>APERITIVO/ANTES DE COMER</t>
  </si>
  <si>
    <t>COMIDA</t>
  </si>
  <si>
    <t>TARDE/MERIENDA</t>
  </si>
  <si>
    <t>ANTES DE CENAR</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</si>
  <si>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</si>
  <si>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</si>
  <si>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</si>
  <si>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</si>
  <si>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</si>
  <si>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</si>
  <si>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</si>
  <si>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</si>
  <si>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</si>
  <si>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</si>
  <si>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</si>
  <si>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</si>
  <si>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</si>
  <si>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</si>
  <si>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</si>
  <si>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</si>
  <si>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</si>
  <si>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</si>
  <si>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</si>
  <si>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</si>
  <si>
    <t>Motivos y lugares de consumo</t>
  </si>
  <si>
    <t>Total aperitivos</t>
  </si>
  <si>
    <t>Tda.Alimentacion/24 horas</t>
  </si>
  <si>
    <t>En la calle</t>
  </si>
  <si>
    <t>En casa de otros</t>
  </si>
  <si>
    <t>En el establecimiento</t>
  </si>
  <si>
    <t>En el trabajo</t>
  </si>
  <si>
    <t>En colegio/instituto/univ.</t>
  </si>
  <si>
    <t>En mi casa</t>
  </si>
  <si>
    <t>En otro lugar</t>
  </si>
  <si>
    <t>En m.transp.(avion,tren,autoc,e</t>
  </si>
  <si>
    <t>Desayuno</t>
  </si>
  <si>
    <t>Aperitivo/Antes de comer</t>
  </si>
  <si>
    <t>Comida</t>
  </si>
  <si>
    <t>Aperitivo/antes de comer</t>
  </si>
  <si>
    <t>Tarde/Merienda</t>
  </si>
  <si>
    <t>Antes de cenar</t>
  </si>
  <si>
    <t>Tarde/merienda</t>
  </si>
  <si>
    <t>Cena</t>
  </si>
  <si>
    <t>Despues de la cena</t>
  </si>
  <si>
    <t>Durante el dia</t>
  </si>
  <si>
    <t>Con amigos</t>
  </si>
  <si>
    <t>Con clientes</t>
  </si>
  <si>
    <t>Con compañeros de trabajo</t>
  </si>
  <si>
    <t>Con compañeros de clase</t>
  </si>
  <si>
    <t>Con familia</t>
  </si>
  <si>
    <t>Con la pareja</t>
  </si>
  <si>
    <t>Estaba solo/a</t>
  </si>
  <si>
    <t>Otros</t>
  </si>
  <si>
    <t>Estar trabajando</t>
  </si>
  <si>
    <t>Comida de negocios</t>
  </si>
  <si>
    <t>Por placer/relax</t>
  </si>
  <si>
    <t>Tener hambre/sin planificar</t>
  </si>
  <si>
    <t>Estar de compras</t>
  </si>
  <si>
    <t>No cocinar en casa</t>
  </si>
  <si>
    <t>Celebracion/fiesta/salir tomar</t>
  </si>
  <si>
    <t>Viendo deportes</t>
  </si>
  <si>
    <t>Otros motivos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</si>
</sst>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_-* #,##0.00\ _€_-;\-* #,##0.00\ _€_-;_-* &quot;-&quot;??\ _€_-;_-@_-"/>
    <numFmt numFmtId="165" formatCode="_-* #,##0.0\ _€_-;\-* #,##0.0\ _€_-;_-* &quot;-&quot;??\ _€_-;_-@_-"/>
    <numFmt numFmtId="166" formatCode="_-* #,##0.0\ _€_-;\-* #,##0.0\ _€_-;_-* &quot;-&quot;?\ _€_-;_-@_-"/>
    <numFmt numFmtId="167" formatCode="0.0"/>
  </numFmts>
  <fonts count="38">
    <font>
      <sz val="11"/>
      <color theme="1"/>
      <name val="Calibri"/>
      <family val="2"/>
      <scheme val="minor"/>
    </font>
    <font>
      <sz val="11"/>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name val="Calibri"/>
      <family val="2"/>
      <scheme val="minor"/>
    </font>
    <font>
      <sz val="20"/>
      <color rgb="FF92D400"/>
      <name val="Calibri"/>
      <family val="2"/>
      <scheme val="minor"/>
    </font>
    <font>
      <sz val="14"/>
      <name val="Calibri"/>
      <family val="2"/>
    </font>
    <font>
      <sz val="10"/>
      <color theme="0"/>
      <name val="Calibri"/>
      <family val="2"/>
      <scheme val="minor"/>
    </font>
    <font>
      <b/>
      <sz val="10"/>
      <color theme="1"/>
      <name val="Calibri"/>
      <family val="2"/>
      <scheme val="minor"/>
    </font>
    <font>
      <sz val="10"/>
      <color theme="1"/>
      <name val="Calibri"/>
      <family val="2"/>
      <scheme val="minor"/>
    </font>
    <font>
      <b/>
      <sz val="18"/>
      <color theme="0"/>
      <name val="Calibri"/>
      <family val="2"/>
      <scheme val="minor"/>
    </font>
    <font>
      <b/>
      <sz val="10"/>
      <color theme="0"/>
      <name val="Calibri"/>
      <family val="2"/>
      <scheme val="minor"/>
    </font>
    <font>
      <vertAlign val="superscript"/>
      <sz val="8"/>
      <color theme="1" tint="0.34998626667073579"/>
      <name val="Calibri"/>
      <family val="2"/>
      <scheme val="minor"/>
    </font>
    <font>
      <sz val="12"/>
      <color theme="1"/>
      <name val="Calibri"/>
      <family val="2"/>
      <scheme val="minor"/>
    </font>
    <font>
      <sz val="8"/>
      <color theme="0" tint="-0.249977111117893"/>
      <name val="Calibri"/>
      <family val="2"/>
      <scheme val="minor"/>
    </font>
    <font>
      <b/>
      <sz val="20"/>
      <color theme="1"/>
      <name val="Calibri"/>
      <family val="2"/>
      <scheme val="minor"/>
    </font>
    <font>
      <b/>
      <sz val="11"/>
      <color theme="1"/>
      <name val="Calibri"/>
      <family val="2"/>
      <scheme val="minor"/>
    </font>
    <font>
      <sz val="11"/>
      <name val="Calibri"/>
      <family val="2"/>
      <scheme val="minor"/>
    </font>
    <font>
      <sz val="14"/>
      <color theme="0"/>
      <name val="Calibri"/>
      <family val="2"/>
    </font>
    <font>
      <b/>
      <sz val="10"/>
      <name val="Calibri"/>
      <family val="2"/>
      <scheme val="minor"/>
    </font>
    <font>
      <vertAlign val="superscript"/>
      <sz val="8"/>
      <color theme="0"/>
      <name val="Calibri"/>
      <family val="2"/>
      <scheme val="minor"/>
    </font>
    <font>
      <b/>
      <sz val="11"/>
      <name val="Calibri"/>
      <family val="2"/>
      <scheme val="minor"/>
    </font>
    <font>
      <u/>
      <sz val="11"/>
      <color theme="10"/>
      <name val="Calibri"/>
      <family val="2"/>
      <scheme val="minor"/>
    </font>
    <font>
      <b/>
      <sz val="14"/>
      <color theme="1"/>
      <name val="Calibri"/>
      <family val="2"/>
    </font>
    <font>
      <b/>
      <sz val="14"/>
      <name val="Calibri"/>
      <family val="2"/>
      <scheme val="minor"/>
    </font>
    <font>
      <sz val="11"/>
      <color theme="1"/>
      <name val="Arial"/>
      <family val="2"/>
    </font>
    <font>
      <sz val="12"/>
      <name val="Arial"/>
      <family val="2"/>
    </font>
    <font>
      <sz val="11"/>
      <color theme="2" tint="-0.499984740745262"/>
      <name val="Calibri"/>
      <family val="2"/>
      <scheme val="minor"/>
    </font>
    <font>
      <b/>
      <sz val="9"/>
      <color theme="0"/>
      <name val="Calibri"/>
      <family val="2"/>
      <scheme val="minor"/>
    </font>
    <font>
      <sz val="9"/>
      <color theme="0"/>
      <name val="Calibri"/>
      <family val="2"/>
      <scheme val="minor"/>
    </font>
    <font>
      <b/>
      <sz val="20"/>
      <color theme="2" tint="-0.749992370372631"/>
      <name val="Calibri"/>
      <family val="2"/>
      <scheme val="minor"/>
    </font>
    <font>
      <sz val="20"/>
      <color theme="2" tint="-0.749992370372631"/>
      <name val="Calibri"/>
      <family val="2"/>
      <scheme val="minor"/>
    </font>
    <font>
      <b/>
      <sz val="12"/>
      <name val="Arial"/>
      <family val="2"/>
    </font>
    <font>
      <sz val="11"/>
      <color rgb="FF000000"/>
      <name val="Aptos"/>
      <family val="2"/>
    </font>
    <font>
      <b/>
      <sz val="20"/>
      <name val="Calibri"/>
      <family val="2"/>
      <scheme val="minor"/>
    </font>
    <font>
      <sz val="20"/>
      <name val="Calibri"/>
      <family val="2"/>
      <scheme val="minor"/>
    </font>
    <font>
      <sz val="18"/>
      <color theme="2" tint="-0.749992370372631"/>
      <name val="Calibri"/>
      <family val="2"/>
      <scheme val="minor"/>
    </font>
  </fonts>
  <fills count="5">
    <fill>
      <patternFill patternType="none"/>
    </fill>
    <fill>
      <patternFill patternType="gray125"/>
    </fill>
    <fill>
      <patternFill patternType="solid">
        <fgColor rgb="FFFFFF00"/>
        <bgColor indexed="64"/>
      </patternFill>
    </fill>
    <fill>
      <patternFill patternType="solid">
        <fgColor theme="0" tint="-4.9989318521683403E-2"/>
        <bgColor indexed="64"/>
      </patternFill>
    </fill>
    <fill>
      <patternFill patternType="solid">
        <fgColor theme="0" tint="-0.34998626667073579"/>
        <bgColor indexed="64"/>
      </patternFill>
    </fill>
  </fills>
  <borders count="35">
    <border>
      <left/>
      <right/>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hair">
        <color theme="0" tint="-0.24994659260841701"/>
      </left>
      <right style="hair">
        <color theme="0" tint="-0.24994659260841701"/>
      </right>
      <top style="hair">
        <color theme="0" tint="-0.24994659260841701"/>
      </top>
      <bottom style="hair">
        <color theme="0" tint="-0.24994659260841701"/>
      </bottom>
      <diagonal/>
    </border>
    <border>
      <left style="thin">
        <color indexed="64"/>
      </left>
      <right/>
      <top style="thin">
        <color indexed="64"/>
      </top>
      <bottom/>
      <diagonal/>
    </border>
    <border>
      <left/>
      <right/>
      <top style="thin">
        <color indexed="64"/>
      </top>
      <bottom/>
      <diagonal/>
    </border>
    <border>
      <left style="hair">
        <color theme="0" tint="-0.24994659260841701"/>
      </left>
      <right style="hair">
        <color theme="0" tint="-0.24994659260841701"/>
      </right>
      <top style="thin">
        <color indexed="64"/>
      </top>
      <bottom style="hair">
        <color theme="0" tint="-0.24994659260841701"/>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style="hair">
        <color theme="0" tint="-0.24994659260841701"/>
      </left>
      <right style="hair">
        <color theme="0" tint="-0.24994659260841701"/>
      </right>
      <top style="hair">
        <color theme="0" tint="-0.24994659260841701"/>
      </top>
      <bottom style="thin">
        <color indexed="64"/>
      </bottom>
      <diagonal/>
    </border>
    <border>
      <left style="thin">
        <color theme="0" tint="-0.24994659260841701"/>
      </left>
      <right style="thin">
        <color theme="0" tint="-0.24994659260841701"/>
      </right>
      <top style="thin">
        <color theme="0" tint="-0.24994659260841701"/>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hair">
        <color theme="0" tint="-0.24994659260841701"/>
      </left>
      <right style="hair">
        <color theme="0" tint="-0.24994659260841701"/>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auto="1"/>
      </left>
      <right style="thin">
        <color indexed="64"/>
      </right>
      <top style="thin">
        <color indexed="64"/>
      </top>
      <bottom style="hair">
        <color theme="0" tint="-0.24994659260841701"/>
      </bottom>
      <diagonal/>
    </border>
    <border>
      <left style="thin">
        <color auto="1"/>
      </left>
      <right style="thin">
        <color indexed="64"/>
      </right>
      <top style="hair">
        <color theme="0" tint="-0.24994659260841701"/>
      </top>
      <bottom style="hair">
        <color theme="0" tint="-0.24994659260841701"/>
      </bottom>
      <diagonal/>
    </border>
    <border>
      <left style="thin">
        <color auto="1"/>
      </left>
      <right style="thin">
        <color indexed="64"/>
      </right>
      <top style="hair">
        <color theme="0" tint="-0.24994659260841701"/>
      </top>
      <bottom style="thin">
        <color indexed="64"/>
      </bottom>
      <diagonal/>
    </border>
    <border>
      <left/>
      <right/>
      <top/>
      <bottom style="thin">
        <color theme="0" tint="-0.24994659260841701"/>
      </bottom>
      <diagonal/>
    </border>
    <border>
      <left/>
      <right/>
      <top style="thick">
        <color theme="2" tint="-0.499984740745262"/>
      </top>
      <bottom style="thick">
        <color theme="2" tint="-0.499984740745262"/>
      </bottom>
      <diagonal/>
    </border>
    <border>
      <left/>
      <right/>
      <top/>
      <bottom style="double">
        <color theme="2" tint="-0.749961851863155"/>
      </bottom>
      <diagonal/>
    </border>
    <border>
      <left/>
      <right/>
      <top/>
      <bottom style="double">
        <color theme="1" tint="0.499984740745262"/>
      </bottom>
      <diagonal/>
    </border>
    <border>
      <left style="hair">
        <color theme="0" tint="-0.249977111117893"/>
      </left>
      <right style="hair">
        <color theme="0" tint="-0.249977111117893"/>
      </right>
      <top style="hair">
        <color theme="0" tint="-0.249977111117893"/>
      </top>
      <bottom style="hair">
        <color theme="0" tint="-0.249977111117893"/>
      </bottom>
      <diagonal/>
    </border>
    <border>
      <left style="thin">
        <color indexed="64"/>
      </left>
      <right style="hair">
        <color theme="0" tint="-0.249977111117893"/>
      </right>
      <top style="thin">
        <color indexed="64"/>
      </top>
      <bottom style="thin">
        <color indexed="64"/>
      </bottom>
      <diagonal/>
    </border>
    <border>
      <left style="hair">
        <color theme="0" tint="-0.249977111117893"/>
      </left>
      <right style="hair">
        <color theme="0" tint="-0.249977111117893"/>
      </right>
      <top style="thin">
        <color indexed="64"/>
      </top>
      <bottom style="thin">
        <color indexed="64"/>
      </bottom>
      <diagonal/>
    </border>
    <border>
      <left style="hair">
        <color theme="0" tint="-0.249977111117893"/>
      </left>
      <right style="thin">
        <color indexed="64"/>
      </right>
      <top style="thin">
        <color indexed="64"/>
      </top>
      <bottom style="thin">
        <color indexed="64"/>
      </bottom>
      <diagonal/>
    </border>
    <border>
      <left style="thin">
        <color indexed="64"/>
      </left>
      <right style="hair">
        <color theme="0" tint="-0.249977111117893"/>
      </right>
      <top style="thin">
        <color indexed="64"/>
      </top>
      <bottom style="hair">
        <color theme="0" tint="-0.249977111117893"/>
      </bottom>
      <diagonal/>
    </border>
    <border>
      <left style="hair">
        <color theme="0" tint="-0.249977111117893"/>
      </left>
      <right style="hair">
        <color theme="0" tint="-0.249977111117893"/>
      </right>
      <top style="thin">
        <color indexed="64"/>
      </top>
      <bottom style="hair">
        <color theme="0" tint="-0.249977111117893"/>
      </bottom>
      <diagonal/>
    </border>
    <border>
      <left style="hair">
        <color theme="0" tint="-0.249977111117893"/>
      </left>
      <right style="thin">
        <color indexed="64"/>
      </right>
      <top style="thin">
        <color indexed="64"/>
      </top>
      <bottom style="hair">
        <color theme="0" tint="-0.249977111117893"/>
      </bottom>
      <diagonal/>
    </border>
    <border>
      <left style="thin">
        <color indexed="64"/>
      </left>
      <right style="hair">
        <color theme="0" tint="-0.249977111117893"/>
      </right>
      <top style="hair">
        <color theme="0" tint="-0.249977111117893"/>
      </top>
      <bottom style="hair">
        <color theme="0" tint="-0.249977111117893"/>
      </bottom>
      <diagonal/>
    </border>
    <border>
      <left style="hair">
        <color theme="0" tint="-0.249977111117893"/>
      </left>
      <right style="thin">
        <color indexed="64"/>
      </right>
      <top style="hair">
        <color theme="0" tint="-0.249977111117893"/>
      </top>
      <bottom style="hair">
        <color theme="0" tint="-0.249977111117893"/>
      </bottom>
      <diagonal/>
    </border>
    <border>
      <left style="thin">
        <color indexed="64"/>
      </left>
      <right style="hair">
        <color theme="0" tint="-0.249977111117893"/>
      </right>
      <top style="hair">
        <color theme="0" tint="-0.249977111117893"/>
      </top>
      <bottom style="thin">
        <color indexed="64"/>
      </bottom>
      <diagonal/>
    </border>
    <border>
      <left style="hair">
        <color theme="0" tint="-0.249977111117893"/>
      </left>
      <right style="hair">
        <color theme="0" tint="-0.249977111117893"/>
      </right>
      <top style="hair">
        <color theme="0" tint="-0.249977111117893"/>
      </top>
      <bottom style="thin">
        <color indexed="64"/>
      </bottom>
      <diagonal/>
    </border>
    <border>
      <left style="hair">
        <color theme="0" tint="-0.249977111117893"/>
      </left>
      <right style="thin">
        <color indexed="64"/>
      </right>
      <top style="hair">
        <color theme="0" tint="-0.249977111117893"/>
      </top>
      <bottom style="thin">
        <color indexed="64"/>
      </bottom>
      <diagonal/>
    </border>
    <border>
      <left/>
      <right style="thin">
        <color indexed="64"/>
      </right>
      <top style="thin">
        <color indexed="64"/>
      </top>
      <bottom style="thin">
        <color indexed="64"/>
      </bottom>
      <diagonal/>
    </border>
  </borders>
  <cellStyleXfs count="11">
    <xf numFmtId="0" fontId="0" fillId="0" borderId="0"/>
    <xf numFmtId="164" fontId="1" fillId="0" borderId="0" applyFont="0" applyFill="0" applyBorder="0" applyAlignment="0" applyProtection="0"/>
    <xf numFmtId="0" fontId="23" fillId="0" borderId="0" applyNumberFormat="0" applyFill="0" applyBorder="0" applyAlignment="0" applyProtection="0"/>
    <xf numFmtId="0" fontId="26" fillId="0" borderId="0"/>
    <xf numFmtId="164" fontId="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26" fillId="0" borderId="0" applyFont="0" applyFill="0" applyBorder="0" applyAlignment="0" applyProtection="0"/>
    <xf numFmtId="164" fontId="26" fillId="0" borderId="0" applyFont="0" applyFill="0" applyBorder="0" applyAlignment="0" applyProtection="0"/>
  </cellStyleXfs>
  <cellXfs count="113">
    <xf numFmtId="0" fontId="0" fillId="0" borderId="0" xfId="0"/>
    <xf numFmtId="164" fontId="0" fillId="0" borderId="0" xfId="1" applyFont="1" applyFill="1"/>
    <xf numFmtId="164" fontId="0" fillId="0" borderId="0" xfId="1" applyFont="1"/>
    <xf numFmtId="0" fontId="0" fillId="0" borderId="0" xfId="0" applyAlignment="1" applyProtection="1">
      <alignment horizontal="left" indent="2"/>
      <protection locked="0"/>
    </xf>
    <xf numFmtId="0" fontId="0" fillId="0" borderId="0" xfId="0" applyProtection="1">
      <protection locked="0"/>
    </xf>
    <xf numFmtId="0" fontId="2" fillId="0" borderId="0" xfId="0" applyFont="1" applyAlignment="1" applyProtection="1">
      <alignment vertical="top"/>
      <protection locked="0"/>
    </xf>
    <xf numFmtId="0" fontId="4" fillId="0" borderId="0" xfId="0" applyFont="1" applyProtection="1">
      <protection locked="0"/>
    </xf>
    <xf numFmtId="0" fontId="4" fillId="0" borderId="0" xfId="0" applyFont="1"/>
    <xf numFmtId="0" fontId="12" fillId="0" borderId="0" xfId="0" applyFont="1" applyAlignment="1" applyProtection="1">
      <alignment horizontal="center" vertical="center"/>
      <protection locked="0"/>
    </xf>
    <xf numFmtId="165" fontId="14" fillId="0" borderId="0" xfId="1" applyNumberFormat="1" applyFont="1" applyBorder="1" applyAlignment="1">
      <alignment horizontal="right"/>
    </xf>
    <xf numFmtId="0" fontId="15" fillId="0" borderId="0" xfId="0" applyFont="1" applyAlignment="1">
      <alignment horizontal="right"/>
    </xf>
    <xf numFmtId="49" fontId="13" fillId="0" borderId="0" xfId="0" applyNumberFormat="1" applyFont="1" applyAlignment="1">
      <alignment horizontal="left"/>
    </xf>
    <xf numFmtId="0" fontId="0" fillId="0" borderId="0" xfId="0" applyAlignment="1">
      <alignment horizontal="center"/>
    </xf>
    <xf numFmtId="166" fontId="0" fillId="0" borderId="0" xfId="0" applyNumberFormat="1"/>
    <xf numFmtId="164" fontId="4" fillId="0" borderId="0" xfId="1" applyFont="1"/>
    <xf numFmtId="0" fontId="5" fillId="0" borderId="0" xfId="0" applyFont="1"/>
    <xf numFmtId="0" fontId="10" fillId="0" borderId="3" xfId="0" applyFont="1" applyBorder="1" applyAlignment="1" applyProtection="1">
      <alignment horizontal="left" vertical="center" indent="2"/>
      <protection hidden="1"/>
    </xf>
    <xf numFmtId="0" fontId="10" fillId="0" borderId="6" xfId="0" applyFont="1" applyBorder="1" applyAlignment="1" applyProtection="1">
      <alignment horizontal="left" vertical="center" indent="2"/>
      <protection hidden="1"/>
    </xf>
    <xf numFmtId="0" fontId="10" fillId="0" borderId="7" xfId="0" applyFont="1" applyBorder="1" applyAlignment="1" applyProtection="1">
      <alignment horizontal="left" vertical="center" indent="2"/>
      <protection hidden="1"/>
    </xf>
    <xf numFmtId="0" fontId="9" fillId="0" borderId="11" xfId="0" applyFont="1" applyBorder="1" applyAlignment="1" applyProtection="1">
      <alignment vertical="center"/>
      <protection hidden="1"/>
    </xf>
    <xf numFmtId="0" fontId="18" fillId="0" borderId="0" xfId="0" applyFont="1"/>
    <xf numFmtId="164" fontId="18" fillId="0" borderId="0" xfId="1" applyFont="1" applyFill="1" applyBorder="1"/>
    <xf numFmtId="0" fontId="6" fillId="0" borderId="0" xfId="0" applyFont="1" applyAlignment="1">
      <alignment vertical="center" wrapText="1"/>
    </xf>
    <xf numFmtId="0" fontId="24" fillId="0" borderId="0" xfId="0" applyFont="1" applyAlignment="1">
      <alignment vertical="center" wrapText="1"/>
    </xf>
    <xf numFmtId="0" fontId="24" fillId="0" borderId="0" xfId="0" applyFont="1" applyAlignment="1">
      <alignment vertical="center"/>
    </xf>
    <xf numFmtId="0" fontId="25" fillId="0" borderId="0" xfId="0" applyFont="1" applyAlignment="1">
      <alignment horizontal="center" vertical="center"/>
    </xf>
    <xf numFmtId="0" fontId="0" fillId="0" borderId="0" xfId="0" applyAlignment="1">
      <alignment wrapText="1"/>
    </xf>
    <xf numFmtId="0" fontId="0" fillId="0" borderId="0" xfId="0" applyAlignment="1">
      <alignment vertical="center" wrapText="1"/>
    </xf>
    <xf numFmtId="0" fontId="0" fillId="0" borderId="0" xfId="0" applyAlignment="1">
      <alignment horizontal="left" wrapText="1"/>
    </xf>
    <xf numFmtId="0" fontId="10" fillId="0" borderId="0" xfId="0" applyFont="1"/>
    <xf numFmtId="0" fontId="3" fillId="0" borderId="0" xfId="0" applyFont="1" applyAlignment="1" applyProtection="1">
      <alignment vertical="top"/>
      <protection locked="0"/>
    </xf>
    <xf numFmtId="0" fontId="5" fillId="0" borderId="12" xfId="0" applyFont="1" applyBorder="1"/>
    <xf numFmtId="0" fontId="5" fillId="0" borderId="4" xfId="0" applyFont="1" applyBorder="1"/>
    <xf numFmtId="0" fontId="5" fillId="0" borderId="8" xfId="0" applyFont="1" applyBorder="1"/>
    <xf numFmtId="0" fontId="5" fillId="0" borderId="0" xfId="0" applyFont="1" applyAlignment="1" applyProtection="1">
      <alignment horizontal="left" indent="2"/>
      <protection locked="0"/>
    </xf>
    <xf numFmtId="0" fontId="5" fillId="0" borderId="0" xfId="0" applyFont="1" applyProtection="1">
      <protection locked="0"/>
    </xf>
    <xf numFmtId="0" fontId="21" fillId="0" borderId="0" xfId="0" applyFont="1" applyAlignment="1">
      <alignment horizontal="left"/>
    </xf>
    <xf numFmtId="49" fontId="21" fillId="0" borderId="0" xfId="0" applyNumberFormat="1" applyFont="1" applyAlignment="1">
      <alignment horizontal="left"/>
    </xf>
    <xf numFmtId="0" fontId="18" fillId="0" borderId="0" xfId="0" applyFont="1" applyAlignment="1">
      <alignment horizontal="left" indent="3"/>
    </xf>
    <xf numFmtId="164" fontId="0" fillId="0" borderId="0" xfId="1" applyFont="1" applyBorder="1"/>
    <xf numFmtId="0" fontId="18" fillId="0" borderId="0" xfId="0" applyFont="1" applyProtection="1">
      <protection locked="0"/>
    </xf>
    <xf numFmtId="0" fontId="29" fillId="0" borderId="0" xfId="0" applyFont="1" applyProtection="1">
      <protection locked="0"/>
    </xf>
    <xf numFmtId="0" fontId="30" fillId="0" borderId="0" xfId="0" applyFont="1" applyProtection="1">
      <protection locked="0"/>
    </xf>
    <xf numFmtId="0" fontId="17" fillId="0" borderId="0" xfId="0" applyFont="1" applyAlignment="1">
      <alignment horizontal="left"/>
    </xf>
    <xf numFmtId="0" fontId="7" fillId="0" borderId="20" xfId="0" applyFont="1" applyBorder="1" applyAlignment="1">
      <alignment vertical="center" wrapText="1"/>
    </xf>
    <xf numFmtId="0" fontId="0" fillId="0" borderId="0" xfId="0" applyAlignment="1">
      <alignment horizontal="left" vertical="center" wrapText="1"/>
    </xf>
    <xf numFmtId="0" fontId="5" fillId="0" borderId="0" xfId="0" applyFont="1" applyAlignment="1" applyProtection="1">
      <alignment horizontal="left"/>
      <protection locked="0"/>
    </xf>
    <xf numFmtId="0" fontId="7" fillId="0" borderId="21" xfId="0" applyFont="1" applyBorder="1" applyAlignment="1" applyProtection="1">
      <alignment vertical="center" wrapText="1"/>
      <protection locked="0"/>
    </xf>
    <xf numFmtId="0" fontId="19" fillId="0" borderId="0" xfId="0" applyFont="1" applyAlignment="1" applyProtection="1">
      <alignment vertical="center" wrapText="1"/>
      <protection locked="0"/>
    </xf>
    <xf numFmtId="0" fontId="11" fillId="0" borderId="0" xfId="0" applyFont="1" applyProtection="1">
      <protection locked="0"/>
    </xf>
    <xf numFmtId="0" fontId="0" fillId="0" borderId="0" xfId="0" applyProtection="1">
      <protection locked="0" hidden="1"/>
    </xf>
    <xf numFmtId="164" fontId="18" fillId="0" borderId="2" xfId="1" applyFont="1" applyFill="1" applyBorder="1" applyProtection="1">
      <protection locked="0" hidden="1"/>
    </xf>
    <xf numFmtId="164" fontId="9" fillId="3" borderId="10" xfId="0" applyNumberFormat="1" applyFont="1" applyFill="1" applyBorder="1" applyAlignment="1" applyProtection="1">
      <alignment horizontal="center" vertical="center" wrapText="1"/>
      <protection locked="0" hidden="1"/>
    </xf>
    <xf numFmtId="0" fontId="20" fillId="4" borderId="1" xfId="0" applyFont="1" applyFill="1" applyBorder="1" applyAlignment="1" applyProtection="1">
      <alignment horizontal="center" vertical="center" wrapText="1"/>
      <protection locked="0" hidden="1"/>
    </xf>
    <xf numFmtId="165" fontId="18" fillId="0" borderId="14" xfId="1" applyNumberFormat="1" applyFont="1" applyFill="1" applyBorder="1" applyProtection="1">
      <protection locked="0" hidden="1"/>
    </xf>
    <xf numFmtId="165" fontId="18" fillId="0" borderId="15" xfId="1" applyNumberFormat="1" applyFont="1" applyFill="1" applyBorder="1" applyProtection="1">
      <protection locked="0" hidden="1"/>
    </xf>
    <xf numFmtId="165" fontId="18" fillId="0" borderId="16" xfId="1" applyNumberFormat="1" applyFont="1" applyFill="1" applyBorder="1" applyProtection="1">
      <protection locked="0" hidden="1"/>
    </xf>
    <xf numFmtId="165" fontId="18" fillId="0" borderId="17" xfId="1" applyNumberFormat="1" applyFont="1" applyFill="1" applyBorder="1" applyProtection="1">
      <protection locked="0" hidden="1"/>
    </xf>
    <xf numFmtId="164" fontId="0" fillId="0" borderId="0" xfId="0" applyNumberFormat="1" applyProtection="1">
      <protection locked="0" hidden="1"/>
    </xf>
    <xf numFmtId="164" fontId="18" fillId="0" borderId="13" xfId="1" applyFont="1" applyFill="1" applyBorder="1" applyProtection="1">
      <protection locked="0" hidden="1"/>
    </xf>
    <xf numFmtId="164" fontId="18" fillId="0" borderId="5" xfId="1" applyFont="1" applyFill="1" applyBorder="1" applyProtection="1">
      <protection locked="0" hidden="1"/>
    </xf>
    <xf numFmtId="164" fontId="18" fillId="0" borderId="9" xfId="1" applyFont="1" applyFill="1" applyBorder="1" applyProtection="1">
      <protection locked="0" hidden="1"/>
    </xf>
    <xf numFmtId="164" fontId="18" fillId="0" borderId="2" xfId="1" applyFont="1" applyFill="1" applyBorder="1" applyProtection="1">
      <protection locked="0"/>
    </xf>
    <xf numFmtId="0" fontId="18" fillId="0" borderId="0" xfId="0" applyFont="1" applyAlignment="1" applyProtection="1">
      <alignment horizontal="center" vertical="center" wrapText="1"/>
      <protection locked="0"/>
    </xf>
    <xf numFmtId="0" fontId="5" fillId="0" borderId="0" xfId="0" applyFont="1" applyAlignment="1" applyProtection="1">
      <alignment horizontal="center" vertical="center" wrapText="1"/>
      <protection locked="0"/>
    </xf>
    <xf numFmtId="0" fontId="8" fillId="0" borderId="0" xfId="0" applyFont="1" applyAlignment="1" applyProtection="1">
      <alignment horizontal="center" vertical="center"/>
      <protection locked="0"/>
    </xf>
    <xf numFmtId="164" fontId="20" fillId="3" borderId="10" xfId="0" applyNumberFormat="1" applyFont="1" applyFill="1" applyBorder="1" applyAlignment="1" applyProtection="1">
      <alignment horizontal="center" vertical="center" wrapText="1"/>
      <protection locked="0"/>
    </xf>
    <xf numFmtId="164" fontId="20" fillId="3" borderId="1" xfId="0" applyNumberFormat="1" applyFont="1" applyFill="1" applyBorder="1" applyAlignment="1" applyProtection="1">
      <alignment horizontal="center" vertical="center" wrapText="1"/>
      <protection locked="0"/>
    </xf>
    <xf numFmtId="0" fontId="20" fillId="3" borderId="1" xfId="0" applyFont="1" applyFill="1" applyBorder="1" applyAlignment="1" applyProtection="1">
      <alignment horizontal="center" vertical="center" wrapText="1"/>
      <protection locked="0"/>
    </xf>
    <xf numFmtId="0" fontId="22" fillId="0" borderId="0" xfId="0" applyFont="1" applyAlignment="1" applyProtection="1">
      <alignment horizontal="left" indent="4"/>
      <protection locked="0"/>
    </xf>
    <xf numFmtId="167" fontId="18" fillId="0" borderId="2" xfId="1" applyNumberFormat="1" applyFont="1" applyFill="1" applyBorder="1" applyAlignment="1" applyProtection="1">
      <alignment horizontal="center"/>
      <protection locked="0"/>
    </xf>
    <xf numFmtId="0" fontId="18" fillId="0" borderId="0" xfId="0" applyFont="1" applyAlignment="1" applyProtection="1">
      <alignment horizontal="left" indent="8"/>
      <protection locked="0"/>
    </xf>
    <xf numFmtId="0" fontId="18" fillId="0" borderId="0" xfId="0" applyFont="1" applyAlignment="1" applyProtection="1">
      <alignment horizontal="left" indent="10"/>
      <protection locked="0"/>
    </xf>
    <xf numFmtId="0" fontId="18" fillId="0" borderId="0" xfId="0" applyFont="1" applyAlignment="1" applyProtection="1">
      <alignment horizontal="left" indent="3"/>
      <protection locked="0"/>
    </xf>
    <xf numFmtId="0" fontId="18" fillId="0" borderId="0" xfId="0" quotePrefix="1" applyFont="1" applyAlignment="1" applyProtection="1">
      <alignment horizontal="left" indent="3"/>
      <protection locked="0"/>
    </xf>
    <xf numFmtId="0" fontId="16" fillId="0" borderId="0" xfId="0" applyFont="1" applyAlignment="1" applyProtection="1">
      <alignment vertical="center"/>
      <protection locked="0"/>
    </xf>
    <xf numFmtId="0" fontId="18" fillId="0" borderId="11" xfId="0" applyFont="1" applyBorder="1" applyAlignment="1" applyProtection="1">
      <alignment horizontal="left" indent="3"/>
      <protection locked="0"/>
    </xf>
    <xf numFmtId="0" fontId="5" fillId="0" borderId="12" xfId="0" applyFont="1" applyBorder="1" applyProtection="1">
      <protection locked="0"/>
    </xf>
    <xf numFmtId="0" fontId="18" fillId="0" borderId="3" xfId="0" applyFont="1" applyBorder="1" applyAlignment="1" applyProtection="1">
      <alignment horizontal="left" indent="5"/>
      <protection locked="0"/>
    </xf>
    <xf numFmtId="0" fontId="5" fillId="0" borderId="4" xfId="0" applyFont="1" applyBorder="1" applyProtection="1">
      <protection locked="0"/>
    </xf>
    <xf numFmtId="0" fontId="18" fillId="0" borderId="6" xfId="0" applyFont="1" applyBorder="1" applyAlignment="1" applyProtection="1">
      <alignment horizontal="left" indent="5"/>
      <protection locked="0"/>
    </xf>
    <xf numFmtId="0" fontId="18" fillId="0" borderId="7" xfId="0" applyFont="1" applyBorder="1" applyAlignment="1" applyProtection="1">
      <alignment horizontal="left" indent="5"/>
      <protection locked="0"/>
    </xf>
    <xf numFmtId="0" fontId="5" fillId="0" borderId="8" xfId="0" applyFont="1" applyBorder="1" applyProtection="1">
      <protection locked="0"/>
    </xf>
    <xf numFmtId="164" fontId="32" fillId="0" borderId="0" xfId="4" applyFont="1" applyFill="1" applyAlignment="1">
      <alignment horizontal="center" vertical="center" wrapText="1"/>
    </xf>
    <xf numFmtId="0" fontId="24" fillId="0" borderId="19" xfId="0" applyFont="1" applyBorder="1" applyAlignment="1">
      <alignment horizontal="center" vertical="center"/>
    </xf>
    <xf numFmtId="0" fontId="17" fillId="0" borderId="0" xfId="0" applyFont="1" applyAlignment="1" applyProtection="1">
      <alignment vertical="top"/>
      <protection locked="0"/>
    </xf>
    <xf numFmtId="165" fontId="18" fillId="0" borderId="22" xfId="1" applyNumberFormat="1" applyFont="1" applyFill="1" applyBorder="1" applyProtection="1">
      <protection locked="0" hidden="1"/>
    </xf>
    <xf numFmtId="165" fontId="18" fillId="0" borderId="23" xfId="1" applyNumberFormat="1" applyFont="1" applyFill="1" applyBorder="1" applyProtection="1">
      <protection locked="0" hidden="1"/>
    </xf>
    <xf numFmtId="165" fontId="18" fillId="0" borderId="24" xfId="1" applyNumberFormat="1" applyFont="1" applyFill="1" applyBorder="1" applyProtection="1">
      <protection locked="0" hidden="1"/>
    </xf>
    <xf numFmtId="165" fontId="18" fillId="0" borderId="25" xfId="1" applyNumberFormat="1" applyFont="1" applyFill="1" applyBorder="1" applyProtection="1">
      <protection locked="0" hidden="1"/>
    </xf>
    <xf numFmtId="165" fontId="18" fillId="0" borderId="26" xfId="1" applyNumberFormat="1" applyFont="1" applyFill="1" applyBorder="1" applyProtection="1">
      <protection locked="0" hidden="1"/>
    </xf>
    <xf numFmtId="165" fontId="18" fillId="0" borderId="27" xfId="1" applyNumberFormat="1" applyFont="1" applyFill="1" applyBorder="1" applyProtection="1">
      <protection locked="0" hidden="1"/>
    </xf>
    <xf numFmtId="165" fontId="18" fillId="0" borderId="28" xfId="1" applyNumberFormat="1" applyFont="1" applyFill="1" applyBorder="1" applyProtection="1">
      <protection locked="0" hidden="1"/>
    </xf>
    <xf numFmtId="165" fontId="18" fillId="0" borderId="29" xfId="1" applyNumberFormat="1" applyFont="1" applyFill="1" applyBorder="1" applyProtection="1">
      <protection locked="0" hidden="1"/>
    </xf>
    <xf numFmtId="165" fontId="18" fillId="0" borderId="30" xfId="1" applyNumberFormat="1" applyFont="1" applyFill="1" applyBorder="1" applyProtection="1">
      <protection locked="0" hidden="1"/>
    </xf>
    <xf numFmtId="165" fontId="18" fillId="0" borderId="31" xfId="1" applyNumberFormat="1" applyFont="1" applyFill="1" applyBorder="1" applyProtection="1">
      <protection locked="0" hidden="1"/>
    </xf>
    <xf numFmtId="165" fontId="18" fillId="0" borderId="32" xfId="1" applyNumberFormat="1" applyFont="1" applyFill="1" applyBorder="1" applyProtection="1">
      <protection locked="0" hidden="1"/>
    </xf>
    <xf numFmtId="165" fontId="18" fillId="0" borderId="33" xfId="1" applyNumberFormat="1" applyFont="1" applyFill="1" applyBorder="1" applyProtection="1">
      <protection locked="0" hidden="1"/>
    </xf>
    <xf numFmtId="0" fontId="35" fillId="0" borderId="0" xfId="0" applyFont="1" applyAlignment="1">
      <alignment vertical="center" wrapText="1"/>
    </xf>
    <xf numFmtId="0" fontId="36" fillId="0" borderId="0" xfId="2" applyFont="1" applyAlignment="1">
      <alignment horizontal="left" vertical="center"/>
    </xf>
    <xf numFmtId="164" fontId="37" fillId="0" borderId="0" xfId="4" applyFont="1" applyFill="1" applyAlignment="1">
      <alignment horizontal="center" vertical="center" wrapText="1"/>
    </xf>
    <xf numFmtId="0" fontId="17" fillId="0" borderId="0" xfId="0" applyFont="1" applyAlignment="1">
      <alignment horizontal="left" vertical="top" wrapText="1"/>
    </xf>
    <xf numFmtId="0" fontId="35" fillId="0" borderId="0" xfId="0" applyFont="1" applyAlignment="1">
      <alignment horizontal="center" vertical="center" wrapText="1"/>
    </xf>
    <xf numFmtId="0" fontId="0" fillId="0" borderId="0" xfId="0" applyAlignment="1">
      <alignment horizontal="left" vertical="top" wrapText="1"/>
    </xf>
    <xf numFmtId="164" fontId="35" fillId="0" borderId="0" xfId="4" applyFont="1" applyFill="1" applyAlignment="1">
      <alignment horizontal="center" wrapText="1"/>
    </xf>
    <xf numFmtId="0" fontId="7" fillId="0" borderId="11" xfId="0" applyFont="1" applyBorder="1" applyAlignment="1">
      <alignment horizontal="center" vertical="center"/>
    </xf>
    <xf numFmtId="0" fontId="7" fillId="0" borderId="12" xfId="0" applyFont="1" applyBorder="1" applyAlignment="1">
      <alignment horizontal="center" vertical="center"/>
    </xf>
    <xf numFmtId="0" fontId="7" fillId="0" borderId="34" xfId="0" applyFont="1" applyBorder="1" applyAlignment="1">
      <alignment horizontal="center" vertical="center"/>
    </xf>
    <xf numFmtId="0" fontId="27" fillId="0" borderId="0" xfId="3" applyFont="1" applyAlignment="1">
      <alignment horizontal="left" vertical="top" wrapText="1"/>
    </xf>
    <xf numFmtId="0" fontId="0" fillId="2" borderId="0" xfId="0" applyFill="1" applyAlignment="1">
      <alignment horizontal="center"/>
    </xf>
    <xf numFmtId="0" fontId="31" fillId="0" borderId="0" xfId="0" applyFont="1" applyAlignment="1" applyProtection="1">
      <alignment horizontal="center" vertical="center" wrapText="1"/>
      <protection locked="0"/>
    </xf>
    <xf numFmtId="0" fontId="31" fillId="0" borderId="0" xfId="0" applyFont="1" applyAlignment="1" applyProtection="1">
      <alignment horizontal="center" vertical="center"/>
      <protection locked="0"/>
    </xf>
    <xf numFmtId="0" fontId="16" fillId="0" borderId="18" xfId="0" applyFont="1" applyBorder="1" applyAlignment="1" applyProtection="1">
      <alignment horizontal="center" vertical="center"/>
      <protection locked="0"/>
    </xf>
  </cellXfs>
  <cellStyles count="11">
    <cellStyle name="Hipervínculo" xfId="2" builtinId="8"/>
    <cellStyle name="Millares" xfId="1" builtinId="3"/>
    <cellStyle name="Millares 2" xfId="4" xr:uid="{00000000-0005-0000-0000-000032000000}"/>
    <cellStyle name="Millares 2 2" xfId="6" xr:uid="{00000000-0005-0000-0000-000001000000}"/>
    <cellStyle name="Millares 2 2 2" xfId="10" xr:uid="{00000000-0005-0000-0000-000003000000}"/>
    <cellStyle name="Millares 2 3" xfId="8" xr:uid="{00000000-0005-0000-0000-000002000000}"/>
    <cellStyle name="Millares 3" xfId="5" xr:uid="{00000000-0005-0000-0000-000002000000}"/>
    <cellStyle name="Millares 3 2" xfId="9" xr:uid="{00000000-0005-0000-0000-000004000000}"/>
    <cellStyle name="Millares 4" xfId="7" xr:uid="{00000000-0005-0000-0000-000035000000}"/>
    <cellStyle name="Normal" xfId="0" builtinId="0"/>
    <cellStyle name="Normal 2 2" xfId="3" xr:uid="{2053DB67-3F42-4BA4-ACD8-764ED0D7768D}"/>
  </cellStyles>
  <dxfs count="1">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Lines="11" dropStyle="combo" dx="22" fmlaLink="A7" fmlaRange="DESPLEGABLES!$D$3:$D$13" noThreeD="1" sel="11" val="0"/>
</file>

<file path=xl/ctrlProps/ctrlProp2.xml><?xml version="1.0" encoding="utf-8"?>
<formControlPr xmlns="http://schemas.microsoft.com/office/spreadsheetml/2009/9/main" objectType="Drop" dropStyle="combo" dx="22" fmlaLink="A8" fmlaRange="DESPLEGABLES!$M$3:$M$5" noThreeD="1" sel="2" val="0"/>
</file>

<file path=xl/ctrlProps/ctrlProp3.xml><?xml version="1.0" encoding="utf-8"?>
<formControlPr xmlns="http://schemas.microsoft.com/office/spreadsheetml/2009/9/main" objectType="Drop" dropStyle="combo" dx="22" fmlaLink="C8" fmlaRange="DESPLEGABLES!$H$3:$H$11" noThreeD="1" sel="5" val="0"/>
</file>

<file path=xl/ctrlProps/ctrlProp4.xml><?xml version="1.0" encoding="utf-8"?>
<formControlPr xmlns="http://schemas.microsoft.com/office/spreadsheetml/2009/9/main" objectType="Drop" dropStyle="combo" dx="22" fmlaLink="$A$7" fmlaRange="DESPLEGABLES!$M$3:$M$5" noThreeD="1" sel="2"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hyperlink" Target="#PORTADA!A1"/><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_rels/drawing5.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6.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_rels/drawing7.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png"/><Relationship Id="rId1" Type="http://schemas.openxmlformats.org/officeDocument/2006/relationships/hyperlink" Target="#PORTADA!A1"/><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408216</xdr:colOff>
      <xdr:row>0</xdr:row>
      <xdr:rowOff>68037</xdr:rowOff>
    </xdr:from>
    <xdr:to>
      <xdr:col>3</xdr:col>
      <xdr:colOff>282577</xdr:colOff>
      <xdr:row>1</xdr:row>
      <xdr:rowOff>72571</xdr:rowOff>
    </xdr:to>
    <xdr:sp macro="" textlink="">
      <xdr:nvSpPr>
        <xdr:cNvPr id="2" name="Freeform 2">
          <a:extLst>
            <a:ext uri="{FF2B5EF4-FFF2-40B4-BE49-F238E27FC236}">
              <a16:creationId xmlns:a16="http://schemas.microsoft.com/office/drawing/2014/main" id="{A76BB98F-23CD-4ECF-906C-D66ABB8B5178}"/>
            </a:ext>
          </a:extLst>
        </xdr:cNvPr>
        <xdr:cNvSpPr/>
      </xdr:nvSpPr>
      <xdr:spPr>
        <a:xfrm>
          <a:off x="408216" y="68037"/>
          <a:ext cx="2269218" cy="929820"/>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476198</xdr:colOff>
      <xdr:row>12</xdr:row>
      <xdr:rowOff>103621</xdr:rowOff>
    </xdr:from>
    <xdr:to>
      <xdr:col>3</xdr:col>
      <xdr:colOff>775607</xdr:colOff>
      <xdr:row>17</xdr:row>
      <xdr:rowOff>3176</xdr:rowOff>
    </xdr:to>
    <xdr:sp macro="" textlink="">
      <xdr:nvSpPr>
        <xdr:cNvPr id="3" name="Freeform 11">
          <a:extLst>
            <a:ext uri="{FF2B5EF4-FFF2-40B4-BE49-F238E27FC236}">
              <a16:creationId xmlns:a16="http://schemas.microsoft.com/office/drawing/2014/main" id="{84FCD515-39DE-41C3-8E3E-0D44DC275343}"/>
            </a:ext>
          </a:extLst>
        </xdr:cNvPr>
        <xdr:cNvSpPr/>
      </xdr:nvSpPr>
      <xdr:spPr>
        <a:xfrm>
          <a:off x="476198" y="5536046"/>
          <a:ext cx="2696534" cy="804430"/>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694764</xdr:colOff>
      <xdr:row>3</xdr:row>
      <xdr:rowOff>80935</xdr:rowOff>
    </xdr:from>
    <xdr:to>
      <xdr:col>7</xdr:col>
      <xdr:colOff>680942</xdr:colOff>
      <xdr:row>10</xdr:row>
      <xdr:rowOff>6723</xdr:rowOff>
    </xdr:to>
    <xdr:pic>
      <xdr:nvPicPr>
        <xdr:cNvPr id="4" name="Imagen 3">
          <a:extLst>
            <a:ext uri="{FF2B5EF4-FFF2-40B4-BE49-F238E27FC236}">
              <a16:creationId xmlns:a16="http://schemas.microsoft.com/office/drawing/2014/main" id="{B23B372B-D00C-7D6C-27FC-A30D73BD6B74}"/>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94764" y="1380817"/>
          <a:ext cx="5581649" cy="3743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1504950</xdr:colOff>
      <xdr:row>37</xdr:row>
      <xdr:rowOff>123603</xdr:rowOff>
    </xdr:from>
    <xdr:to>
      <xdr:col>0</xdr:col>
      <xdr:colOff>5743575</xdr:colOff>
      <xdr:row>54</xdr:row>
      <xdr:rowOff>57150</xdr:rowOff>
    </xdr:to>
    <xdr:grpSp>
      <xdr:nvGrpSpPr>
        <xdr:cNvPr id="2" name="5 Grupo">
          <a:extLst>
            <a:ext uri="{FF2B5EF4-FFF2-40B4-BE49-F238E27FC236}">
              <a16:creationId xmlns:a16="http://schemas.microsoft.com/office/drawing/2014/main" id="{B5A0A156-B25B-4D67-B7BC-54C24957D078}"/>
            </a:ext>
          </a:extLst>
        </xdr:cNvPr>
        <xdr:cNvGrpSpPr/>
      </xdr:nvGrpSpPr>
      <xdr:grpSpPr>
        <a:xfrm>
          <a:off x="1504950" y="10915428"/>
          <a:ext cx="4238625" cy="3010122"/>
          <a:chOff x="2450483" y="941737"/>
          <a:chExt cx="6608172" cy="4643216"/>
        </a:xfrm>
        <a:noFill/>
      </xdr:grpSpPr>
      <xdr:grpSp>
        <xdr:nvGrpSpPr>
          <xdr:cNvPr id="3" name="Group 248">
            <a:extLst>
              <a:ext uri="{FF2B5EF4-FFF2-40B4-BE49-F238E27FC236}">
                <a16:creationId xmlns:a16="http://schemas.microsoft.com/office/drawing/2014/main" id="{4B1626DD-F23F-ABF7-344D-A1FC04BFED53}"/>
              </a:ext>
            </a:extLst>
          </xdr:cNvPr>
          <xdr:cNvGrpSpPr>
            <a:grpSpLocks/>
          </xdr:cNvGrpSpPr>
        </xdr:nvGrpSpPr>
        <xdr:grpSpPr bwMode="auto">
          <a:xfrm>
            <a:off x="2450483" y="941737"/>
            <a:ext cx="6608172" cy="4643216"/>
            <a:chOff x="879" y="510"/>
            <a:chExt cx="3995" cy="3041"/>
          </a:xfrm>
          <a:grpFill/>
        </xdr:grpSpPr>
        <xdr:grpSp>
          <xdr:nvGrpSpPr>
            <xdr:cNvPr id="17" name="Group 19">
              <a:extLst>
                <a:ext uri="{FF2B5EF4-FFF2-40B4-BE49-F238E27FC236}">
                  <a16:creationId xmlns:a16="http://schemas.microsoft.com/office/drawing/2014/main" id="{B2F1E299-950C-CE48-8CF3-A01742FB6D61}"/>
                </a:ext>
              </a:extLst>
            </xdr:cNvPr>
            <xdr:cNvGrpSpPr>
              <a:grpSpLocks/>
            </xdr:cNvGrpSpPr>
          </xdr:nvGrpSpPr>
          <xdr:grpSpPr bwMode="auto">
            <a:xfrm>
              <a:off x="3915" y="1898"/>
              <a:ext cx="959" cy="497"/>
              <a:chOff x="3915" y="1898"/>
              <a:chExt cx="959" cy="497"/>
            </a:xfrm>
            <a:grpFill/>
          </xdr:grpSpPr>
          <xdr:sp macro="" textlink="">
            <xdr:nvSpPr>
              <xdr:cNvPr id="79" name="Freeform 20">
                <a:extLst>
                  <a:ext uri="{FF2B5EF4-FFF2-40B4-BE49-F238E27FC236}">
                    <a16:creationId xmlns:a16="http://schemas.microsoft.com/office/drawing/2014/main" id="{62CF26A2-55E5-B39E-20B9-A5F9B789C59E}"/>
                  </a:ext>
                </a:extLst>
              </xdr:cNvPr>
              <xdr:cNvSpPr>
                <a:spLocks/>
              </xdr:cNvSpPr>
            </xdr:nvSpPr>
            <xdr:spPr bwMode="auto">
              <a:xfrm>
                <a:off x="3915" y="2292"/>
                <a:ext cx="151" cy="103"/>
              </a:xfrm>
              <a:custGeom>
                <a:avLst/>
                <a:gdLst>
                  <a:gd name="T0" fmla="*/ 30 w 151"/>
                  <a:gd name="T1" fmla="*/ 24 h 103"/>
                  <a:gd name="T2" fmla="*/ 99 w 151"/>
                  <a:gd name="T3" fmla="*/ 4 h 103"/>
                  <a:gd name="T4" fmla="*/ 144 w 151"/>
                  <a:gd name="T5" fmla="*/ 49 h 103"/>
                  <a:gd name="T6" fmla="*/ 54 w 151"/>
                  <a:gd name="T7" fmla="*/ 95 h 103"/>
                  <a:gd name="T8" fmla="*/ 8 w 151"/>
                  <a:gd name="T9" fmla="*/ 95 h 103"/>
                  <a:gd name="T10" fmla="*/ 8 w 151"/>
                  <a:gd name="T11" fmla="*/ 49 h 103"/>
                  <a:gd name="T12" fmla="*/ 30 w 151"/>
                  <a:gd name="T13" fmla="*/ 24 h 103"/>
                </a:gdLst>
                <a:ahLst/>
                <a:cxnLst>
                  <a:cxn ang="0">
                    <a:pos x="T0" y="T1"/>
                  </a:cxn>
                  <a:cxn ang="0">
                    <a:pos x="T2" y="T3"/>
                  </a:cxn>
                  <a:cxn ang="0">
                    <a:pos x="T4" y="T5"/>
                  </a:cxn>
                  <a:cxn ang="0">
                    <a:pos x="T6" y="T7"/>
                  </a:cxn>
                  <a:cxn ang="0">
                    <a:pos x="T8" y="T9"/>
                  </a:cxn>
                  <a:cxn ang="0">
                    <a:pos x="T10" y="T11"/>
                  </a:cxn>
                  <a:cxn ang="0">
                    <a:pos x="T12" y="T13"/>
                  </a:cxn>
                </a:cxnLst>
                <a:rect l="0" t="0" r="r" b="b"/>
                <a:pathLst>
                  <a:path w="151" h="103">
                    <a:moveTo>
                      <a:pt x="30" y="24"/>
                    </a:moveTo>
                    <a:cubicBezTo>
                      <a:pt x="45" y="17"/>
                      <a:pt x="80" y="0"/>
                      <a:pt x="99" y="4"/>
                    </a:cubicBezTo>
                    <a:cubicBezTo>
                      <a:pt x="118" y="8"/>
                      <a:pt x="151" y="34"/>
                      <a:pt x="144" y="49"/>
                    </a:cubicBezTo>
                    <a:cubicBezTo>
                      <a:pt x="137" y="64"/>
                      <a:pt x="77" y="87"/>
                      <a:pt x="54" y="95"/>
                    </a:cubicBezTo>
                    <a:cubicBezTo>
                      <a:pt x="31" y="103"/>
                      <a:pt x="16" y="103"/>
                      <a:pt x="8" y="95"/>
                    </a:cubicBezTo>
                    <a:cubicBezTo>
                      <a:pt x="0" y="87"/>
                      <a:pt x="4" y="61"/>
                      <a:pt x="8" y="49"/>
                    </a:cubicBezTo>
                    <a:cubicBezTo>
                      <a:pt x="12" y="37"/>
                      <a:pt x="15" y="31"/>
                      <a:pt x="30" y="2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0" name="Freeform 21">
                <a:extLst>
                  <a:ext uri="{FF2B5EF4-FFF2-40B4-BE49-F238E27FC236}">
                    <a16:creationId xmlns:a16="http://schemas.microsoft.com/office/drawing/2014/main" id="{FD60AD32-EF72-72A9-9A39-BAE522A4245B}"/>
                  </a:ext>
                </a:extLst>
              </xdr:cNvPr>
              <xdr:cNvSpPr>
                <a:spLocks/>
              </xdr:cNvSpPr>
            </xdr:nvSpPr>
            <xdr:spPr bwMode="auto">
              <a:xfrm>
                <a:off x="4241" y="1979"/>
                <a:ext cx="408" cy="287"/>
              </a:xfrm>
              <a:custGeom>
                <a:avLst/>
                <a:gdLst>
                  <a:gd name="T0" fmla="*/ 0 w 408"/>
                  <a:gd name="T1" fmla="*/ 136 h 287"/>
                  <a:gd name="T2" fmla="*/ 91 w 408"/>
                  <a:gd name="T3" fmla="*/ 90 h 287"/>
                  <a:gd name="T4" fmla="*/ 181 w 408"/>
                  <a:gd name="T5" fmla="*/ 45 h 287"/>
                  <a:gd name="T6" fmla="*/ 272 w 408"/>
                  <a:gd name="T7" fmla="*/ 0 h 287"/>
                  <a:gd name="T8" fmla="*/ 272 w 408"/>
                  <a:gd name="T9" fmla="*/ 45 h 287"/>
                  <a:gd name="T10" fmla="*/ 317 w 408"/>
                  <a:gd name="T11" fmla="*/ 45 h 287"/>
                  <a:gd name="T12" fmla="*/ 408 w 408"/>
                  <a:gd name="T13" fmla="*/ 90 h 287"/>
                  <a:gd name="T14" fmla="*/ 317 w 408"/>
                  <a:gd name="T15" fmla="*/ 136 h 287"/>
                  <a:gd name="T16" fmla="*/ 227 w 408"/>
                  <a:gd name="T17" fmla="*/ 272 h 287"/>
                  <a:gd name="T18" fmla="*/ 181 w 408"/>
                  <a:gd name="T19" fmla="*/ 226 h 287"/>
                  <a:gd name="T20" fmla="*/ 136 w 408"/>
                  <a:gd name="T21" fmla="*/ 181 h 287"/>
                  <a:gd name="T22" fmla="*/ 91 w 408"/>
                  <a:gd name="T23" fmla="*/ 181 h 287"/>
                  <a:gd name="T24" fmla="*/ 0 w 408"/>
                  <a:gd name="T25" fmla="*/ 136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408" h="287">
                    <a:moveTo>
                      <a:pt x="0" y="136"/>
                    </a:moveTo>
                    <a:cubicBezTo>
                      <a:pt x="0" y="121"/>
                      <a:pt x="61" y="105"/>
                      <a:pt x="91" y="90"/>
                    </a:cubicBezTo>
                    <a:cubicBezTo>
                      <a:pt x="121" y="75"/>
                      <a:pt x="151" y="60"/>
                      <a:pt x="181" y="45"/>
                    </a:cubicBezTo>
                    <a:cubicBezTo>
                      <a:pt x="211" y="30"/>
                      <a:pt x="257" y="0"/>
                      <a:pt x="272" y="0"/>
                    </a:cubicBezTo>
                    <a:cubicBezTo>
                      <a:pt x="287" y="0"/>
                      <a:pt x="265" y="38"/>
                      <a:pt x="272" y="45"/>
                    </a:cubicBezTo>
                    <a:cubicBezTo>
                      <a:pt x="279" y="52"/>
                      <a:pt x="294" y="38"/>
                      <a:pt x="317" y="45"/>
                    </a:cubicBezTo>
                    <a:cubicBezTo>
                      <a:pt x="340" y="52"/>
                      <a:pt x="408" y="75"/>
                      <a:pt x="408" y="90"/>
                    </a:cubicBezTo>
                    <a:cubicBezTo>
                      <a:pt x="408" y="105"/>
                      <a:pt x="347" y="106"/>
                      <a:pt x="317" y="136"/>
                    </a:cubicBezTo>
                    <a:cubicBezTo>
                      <a:pt x="287" y="166"/>
                      <a:pt x="250" y="257"/>
                      <a:pt x="227" y="272"/>
                    </a:cubicBezTo>
                    <a:cubicBezTo>
                      <a:pt x="204" y="287"/>
                      <a:pt x="196" y="241"/>
                      <a:pt x="181" y="226"/>
                    </a:cubicBezTo>
                    <a:cubicBezTo>
                      <a:pt x="166" y="211"/>
                      <a:pt x="151" y="188"/>
                      <a:pt x="136" y="181"/>
                    </a:cubicBezTo>
                    <a:cubicBezTo>
                      <a:pt x="121" y="174"/>
                      <a:pt x="114" y="188"/>
                      <a:pt x="91" y="181"/>
                    </a:cubicBezTo>
                    <a:cubicBezTo>
                      <a:pt x="68" y="174"/>
                      <a:pt x="0" y="151"/>
                      <a:pt x="0" y="13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81" name="Freeform 22">
                <a:extLst>
                  <a:ext uri="{FF2B5EF4-FFF2-40B4-BE49-F238E27FC236}">
                    <a16:creationId xmlns:a16="http://schemas.microsoft.com/office/drawing/2014/main" id="{51C9EBFC-B08A-BDEE-F63E-770D56C99340}"/>
                  </a:ext>
                </a:extLst>
              </xdr:cNvPr>
              <xdr:cNvSpPr>
                <a:spLocks/>
              </xdr:cNvSpPr>
            </xdr:nvSpPr>
            <xdr:spPr bwMode="auto">
              <a:xfrm>
                <a:off x="4694" y="1898"/>
                <a:ext cx="180" cy="114"/>
              </a:xfrm>
              <a:custGeom>
                <a:avLst/>
                <a:gdLst>
                  <a:gd name="T0" fmla="*/ 30 w 180"/>
                  <a:gd name="T1" fmla="*/ 14 h 114"/>
                  <a:gd name="T2" fmla="*/ 88 w 180"/>
                  <a:gd name="T3" fmla="*/ 10 h 114"/>
                  <a:gd name="T4" fmla="*/ 172 w 180"/>
                  <a:gd name="T5" fmla="*/ 76 h 114"/>
                  <a:gd name="T6" fmla="*/ 136 w 180"/>
                  <a:gd name="T7" fmla="*/ 112 h 114"/>
                  <a:gd name="T8" fmla="*/ 54 w 180"/>
                  <a:gd name="T9" fmla="*/ 85 h 114"/>
                  <a:gd name="T10" fmla="*/ 8 w 180"/>
                  <a:gd name="T11" fmla="*/ 85 h 114"/>
                  <a:gd name="T12" fmla="*/ 8 w 180"/>
                  <a:gd name="T13" fmla="*/ 39 h 114"/>
                  <a:gd name="T14" fmla="*/ 30 w 180"/>
                  <a:gd name="T15" fmla="*/ 14 h 11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0" h="114">
                    <a:moveTo>
                      <a:pt x="30" y="14"/>
                    </a:moveTo>
                    <a:cubicBezTo>
                      <a:pt x="43" y="9"/>
                      <a:pt x="64" y="0"/>
                      <a:pt x="88" y="10"/>
                    </a:cubicBezTo>
                    <a:cubicBezTo>
                      <a:pt x="112" y="20"/>
                      <a:pt x="164" y="59"/>
                      <a:pt x="172" y="76"/>
                    </a:cubicBezTo>
                    <a:cubicBezTo>
                      <a:pt x="180" y="93"/>
                      <a:pt x="156" y="110"/>
                      <a:pt x="136" y="112"/>
                    </a:cubicBezTo>
                    <a:cubicBezTo>
                      <a:pt x="116" y="114"/>
                      <a:pt x="75" y="90"/>
                      <a:pt x="54" y="85"/>
                    </a:cubicBezTo>
                    <a:cubicBezTo>
                      <a:pt x="33" y="80"/>
                      <a:pt x="16" y="93"/>
                      <a:pt x="8" y="85"/>
                    </a:cubicBezTo>
                    <a:cubicBezTo>
                      <a:pt x="0" y="77"/>
                      <a:pt x="4" y="51"/>
                      <a:pt x="8" y="39"/>
                    </a:cubicBezTo>
                    <a:cubicBezTo>
                      <a:pt x="12" y="27"/>
                      <a:pt x="15" y="21"/>
                      <a:pt x="30" y="14"/>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nvGrpSpPr>
            <xdr:cNvPr id="18" name="Group 247">
              <a:extLst>
                <a:ext uri="{FF2B5EF4-FFF2-40B4-BE49-F238E27FC236}">
                  <a16:creationId xmlns:a16="http://schemas.microsoft.com/office/drawing/2014/main" id="{8B33206A-74F2-E087-E517-712DC450990B}"/>
                </a:ext>
              </a:extLst>
            </xdr:cNvPr>
            <xdr:cNvGrpSpPr>
              <a:grpSpLocks/>
            </xdr:cNvGrpSpPr>
          </xdr:nvGrpSpPr>
          <xdr:grpSpPr bwMode="auto">
            <a:xfrm>
              <a:off x="879" y="510"/>
              <a:ext cx="3596" cy="3041"/>
              <a:chOff x="879" y="510"/>
              <a:chExt cx="3596" cy="3041"/>
            </a:xfrm>
            <a:grpFill/>
          </xdr:grpSpPr>
          <xdr:grpSp>
            <xdr:nvGrpSpPr>
              <xdr:cNvPr id="19" name="Group 8">
                <a:extLst>
                  <a:ext uri="{FF2B5EF4-FFF2-40B4-BE49-F238E27FC236}">
                    <a16:creationId xmlns:a16="http://schemas.microsoft.com/office/drawing/2014/main" id="{F6BB68CA-A1AF-F4DA-745E-C701273ED049}"/>
                  </a:ext>
                </a:extLst>
              </xdr:cNvPr>
              <xdr:cNvGrpSpPr>
                <a:grpSpLocks/>
              </xdr:cNvGrpSpPr>
            </xdr:nvGrpSpPr>
            <xdr:grpSpPr bwMode="auto">
              <a:xfrm>
                <a:off x="2062" y="658"/>
                <a:ext cx="1218" cy="762"/>
                <a:chOff x="2062" y="658"/>
                <a:chExt cx="1218" cy="762"/>
              </a:xfrm>
              <a:grpFill/>
            </xdr:grpSpPr>
            <xdr:sp macro="" textlink="">
              <xdr:nvSpPr>
                <xdr:cNvPr id="69" name="Freeform 9">
                  <a:extLst>
                    <a:ext uri="{FF2B5EF4-FFF2-40B4-BE49-F238E27FC236}">
                      <a16:creationId xmlns:a16="http://schemas.microsoft.com/office/drawing/2014/main" id="{42757FAC-75A5-1AF1-5C9D-6A83F61A643C}"/>
                    </a:ext>
                  </a:extLst>
                </xdr:cNvPr>
                <xdr:cNvSpPr>
                  <a:spLocks/>
                </xdr:cNvSpPr>
              </xdr:nvSpPr>
              <xdr:spPr bwMode="auto">
                <a:xfrm>
                  <a:off x="2062" y="658"/>
                  <a:ext cx="1218" cy="762"/>
                </a:xfrm>
                <a:custGeom>
                  <a:avLst/>
                  <a:gdLst>
                    <a:gd name="T0" fmla="*/ 89 w 1218"/>
                    <a:gd name="T1" fmla="*/ 197 h 762"/>
                    <a:gd name="T2" fmla="*/ 137 w 1218"/>
                    <a:gd name="T3" fmla="*/ 29 h 762"/>
                    <a:gd name="T4" fmla="*/ 272 w 1218"/>
                    <a:gd name="T5" fmla="*/ 38 h 762"/>
                    <a:gd name="T6" fmla="*/ 391 w 1218"/>
                    <a:gd name="T7" fmla="*/ 5 h 762"/>
                    <a:gd name="T8" fmla="*/ 551 w 1218"/>
                    <a:gd name="T9" fmla="*/ 67 h 762"/>
                    <a:gd name="T10" fmla="*/ 674 w 1218"/>
                    <a:gd name="T11" fmla="*/ 20 h 762"/>
                    <a:gd name="T12" fmla="*/ 782 w 1218"/>
                    <a:gd name="T13" fmla="*/ 62 h 762"/>
                    <a:gd name="T14" fmla="*/ 938 w 1218"/>
                    <a:gd name="T15" fmla="*/ 44 h 762"/>
                    <a:gd name="T16" fmla="*/ 1064 w 1218"/>
                    <a:gd name="T17" fmla="*/ 98 h 762"/>
                    <a:gd name="T18" fmla="*/ 1070 w 1218"/>
                    <a:gd name="T19" fmla="*/ 170 h 762"/>
                    <a:gd name="T20" fmla="*/ 1214 w 1218"/>
                    <a:gd name="T21" fmla="*/ 224 h 762"/>
                    <a:gd name="T22" fmla="*/ 1094 w 1218"/>
                    <a:gd name="T23" fmla="*/ 368 h 762"/>
                    <a:gd name="T24" fmla="*/ 1052 w 1218"/>
                    <a:gd name="T25" fmla="*/ 596 h 762"/>
                    <a:gd name="T26" fmla="*/ 800 w 1218"/>
                    <a:gd name="T27" fmla="*/ 530 h 762"/>
                    <a:gd name="T28" fmla="*/ 710 w 1218"/>
                    <a:gd name="T29" fmla="*/ 572 h 762"/>
                    <a:gd name="T30" fmla="*/ 620 w 1218"/>
                    <a:gd name="T31" fmla="*/ 578 h 762"/>
                    <a:gd name="T32" fmla="*/ 542 w 1218"/>
                    <a:gd name="T33" fmla="*/ 650 h 762"/>
                    <a:gd name="T34" fmla="*/ 415 w 1218"/>
                    <a:gd name="T35" fmla="*/ 731 h 762"/>
                    <a:gd name="T36" fmla="*/ 324 w 1218"/>
                    <a:gd name="T37" fmla="*/ 748 h 762"/>
                    <a:gd name="T38" fmla="*/ 253 w 1218"/>
                    <a:gd name="T39" fmla="*/ 647 h 762"/>
                    <a:gd name="T40" fmla="*/ 170 w 1218"/>
                    <a:gd name="T41" fmla="*/ 626 h 762"/>
                    <a:gd name="T42" fmla="*/ 38 w 1218"/>
                    <a:gd name="T43" fmla="*/ 608 h 762"/>
                    <a:gd name="T44" fmla="*/ 62 w 1218"/>
                    <a:gd name="T45" fmla="*/ 530 h 762"/>
                    <a:gd name="T46" fmla="*/ 7 w 1218"/>
                    <a:gd name="T47" fmla="*/ 430 h 762"/>
                    <a:gd name="T48" fmla="*/ 20 w 1218"/>
                    <a:gd name="T49" fmla="*/ 374 h 762"/>
                    <a:gd name="T50" fmla="*/ 56 w 1218"/>
                    <a:gd name="T51" fmla="*/ 308 h 762"/>
                    <a:gd name="T52" fmla="*/ 89 w 1218"/>
                    <a:gd name="T53" fmla="*/ 197 h 762"/>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Lst>
                  <a:rect l="0" t="0" r="r" b="b"/>
                  <a:pathLst>
                    <a:path w="1218" h="762">
                      <a:moveTo>
                        <a:pt x="89" y="197"/>
                      </a:moveTo>
                      <a:cubicBezTo>
                        <a:pt x="102" y="150"/>
                        <a:pt x="107" y="55"/>
                        <a:pt x="137" y="29"/>
                      </a:cubicBezTo>
                      <a:cubicBezTo>
                        <a:pt x="167" y="3"/>
                        <a:pt x="230" y="42"/>
                        <a:pt x="272" y="38"/>
                      </a:cubicBezTo>
                      <a:cubicBezTo>
                        <a:pt x="314" y="34"/>
                        <a:pt x="345" y="0"/>
                        <a:pt x="391" y="5"/>
                      </a:cubicBezTo>
                      <a:cubicBezTo>
                        <a:pt x="437" y="10"/>
                        <a:pt x="504" y="65"/>
                        <a:pt x="551" y="67"/>
                      </a:cubicBezTo>
                      <a:cubicBezTo>
                        <a:pt x="598" y="69"/>
                        <a:pt x="636" y="21"/>
                        <a:pt x="674" y="20"/>
                      </a:cubicBezTo>
                      <a:cubicBezTo>
                        <a:pt x="712" y="19"/>
                        <a:pt x="738" y="58"/>
                        <a:pt x="782" y="62"/>
                      </a:cubicBezTo>
                      <a:cubicBezTo>
                        <a:pt x="826" y="66"/>
                        <a:pt x="891" y="38"/>
                        <a:pt x="938" y="44"/>
                      </a:cubicBezTo>
                      <a:cubicBezTo>
                        <a:pt x="985" y="50"/>
                        <a:pt x="1042" y="77"/>
                        <a:pt x="1064" y="98"/>
                      </a:cubicBezTo>
                      <a:cubicBezTo>
                        <a:pt x="1086" y="119"/>
                        <a:pt x="1045" y="149"/>
                        <a:pt x="1070" y="170"/>
                      </a:cubicBezTo>
                      <a:cubicBezTo>
                        <a:pt x="1095" y="191"/>
                        <a:pt x="1210" y="191"/>
                        <a:pt x="1214" y="224"/>
                      </a:cubicBezTo>
                      <a:cubicBezTo>
                        <a:pt x="1218" y="257"/>
                        <a:pt x="1121" y="306"/>
                        <a:pt x="1094" y="368"/>
                      </a:cubicBezTo>
                      <a:cubicBezTo>
                        <a:pt x="1067" y="430"/>
                        <a:pt x="1101" y="569"/>
                        <a:pt x="1052" y="596"/>
                      </a:cubicBezTo>
                      <a:cubicBezTo>
                        <a:pt x="1003" y="623"/>
                        <a:pt x="857" y="534"/>
                        <a:pt x="800" y="530"/>
                      </a:cubicBezTo>
                      <a:cubicBezTo>
                        <a:pt x="743" y="526"/>
                        <a:pt x="740" y="564"/>
                        <a:pt x="710" y="572"/>
                      </a:cubicBezTo>
                      <a:cubicBezTo>
                        <a:pt x="680" y="580"/>
                        <a:pt x="648" y="565"/>
                        <a:pt x="620" y="578"/>
                      </a:cubicBezTo>
                      <a:cubicBezTo>
                        <a:pt x="592" y="591"/>
                        <a:pt x="576" y="625"/>
                        <a:pt x="542" y="650"/>
                      </a:cubicBezTo>
                      <a:cubicBezTo>
                        <a:pt x="508" y="675"/>
                        <a:pt x="451" y="715"/>
                        <a:pt x="415" y="731"/>
                      </a:cubicBezTo>
                      <a:cubicBezTo>
                        <a:pt x="379" y="747"/>
                        <a:pt x="351" y="762"/>
                        <a:pt x="324" y="748"/>
                      </a:cubicBezTo>
                      <a:cubicBezTo>
                        <a:pt x="297" y="734"/>
                        <a:pt x="279" y="667"/>
                        <a:pt x="253" y="647"/>
                      </a:cubicBezTo>
                      <a:cubicBezTo>
                        <a:pt x="227" y="627"/>
                        <a:pt x="206" y="632"/>
                        <a:pt x="170" y="626"/>
                      </a:cubicBezTo>
                      <a:cubicBezTo>
                        <a:pt x="134" y="620"/>
                        <a:pt x="56" y="624"/>
                        <a:pt x="38" y="608"/>
                      </a:cubicBezTo>
                      <a:cubicBezTo>
                        <a:pt x="20" y="592"/>
                        <a:pt x="67" y="560"/>
                        <a:pt x="62" y="530"/>
                      </a:cubicBezTo>
                      <a:cubicBezTo>
                        <a:pt x="57" y="500"/>
                        <a:pt x="14" y="456"/>
                        <a:pt x="7" y="430"/>
                      </a:cubicBezTo>
                      <a:cubicBezTo>
                        <a:pt x="0" y="404"/>
                        <a:pt x="12" y="394"/>
                        <a:pt x="20" y="374"/>
                      </a:cubicBezTo>
                      <a:cubicBezTo>
                        <a:pt x="28" y="354"/>
                        <a:pt x="45" y="337"/>
                        <a:pt x="56" y="308"/>
                      </a:cubicBezTo>
                      <a:cubicBezTo>
                        <a:pt x="67" y="279"/>
                        <a:pt x="77" y="243"/>
                        <a:pt x="89" y="19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70" name="Group 10">
                  <a:extLst>
                    <a:ext uri="{FF2B5EF4-FFF2-40B4-BE49-F238E27FC236}">
                      <a16:creationId xmlns:a16="http://schemas.microsoft.com/office/drawing/2014/main" id="{3625ABB5-4134-1A88-7CAC-8CB4B7AB03FB}"/>
                    </a:ext>
                  </a:extLst>
                </xdr:cNvPr>
                <xdr:cNvGrpSpPr>
                  <a:grpSpLocks/>
                </xdr:cNvGrpSpPr>
              </xdr:nvGrpSpPr>
              <xdr:grpSpPr bwMode="auto">
                <a:xfrm>
                  <a:off x="2154" y="709"/>
                  <a:ext cx="907" cy="635"/>
                  <a:chOff x="2154" y="709"/>
                  <a:chExt cx="907" cy="635"/>
                </a:xfrm>
                <a:grpFill/>
              </xdr:grpSpPr>
              <xdr:sp macro="" textlink="">
                <xdr:nvSpPr>
                  <xdr:cNvPr id="71" name="Freeform 11">
                    <a:extLst>
                      <a:ext uri="{FF2B5EF4-FFF2-40B4-BE49-F238E27FC236}">
                        <a16:creationId xmlns:a16="http://schemas.microsoft.com/office/drawing/2014/main" id="{888DBDD0-2DD2-4818-C398-17611E140335}"/>
                      </a:ext>
                    </a:extLst>
                  </xdr:cNvPr>
                  <xdr:cNvSpPr>
                    <a:spLocks/>
                  </xdr:cNvSpPr>
                </xdr:nvSpPr>
                <xdr:spPr bwMode="auto">
                  <a:xfrm>
                    <a:off x="2154" y="799"/>
                    <a:ext cx="227" cy="545"/>
                  </a:xfrm>
                  <a:custGeom>
                    <a:avLst/>
                    <a:gdLst>
                      <a:gd name="T0" fmla="*/ 0 w 227"/>
                      <a:gd name="T1" fmla="*/ 0 h 545"/>
                      <a:gd name="T2" fmla="*/ 91 w 227"/>
                      <a:gd name="T3" fmla="*/ 46 h 545"/>
                      <a:gd name="T4" fmla="*/ 136 w 227"/>
                      <a:gd name="T5" fmla="*/ 46 h 545"/>
                      <a:gd name="T6" fmla="*/ 182 w 227"/>
                      <a:gd name="T7" fmla="*/ 91 h 545"/>
                      <a:gd name="T8" fmla="*/ 182 w 227"/>
                      <a:gd name="T9" fmla="*/ 182 h 545"/>
                      <a:gd name="T10" fmla="*/ 136 w 227"/>
                      <a:gd name="T11" fmla="*/ 272 h 545"/>
                      <a:gd name="T12" fmla="*/ 182 w 227"/>
                      <a:gd name="T13" fmla="*/ 408 h 545"/>
                      <a:gd name="T14" fmla="*/ 227 w 227"/>
                      <a:gd name="T15" fmla="*/ 454 h 545"/>
                      <a:gd name="T16" fmla="*/ 182 w 227"/>
                      <a:gd name="T17" fmla="*/ 545 h 545"/>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227" h="545">
                        <a:moveTo>
                          <a:pt x="0" y="0"/>
                        </a:moveTo>
                        <a:cubicBezTo>
                          <a:pt x="34" y="19"/>
                          <a:pt x="68" y="38"/>
                          <a:pt x="91" y="46"/>
                        </a:cubicBezTo>
                        <a:cubicBezTo>
                          <a:pt x="114" y="54"/>
                          <a:pt x="121" y="39"/>
                          <a:pt x="136" y="46"/>
                        </a:cubicBezTo>
                        <a:cubicBezTo>
                          <a:pt x="151" y="53"/>
                          <a:pt x="174" y="68"/>
                          <a:pt x="182" y="91"/>
                        </a:cubicBezTo>
                        <a:cubicBezTo>
                          <a:pt x="190" y="114"/>
                          <a:pt x="190" y="152"/>
                          <a:pt x="182" y="182"/>
                        </a:cubicBezTo>
                        <a:cubicBezTo>
                          <a:pt x="174" y="212"/>
                          <a:pt x="136" y="234"/>
                          <a:pt x="136" y="272"/>
                        </a:cubicBezTo>
                        <a:cubicBezTo>
                          <a:pt x="136" y="310"/>
                          <a:pt x="167" y="378"/>
                          <a:pt x="182" y="408"/>
                        </a:cubicBezTo>
                        <a:cubicBezTo>
                          <a:pt x="197" y="438"/>
                          <a:pt x="227" y="431"/>
                          <a:pt x="227" y="454"/>
                        </a:cubicBezTo>
                        <a:cubicBezTo>
                          <a:pt x="227" y="477"/>
                          <a:pt x="204" y="511"/>
                          <a:pt x="182" y="545"/>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2" name="Freeform 12">
                    <a:extLst>
                      <a:ext uri="{FF2B5EF4-FFF2-40B4-BE49-F238E27FC236}">
                        <a16:creationId xmlns:a16="http://schemas.microsoft.com/office/drawing/2014/main" id="{D49A173C-D4BB-D32A-2727-90EA6821467A}"/>
                      </a:ext>
                    </a:extLst>
                  </xdr:cNvPr>
                  <xdr:cNvSpPr>
                    <a:spLocks/>
                  </xdr:cNvSpPr>
                </xdr:nvSpPr>
                <xdr:spPr bwMode="auto">
                  <a:xfrm>
                    <a:off x="2336" y="720"/>
                    <a:ext cx="250" cy="177"/>
                  </a:xfrm>
                  <a:custGeom>
                    <a:avLst/>
                    <a:gdLst>
                      <a:gd name="T0" fmla="*/ 0 w 250"/>
                      <a:gd name="T1" fmla="*/ 170 h 177"/>
                      <a:gd name="T2" fmla="*/ 90 w 250"/>
                      <a:gd name="T3" fmla="*/ 170 h 177"/>
                      <a:gd name="T4" fmla="*/ 90 w 250"/>
                      <a:gd name="T5" fmla="*/ 125 h 177"/>
                      <a:gd name="T6" fmla="*/ 136 w 250"/>
                      <a:gd name="T7" fmla="*/ 79 h 177"/>
                      <a:gd name="T8" fmla="*/ 226 w 250"/>
                      <a:gd name="T9" fmla="*/ 79 h 177"/>
                      <a:gd name="T10" fmla="*/ 226 w 250"/>
                      <a:gd name="T11" fmla="*/ 34 h 177"/>
                      <a:gd name="T12" fmla="*/ 250 w 250"/>
                      <a:gd name="T13" fmla="*/ 0 h 177"/>
                    </a:gdLst>
                    <a:ahLst/>
                    <a:cxnLst>
                      <a:cxn ang="0">
                        <a:pos x="T0" y="T1"/>
                      </a:cxn>
                      <a:cxn ang="0">
                        <a:pos x="T2" y="T3"/>
                      </a:cxn>
                      <a:cxn ang="0">
                        <a:pos x="T4" y="T5"/>
                      </a:cxn>
                      <a:cxn ang="0">
                        <a:pos x="T6" y="T7"/>
                      </a:cxn>
                      <a:cxn ang="0">
                        <a:pos x="T8" y="T9"/>
                      </a:cxn>
                      <a:cxn ang="0">
                        <a:pos x="T10" y="T11"/>
                      </a:cxn>
                      <a:cxn ang="0">
                        <a:pos x="T12" y="T13"/>
                      </a:cxn>
                    </a:cxnLst>
                    <a:rect l="0" t="0" r="r" b="b"/>
                    <a:pathLst>
                      <a:path w="250" h="177">
                        <a:moveTo>
                          <a:pt x="0" y="170"/>
                        </a:moveTo>
                        <a:cubicBezTo>
                          <a:pt x="37" y="173"/>
                          <a:pt x="75" y="177"/>
                          <a:pt x="90" y="170"/>
                        </a:cubicBezTo>
                        <a:cubicBezTo>
                          <a:pt x="105" y="163"/>
                          <a:pt x="82" y="140"/>
                          <a:pt x="90" y="125"/>
                        </a:cubicBezTo>
                        <a:cubicBezTo>
                          <a:pt x="98" y="110"/>
                          <a:pt x="113" y="87"/>
                          <a:pt x="136" y="79"/>
                        </a:cubicBezTo>
                        <a:cubicBezTo>
                          <a:pt x="159" y="71"/>
                          <a:pt x="211" y="86"/>
                          <a:pt x="226" y="79"/>
                        </a:cubicBezTo>
                        <a:cubicBezTo>
                          <a:pt x="241" y="72"/>
                          <a:pt x="222" y="47"/>
                          <a:pt x="226" y="34"/>
                        </a:cubicBezTo>
                        <a:cubicBezTo>
                          <a:pt x="230" y="21"/>
                          <a:pt x="245" y="7"/>
                          <a:pt x="25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3" name="Freeform 13">
                    <a:extLst>
                      <a:ext uri="{FF2B5EF4-FFF2-40B4-BE49-F238E27FC236}">
                        <a16:creationId xmlns:a16="http://schemas.microsoft.com/office/drawing/2014/main" id="{66DB587F-4220-EFE0-743C-A4E04AB450CC}"/>
                      </a:ext>
                    </a:extLst>
                  </xdr:cNvPr>
                  <xdr:cNvSpPr>
                    <a:spLocks/>
                  </xdr:cNvSpPr>
                </xdr:nvSpPr>
                <xdr:spPr bwMode="auto">
                  <a:xfrm>
                    <a:off x="2426" y="791"/>
                    <a:ext cx="242" cy="151"/>
                  </a:xfrm>
                  <a:custGeom>
                    <a:avLst/>
                    <a:gdLst>
                      <a:gd name="T0" fmla="*/ 0 w 242"/>
                      <a:gd name="T1" fmla="*/ 99 h 151"/>
                      <a:gd name="T2" fmla="*/ 91 w 242"/>
                      <a:gd name="T3" fmla="*/ 144 h 151"/>
                      <a:gd name="T4" fmla="*/ 227 w 242"/>
                      <a:gd name="T5" fmla="*/ 54 h 151"/>
                      <a:gd name="T6" fmla="*/ 182 w 242"/>
                      <a:gd name="T7" fmla="*/ 8 h 151"/>
                      <a:gd name="T8" fmla="*/ 136 w 242"/>
                      <a:gd name="T9" fmla="*/ 8 h 151"/>
                    </a:gdLst>
                    <a:ahLst/>
                    <a:cxnLst>
                      <a:cxn ang="0">
                        <a:pos x="T0" y="T1"/>
                      </a:cxn>
                      <a:cxn ang="0">
                        <a:pos x="T2" y="T3"/>
                      </a:cxn>
                      <a:cxn ang="0">
                        <a:pos x="T4" y="T5"/>
                      </a:cxn>
                      <a:cxn ang="0">
                        <a:pos x="T6" y="T7"/>
                      </a:cxn>
                      <a:cxn ang="0">
                        <a:pos x="T8" y="T9"/>
                      </a:cxn>
                    </a:cxnLst>
                    <a:rect l="0" t="0" r="r" b="b"/>
                    <a:pathLst>
                      <a:path w="242" h="151">
                        <a:moveTo>
                          <a:pt x="0" y="99"/>
                        </a:moveTo>
                        <a:cubicBezTo>
                          <a:pt x="26" y="125"/>
                          <a:pt x="53" y="151"/>
                          <a:pt x="91" y="144"/>
                        </a:cubicBezTo>
                        <a:cubicBezTo>
                          <a:pt x="129" y="137"/>
                          <a:pt x="212" y="77"/>
                          <a:pt x="227" y="54"/>
                        </a:cubicBezTo>
                        <a:cubicBezTo>
                          <a:pt x="242" y="31"/>
                          <a:pt x="197" y="16"/>
                          <a:pt x="182" y="8"/>
                        </a:cubicBezTo>
                        <a:cubicBezTo>
                          <a:pt x="167" y="0"/>
                          <a:pt x="151" y="4"/>
                          <a:pt x="136"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4" name="Freeform 14">
                    <a:extLst>
                      <a:ext uri="{FF2B5EF4-FFF2-40B4-BE49-F238E27FC236}">
                        <a16:creationId xmlns:a16="http://schemas.microsoft.com/office/drawing/2014/main" id="{37E37DD1-64E9-FA8F-6230-932FCC68164E}"/>
                      </a:ext>
                    </a:extLst>
                  </xdr:cNvPr>
                  <xdr:cNvSpPr>
                    <a:spLocks/>
                  </xdr:cNvSpPr>
                </xdr:nvSpPr>
                <xdr:spPr bwMode="auto">
                  <a:xfrm>
                    <a:off x="2601" y="890"/>
                    <a:ext cx="101" cy="336"/>
                  </a:xfrm>
                  <a:custGeom>
                    <a:avLst/>
                    <a:gdLst>
                      <a:gd name="T0" fmla="*/ 101 w 101"/>
                      <a:gd name="T1" fmla="*/ 336 h 336"/>
                      <a:gd name="T2" fmla="*/ 52 w 101"/>
                      <a:gd name="T3" fmla="*/ 272 h 336"/>
                      <a:gd name="T4" fmla="*/ 52 w 101"/>
                      <a:gd name="T5" fmla="*/ 227 h 336"/>
                      <a:gd name="T6" fmla="*/ 52 w 101"/>
                      <a:gd name="T7" fmla="*/ 181 h 336"/>
                      <a:gd name="T8" fmla="*/ 7 w 101"/>
                      <a:gd name="T9" fmla="*/ 91 h 336"/>
                      <a:gd name="T10" fmla="*/ 7 w 101"/>
                      <a:gd name="T11" fmla="*/ 45 h 336"/>
                      <a:gd name="T12" fmla="*/ 7 w 101"/>
                      <a:gd name="T13" fmla="*/ 0 h 336"/>
                    </a:gdLst>
                    <a:ahLst/>
                    <a:cxnLst>
                      <a:cxn ang="0">
                        <a:pos x="T0" y="T1"/>
                      </a:cxn>
                      <a:cxn ang="0">
                        <a:pos x="T2" y="T3"/>
                      </a:cxn>
                      <a:cxn ang="0">
                        <a:pos x="T4" y="T5"/>
                      </a:cxn>
                      <a:cxn ang="0">
                        <a:pos x="T6" y="T7"/>
                      </a:cxn>
                      <a:cxn ang="0">
                        <a:pos x="T8" y="T9"/>
                      </a:cxn>
                      <a:cxn ang="0">
                        <a:pos x="T10" y="T11"/>
                      </a:cxn>
                      <a:cxn ang="0">
                        <a:pos x="T12" y="T13"/>
                      </a:cxn>
                    </a:cxnLst>
                    <a:rect l="0" t="0" r="r" b="b"/>
                    <a:pathLst>
                      <a:path w="101" h="336">
                        <a:moveTo>
                          <a:pt x="101" y="336"/>
                        </a:moveTo>
                        <a:cubicBezTo>
                          <a:pt x="93" y="326"/>
                          <a:pt x="60" y="290"/>
                          <a:pt x="52" y="272"/>
                        </a:cubicBezTo>
                        <a:cubicBezTo>
                          <a:pt x="44" y="254"/>
                          <a:pt x="52" y="242"/>
                          <a:pt x="52" y="227"/>
                        </a:cubicBezTo>
                        <a:cubicBezTo>
                          <a:pt x="52" y="212"/>
                          <a:pt x="59" y="204"/>
                          <a:pt x="52" y="181"/>
                        </a:cubicBezTo>
                        <a:cubicBezTo>
                          <a:pt x="45" y="158"/>
                          <a:pt x="14" y="114"/>
                          <a:pt x="7" y="91"/>
                        </a:cubicBezTo>
                        <a:cubicBezTo>
                          <a:pt x="0" y="68"/>
                          <a:pt x="7" y="60"/>
                          <a:pt x="7" y="45"/>
                        </a:cubicBezTo>
                        <a:cubicBezTo>
                          <a:pt x="7" y="30"/>
                          <a:pt x="7" y="15"/>
                          <a:pt x="7"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5" name="Freeform 15">
                    <a:extLst>
                      <a:ext uri="{FF2B5EF4-FFF2-40B4-BE49-F238E27FC236}">
                        <a16:creationId xmlns:a16="http://schemas.microsoft.com/office/drawing/2014/main" id="{9E6DA3C3-DC70-9624-E485-562C0EB49351}"/>
                      </a:ext>
                    </a:extLst>
                  </xdr:cNvPr>
                  <xdr:cNvSpPr>
                    <a:spLocks/>
                  </xdr:cNvSpPr>
                </xdr:nvSpPr>
                <xdr:spPr bwMode="auto">
                  <a:xfrm>
                    <a:off x="2653" y="709"/>
                    <a:ext cx="190" cy="144"/>
                  </a:xfrm>
                  <a:custGeom>
                    <a:avLst/>
                    <a:gdLst>
                      <a:gd name="T0" fmla="*/ 182 w 190"/>
                      <a:gd name="T1" fmla="*/ 0 h 144"/>
                      <a:gd name="T2" fmla="*/ 182 w 190"/>
                      <a:gd name="T3" fmla="*/ 90 h 144"/>
                      <a:gd name="T4" fmla="*/ 136 w 190"/>
                      <a:gd name="T5" fmla="*/ 136 h 144"/>
                      <a:gd name="T6" fmla="*/ 91 w 190"/>
                      <a:gd name="T7" fmla="*/ 136 h 144"/>
                      <a:gd name="T8" fmla="*/ 0 w 190"/>
                      <a:gd name="T9" fmla="*/ 136 h 144"/>
                    </a:gdLst>
                    <a:ahLst/>
                    <a:cxnLst>
                      <a:cxn ang="0">
                        <a:pos x="T0" y="T1"/>
                      </a:cxn>
                      <a:cxn ang="0">
                        <a:pos x="T2" y="T3"/>
                      </a:cxn>
                      <a:cxn ang="0">
                        <a:pos x="T4" y="T5"/>
                      </a:cxn>
                      <a:cxn ang="0">
                        <a:pos x="T6" y="T7"/>
                      </a:cxn>
                      <a:cxn ang="0">
                        <a:pos x="T8" y="T9"/>
                      </a:cxn>
                    </a:cxnLst>
                    <a:rect l="0" t="0" r="r" b="b"/>
                    <a:pathLst>
                      <a:path w="190" h="144">
                        <a:moveTo>
                          <a:pt x="182" y="0"/>
                        </a:moveTo>
                        <a:cubicBezTo>
                          <a:pt x="186" y="33"/>
                          <a:pt x="190" y="67"/>
                          <a:pt x="182" y="90"/>
                        </a:cubicBezTo>
                        <a:cubicBezTo>
                          <a:pt x="174" y="113"/>
                          <a:pt x="151" y="128"/>
                          <a:pt x="136" y="136"/>
                        </a:cubicBezTo>
                        <a:cubicBezTo>
                          <a:pt x="121" y="144"/>
                          <a:pt x="114" y="136"/>
                          <a:pt x="91" y="136"/>
                        </a:cubicBezTo>
                        <a:cubicBezTo>
                          <a:pt x="68" y="136"/>
                          <a:pt x="34" y="136"/>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6" name="Freeform 16">
                    <a:extLst>
                      <a:ext uri="{FF2B5EF4-FFF2-40B4-BE49-F238E27FC236}">
                        <a16:creationId xmlns:a16="http://schemas.microsoft.com/office/drawing/2014/main" id="{3D704C6E-0DD7-2A58-00A4-D7079EF637CC}"/>
                      </a:ext>
                    </a:extLst>
                  </xdr:cNvPr>
                  <xdr:cNvSpPr>
                    <a:spLocks/>
                  </xdr:cNvSpPr>
                </xdr:nvSpPr>
                <xdr:spPr bwMode="auto">
                  <a:xfrm>
                    <a:off x="2789" y="709"/>
                    <a:ext cx="272" cy="188"/>
                  </a:xfrm>
                  <a:custGeom>
                    <a:avLst/>
                    <a:gdLst>
                      <a:gd name="T0" fmla="*/ 272 w 272"/>
                      <a:gd name="T1" fmla="*/ 0 h 188"/>
                      <a:gd name="T2" fmla="*/ 227 w 272"/>
                      <a:gd name="T3" fmla="*/ 45 h 188"/>
                      <a:gd name="T4" fmla="*/ 182 w 272"/>
                      <a:gd name="T5" fmla="*/ 136 h 188"/>
                      <a:gd name="T6" fmla="*/ 91 w 272"/>
                      <a:gd name="T7" fmla="*/ 181 h 188"/>
                      <a:gd name="T8" fmla="*/ 46 w 272"/>
                      <a:gd name="T9" fmla="*/ 181 h 188"/>
                      <a:gd name="T10" fmla="*/ 0 w 272"/>
                      <a:gd name="T11" fmla="*/ 136 h 188"/>
                    </a:gdLst>
                    <a:ahLst/>
                    <a:cxnLst>
                      <a:cxn ang="0">
                        <a:pos x="T0" y="T1"/>
                      </a:cxn>
                      <a:cxn ang="0">
                        <a:pos x="T2" y="T3"/>
                      </a:cxn>
                      <a:cxn ang="0">
                        <a:pos x="T4" y="T5"/>
                      </a:cxn>
                      <a:cxn ang="0">
                        <a:pos x="T6" y="T7"/>
                      </a:cxn>
                      <a:cxn ang="0">
                        <a:pos x="T8" y="T9"/>
                      </a:cxn>
                      <a:cxn ang="0">
                        <a:pos x="T10" y="T11"/>
                      </a:cxn>
                    </a:cxnLst>
                    <a:rect l="0" t="0" r="r" b="b"/>
                    <a:pathLst>
                      <a:path w="272" h="188">
                        <a:moveTo>
                          <a:pt x="272" y="0"/>
                        </a:moveTo>
                        <a:cubicBezTo>
                          <a:pt x="257" y="11"/>
                          <a:pt x="242" y="22"/>
                          <a:pt x="227" y="45"/>
                        </a:cubicBezTo>
                        <a:cubicBezTo>
                          <a:pt x="212" y="68"/>
                          <a:pt x="205" y="113"/>
                          <a:pt x="182" y="136"/>
                        </a:cubicBezTo>
                        <a:cubicBezTo>
                          <a:pt x="159" y="159"/>
                          <a:pt x="114" y="174"/>
                          <a:pt x="91" y="181"/>
                        </a:cubicBezTo>
                        <a:cubicBezTo>
                          <a:pt x="68" y="188"/>
                          <a:pt x="61" y="188"/>
                          <a:pt x="46" y="181"/>
                        </a:cubicBezTo>
                        <a:cubicBezTo>
                          <a:pt x="31" y="174"/>
                          <a:pt x="15" y="155"/>
                          <a:pt x="0"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7" name="Freeform 17">
                    <a:extLst>
                      <a:ext uri="{FF2B5EF4-FFF2-40B4-BE49-F238E27FC236}">
                        <a16:creationId xmlns:a16="http://schemas.microsoft.com/office/drawing/2014/main" id="{78A0A88A-F129-8A89-E985-A9D0DC7DA31B}"/>
                      </a:ext>
                    </a:extLst>
                  </xdr:cNvPr>
                  <xdr:cNvSpPr>
                    <a:spLocks/>
                  </xdr:cNvSpPr>
                </xdr:nvSpPr>
                <xdr:spPr bwMode="auto">
                  <a:xfrm>
                    <a:off x="2782" y="890"/>
                    <a:ext cx="238" cy="342"/>
                  </a:xfrm>
                  <a:custGeom>
                    <a:avLst/>
                    <a:gdLst>
                      <a:gd name="T0" fmla="*/ 53 w 238"/>
                      <a:gd name="T1" fmla="*/ 0 h 342"/>
                      <a:gd name="T2" fmla="*/ 98 w 238"/>
                      <a:gd name="T3" fmla="*/ 91 h 342"/>
                      <a:gd name="T4" fmla="*/ 7 w 238"/>
                      <a:gd name="T5" fmla="*/ 136 h 342"/>
                      <a:gd name="T6" fmla="*/ 53 w 238"/>
                      <a:gd name="T7" fmla="*/ 181 h 342"/>
                      <a:gd name="T8" fmla="*/ 189 w 238"/>
                      <a:gd name="T9" fmla="*/ 227 h 342"/>
                      <a:gd name="T10" fmla="*/ 234 w 238"/>
                      <a:gd name="T11" fmla="*/ 272 h 342"/>
                      <a:gd name="T12" fmla="*/ 214 w 238"/>
                      <a:gd name="T13" fmla="*/ 342 h 342"/>
                    </a:gdLst>
                    <a:ahLst/>
                    <a:cxnLst>
                      <a:cxn ang="0">
                        <a:pos x="T0" y="T1"/>
                      </a:cxn>
                      <a:cxn ang="0">
                        <a:pos x="T2" y="T3"/>
                      </a:cxn>
                      <a:cxn ang="0">
                        <a:pos x="T4" y="T5"/>
                      </a:cxn>
                      <a:cxn ang="0">
                        <a:pos x="T6" y="T7"/>
                      </a:cxn>
                      <a:cxn ang="0">
                        <a:pos x="T8" y="T9"/>
                      </a:cxn>
                      <a:cxn ang="0">
                        <a:pos x="T10" y="T11"/>
                      </a:cxn>
                      <a:cxn ang="0">
                        <a:pos x="T12" y="T13"/>
                      </a:cxn>
                    </a:cxnLst>
                    <a:rect l="0" t="0" r="r" b="b"/>
                    <a:pathLst>
                      <a:path w="238" h="342">
                        <a:moveTo>
                          <a:pt x="53" y="0"/>
                        </a:moveTo>
                        <a:cubicBezTo>
                          <a:pt x="79" y="34"/>
                          <a:pt x="106" y="68"/>
                          <a:pt x="98" y="91"/>
                        </a:cubicBezTo>
                        <a:cubicBezTo>
                          <a:pt x="90" y="114"/>
                          <a:pt x="14" y="121"/>
                          <a:pt x="7" y="136"/>
                        </a:cubicBezTo>
                        <a:cubicBezTo>
                          <a:pt x="0" y="151"/>
                          <a:pt x="23" y="166"/>
                          <a:pt x="53" y="181"/>
                        </a:cubicBezTo>
                        <a:cubicBezTo>
                          <a:pt x="83" y="196"/>
                          <a:pt x="159" y="212"/>
                          <a:pt x="189" y="227"/>
                        </a:cubicBezTo>
                        <a:cubicBezTo>
                          <a:pt x="219" y="242"/>
                          <a:pt x="230" y="253"/>
                          <a:pt x="234" y="272"/>
                        </a:cubicBezTo>
                        <a:cubicBezTo>
                          <a:pt x="238" y="291"/>
                          <a:pt x="218" y="328"/>
                          <a:pt x="214" y="34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78" name="Freeform 18">
                    <a:extLst>
                      <a:ext uri="{FF2B5EF4-FFF2-40B4-BE49-F238E27FC236}">
                        <a16:creationId xmlns:a16="http://schemas.microsoft.com/office/drawing/2014/main" id="{2844A744-5EE7-753E-6016-7DDCFA178695}"/>
                      </a:ext>
                    </a:extLst>
                  </xdr:cNvPr>
                  <xdr:cNvSpPr>
                    <a:spLocks/>
                  </xdr:cNvSpPr>
                </xdr:nvSpPr>
                <xdr:spPr bwMode="auto">
                  <a:xfrm>
                    <a:off x="2624" y="1006"/>
                    <a:ext cx="165" cy="23"/>
                  </a:xfrm>
                  <a:custGeom>
                    <a:avLst/>
                    <a:gdLst>
                      <a:gd name="T0" fmla="*/ 165 w 165"/>
                      <a:gd name="T1" fmla="*/ 20 h 23"/>
                      <a:gd name="T2" fmla="*/ 120 w 165"/>
                      <a:gd name="T3" fmla="*/ 20 h 23"/>
                      <a:gd name="T4" fmla="*/ 0 w 165"/>
                      <a:gd name="T5" fmla="*/ 0 h 23"/>
                    </a:gdLst>
                    <a:ahLst/>
                    <a:cxnLst>
                      <a:cxn ang="0">
                        <a:pos x="T0" y="T1"/>
                      </a:cxn>
                      <a:cxn ang="0">
                        <a:pos x="T2" y="T3"/>
                      </a:cxn>
                      <a:cxn ang="0">
                        <a:pos x="T4" y="T5"/>
                      </a:cxn>
                    </a:cxnLst>
                    <a:rect l="0" t="0" r="r" b="b"/>
                    <a:pathLst>
                      <a:path w="165" h="23">
                        <a:moveTo>
                          <a:pt x="165" y="20"/>
                        </a:moveTo>
                        <a:cubicBezTo>
                          <a:pt x="154" y="20"/>
                          <a:pt x="147" y="23"/>
                          <a:pt x="120" y="20"/>
                        </a:cubicBezTo>
                        <a:cubicBezTo>
                          <a:pt x="93" y="17"/>
                          <a:pt x="25" y="4"/>
                          <a:pt x="0"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0" name="Group 23">
                <a:extLst>
                  <a:ext uri="{FF2B5EF4-FFF2-40B4-BE49-F238E27FC236}">
                    <a16:creationId xmlns:a16="http://schemas.microsoft.com/office/drawing/2014/main" id="{54C3E147-7813-9424-5C81-4BB274E075CA}"/>
                  </a:ext>
                </a:extLst>
              </xdr:cNvPr>
              <xdr:cNvGrpSpPr>
                <a:grpSpLocks/>
              </xdr:cNvGrpSpPr>
            </xdr:nvGrpSpPr>
            <xdr:grpSpPr bwMode="auto">
              <a:xfrm>
                <a:off x="879" y="510"/>
                <a:ext cx="1323" cy="788"/>
                <a:chOff x="879" y="510"/>
                <a:chExt cx="1323" cy="788"/>
              </a:xfrm>
              <a:grpFill/>
            </xdr:grpSpPr>
            <xdr:sp macro="" textlink="">
              <xdr:nvSpPr>
                <xdr:cNvPr id="62" name="Freeform 24">
                  <a:extLst>
                    <a:ext uri="{FF2B5EF4-FFF2-40B4-BE49-F238E27FC236}">
                      <a16:creationId xmlns:a16="http://schemas.microsoft.com/office/drawing/2014/main" id="{B4791E99-0646-8146-316C-56EEA174CA85}"/>
                    </a:ext>
                  </a:extLst>
                </xdr:cNvPr>
                <xdr:cNvSpPr>
                  <a:spLocks/>
                </xdr:cNvSpPr>
              </xdr:nvSpPr>
              <xdr:spPr bwMode="auto">
                <a:xfrm>
                  <a:off x="879" y="510"/>
                  <a:ext cx="1323" cy="788"/>
                </a:xfrm>
                <a:custGeom>
                  <a:avLst/>
                  <a:gdLst>
                    <a:gd name="T0" fmla="*/ 141 w 1323"/>
                    <a:gd name="T1" fmla="*/ 153 h 788"/>
                    <a:gd name="T2" fmla="*/ 187 w 1323"/>
                    <a:gd name="T3" fmla="*/ 153 h 788"/>
                    <a:gd name="T4" fmla="*/ 277 w 1323"/>
                    <a:gd name="T5" fmla="*/ 153 h 788"/>
                    <a:gd name="T6" fmla="*/ 323 w 1323"/>
                    <a:gd name="T7" fmla="*/ 62 h 788"/>
                    <a:gd name="T8" fmla="*/ 435 w 1323"/>
                    <a:gd name="T9" fmla="*/ 0 h 788"/>
                    <a:gd name="T10" fmla="*/ 595 w 1323"/>
                    <a:gd name="T11" fmla="*/ 62 h 788"/>
                    <a:gd name="T12" fmla="*/ 640 w 1323"/>
                    <a:gd name="T13" fmla="*/ 108 h 788"/>
                    <a:gd name="T14" fmla="*/ 731 w 1323"/>
                    <a:gd name="T15" fmla="*/ 108 h 788"/>
                    <a:gd name="T16" fmla="*/ 987 w 1323"/>
                    <a:gd name="T17" fmla="*/ 96 h 788"/>
                    <a:gd name="T18" fmla="*/ 1139 w 1323"/>
                    <a:gd name="T19" fmla="*/ 153 h 788"/>
                    <a:gd name="T20" fmla="*/ 1299 w 1323"/>
                    <a:gd name="T21" fmla="*/ 168 h 788"/>
                    <a:gd name="T22" fmla="*/ 1281 w 1323"/>
                    <a:gd name="T23" fmla="*/ 297 h 788"/>
                    <a:gd name="T24" fmla="*/ 1239 w 1323"/>
                    <a:gd name="T25" fmla="*/ 450 h 788"/>
                    <a:gd name="T26" fmla="*/ 1137 w 1323"/>
                    <a:gd name="T27" fmla="*/ 618 h 788"/>
                    <a:gd name="T28" fmla="*/ 1029 w 1323"/>
                    <a:gd name="T29" fmla="*/ 666 h 788"/>
                    <a:gd name="T30" fmla="*/ 686 w 1323"/>
                    <a:gd name="T31" fmla="*/ 607 h 788"/>
                    <a:gd name="T32" fmla="*/ 561 w 1323"/>
                    <a:gd name="T33" fmla="*/ 768 h 788"/>
                    <a:gd name="T34" fmla="*/ 459 w 1323"/>
                    <a:gd name="T35" fmla="*/ 726 h 788"/>
                    <a:gd name="T36" fmla="*/ 368 w 1323"/>
                    <a:gd name="T37" fmla="*/ 743 h 788"/>
                    <a:gd name="T38" fmla="*/ 323 w 1323"/>
                    <a:gd name="T39" fmla="*/ 743 h 788"/>
                    <a:gd name="T40" fmla="*/ 297 w 1323"/>
                    <a:gd name="T41" fmla="*/ 642 h 788"/>
                    <a:gd name="T42" fmla="*/ 189 w 1323"/>
                    <a:gd name="T43" fmla="*/ 660 h 788"/>
                    <a:gd name="T44" fmla="*/ 96 w 1323"/>
                    <a:gd name="T45" fmla="*/ 697 h 788"/>
                    <a:gd name="T46" fmla="*/ 141 w 1323"/>
                    <a:gd name="T47" fmla="*/ 607 h 788"/>
                    <a:gd name="T48" fmla="*/ 187 w 1323"/>
                    <a:gd name="T49" fmla="*/ 561 h 788"/>
                    <a:gd name="T50" fmla="*/ 135 w 1323"/>
                    <a:gd name="T51" fmla="*/ 522 h 788"/>
                    <a:gd name="T52" fmla="*/ 51 w 1323"/>
                    <a:gd name="T53" fmla="*/ 425 h 788"/>
                    <a:gd name="T54" fmla="*/ 96 w 1323"/>
                    <a:gd name="T55" fmla="*/ 380 h 788"/>
                    <a:gd name="T56" fmla="*/ 3 w 1323"/>
                    <a:gd name="T57" fmla="*/ 294 h 788"/>
                    <a:gd name="T58" fmla="*/ 75 w 1323"/>
                    <a:gd name="T59" fmla="*/ 204 h 788"/>
                    <a:gd name="T60" fmla="*/ 141 w 1323"/>
                    <a:gd name="T61" fmla="*/ 153 h 78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323" h="788">
                      <a:moveTo>
                        <a:pt x="141" y="153"/>
                      </a:moveTo>
                      <a:cubicBezTo>
                        <a:pt x="164" y="145"/>
                        <a:pt x="164" y="153"/>
                        <a:pt x="187" y="153"/>
                      </a:cubicBezTo>
                      <a:cubicBezTo>
                        <a:pt x="210" y="153"/>
                        <a:pt x="254" y="168"/>
                        <a:pt x="277" y="153"/>
                      </a:cubicBezTo>
                      <a:cubicBezTo>
                        <a:pt x="300" y="138"/>
                        <a:pt x="297" y="88"/>
                        <a:pt x="323" y="62"/>
                      </a:cubicBezTo>
                      <a:cubicBezTo>
                        <a:pt x="349" y="36"/>
                        <a:pt x="390" y="0"/>
                        <a:pt x="435" y="0"/>
                      </a:cubicBezTo>
                      <a:cubicBezTo>
                        <a:pt x="480" y="0"/>
                        <a:pt x="561" y="44"/>
                        <a:pt x="595" y="62"/>
                      </a:cubicBezTo>
                      <a:cubicBezTo>
                        <a:pt x="629" y="80"/>
                        <a:pt x="617" y="100"/>
                        <a:pt x="640" y="108"/>
                      </a:cubicBezTo>
                      <a:cubicBezTo>
                        <a:pt x="663" y="116"/>
                        <a:pt x="673" y="110"/>
                        <a:pt x="731" y="108"/>
                      </a:cubicBezTo>
                      <a:cubicBezTo>
                        <a:pt x="789" y="106"/>
                        <a:pt x="919" y="88"/>
                        <a:pt x="987" y="96"/>
                      </a:cubicBezTo>
                      <a:cubicBezTo>
                        <a:pt x="1055" y="104"/>
                        <a:pt x="1087" y="141"/>
                        <a:pt x="1139" y="153"/>
                      </a:cubicBezTo>
                      <a:cubicBezTo>
                        <a:pt x="1191" y="165"/>
                        <a:pt x="1275" y="144"/>
                        <a:pt x="1299" y="168"/>
                      </a:cubicBezTo>
                      <a:cubicBezTo>
                        <a:pt x="1323" y="192"/>
                        <a:pt x="1291" y="250"/>
                        <a:pt x="1281" y="297"/>
                      </a:cubicBezTo>
                      <a:cubicBezTo>
                        <a:pt x="1271" y="344"/>
                        <a:pt x="1263" y="397"/>
                        <a:pt x="1239" y="450"/>
                      </a:cubicBezTo>
                      <a:cubicBezTo>
                        <a:pt x="1215" y="503"/>
                        <a:pt x="1172" y="582"/>
                        <a:pt x="1137" y="618"/>
                      </a:cubicBezTo>
                      <a:cubicBezTo>
                        <a:pt x="1102" y="654"/>
                        <a:pt x="1104" y="668"/>
                        <a:pt x="1029" y="666"/>
                      </a:cubicBezTo>
                      <a:cubicBezTo>
                        <a:pt x="954" y="664"/>
                        <a:pt x="764" y="590"/>
                        <a:pt x="686" y="607"/>
                      </a:cubicBezTo>
                      <a:cubicBezTo>
                        <a:pt x="608" y="624"/>
                        <a:pt x="599" y="748"/>
                        <a:pt x="561" y="768"/>
                      </a:cubicBezTo>
                      <a:cubicBezTo>
                        <a:pt x="523" y="788"/>
                        <a:pt x="491" y="730"/>
                        <a:pt x="459" y="726"/>
                      </a:cubicBezTo>
                      <a:cubicBezTo>
                        <a:pt x="427" y="722"/>
                        <a:pt x="391" y="740"/>
                        <a:pt x="368" y="743"/>
                      </a:cubicBezTo>
                      <a:cubicBezTo>
                        <a:pt x="345" y="746"/>
                        <a:pt x="335" y="760"/>
                        <a:pt x="323" y="743"/>
                      </a:cubicBezTo>
                      <a:cubicBezTo>
                        <a:pt x="311" y="726"/>
                        <a:pt x="319" y="656"/>
                        <a:pt x="297" y="642"/>
                      </a:cubicBezTo>
                      <a:cubicBezTo>
                        <a:pt x="275" y="628"/>
                        <a:pt x="222" y="651"/>
                        <a:pt x="189" y="660"/>
                      </a:cubicBezTo>
                      <a:cubicBezTo>
                        <a:pt x="156" y="669"/>
                        <a:pt x="104" y="706"/>
                        <a:pt x="96" y="697"/>
                      </a:cubicBezTo>
                      <a:cubicBezTo>
                        <a:pt x="88" y="688"/>
                        <a:pt x="126" y="630"/>
                        <a:pt x="141" y="607"/>
                      </a:cubicBezTo>
                      <a:cubicBezTo>
                        <a:pt x="156" y="584"/>
                        <a:pt x="188" y="575"/>
                        <a:pt x="187" y="561"/>
                      </a:cubicBezTo>
                      <a:cubicBezTo>
                        <a:pt x="186" y="547"/>
                        <a:pt x="158" y="545"/>
                        <a:pt x="135" y="522"/>
                      </a:cubicBezTo>
                      <a:cubicBezTo>
                        <a:pt x="112" y="499"/>
                        <a:pt x="57" y="449"/>
                        <a:pt x="51" y="425"/>
                      </a:cubicBezTo>
                      <a:cubicBezTo>
                        <a:pt x="45" y="401"/>
                        <a:pt x="104" y="402"/>
                        <a:pt x="96" y="380"/>
                      </a:cubicBezTo>
                      <a:cubicBezTo>
                        <a:pt x="88" y="358"/>
                        <a:pt x="6" y="323"/>
                        <a:pt x="3" y="294"/>
                      </a:cubicBezTo>
                      <a:cubicBezTo>
                        <a:pt x="0" y="265"/>
                        <a:pt x="52" y="228"/>
                        <a:pt x="75" y="204"/>
                      </a:cubicBezTo>
                      <a:cubicBezTo>
                        <a:pt x="98" y="180"/>
                        <a:pt x="127" y="164"/>
                        <a:pt x="141" y="153"/>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63" name="Group 25">
                  <a:extLst>
                    <a:ext uri="{FF2B5EF4-FFF2-40B4-BE49-F238E27FC236}">
                      <a16:creationId xmlns:a16="http://schemas.microsoft.com/office/drawing/2014/main" id="{EC900109-0A55-E6A4-CFE9-999ADB7E88C7}"/>
                    </a:ext>
                  </a:extLst>
                </xdr:cNvPr>
                <xdr:cNvGrpSpPr>
                  <a:grpSpLocks/>
                </xdr:cNvGrpSpPr>
              </xdr:nvGrpSpPr>
              <xdr:grpSpPr bwMode="auto">
                <a:xfrm>
                  <a:off x="975" y="527"/>
                  <a:ext cx="1179" cy="619"/>
                  <a:chOff x="975" y="527"/>
                  <a:chExt cx="1179" cy="619"/>
                </a:xfrm>
                <a:grpFill/>
              </xdr:grpSpPr>
              <xdr:sp macro="" textlink="">
                <xdr:nvSpPr>
                  <xdr:cNvPr id="64" name="Freeform 26">
                    <a:extLst>
                      <a:ext uri="{FF2B5EF4-FFF2-40B4-BE49-F238E27FC236}">
                        <a16:creationId xmlns:a16="http://schemas.microsoft.com/office/drawing/2014/main" id="{CB15597A-7B94-D15F-8D34-6459866BCD3C}"/>
                      </a:ext>
                    </a:extLst>
                  </xdr:cNvPr>
                  <xdr:cNvSpPr>
                    <a:spLocks/>
                  </xdr:cNvSpPr>
                </xdr:nvSpPr>
                <xdr:spPr bwMode="auto">
                  <a:xfrm>
                    <a:off x="975" y="527"/>
                    <a:ext cx="408" cy="454"/>
                  </a:xfrm>
                  <a:custGeom>
                    <a:avLst/>
                    <a:gdLst>
                      <a:gd name="T0" fmla="*/ 0 w 408"/>
                      <a:gd name="T1" fmla="*/ 454 h 454"/>
                      <a:gd name="T2" fmla="*/ 45 w 408"/>
                      <a:gd name="T3" fmla="*/ 408 h 454"/>
                      <a:gd name="T4" fmla="*/ 136 w 408"/>
                      <a:gd name="T5" fmla="*/ 363 h 454"/>
                      <a:gd name="T6" fmla="*/ 272 w 408"/>
                      <a:gd name="T7" fmla="*/ 318 h 454"/>
                      <a:gd name="T8" fmla="*/ 272 w 408"/>
                      <a:gd name="T9" fmla="*/ 272 h 454"/>
                      <a:gd name="T10" fmla="*/ 317 w 408"/>
                      <a:gd name="T11" fmla="*/ 136 h 454"/>
                      <a:gd name="T12" fmla="*/ 408 w 408"/>
                      <a:gd name="T13" fmla="*/ 0 h 454"/>
                    </a:gdLst>
                    <a:ahLst/>
                    <a:cxnLst>
                      <a:cxn ang="0">
                        <a:pos x="T0" y="T1"/>
                      </a:cxn>
                      <a:cxn ang="0">
                        <a:pos x="T2" y="T3"/>
                      </a:cxn>
                      <a:cxn ang="0">
                        <a:pos x="T4" y="T5"/>
                      </a:cxn>
                      <a:cxn ang="0">
                        <a:pos x="T6" y="T7"/>
                      </a:cxn>
                      <a:cxn ang="0">
                        <a:pos x="T8" y="T9"/>
                      </a:cxn>
                      <a:cxn ang="0">
                        <a:pos x="T10" y="T11"/>
                      </a:cxn>
                      <a:cxn ang="0">
                        <a:pos x="T12" y="T13"/>
                      </a:cxn>
                    </a:cxnLst>
                    <a:rect l="0" t="0" r="r" b="b"/>
                    <a:pathLst>
                      <a:path w="408" h="454">
                        <a:moveTo>
                          <a:pt x="0" y="454"/>
                        </a:moveTo>
                        <a:cubicBezTo>
                          <a:pt x="11" y="438"/>
                          <a:pt x="22" y="423"/>
                          <a:pt x="45" y="408"/>
                        </a:cubicBezTo>
                        <a:cubicBezTo>
                          <a:pt x="68" y="393"/>
                          <a:pt x="98" y="378"/>
                          <a:pt x="136" y="363"/>
                        </a:cubicBezTo>
                        <a:cubicBezTo>
                          <a:pt x="174" y="348"/>
                          <a:pt x="249" y="333"/>
                          <a:pt x="272" y="318"/>
                        </a:cubicBezTo>
                        <a:cubicBezTo>
                          <a:pt x="295" y="303"/>
                          <a:pt x="265" y="302"/>
                          <a:pt x="272" y="272"/>
                        </a:cubicBezTo>
                        <a:cubicBezTo>
                          <a:pt x="279" y="242"/>
                          <a:pt x="294" y="181"/>
                          <a:pt x="317" y="136"/>
                        </a:cubicBezTo>
                        <a:cubicBezTo>
                          <a:pt x="340" y="91"/>
                          <a:pt x="393" y="23"/>
                          <a:pt x="408" y="0"/>
                        </a:cubicBezTo>
                      </a:path>
                    </a:pathLst>
                  </a:custGeom>
                  <a:grpFill/>
                  <a:ln w="9525"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5" name="Freeform 27">
                    <a:extLst>
                      <a:ext uri="{FF2B5EF4-FFF2-40B4-BE49-F238E27FC236}">
                        <a16:creationId xmlns:a16="http://schemas.microsoft.com/office/drawing/2014/main" id="{08A15E93-0A1C-1AD5-C779-6BAA52954D79}"/>
                      </a:ext>
                    </a:extLst>
                  </xdr:cNvPr>
                  <xdr:cNvSpPr>
                    <a:spLocks/>
                  </xdr:cNvSpPr>
                </xdr:nvSpPr>
                <xdr:spPr bwMode="auto">
                  <a:xfrm>
                    <a:off x="1156" y="748"/>
                    <a:ext cx="138" cy="398"/>
                  </a:xfrm>
                  <a:custGeom>
                    <a:avLst/>
                    <a:gdLst>
                      <a:gd name="T0" fmla="*/ 14 w 138"/>
                      <a:gd name="T1" fmla="*/ 398 h 398"/>
                      <a:gd name="T2" fmla="*/ 46 w 138"/>
                      <a:gd name="T3" fmla="*/ 369 h 398"/>
                      <a:gd name="T4" fmla="*/ 0 w 138"/>
                      <a:gd name="T5" fmla="*/ 278 h 398"/>
                      <a:gd name="T6" fmla="*/ 46 w 138"/>
                      <a:gd name="T7" fmla="*/ 233 h 398"/>
                      <a:gd name="T8" fmla="*/ 91 w 138"/>
                      <a:gd name="T9" fmla="*/ 233 h 398"/>
                      <a:gd name="T10" fmla="*/ 136 w 138"/>
                      <a:gd name="T11" fmla="*/ 142 h 398"/>
                      <a:gd name="T12" fmla="*/ 106 w 138"/>
                      <a:gd name="T13" fmla="*/ 0 h 398"/>
                    </a:gdLst>
                    <a:ahLst/>
                    <a:cxnLst>
                      <a:cxn ang="0">
                        <a:pos x="T0" y="T1"/>
                      </a:cxn>
                      <a:cxn ang="0">
                        <a:pos x="T2" y="T3"/>
                      </a:cxn>
                      <a:cxn ang="0">
                        <a:pos x="T4" y="T5"/>
                      </a:cxn>
                      <a:cxn ang="0">
                        <a:pos x="T6" y="T7"/>
                      </a:cxn>
                      <a:cxn ang="0">
                        <a:pos x="T8" y="T9"/>
                      </a:cxn>
                      <a:cxn ang="0">
                        <a:pos x="T10" y="T11"/>
                      </a:cxn>
                      <a:cxn ang="0">
                        <a:pos x="T12" y="T13"/>
                      </a:cxn>
                    </a:cxnLst>
                    <a:rect l="0" t="0" r="r" b="b"/>
                    <a:pathLst>
                      <a:path w="138" h="398">
                        <a:moveTo>
                          <a:pt x="14" y="398"/>
                        </a:moveTo>
                        <a:cubicBezTo>
                          <a:pt x="19" y="394"/>
                          <a:pt x="48" y="389"/>
                          <a:pt x="46" y="369"/>
                        </a:cubicBezTo>
                        <a:cubicBezTo>
                          <a:pt x="44" y="349"/>
                          <a:pt x="0" y="301"/>
                          <a:pt x="0" y="278"/>
                        </a:cubicBezTo>
                        <a:cubicBezTo>
                          <a:pt x="0" y="255"/>
                          <a:pt x="31" y="240"/>
                          <a:pt x="46" y="233"/>
                        </a:cubicBezTo>
                        <a:cubicBezTo>
                          <a:pt x="61" y="226"/>
                          <a:pt x="76" y="248"/>
                          <a:pt x="91" y="233"/>
                        </a:cubicBezTo>
                        <a:cubicBezTo>
                          <a:pt x="106" y="218"/>
                          <a:pt x="134" y="181"/>
                          <a:pt x="136" y="142"/>
                        </a:cubicBezTo>
                        <a:cubicBezTo>
                          <a:pt x="138" y="103"/>
                          <a:pt x="112" y="30"/>
                          <a:pt x="10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6" name="Freeform 28">
                    <a:extLst>
                      <a:ext uri="{FF2B5EF4-FFF2-40B4-BE49-F238E27FC236}">
                        <a16:creationId xmlns:a16="http://schemas.microsoft.com/office/drawing/2014/main" id="{D7D59D5A-D83F-209A-E620-754003E73818}"/>
                      </a:ext>
                    </a:extLst>
                  </xdr:cNvPr>
                  <xdr:cNvSpPr>
                    <a:spLocks/>
                  </xdr:cNvSpPr>
                </xdr:nvSpPr>
                <xdr:spPr bwMode="auto">
                  <a:xfrm>
                    <a:off x="1247" y="981"/>
                    <a:ext cx="363" cy="136"/>
                  </a:xfrm>
                  <a:custGeom>
                    <a:avLst/>
                    <a:gdLst>
                      <a:gd name="T0" fmla="*/ 0 w 363"/>
                      <a:gd name="T1" fmla="*/ 0 h 136"/>
                      <a:gd name="T2" fmla="*/ 45 w 363"/>
                      <a:gd name="T3" fmla="*/ 45 h 136"/>
                      <a:gd name="T4" fmla="*/ 91 w 363"/>
                      <a:gd name="T5" fmla="*/ 45 h 136"/>
                      <a:gd name="T6" fmla="*/ 182 w 363"/>
                      <a:gd name="T7" fmla="*/ 45 h 136"/>
                      <a:gd name="T8" fmla="*/ 227 w 363"/>
                      <a:gd name="T9" fmla="*/ 90 h 136"/>
                      <a:gd name="T10" fmla="*/ 272 w 363"/>
                      <a:gd name="T11" fmla="*/ 45 h 136"/>
                      <a:gd name="T12" fmla="*/ 318 w 363"/>
                      <a:gd name="T13" fmla="*/ 45 h 136"/>
                      <a:gd name="T14" fmla="*/ 363 w 363"/>
                      <a:gd name="T15" fmla="*/ 136 h 136"/>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63" h="136">
                        <a:moveTo>
                          <a:pt x="0" y="0"/>
                        </a:moveTo>
                        <a:cubicBezTo>
                          <a:pt x="15" y="19"/>
                          <a:pt x="30" y="38"/>
                          <a:pt x="45" y="45"/>
                        </a:cubicBezTo>
                        <a:cubicBezTo>
                          <a:pt x="60" y="52"/>
                          <a:pt x="68" y="45"/>
                          <a:pt x="91" y="45"/>
                        </a:cubicBezTo>
                        <a:cubicBezTo>
                          <a:pt x="114" y="45"/>
                          <a:pt x="159" y="38"/>
                          <a:pt x="182" y="45"/>
                        </a:cubicBezTo>
                        <a:cubicBezTo>
                          <a:pt x="205" y="52"/>
                          <a:pt x="212" y="90"/>
                          <a:pt x="227" y="90"/>
                        </a:cubicBezTo>
                        <a:cubicBezTo>
                          <a:pt x="242" y="90"/>
                          <a:pt x="257" y="52"/>
                          <a:pt x="272" y="45"/>
                        </a:cubicBezTo>
                        <a:cubicBezTo>
                          <a:pt x="287" y="38"/>
                          <a:pt x="303" y="30"/>
                          <a:pt x="318" y="45"/>
                        </a:cubicBezTo>
                        <a:cubicBezTo>
                          <a:pt x="333" y="60"/>
                          <a:pt x="356" y="121"/>
                          <a:pt x="363"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7" name="Freeform 29">
                    <a:extLst>
                      <a:ext uri="{FF2B5EF4-FFF2-40B4-BE49-F238E27FC236}">
                        <a16:creationId xmlns:a16="http://schemas.microsoft.com/office/drawing/2014/main" id="{931638A9-8070-C534-4CFF-06EAD2A369A7}"/>
                      </a:ext>
                    </a:extLst>
                  </xdr:cNvPr>
                  <xdr:cNvSpPr>
                    <a:spLocks/>
                  </xdr:cNvSpPr>
                </xdr:nvSpPr>
                <xdr:spPr bwMode="auto">
                  <a:xfrm>
                    <a:off x="1511" y="618"/>
                    <a:ext cx="62" cy="408"/>
                  </a:xfrm>
                  <a:custGeom>
                    <a:avLst/>
                    <a:gdLst>
                      <a:gd name="T0" fmla="*/ 8 w 62"/>
                      <a:gd name="T1" fmla="*/ 0 h 408"/>
                      <a:gd name="T2" fmla="*/ 8 w 62"/>
                      <a:gd name="T3" fmla="*/ 45 h 408"/>
                      <a:gd name="T4" fmla="*/ 8 w 62"/>
                      <a:gd name="T5" fmla="*/ 91 h 408"/>
                      <a:gd name="T6" fmla="*/ 54 w 62"/>
                      <a:gd name="T7" fmla="*/ 136 h 408"/>
                      <a:gd name="T8" fmla="*/ 54 w 62"/>
                      <a:gd name="T9" fmla="*/ 181 h 408"/>
                      <a:gd name="T10" fmla="*/ 8 w 62"/>
                      <a:gd name="T11" fmla="*/ 272 h 408"/>
                      <a:gd name="T12" fmla="*/ 8 w 62"/>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62" h="408">
                        <a:moveTo>
                          <a:pt x="8" y="0"/>
                        </a:moveTo>
                        <a:cubicBezTo>
                          <a:pt x="8" y="15"/>
                          <a:pt x="8" y="30"/>
                          <a:pt x="8" y="45"/>
                        </a:cubicBezTo>
                        <a:cubicBezTo>
                          <a:pt x="8" y="60"/>
                          <a:pt x="0" y="76"/>
                          <a:pt x="8" y="91"/>
                        </a:cubicBezTo>
                        <a:cubicBezTo>
                          <a:pt x="16" y="106"/>
                          <a:pt x="46" y="121"/>
                          <a:pt x="54" y="136"/>
                        </a:cubicBezTo>
                        <a:cubicBezTo>
                          <a:pt x="62" y="151"/>
                          <a:pt x="62" y="158"/>
                          <a:pt x="54" y="181"/>
                        </a:cubicBezTo>
                        <a:cubicBezTo>
                          <a:pt x="46" y="204"/>
                          <a:pt x="16" y="234"/>
                          <a:pt x="8" y="272"/>
                        </a:cubicBezTo>
                        <a:cubicBezTo>
                          <a:pt x="0" y="310"/>
                          <a:pt x="8" y="385"/>
                          <a:pt x="8"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8" name="Freeform 30">
                    <a:extLst>
                      <a:ext uri="{FF2B5EF4-FFF2-40B4-BE49-F238E27FC236}">
                        <a16:creationId xmlns:a16="http://schemas.microsoft.com/office/drawing/2014/main" id="{4F99BEB2-39D9-F092-6477-D4E074D27330}"/>
                      </a:ext>
                    </a:extLst>
                  </xdr:cNvPr>
                  <xdr:cNvSpPr>
                    <a:spLocks/>
                  </xdr:cNvSpPr>
                </xdr:nvSpPr>
                <xdr:spPr bwMode="auto">
                  <a:xfrm>
                    <a:off x="1565" y="747"/>
                    <a:ext cx="589" cy="106"/>
                  </a:xfrm>
                  <a:custGeom>
                    <a:avLst/>
                    <a:gdLst>
                      <a:gd name="T0" fmla="*/ 589 w 589"/>
                      <a:gd name="T1" fmla="*/ 7 h 106"/>
                      <a:gd name="T2" fmla="*/ 544 w 589"/>
                      <a:gd name="T3" fmla="*/ 7 h 106"/>
                      <a:gd name="T4" fmla="*/ 499 w 589"/>
                      <a:gd name="T5" fmla="*/ 52 h 106"/>
                      <a:gd name="T6" fmla="*/ 408 w 589"/>
                      <a:gd name="T7" fmla="*/ 52 h 106"/>
                      <a:gd name="T8" fmla="*/ 362 w 589"/>
                      <a:gd name="T9" fmla="*/ 98 h 106"/>
                      <a:gd name="T10" fmla="*/ 272 w 589"/>
                      <a:gd name="T11" fmla="*/ 98 h 106"/>
                      <a:gd name="T12" fmla="*/ 272 w 589"/>
                      <a:gd name="T13" fmla="*/ 52 h 106"/>
                      <a:gd name="T14" fmla="*/ 136 w 589"/>
                      <a:gd name="T15" fmla="*/ 98 h 106"/>
                      <a:gd name="T16" fmla="*/ 45 w 589"/>
                      <a:gd name="T17" fmla="*/ 52 h 106"/>
                      <a:gd name="T18" fmla="*/ 0 w 589"/>
                      <a:gd name="T19" fmla="*/ 52 h 10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589" h="106">
                        <a:moveTo>
                          <a:pt x="589" y="7"/>
                        </a:moveTo>
                        <a:cubicBezTo>
                          <a:pt x="574" y="3"/>
                          <a:pt x="559" y="0"/>
                          <a:pt x="544" y="7"/>
                        </a:cubicBezTo>
                        <a:cubicBezTo>
                          <a:pt x="529" y="14"/>
                          <a:pt x="522" y="45"/>
                          <a:pt x="499" y="52"/>
                        </a:cubicBezTo>
                        <a:cubicBezTo>
                          <a:pt x="476" y="59"/>
                          <a:pt x="431" y="44"/>
                          <a:pt x="408" y="52"/>
                        </a:cubicBezTo>
                        <a:cubicBezTo>
                          <a:pt x="385" y="60"/>
                          <a:pt x="385" y="90"/>
                          <a:pt x="362" y="98"/>
                        </a:cubicBezTo>
                        <a:cubicBezTo>
                          <a:pt x="339" y="106"/>
                          <a:pt x="287" y="106"/>
                          <a:pt x="272" y="98"/>
                        </a:cubicBezTo>
                        <a:cubicBezTo>
                          <a:pt x="257" y="90"/>
                          <a:pt x="295" y="52"/>
                          <a:pt x="272" y="52"/>
                        </a:cubicBezTo>
                        <a:cubicBezTo>
                          <a:pt x="249" y="52"/>
                          <a:pt x="174" y="98"/>
                          <a:pt x="136" y="98"/>
                        </a:cubicBezTo>
                        <a:cubicBezTo>
                          <a:pt x="98" y="98"/>
                          <a:pt x="68" y="60"/>
                          <a:pt x="45" y="52"/>
                        </a:cubicBezTo>
                        <a:cubicBezTo>
                          <a:pt x="22" y="44"/>
                          <a:pt x="11" y="48"/>
                          <a:pt x="0"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1" name="Group 31">
                <a:extLst>
                  <a:ext uri="{FF2B5EF4-FFF2-40B4-BE49-F238E27FC236}">
                    <a16:creationId xmlns:a16="http://schemas.microsoft.com/office/drawing/2014/main" id="{28D20C53-EE87-0B39-14A3-10C4B0879D6F}"/>
                  </a:ext>
                </a:extLst>
              </xdr:cNvPr>
              <xdr:cNvGrpSpPr>
                <a:grpSpLocks/>
              </xdr:cNvGrpSpPr>
            </xdr:nvGrpSpPr>
            <xdr:grpSpPr bwMode="auto">
              <a:xfrm>
                <a:off x="2925" y="840"/>
                <a:ext cx="1550" cy="931"/>
                <a:chOff x="2925" y="840"/>
                <a:chExt cx="1550" cy="931"/>
              </a:xfrm>
              <a:grpFill/>
            </xdr:grpSpPr>
            <xdr:sp macro="" textlink="">
              <xdr:nvSpPr>
                <xdr:cNvPr id="54" name="Freeform 32">
                  <a:extLst>
                    <a:ext uri="{FF2B5EF4-FFF2-40B4-BE49-F238E27FC236}">
                      <a16:creationId xmlns:a16="http://schemas.microsoft.com/office/drawing/2014/main" id="{84E11CB1-2FC9-A114-709B-99295B4025D2}"/>
                    </a:ext>
                  </a:extLst>
                </xdr:cNvPr>
                <xdr:cNvSpPr>
                  <a:spLocks/>
                </xdr:cNvSpPr>
              </xdr:nvSpPr>
              <xdr:spPr bwMode="auto">
                <a:xfrm>
                  <a:off x="2925" y="840"/>
                  <a:ext cx="1550" cy="931"/>
                </a:xfrm>
                <a:custGeom>
                  <a:avLst/>
                  <a:gdLst>
                    <a:gd name="T0" fmla="*/ 378 w 1550"/>
                    <a:gd name="T1" fmla="*/ 27 h 931"/>
                    <a:gd name="T2" fmla="*/ 448 w 1550"/>
                    <a:gd name="T3" fmla="*/ 55 h 931"/>
                    <a:gd name="T4" fmla="*/ 595 w 1550"/>
                    <a:gd name="T5" fmla="*/ 106 h 931"/>
                    <a:gd name="T6" fmla="*/ 766 w 1550"/>
                    <a:gd name="T7" fmla="*/ 97 h 931"/>
                    <a:gd name="T8" fmla="*/ 826 w 1550"/>
                    <a:gd name="T9" fmla="*/ 40 h 931"/>
                    <a:gd name="T10" fmla="*/ 952 w 1550"/>
                    <a:gd name="T11" fmla="*/ 85 h 931"/>
                    <a:gd name="T12" fmla="*/ 1084 w 1550"/>
                    <a:gd name="T13" fmla="*/ 163 h 931"/>
                    <a:gd name="T14" fmla="*/ 1240 w 1550"/>
                    <a:gd name="T15" fmla="*/ 175 h 931"/>
                    <a:gd name="T16" fmla="*/ 1360 w 1550"/>
                    <a:gd name="T17" fmla="*/ 193 h 931"/>
                    <a:gd name="T18" fmla="*/ 1453 w 1550"/>
                    <a:gd name="T19" fmla="*/ 133 h 931"/>
                    <a:gd name="T20" fmla="*/ 1540 w 1550"/>
                    <a:gd name="T21" fmla="*/ 160 h 931"/>
                    <a:gd name="T22" fmla="*/ 1507 w 1550"/>
                    <a:gd name="T23" fmla="*/ 247 h 931"/>
                    <a:gd name="T24" fmla="*/ 1525 w 1550"/>
                    <a:gd name="T25" fmla="*/ 370 h 931"/>
                    <a:gd name="T26" fmla="*/ 1357 w 1550"/>
                    <a:gd name="T27" fmla="*/ 499 h 931"/>
                    <a:gd name="T28" fmla="*/ 1231 w 1550"/>
                    <a:gd name="T29" fmla="*/ 598 h 931"/>
                    <a:gd name="T30" fmla="*/ 1042 w 1550"/>
                    <a:gd name="T31" fmla="*/ 655 h 931"/>
                    <a:gd name="T32" fmla="*/ 952 w 1550"/>
                    <a:gd name="T33" fmla="*/ 727 h 931"/>
                    <a:gd name="T34" fmla="*/ 877 w 1550"/>
                    <a:gd name="T35" fmla="*/ 763 h 931"/>
                    <a:gd name="T36" fmla="*/ 852 w 1550"/>
                    <a:gd name="T37" fmla="*/ 846 h 931"/>
                    <a:gd name="T38" fmla="*/ 790 w 1550"/>
                    <a:gd name="T39" fmla="*/ 928 h 931"/>
                    <a:gd name="T40" fmla="*/ 690 w 1550"/>
                    <a:gd name="T41" fmla="*/ 867 h 931"/>
                    <a:gd name="T42" fmla="*/ 690 w 1550"/>
                    <a:gd name="T43" fmla="*/ 798 h 931"/>
                    <a:gd name="T44" fmla="*/ 643 w 1550"/>
                    <a:gd name="T45" fmla="*/ 733 h 931"/>
                    <a:gd name="T46" fmla="*/ 499 w 1550"/>
                    <a:gd name="T47" fmla="*/ 625 h 931"/>
                    <a:gd name="T48" fmla="*/ 430 w 1550"/>
                    <a:gd name="T49" fmla="*/ 679 h 931"/>
                    <a:gd name="T50" fmla="*/ 349 w 1550"/>
                    <a:gd name="T51" fmla="*/ 730 h 931"/>
                    <a:gd name="T52" fmla="*/ 277 w 1550"/>
                    <a:gd name="T53" fmla="*/ 718 h 931"/>
                    <a:gd name="T54" fmla="*/ 166 w 1550"/>
                    <a:gd name="T55" fmla="*/ 775 h 931"/>
                    <a:gd name="T56" fmla="*/ 25 w 1550"/>
                    <a:gd name="T57" fmla="*/ 697 h 931"/>
                    <a:gd name="T58" fmla="*/ 16 w 1550"/>
                    <a:gd name="T59" fmla="*/ 613 h 931"/>
                    <a:gd name="T60" fmla="*/ 46 w 1550"/>
                    <a:gd name="T61" fmla="*/ 574 h 931"/>
                    <a:gd name="T62" fmla="*/ 94 w 1550"/>
                    <a:gd name="T63" fmla="*/ 499 h 931"/>
                    <a:gd name="T64" fmla="*/ 82 w 1550"/>
                    <a:gd name="T65" fmla="*/ 400 h 931"/>
                    <a:gd name="T66" fmla="*/ 160 w 1550"/>
                    <a:gd name="T67" fmla="*/ 424 h 931"/>
                    <a:gd name="T68" fmla="*/ 208 w 1550"/>
                    <a:gd name="T69" fmla="*/ 385 h 931"/>
                    <a:gd name="T70" fmla="*/ 228 w 1550"/>
                    <a:gd name="T71" fmla="*/ 210 h 931"/>
                    <a:gd name="T72" fmla="*/ 378 w 1550"/>
                    <a:gd name="T73" fmla="*/ 27 h 93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Lst>
                  <a:rect l="0" t="0" r="r" b="b"/>
                  <a:pathLst>
                    <a:path w="1550" h="931">
                      <a:moveTo>
                        <a:pt x="378" y="27"/>
                      </a:moveTo>
                      <a:cubicBezTo>
                        <a:pt x="416" y="0"/>
                        <a:pt x="412" y="42"/>
                        <a:pt x="448" y="55"/>
                      </a:cubicBezTo>
                      <a:cubicBezTo>
                        <a:pt x="484" y="68"/>
                        <a:pt x="542" y="99"/>
                        <a:pt x="595" y="106"/>
                      </a:cubicBezTo>
                      <a:cubicBezTo>
                        <a:pt x="648" y="113"/>
                        <a:pt x="728" y="108"/>
                        <a:pt x="766" y="97"/>
                      </a:cubicBezTo>
                      <a:cubicBezTo>
                        <a:pt x="804" y="86"/>
                        <a:pt x="795" y="42"/>
                        <a:pt x="826" y="40"/>
                      </a:cubicBezTo>
                      <a:cubicBezTo>
                        <a:pt x="857" y="38"/>
                        <a:pt x="909" y="65"/>
                        <a:pt x="952" y="85"/>
                      </a:cubicBezTo>
                      <a:cubicBezTo>
                        <a:pt x="995" y="105"/>
                        <a:pt x="1036" y="148"/>
                        <a:pt x="1084" y="163"/>
                      </a:cubicBezTo>
                      <a:cubicBezTo>
                        <a:pt x="1132" y="178"/>
                        <a:pt x="1194" y="170"/>
                        <a:pt x="1240" y="175"/>
                      </a:cubicBezTo>
                      <a:cubicBezTo>
                        <a:pt x="1286" y="180"/>
                        <a:pt x="1325" y="200"/>
                        <a:pt x="1360" y="193"/>
                      </a:cubicBezTo>
                      <a:cubicBezTo>
                        <a:pt x="1395" y="186"/>
                        <a:pt x="1423" y="138"/>
                        <a:pt x="1453" y="133"/>
                      </a:cubicBezTo>
                      <a:cubicBezTo>
                        <a:pt x="1483" y="128"/>
                        <a:pt x="1531" y="141"/>
                        <a:pt x="1540" y="160"/>
                      </a:cubicBezTo>
                      <a:cubicBezTo>
                        <a:pt x="1549" y="179"/>
                        <a:pt x="1509" y="212"/>
                        <a:pt x="1507" y="247"/>
                      </a:cubicBezTo>
                      <a:cubicBezTo>
                        <a:pt x="1505" y="282"/>
                        <a:pt x="1550" y="328"/>
                        <a:pt x="1525" y="370"/>
                      </a:cubicBezTo>
                      <a:cubicBezTo>
                        <a:pt x="1500" y="412"/>
                        <a:pt x="1406" y="461"/>
                        <a:pt x="1357" y="499"/>
                      </a:cubicBezTo>
                      <a:cubicBezTo>
                        <a:pt x="1308" y="537"/>
                        <a:pt x="1283" y="572"/>
                        <a:pt x="1231" y="598"/>
                      </a:cubicBezTo>
                      <a:cubicBezTo>
                        <a:pt x="1179" y="624"/>
                        <a:pt x="1089" y="633"/>
                        <a:pt x="1042" y="655"/>
                      </a:cubicBezTo>
                      <a:cubicBezTo>
                        <a:pt x="995" y="677"/>
                        <a:pt x="979" y="709"/>
                        <a:pt x="952" y="727"/>
                      </a:cubicBezTo>
                      <a:cubicBezTo>
                        <a:pt x="925" y="745"/>
                        <a:pt x="894" y="743"/>
                        <a:pt x="877" y="763"/>
                      </a:cubicBezTo>
                      <a:cubicBezTo>
                        <a:pt x="860" y="783"/>
                        <a:pt x="866" y="819"/>
                        <a:pt x="852" y="846"/>
                      </a:cubicBezTo>
                      <a:cubicBezTo>
                        <a:pt x="838" y="873"/>
                        <a:pt x="817" y="925"/>
                        <a:pt x="790" y="928"/>
                      </a:cubicBezTo>
                      <a:cubicBezTo>
                        <a:pt x="763" y="931"/>
                        <a:pt x="707" y="889"/>
                        <a:pt x="690" y="867"/>
                      </a:cubicBezTo>
                      <a:cubicBezTo>
                        <a:pt x="673" y="845"/>
                        <a:pt x="698" y="820"/>
                        <a:pt x="690" y="798"/>
                      </a:cubicBezTo>
                      <a:cubicBezTo>
                        <a:pt x="682" y="776"/>
                        <a:pt x="675" y="762"/>
                        <a:pt x="643" y="733"/>
                      </a:cubicBezTo>
                      <a:cubicBezTo>
                        <a:pt x="611" y="704"/>
                        <a:pt x="534" y="634"/>
                        <a:pt x="499" y="625"/>
                      </a:cubicBezTo>
                      <a:cubicBezTo>
                        <a:pt x="464" y="616"/>
                        <a:pt x="455" y="662"/>
                        <a:pt x="430" y="679"/>
                      </a:cubicBezTo>
                      <a:cubicBezTo>
                        <a:pt x="405" y="696"/>
                        <a:pt x="374" y="724"/>
                        <a:pt x="349" y="730"/>
                      </a:cubicBezTo>
                      <a:cubicBezTo>
                        <a:pt x="324" y="736"/>
                        <a:pt x="307" y="711"/>
                        <a:pt x="277" y="718"/>
                      </a:cubicBezTo>
                      <a:cubicBezTo>
                        <a:pt x="247" y="725"/>
                        <a:pt x="208" y="778"/>
                        <a:pt x="166" y="775"/>
                      </a:cubicBezTo>
                      <a:cubicBezTo>
                        <a:pt x="124" y="772"/>
                        <a:pt x="50" y="724"/>
                        <a:pt x="25" y="697"/>
                      </a:cubicBezTo>
                      <a:cubicBezTo>
                        <a:pt x="0" y="670"/>
                        <a:pt x="13" y="633"/>
                        <a:pt x="16" y="613"/>
                      </a:cubicBezTo>
                      <a:cubicBezTo>
                        <a:pt x="19" y="593"/>
                        <a:pt x="33" y="593"/>
                        <a:pt x="46" y="574"/>
                      </a:cubicBezTo>
                      <a:cubicBezTo>
                        <a:pt x="59" y="555"/>
                        <a:pt x="88" y="528"/>
                        <a:pt x="94" y="499"/>
                      </a:cubicBezTo>
                      <a:cubicBezTo>
                        <a:pt x="100" y="470"/>
                        <a:pt x="71" y="412"/>
                        <a:pt x="82" y="400"/>
                      </a:cubicBezTo>
                      <a:cubicBezTo>
                        <a:pt x="93" y="388"/>
                        <a:pt x="139" y="426"/>
                        <a:pt x="160" y="424"/>
                      </a:cubicBezTo>
                      <a:cubicBezTo>
                        <a:pt x="181" y="422"/>
                        <a:pt x="197" y="421"/>
                        <a:pt x="208" y="385"/>
                      </a:cubicBezTo>
                      <a:cubicBezTo>
                        <a:pt x="219" y="349"/>
                        <a:pt x="200" y="270"/>
                        <a:pt x="228" y="210"/>
                      </a:cubicBezTo>
                      <a:cubicBezTo>
                        <a:pt x="256" y="150"/>
                        <a:pt x="347" y="65"/>
                        <a:pt x="378" y="27"/>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55" name="Group 33">
                  <a:extLst>
                    <a:ext uri="{FF2B5EF4-FFF2-40B4-BE49-F238E27FC236}">
                      <a16:creationId xmlns:a16="http://schemas.microsoft.com/office/drawing/2014/main" id="{1A112AC3-2E31-53B6-4172-7703358B5C6D}"/>
                    </a:ext>
                  </a:extLst>
                </xdr:cNvPr>
                <xdr:cNvGrpSpPr>
                  <a:grpSpLocks/>
                </xdr:cNvGrpSpPr>
              </xdr:nvGrpSpPr>
              <xdr:grpSpPr bwMode="auto">
                <a:xfrm>
                  <a:off x="3152" y="935"/>
                  <a:ext cx="1180" cy="635"/>
                  <a:chOff x="3152" y="935"/>
                  <a:chExt cx="1180" cy="635"/>
                </a:xfrm>
                <a:grpFill/>
              </xdr:grpSpPr>
              <xdr:sp macro="" textlink="">
                <xdr:nvSpPr>
                  <xdr:cNvPr id="56" name="Freeform 34">
                    <a:extLst>
                      <a:ext uri="{FF2B5EF4-FFF2-40B4-BE49-F238E27FC236}">
                        <a16:creationId xmlns:a16="http://schemas.microsoft.com/office/drawing/2014/main" id="{36FD7B14-19BE-7892-1D2F-1BF6EA44EFE2}"/>
                      </a:ext>
                    </a:extLst>
                  </xdr:cNvPr>
                  <xdr:cNvSpPr>
                    <a:spLocks/>
                  </xdr:cNvSpPr>
                </xdr:nvSpPr>
                <xdr:spPr bwMode="auto">
                  <a:xfrm>
                    <a:off x="3152" y="1199"/>
                    <a:ext cx="514" cy="371"/>
                  </a:xfrm>
                  <a:custGeom>
                    <a:avLst/>
                    <a:gdLst>
                      <a:gd name="T0" fmla="*/ 0 w 514"/>
                      <a:gd name="T1" fmla="*/ 8 h 371"/>
                      <a:gd name="T2" fmla="*/ 136 w 514"/>
                      <a:gd name="T3" fmla="*/ 8 h 371"/>
                      <a:gd name="T4" fmla="*/ 136 w 514"/>
                      <a:gd name="T5" fmla="*/ 54 h 371"/>
                      <a:gd name="T6" fmla="*/ 227 w 514"/>
                      <a:gd name="T7" fmla="*/ 54 h 371"/>
                      <a:gd name="T8" fmla="*/ 272 w 514"/>
                      <a:gd name="T9" fmla="*/ 99 h 371"/>
                      <a:gd name="T10" fmla="*/ 272 w 514"/>
                      <a:gd name="T11" fmla="*/ 145 h 371"/>
                      <a:gd name="T12" fmla="*/ 318 w 514"/>
                      <a:gd name="T13" fmla="*/ 190 h 371"/>
                      <a:gd name="T14" fmla="*/ 363 w 514"/>
                      <a:gd name="T15" fmla="*/ 235 h 371"/>
                      <a:gd name="T16" fmla="*/ 408 w 514"/>
                      <a:gd name="T17" fmla="*/ 281 h 371"/>
                      <a:gd name="T18" fmla="*/ 499 w 514"/>
                      <a:gd name="T19" fmla="*/ 235 h 371"/>
                      <a:gd name="T20" fmla="*/ 499 w 514"/>
                      <a:gd name="T21" fmla="*/ 326 h 371"/>
                      <a:gd name="T22" fmla="*/ 408 w 514"/>
                      <a:gd name="T23" fmla="*/ 371 h 37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14" h="371">
                        <a:moveTo>
                          <a:pt x="0" y="8"/>
                        </a:moveTo>
                        <a:cubicBezTo>
                          <a:pt x="56" y="4"/>
                          <a:pt x="113" y="0"/>
                          <a:pt x="136" y="8"/>
                        </a:cubicBezTo>
                        <a:cubicBezTo>
                          <a:pt x="159" y="16"/>
                          <a:pt x="121" y="46"/>
                          <a:pt x="136" y="54"/>
                        </a:cubicBezTo>
                        <a:cubicBezTo>
                          <a:pt x="151" y="62"/>
                          <a:pt x="204" y="47"/>
                          <a:pt x="227" y="54"/>
                        </a:cubicBezTo>
                        <a:cubicBezTo>
                          <a:pt x="250" y="61"/>
                          <a:pt x="265" y="84"/>
                          <a:pt x="272" y="99"/>
                        </a:cubicBezTo>
                        <a:cubicBezTo>
                          <a:pt x="279" y="114"/>
                          <a:pt x="264" y="130"/>
                          <a:pt x="272" y="145"/>
                        </a:cubicBezTo>
                        <a:cubicBezTo>
                          <a:pt x="280" y="160"/>
                          <a:pt x="303" y="175"/>
                          <a:pt x="318" y="190"/>
                        </a:cubicBezTo>
                        <a:cubicBezTo>
                          <a:pt x="333" y="205"/>
                          <a:pt x="348" y="220"/>
                          <a:pt x="363" y="235"/>
                        </a:cubicBezTo>
                        <a:cubicBezTo>
                          <a:pt x="378" y="250"/>
                          <a:pt x="385" y="281"/>
                          <a:pt x="408" y="281"/>
                        </a:cubicBezTo>
                        <a:cubicBezTo>
                          <a:pt x="431" y="281"/>
                          <a:pt x="484" y="228"/>
                          <a:pt x="499" y="235"/>
                        </a:cubicBezTo>
                        <a:cubicBezTo>
                          <a:pt x="514" y="242"/>
                          <a:pt x="514" y="303"/>
                          <a:pt x="499" y="326"/>
                        </a:cubicBezTo>
                        <a:cubicBezTo>
                          <a:pt x="484" y="349"/>
                          <a:pt x="446" y="360"/>
                          <a:pt x="408"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7" name="Freeform 35">
                    <a:extLst>
                      <a:ext uri="{FF2B5EF4-FFF2-40B4-BE49-F238E27FC236}">
                        <a16:creationId xmlns:a16="http://schemas.microsoft.com/office/drawing/2014/main" id="{EEF379E9-4729-2110-4193-94DF9FD43E18}"/>
                      </a:ext>
                    </a:extLst>
                  </xdr:cNvPr>
                  <xdr:cNvSpPr>
                    <a:spLocks/>
                  </xdr:cNvSpPr>
                </xdr:nvSpPr>
                <xdr:spPr bwMode="auto">
                  <a:xfrm>
                    <a:off x="3243" y="935"/>
                    <a:ext cx="52" cy="272"/>
                  </a:xfrm>
                  <a:custGeom>
                    <a:avLst/>
                    <a:gdLst>
                      <a:gd name="T0" fmla="*/ 0 w 52"/>
                      <a:gd name="T1" fmla="*/ 0 h 272"/>
                      <a:gd name="T2" fmla="*/ 45 w 52"/>
                      <a:gd name="T3" fmla="*/ 46 h 272"/>
                      <a:gd name="T4" fmla="*/ 0 w 52"/>
                      <a:gd name="T5" fmla="*/ 91 h 272"/>
                      <a:gd name="T6" fmla="*/ 45 w 52"/>
                      <a:gd name="T7" fmla="*/ 182 h 272"/>
                      <a:gd name="T8" fmla="*/ 45 w 52"/>
                      <a:gd name="T9" fmla="*/ 272 h 272"/>
                    </a:gdLst>
                    <a:ahLst/>
                    <a:cxnLst>
                      <a:cxn ang="0">
                        <a:pos x="T0" y="T1"/>
                      </a:cxn>
                      <a:cxn ang="0">
                        <a:pos x="T2" y="T3"/>
                      </a:cxn>
                      <a:cxn ang="0">
                        <a:pos x="T4" y="T5"/>
                      </a:cxn>
                      <a:cxn ang="0">
                        <a:pos x="T6" y="T7"/>
                      </a:cxn>
                      <a:cxn ang="0">
                        <a:pos x="T8" y="T9"/>
                      </a:cxn>
                    </a:cxnLst>
                    <a:rect l="0" t="0" r="r" b="b"/>
                    <a:pathLst>
                      <a:path w="52" h="272">
                        <a:moveTo>
                          <a:pt x="0" y="0"/>
                        </a:moveTo>
                        <a:cubicBezTo>
                          <a:pt x="22" y="15"/>
                          <a:pt x="45" y="31"/>
                          <a:pt x="45" y="46"/>
                        </a:cubicBezTo>
                        <a:cubicBezTo>
                          <a:pt x="45" y="61"/>
                          <a:pt x="0" y="68"/>
                          <a:pt x="0" y="91"/>
                        </a:cubicBezTo>
                        <a:cubicBezTo>
                          <a:pt x="0" y="114"/>
                          <a:pt x="38" y="152"/>
                          <a:pt x="45" y="182"/>
                        </a:cubicBezTo>
                        <a:cubicBezTo>
                          <a:pt x="52" y="212"/>
                          <a:pt x="45" y="257"/>
                          <a:pt x="45"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8" name="Freeform 36">
                    <a:extLst>
                      <a:ext uri="{FF2B5EF4-FFF2-40B4-BE49-F238E27FC236}">
                        <a16:creationId xmlns:a16="http://schemas.microsoft.com/office/drawing/2014/main" id="{1C02EA46-17A3-716D-0A20-F45FA843E7A8}"/>
                      </a:ext>
                    </a:extLst>
                  </xdr:cNvPr>
                  <xdr:cNvSpPr>
                    <a:spLocks/>
                  </xdr:cNvSpPr>
                </xdr:nvSpPr>
                <xdr:spPr bwMode="auto">
                  <a:xfrm>
                    <a:off x="3644" y="935"/>
                    <a:ext cx="106" cy="499"/>
                  </a:xfrm>
                  <a:custGeom>
                    <a:avLst/>
                    <a:gdLst>
                      <a:gd name="T0" fmla="*/ 52 w 106"/>
                      <a:gd name="T1" fmla="*/ 0 h 499"/>
                      <a:gd name="T2" fmla="*/ 52 w 106"/>
                      <a:gd name="T3" fmla="*/ 46 h 499"/>
                      <a:gd name="T4" fmla="*/ 98 w 106"/>
                      <a:gd name="T5" fmla="*/ 46 h 499"/>
                      <a:gd name="T6" fmla="*/ 98 w 106"/>
                      <a:gd name="T7" fmla="*/ 136 h 499"/>
                      <a:gd name="T8" fmla="*/ 98 w 106"/>
                      <a:gd name="T9" fmla="*/ 182 h 499"/>
                      <a:gd name="T10" fmla="*/ 52 w 106"/>
                      <a:gd name="T11" fmla="*/ 272 h 499"/>
                      <a:gd name="T12" fmla="*/ 52 w 106"/>
                      <a:gd name="T13" fmla="*/ 363 h 499"/>
                      <a:gd name="T14" fmla="*/ 7 w 106"/>
                      <a:gd name="T15" fmla="*/ 409 h 499"/>
                      <a:gd name="T16" fmla="*/ 7 w 106"/>
                      <a:gd name="T17" fmla="*/ 454 h 499"/>
                      <a:gd name="T18" fmla="*/ 7 w 106"/>
                      <a:gd name="T19" fmla="*/ 499 h 49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106" h="499">
                        <a:moveTo>
                          <a:pt x="52" y="0"/>
                        </a:moveTo>
                        <a:cubicBezTo>
                          <a:pt x="48" y="19"/>
                          <a:pt x="44" y="38"/>
                          <a:pt x="52" y="46"/>
                        </a:cubicBezTo>
                        <a:cubicBezTo>
                          <a:pt x="60" y="54"/>
                          <a:pt x="90" y="31"/>
                          <a:pt x="98" y="46"/>
                        </a:cubicBezTo>
                        <a:cubicBezTo>
                          <a:pt x="106" y="61"/>
                          <a:pt x="98" y="113"/>
                          <a:pt x="98" y="136"/>
                        </a:cubicBezTo>
                        <a:cubicBezTo>
                          <a:pt x="98" y="159"/>
                          <a:pt x="106" y="159"/>
                          <a:pt x="98" y="182"/>
                        </a:cubicBezTo>
                        <a:cubicBezTo>
                          <a:pt x="90" y="205"/>
                          <a:pt x="60" y="242"/>
                          <a:pt x="52" y="272"/>
                        </a:cubicBezTo>
                        <a:cubicBezTo>
                          <a:pt x="44" y="302"/>
                          <a:pt x="59" y="340"/>
                          <a:pt x="52" y="363"/>
                        </a:cubicBezTo>
                        <a:cubicBezTo>
                          <a:pt x="45" y="386"/>
                          <a:pt x="14" y="394"/>
                          <a:pt x="7" y="409"/>
                        </a:cubicBezTo>
                        <a:cubicBezTo>
                          <a:pt x="0" y="424"/>
                          <a:pt x="7" y="439"/>
                          <a:pt x="7" y="454"/>
                        </a:cubicBezTo>
                        <a:cubicBezTo>
                          <a:pt x="7" y="469"/>
                          <a:pt x="7" y="484"/>
                          <a:pt x="7" y="4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9" name="Freeform 37">
                    <a:extLst>
                      <a:ext uri="{FF2B5EF4-FFF2-40B4-BE49-F238E27FC236}">
                        <a16:creationId xmlns:a16="http://schemas.microsoft.com/office/drawing/2014/main" id="{21928C34-E84D-3A31-3DC7-B698240D06BC}"/>
                      </a:ext>
                    </a:extLst>
                  </xdr:cNvPr>
                  <xdr:cNvSpPr>
                    <a:spLocks/>
                  </xdr:cNvSpPr>
                </xdr:nvSpPr>
                <xdr:spPr bwMode="auto">
                  <a:xfrm>
                    <a:off x="3662" y="1374"/>
                    <a:ext cx="315" cy="121"/>
                  </a:xfrm>
                  <a:custGeom>
                    <a:avLst/>
                    <a:gdLst>
                      <a:gd name="T0" fmla="*/ 0 w 315"/>
                      <a:gd name="T1" fmla="*/ 106 h 121"/>
                      <a:gd name="T2" fmla="*/ 80 w 315"/>
                      <a:gd name="T3" fmla="*/ 106 h 121"/>
                      <a:gd name="T4" fmla="*/ 171 w 315"/>
                      <a:gd name="T5" fmla="*/ 106 h 121"/>
                      <a:gd name="T6" fmla="*/ 216 w 315"/>
                      <a:gd name="T7" fmla="*/ 15 h 121"/>
                      <a:gd name="T8" fmla="*/ 261 w 315"/>
                      <a:gd name="T9" fmla="*/ 15 h 121"/>
                      <a:gd name="T10" fmla="*/ 307 w 315"/>
                      <a:gd name="T11" fmla="*/ 15 h 121"/>
                      <a:gd name="T12" fmla="*/ 307 w 315"/>
                      <a:gd name="T13" fmla="*/ 60 h 121"/>
                      <a:gd name="T14" fmla="*/ 307 w 315"/>
                      <a:gd name="T15" fmla="*/ 106 h 121"/>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315" h="121">
                        <a:moveTo>
                          <a:pt x="0" y="106"/>
                        </a:moveTo>
                        <a:cubicBezTo>
                          <a:pt x="13" y="106"/>
                          <a:pt x="52" y="106"/>
                          <a:pt x="80" y="106"/>
                        </a:cubicBezTo>
                        <a:cubicBezTo>
                          <a:pt x="108" y="106"/>
                          <a:pt x="148" y="121"/>
                          <a:pt x="171" y="106"/>
                        </a:cubicBezTo>
                        <a:cubicBezTo>
                          <a:pt x="194" y="91"/>
                          <a:pt x="201" y="30"/>
                          <a:pt x="216" y="15"/>
                        </a:cubicBezTo>
                        <a:cubicBezTo>
                          <a:pt x="231" y="0"/>
                          <a:pt x="246" y="15"/>
                          <a:pt x="261" y="15"/>
                        </a:cubicBezTo>
                        <a:cubicBezTo>
                          <a:pt x="276" y="15"/>
                          <a:pt x="299" y="8"/>
                          <a:pt x="307" y="15"/>
                        </a:cubicBezTo>
                        <a:cubicBezTo>
                          <a:pt x="315" y="22"/>
                          <a:pt x="307" y="45"/>
                          <a:pt x="307" y="60"/>
                        </a:cubicBezTo>
                        <a:cubicBezTo>
                          <a:pt x="307" y="75"/>
                          <a:pt x="307" y="90"/>
                          <a:pt x="307" y="10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0" name="Freeform 38">
                    <a:extLst>
                      <a:ext uri="{FF2B5EF4-FFF2-40B4-BE49-F238E27FC236}">
                        <a16:creationId xmlns:a16="http://schemas.microsoft.com/office/drawing/2014/main" id="{959DE3A6-2877-0619-0B04-D6AC052CC90C}"/>
                      </a:ext>
                    </a:extLst>
                  </xdr:cNvPr>
                  <xdr:cNvSpPr>
                    <a:spLocks/>
                  </xdr:cNvSpPr>
                </xdr:nvSpPr>
                <xdr:spPr bwMode="auto">
                  <a:xfrm>
                    <a:off x="4098" y="1026"/>
                    <a:ext cx="234" cy="279"/>
                  </a:xfrm>
                  <a:custGeom>
                    <a:avLst/>
                    <a:gdLst>
                      <a:gd name="T0" fmla="*/ 7 w 234"/>
                      <a:gd name="T1" fmla="*/ 0 h 279"/>
                      <a:gd name="T2" fmla="*/ 7 w 234"/>
                      <a:gd name="T3" fmla="*/ 45 h 279"/>
                      <a:gd name="T4" fmla="*/ 7 w 234"/>
                      <a:gd name="T5" fmla="*/ 91 h 279"/>
                      <a:gd name="T6" fmla="*/ 52 w 234"/>
                      <a:gd name="T7" fmla="*/ 91 h 279"/>
                      <a:gd name="T8" fmla="*/ 143 w 234"/>
                      <a:gd name="T9" fmla="*/ 136 h 279"/>
                      <a:gd name="T10" fmla="*/ 143 w 234"/>
                      <a:gd name="T11" fmla="*/ 181 h 279"/>
                      <a:gd name="T12" fmla="*/ 143 w 234"/>
                      <a:gd name="T13" fmla="*/ 227 h 279"/>
                      <a:gd name="T14" fmla="*/ 143 w 234"/>
                      <a:gd name="T15" fmla="*/ 272 h 279"/>
                      <a:gd name="T16" fmla="*/ 188 w 234"/>
                      <a:gd name="T17" fmla="*/ 272 h 279"/>
                      <a:gd name="T18" fmla="*/ 234 w 234"/>
                      <a:gd name="T19" fmla="*/ 272 h 27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Lst>
                    <a:rect l="0" t="0" r="r" b="b"/>
                    <a:pathLst>
                      <a:path w="234" h="279">
                        <a:moveTo>
                          <a:pt x="7" y="0"/>
                        </a:moveTo>
                        <a:cubicBezTo>
                          <a:pt x="7" y="15"/>
                          <a:pt x="7" y="30"/>
                          <a:pt x="7" y="45"/>
                        </a:cubicBezTo>
                        <a:cubicBezTo>
                          <a:pt x="7" y="60"/>
                          <a:pt x="0" y="83"/>
                          <a:pt x="7" y="91"/>
                        </a:cubicBezTo>
                        <a:cubicBezTo>
                          <a:pt x="14" y="99"/>
                          <a:pt x="29" y="84"/>
                          <a:pt x="52" y="91"/>
                        </a:cubicBezTo>
                        <a:cubicBezTo>
                          <a:pt x="75" y="98"/>
                          <a:pt x="128" y="121"/>
                          <a:pt x="143" y="136"/>
                        </a:cubicBezTo>
                        <a:cubicBezTo>
                          <a:pt x="158" y="151"/>
                          <a:pt x="143" y="166"/>
                          <a:pt x="143" y="181"/>
                        </a:cubicBezTo>
                        <a:cubicBezTo>
                          <a:pt x="143" y="196"/>
                          <a:pt x="143" y="212"/>
                          <a:pt x="143" y="227"/>
                        </a:cubicBezTo>
                        <a:cubicBezTo>
                          <a:pt x="143" y="242"/>
                          <a:pt x="136" y="265"/>
                          <a:pt x="143" y="272"/>
                        </a:cubicBezTo>
                        <a:cubicBezTo>
                          <a:pt x="150" y="279"/>
                          <a:pt x="173" y="272"/>
                          <a:pt x="188" y="272"/>
                        </a:cubicBezTo>
                        <a:cubicBezTo>
                          <a:pt x="203" y="272"/>
                          <a:pt x="218" y="272"/>
                          <a:pt x="234" y="27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61" name="Freeform 39">
                    <a:extLst>
                      <a:ext uri="{FF2B5EF4-FFF2-40B4-BE49-F238E27FC236}">
                        <a16:creationId xmlns:a16="http://schemas.microsoft.com/office/drawing/2014/main" id="{9774CB1B-8A50-0B7E-72A5-9F9E54F06B35}"/>
                      </a:ext>
                    </a:extLst>
                  </xdr:cNvPr>
                  <xdr:cNvSpPr>
                    <a:spLocks/>
                  </xdr:cNvSpPr>
                </xdr:nvSpPr>
                <xdr:spPr bwMode="auto">
                  <a:xfrm>
                    <a:off x="3930" y="1102"/>
                    <a:ext cx="175" cy="286"/>
                  </a:xfrm>
                  <a:custGeom>
                    <a:avLst/>
                    <a:gdLst>
                      <a:gd name="T0" fmla="*/ 175 w 175"/>
                      <a:gd name="T1" fmla="*/ 15 h 286"/>
                      <a:gd name="T2" fmla="*/ 129 w 175"/>
                      <a:gd name="T3" fmla="*/ 15 h 286"/>
                      <a:gd name="T4" fmla="*/ 84 w 175"/>
                      <a:gd name="T5" fmla="*/ 105 h 286"/>
                      <a:gd name="T6" fmla="*/ 84 w 175"/>
                      <a:gd name="T7" fmla="*/ 151 h 286"/>
                      <a:gd name="T8" fmla="*/ 18 w 175"/>
                      <a:gd name="T9" fmla="*/ 186 h 286"/>
                      <a:gd name="T10" fmla="*/ 0 w 175"/>
                      <a:gd name="T11" fmla="*/ 286 h 286"/>
                    </a:gdLst>
                    <a:ahLst/>
                    <a:cxnLst>
                      <a:cxn ang="0">
                        <a:pos x="T0" y="T1"/>
                      </a:cxn>
                      <a:cxn ang="0">
                        <a:pos x="T2" y="T3"/>
                      </a:cxn>
                      <a:cxn ang="0">
                        <a:pos x="T4" y="T5"/>
                      </a:cxn>
                      <a:cxn ang="0">
                        <a:pos x="T6" y="T7"/>
                      </a:cxn>
                      <a:cxn ang="0">
                        <a:pos x="T8" y="T9"/>
                      </a:cxn>
                      <a:cxn ang="0">
                        <a:pos x="T10" y="T11"/>
                      </a:cxn>
                    </a:cxnLst>
                    <a:rect l="0" t="0" r="r" b="b"/>
                    <a:pathLst>
                      <a:path w="175" h="286">
                        <a:moveTo>
                          <a:pt x="175" y="15"/>
                        </a:moveTo>
                        <a:cubicBezTo>
                          <a:pt x="159" y="7"/>
                          <a:pt x="144" y="0"/>
                          <a:pt x="129" y="15"/>
                        </a:cubicBezTo>
                        <a:cubicBezTo>
                          <a:pt x="114" y="30"/>
                          <a:pt x="91" y="82"/>
                          <a:pt x="84" y="105"/>
                        </a:cubicBezTo>
                        <a:cubicBezTo>
                          <a:pt x="77" y="128"/>
                          <a:pt x="95" y="138"/>
                          <a:pt x="84" y="151"/>
                        </a:cubicBezTo>
                        <a:cubicBezTo>
                          <a:pt x="73" y="164"/>
                          <a:pt x="32" y="164"/>
                          <a:pt x="18" y="186"/>
                        </a:cubicBezTo>
                        <a:cubicBezTo>
                          <a:pt x="4" y="208"/>
                          <a:pt x="4" y="265"/>
                          <a:pt x="0" y="28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2" name="Group 40">
                <a:extLst>
                  <a:ext uri="{FF2B5EF4-FFF2-40B4-BE49-F238E27FC236}">
                    <a16:creationId xmlns:a16="http://schemas.microsoft.com/office/drawing/2014/main" id="{FDD455C8-FC95-1D53-B5DE-2246E229BE37}"/>
                  </a:ext>
                </a:extLst>
              </xdr:cNvPr>
              <xdr:cNvGrpSpPr>
                <a:grpSpLocks/>
              </xdr:cNvGrpSpPr>
            </xdr:nvGrpSpPr>
            <xdr:grpSpPr bwMode="auto">
              <a:xfrm>
                <a:off x="1323" y="1084"/>
                <a:ext cx="2313" cy="1538"/>
                <a:chOff x="1323" y="1084"/>
                <a:chExt cx="2313" cy="1538"/>
              </a:xfrm>
              <a:grpFill/>
            </xdr:grpSpPr>
            <xdr:sp macro="" textlink="">
              <xdr:nvSpPr>
                <xdr:cNvPr id="41" name="Freeform 41">
                  <a:extLst>
                    <a:ext uri="{FF2B5EF4-FFF2-40B4-BE49-F238E27FC236}">
                      <a16:creationId xmlns:a16="http://schemas.microsoft.com/office/drawing/2014/main" id="{3231C28C-CA41-2116-7AA5-28872DB6CB48}"/>
                    </a:ext>
                  </a:extLst>
                </xdr:cNvPr>
                <xdr:cNvSpPr>
                  <a:spLocks/>
                </xdr:cNvSpPr>
              </xdr:nvSpPr>
              <xdr:spPr bwMode="auto">
                <a:xfrm>
                  <a:off x="1323" y="1084"/>
                  <a:ext cx="2313" cy="1538"/>
                </a:xfrm>
                <a:custGeom>
                  <a:avLst/>
                  <a:gdLst>
                    <a:gd name="T0" fmla="*/ 156 w 2313"/>
                    <a:gd name="T1" fmla="*/ 140 h 1538"/>
                    <a:gd name="T2" fmla="*/ 196 w 2313"/>
                    <a:gd name="T3" fmla="*/ 169 h 1538"/>
                    <a:gd name="T4" fmla="*/ 287 w 2313"/>
                    <a:gd name="T5" fmla="*/ 123 h 1538"/>
                    <a:gd name="T6" fmla="*/ 332 w 2313"/>
                    <a:gd name="T7" fmla="*/ 260 h 1538"/>
                    <a:gd name="T8" fmla="*/ 423 w 2313"/>
                    <a:gd name="T9" fmla="*/ 305 h 1538"/>
                    <a:gd name="T10" fmla="*/ 332 w 2313"/>
                    <a:gd name="T11" fmla="*/ 396 h 1538"/>
                    <a:gd name="T12" fmla="*/ 196 w 2313"/>
                    <a:gd name="T13" fmla="*/ 486 h 1538"/>
                    <a:gd name="T14" fmla="*/ 242 w 2313"/>
                    <a:gd name="T15" fmla="*/ 577 h 1538"/>
                    <a:gd name="T16" fmla="*/ 196 w 2313"/>
                    <a:gd name="T17" fmla="*/ 804 h 1538"/>
                    <a:gd name="T18" fmla="*/ 151 w 2313"/>
                    <a:gd name="T19" fmla="*/ 849 h 1538"/>
                    <a:gd name="T20" fmla="*/ 196 w 2313"/>
                    <a:gd name="T21" fmla="*/ 940 h 1538"/>
                    <a:gd name="T22" fmla="*/ 151 w 2313"/>
                    <a:gd name="T23" fmla="*/ 1031 h 1538"/>
                    <a:gd name="T24" fmla="*/ 15 w 2313"/>
                    <a:gd name="T25" fmla="*/ 1031 h 1538"/>
                    <a:gd name="T26" fmla="*/ 60 w 2313"/>
                    <a:gd name="T27" fmla="*/ 1121 h 1538"/>
                    <a:gd name="T28" fmla="*/ 60 w 2313"/>
                    <a:gd name="T29" fmla="*/ 1167 h 1538"/>
                    <a:gd name="T30" fmla="*/ 196 w 2313"/>
                    <a:gd name="T31" fmla="*/ 1121 h 1538"/>
                    <a:gd name="T32" fmla="*/ 242 w 2313"/>
                    <a:gd name="T33" fmla="*/ 1167 h 1538"/>
                    <a:gd name="T34" fmla="*/ 242 w 2313"/>
                    <a:gd name="T35" fmla="*/ 1212 h 1538"/>
                    <a:gd name="T36" fmla="*/ 378 w 2313"/>
                    <a:gd name="T37" fmla="*/ 1257 h 1538"/>
                    <a:gd name="T38" fmla="*/ 559 w 2313"/>
                    <a:gd name="T39" fmla="*/ 1257 h 1538"/>
                    <a:gd name="T40" fmla="*/ 741 w 2313"/>
                    <a:gd name="T41" fmla="*/ 1167 h 1538"/>
                    <a:gd name="T42" fmla="*/ 786 w 2313"/>
                    <a:gd name="T43" fmla="*/ 1167 h 1538"/>
                    <a:gd name="T44" fmla="*/ 831 w 2313"/>
                    <a:gd name="T45" fmla="*/ 1212 h 1538"/>
                    <a:gd name="T46" fmla="*/ 786 w 2313"/>
                    <a:gd name="T47" fmla="*/ 1303 h 1538"/>
                    <a:gd name="T48" fmla="*/ 741 w 2313"/>
                    <a:gd name="T49" fmla="*/ 1394 h 1538"/>
                    <a:gd name="T50" fmla="*/ 877 w 2313"/>
                    <a:gd name="T51" fmla="*/ 1484 h 1538"/>
                    <a:gd name="T52" fmla="*/ 967 w 2313"/>
                    <a:gd name="T53" fmla="*/ 1530 h 1538"/>
                    <a:gd name="T54" fmla="*/ 1194 w 2313"/>
                    <a:gd name="T55" fmla="*/ 1530 h 1538"/>
                    <a:gd name="T56" fmla="*/ 1376 w 2313"/>
                    <a:gd name="T57" fmla="*/ 1530 h 1538"/>
                    <a:gd name="T58" fmla="*/ 1466 w 2313"/>
                    <a:gd name="T59" fmla="*/ 1484 h 1538"/>
                    <a:gd name="T60" fmla="*/ 1440 w 2313"/>
                    <a:gd name="T61" fmla="*/ 1382 h 1538"/>
                    <a:gd name="T62" fmla="*/ 1395 w 2313"/>
                    <a:gd name="T63" fmla="*/ 1334 h 1538"/>
                    <a:gd name="T64" fmla="*/ 1421 w 2313"/>
                    <a:gd name="T65" fmla="*/ 1212 h 1538"/>
                    <a:gd name="T66" fmla="*/ 1608 w 2313"/>
                    <a:gd name="T67" fmla="*/ 1187 h 1538"/>
                    <a:gd name="T68" fmla="*/ 1794 w 2313"/>
                    <a:gd name="T69" fmla="*/ 1106 h 1538"/>
                    <a:gd name="T70" fmla="*/ 1875 w 2313"/>
                    <a:gd name="T71" fmla="*/ 940 h 1538"/>
                    <a:gd name="T72" fmla="*/ 2011 w 2313"/>
                    <a:gd name="T73" fmla="*/ 940 h 1538"/>
                    <a:gd name="T74" fmla="*/ 2088 w 2313"/>
                    <a:gd name="T75" fmla="*/ 833 h 1538"/>
                    <a:gd name="T76" fmla="*/ 2147 w 2313"/>
                    <a:gd name="T77" fmla="*/ 668 h 1538"/>
                    <a:gd name="T78" fmla="*/ 2192 w 2313"/>
                    <a:gd name="T79" fmla="*/ 622 h 1538"/>
                    <a:gd name="T80" fmla="*/ 2237 w 2313"/>
                    <a:gd name="T81" fmla="*/ 668 h 1538"/>
                    <a:gd name="T82" fmla="*/ 2283 w 2313"/>
                    <a:gd name="T83" fmla="*/ 622 h 1538"/>
                    <a:gd name="T84" fmla="*/ 2283 w 2313"/>
                    <a:gd name="T85" fmla="*/ 532 h 1538"/>
                    <a:gd name="T86" fmla="*/ 2101 w 2313"/>
                    <a:gd name="T87" fmla="*/ 396 h 1538"/>
                    <a:gd name="T88" fmla="*/ 1965 w 2313"/>
                    <a:gd name="T89" fmla="*/ 486 h 1538"/>
                    <a:gd name="T90" fmla="*/ 1875 w 2313"/>
                    <a:gd name="T91" fmla="*/ 486 h 1538"/>
                    <a:gd name="T92" fmla="*/ 1738 w 2313"/>
                    <a:gd name="T93" fmla="*/ 532 h 1538"/>
                    <a:gd name="T94" fmla="*/ 1614 w 2313"/>
                    <a:gd name="T95" fmla="*/ 449 h 1538"/>
                    <a:gd name="T96" fmla="*/ 1611 w 2313"/>
                    <a:gd name="T97" fmla="*/ 371 h 1538"/>
                    <a:gd name="T98" fmla="*/ 1693 w 2313"/>
                    <a:gd name="T99" fmla="*/ 260 h 1538"/>
                    <a:gd name="T100" fmla="*/ 1662 w 2313"/>
                    <a:gd name="T101" fmla="*/ 152 h 1538"/>
                    <a:gd name="T102" fmla="*/ 1527 w 2313"/>
                    <a:gd name="T103" fmla="*/ 107 h 1538"/>
                    <a:gd name="T104" fmla="*/ 1428 w 2313"/>
                    <a:gd name="T105" fmla="*/ 152 h 1538"/>
                    <a:gd name="T106" fmla="*/ 1359 w 2313"/>
                    <a:gd name="T107" fmla="*/ 155 h 1538"/>
                    <a:gd name="T108" fmla="*/ 1200 w 2313"/>
                    <a:gd name="T109" fmla="*/ 281 h 1538"/>
                    <a:gd name="T110" fmla="*/ 1071 w 2313"/>
                    <a:gd name="T111" fmla="*/ 323 h 1538"/>
                    <a:gd name="T112" fmla="*/ 996 w 2313"/>
                    <a:gd name="T113" fmla="*/ 221 h 1538"/>
                    <a:gd name="T114" fmla="*/ 780 w 2313"/>
                    <a:gd name="T115" fmla="*/ 185 h 1538"/>
                    <a:gd name="T116" fmla="*/ 795 w 2313"/>
                    <a:gd name="T117" fmla="*/ 101 h 1538"/>
                    <a:gd name="T118" fmla="*/ 735 w 2313"/>
                    <a:gd name="T119" fmla="*/ 2 h 1538"/>
                    <a:gd name="T120" fmla="*/ 618 w 2313"/>
                    <a:gd name="T121" fmla="*/ 89 h 1538"/>
                    <a:gd name="T122" fmla="*/ 246 w 2313"/>
                    <a:gd name="T123" fmla="*/ 35 h 1538"/>
                    <a:gd name="T124" fmla="*/ 156 w 2313"/>
                    <a:gd name="T125" fmla="*/ 140 h 153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 ang="0">
                      <a:pos x="T96" y="T97"/>
                    </a:cxn>
                    <a:cxn ang="0">
                      <a:pos x="T98" y="T99"/>
                    </a:cxn>
                    <a:cxn ang="0">
                      <a:pos x="T100" y="T101"/>
                    </a:cxn>
                    <a:cxn ang="0">
                      <a:pos x="T102" y="T103"/>
                    </a:cxn>
                    <a:cxn ang="0">
                      <a:pos x="T104" y="T105"/>
                    </a:cxn>
                    <a:cxn ang="0">
                      <a:pos x="T106" y="T107"/>
                    </a:cxn>
                    <a:cxn ang="0">
                      <a:pos x="T108" y="T109"/>
                    </a:cxn>
                    <a:cxn ang="0">
                      <a:pos x="T110" y="T111"/>
                    </a:cxn>
                    <a:cxn ang="0">
                      <a:pos x="T112" y="T113"/>
                    </a:cxn>
                    <a:cxn ang="0">
                      <a:pos x="T114" y="T115"/>
                    </a:cxn>
                    <a:cxn ang="0">
                      <a:pos x="T116" y="T117"/>
                    </a:cxn>
                    <a:cxn ang="0">
                      <a:pos x="T118" y="T119"/>
                    </a:cxn>
                    <a:cxn ang="0">
                      <a:pos x="T120" y="T121"/>
                    </a:cxn>
                    <a:cxn ang="0">
                      <a:pos x="T122" y="T123"/>
                    </a:cxn>
                    <a:cxn ang="0">
                      <a:pos x="T124" y="T125"/>
                    </a:cxn>
                  </a:cxnLst>
                  <a:rect l="0" t="0" r="r" b="b"/>
                  <a:pathLst>
                    <a:path w="2313" h="1538">
                      <a:moveTo>
                        <a:pt x="156" y="140"/>
                      </a:moveTo>
                      <a:cubicBezTo>
                        <a:pt x="148" y="163"/>
                        <a:pt x="174" y="172"/>
                        <a:pt x="196" y="169"/>
                      </a:cubicBezTo>
                      <a:cubicBezTo>
                        <a:pt x="218" y="166"/>
                        <a:pt x="264" y="108"/>
                        <a:pt x="287" y="123"/>
                      </a:cubicBezTo>
                      <a:cubicBezTo>
                        <a:pt x="310" y="138"/>
                        <a:pt x="309" y="230"/>
                        <a:pt x="332" y="260"/>
                      </a:cubicBezTo>
                      <a:cubicBezTo>
                        <a:pt x="355" y="290"/>
                        <a:pt x="423" y="282"/>
                        <a:pt x="423" y="305"/>
                      </a:cubicBezTo>
                      <a:cubicBezTo>
                        <a:pt x="423" y="328"/>
                        <a:pt x="370" y="366"/>
                        <a:pt x="332" y="396"/>
                      </a:cubicBezTo>
                      <a:cubicBezTo>
                        <a:pt x="294" y="426"/>
                        <a:pt x="211" y="456"/>
                        <a:pt x="196" y="486"/>
                      </a:cubicBezTo>
                      <a:cubicBezTo>
                        <a:pt x="181" y="516"/>
                        <a:pt x="242" y="524"/>
                        <a:pt x="242" y="577"/>
                      </a:cubicBezTo>
                      <a:cubicBezTo>
                        <a:pt x="242" y="630"/>
                        <a:pt x="211" y="759"/>
                        <a:pt x="196" y="804"/>
                      </a:cubicBezTo>
                      <a:cubicBezTo>
                        <a:pt x="181" y="849"/>
                        <a:pt x="151" y="826"/>
                        <a:pt x="151" y="849"/>
                      </a:cubicBezTo>
                      <a:cubicBezTo>
                        <a:pt x="151" y="872"/>
                        <a:pt x="196" y="910"/>
                        <a:pt x="196" y="940"/>
                      </a:cubicBezTo>
                      <a:cubicBezTo>
                        <a:pt x="196" y="970"/>
                        <a:pt x="181" y="1016"/>
                        <a:pt x="151" y="1031"/>
                      </a:cubicBezTo>
                      <a:cubicBezTo>
                        <a:pt x="121" y="1046"/>
                        <a:pt x="30" y="1016"/>
                        <a:pt x="15" y="1031"/>
                      </a:cubicBezTo>
                      <a:cubicBezTo>
                        <a:pt x="0" y="1046"/>
                        <a:pt x="53" y="1098"/>
                        <a:pt x="60" y="1121"/>
                      </a:cubicBezTo>
                      <a:cubicBezTo>
                        <a:pt x="67" y="1144"/>
                        <a:pt x="37" y="1167"/>
                        <a:pt x="60" y="1167"/>
                      </a:cubicBezTo>
                      <a:cubicBezTo>
                        <a:pt x="83" y="1167"/>
                        <a:pt x="166" y="1121"/>
                        <a:pt x="196" y="1121"/>
                      </a:cubicBezTo>
                      <a:cubicBezTo>
                        <a:pt x="226" y="1121"/>
                        <a:pt x="234" y="1152"/>
                        <a:pt x="242" y="1167"/>
                      </a:cubicBezTo>
                      <a:cubicBezTo>
                        <a:pt x="250" y="1182"/>
                        <a:pt x="219" y="1197"/>
                        <a:pt x="242" y="1212"/>
                      </a:cubicBezTo>
                      <a:cubicBezTo>
                        <a:pt x="265" y="1227"/>
                        <a:pt x="325" y="1250"/>
                        <a:pt x="378" y="1257"/>
                      </a:cubicBezTo>
                      <a:cubicBezTo>
                        <a:pt x="431" y="1264"/>
                        <a:pt x="499" y="1272"/>
                        <a:pt x="559" y="1257"/>
                      </a:cubicBezTo>
                      <a:cubicBezTo>
                        <a:pt x="619" y="1242"/>
                        <a:pt x="703" y="1182"/>
                        <a:pt x="741" y="1167"/>
                      </a:cubicBezTo>
                      <a:cubicBezTo>
                        <a:pt x="779" y="1152"/>
                        <a:pt x="771" y="1160"/>
                        <a:pt x="786" y="1167"/>
                      </a:cubicBezTo>
                      <a:cubicBezTo>
                        <a:pt x="801" y="1174"/>
                        <a:pt x="831" y="1189"/>
                        <a:pt x="831" y="1212"/>
                      </a:cubicBezTo>
                      <a:cubicBezTo>
                        <a:pt x="831" y="1235"/>
                        <a:pt x="801" y="1273"/>
                        <a:pt x="786" y="1303"/>
                      </a:cubicBezTo>
                      <a:cubicBezTo>
                        <a:pt x="771" y="1333"/>
                        <a:pt x="726" y="1364"/>
                        <a:pt x="741" y="1394"/>
                      </a:cubicBezTo>
                      <a:cubicBezTo>
                        <a:pt x="756" y="1424"/>
                        <a:pt x="840" y="1461"/>
                        <a:pt x="877" y="1484"/>
                      </a:cubicBezTo>
                      <a:cubicBezTo>
                        <a:pt x="914" y="1507"/>
                        <a:pt x="914" y="1522"/>
                        <a:pt x="967" y="1530"/>
                      </a:cubicBezTo>
                      <a:cubicBezTo>
                        <a:pt x="1020" y="1538"/>
                        <a:pt x="1126" y="1530"/>
                        <a:pt x="1194" y="1530"/>
                      </a:cubicBezTo>
                      <a:cubicBezTo>
                        <a:pt x="1262" y="1530"/>
                        <a:pt x="1331" y="1538"/>
                        <a:pt x="1376" y="1530"/>
                      </a:cubicBezTo>
                      <a:cubicBezTo>
                        <a:pt x="1421" y="1522"/>
                        <a:pt x="1455" y="1509"/>
                        <a:pt x="1466" y="1484"/>
                      </a:cubicBezTo>
                      <a:cubicBezTo>
                        <a:pt x="1477" y="1459"/>
                        <a:pt x="1452" y="1407"/>
                        <a:pt x="1440" y="1382"/>
                      </a:cubicBezTo>
                      <a:cubicBezTo>
                        <a:pt x="1428" y="1357"/>
                        <a:pt x="1398" y="1362"/>
                        <a:pt x="1395" y="1334"/>
                      </a:cubicBezTo>
                      <a:cubicBezTo>
                        <a:pt x="1392" y="1306"/>
                        <a:pt x="1386" y="1236"/>
                        <a:pt x="1421" y="1212"/>
                      </a:cubicBezTo>
                      <a:cubicBezTo>
                        <a:pt x="1456" y="1188"/>
                        <a:pt x="1546" y="1205"/>
                        <a:pt x="1608" y="1187"/>
                      </a:cubicBezTo>
                      <a:cubicBezTo>
                        <a:pt x="1670" y="1169"/>
                        <a:pt x="1749" y="1147"/>
                        <a:pt x="1794" y="1106"/>
                      </a:cubicBezTo>
                      <a:cubicBezTo>
                        <a:pt x="1839" y="1065"/>
                        <a:pt x="1839" y="968"/>
                        <a:pt x="1875" y="940"/>
                      </a:cubicBezTo>
                      <a:cubicBezTo>
                        <a:pt x="1911" y="912"/>
                        <a:pt x="1975" y="958"/>
                        <a:pt x="2011" y="940"/>
                      </a:cubicBezTo>
                      <a:cubicBezTo>
                        <a:pt x="2047" y="922"/>
                        <a:pt x="2065" y="878"/>
                        <a:pt x="2088" y="833"/>
                      </a:cubicBezTo>
                      <a:cubicBezTo>
                        <a:pt x="2111" y="788"/>
                        <a:pt x="2130" y="703"/>
                        <a:pt x="2147" y="668"/>
                      </a:cubicBezTo>
                      <a:cubicBezTo>
                        <a:pt x="2164" y="633"/>
                        <a:pt x="2177" y="622"/>
                        <a:pt x="2192" y="622"/>
                      </a:cubicBezTo>
                      <a:cubicBezTo>
                        <a:pt x="2207" y="622"/>
                        <a:pt x="2222" y="668"/>
                        <a:pt x="2237" y="668"/>
                      </a:cubicBezTo>
                      <a:cubicBezTo>
                        <a:pt x="2252" y="668"/>
                        <a:pt x="2275" y="645"/>
                        <a:pt x="2283" y="622"/>
                      </a:cubicBezTo>
                      <a:cubicBezTo>
                        <a:pt x="2291" y="599"/>
                        <a:pt x="2313" y="569"/>
                        <a:pt x="2283" y="532"/>
                      </a:cubicBezTo>
                      <a:cubicBezTo>
                        <a:pt x="2253" y="495"/>
                        <a:pt x="2154" y="404"/>
                        <a:pt x="2101" y="396"/>
                      </a:cubicBezTo>
                      <a:cubicBezTo>
                        <a:pt x="2048" y="388"/>
                        <a:pt x="2003" y="471"/>
                        <a:pt x="1965" y="486"/>
                      </a:cubicBezTo>
                      <a:cubicBezTo>
                        <a:pt x="1927" y="501"/>
                        <a:pt x="1913" y="478"/>
                        <a:pt x="1875" y="486"/>
                      </a:cubicBezTo>
                      <a:cubicBezTo>
                        <a:pt x="1837" y="494"/>
                        <a:pt x="1781" y="538"/>
                        <a:pt x="1738" y="532"/>
                      </a:cubicBezTo>
                      <a:cubicBezTo>
                        <a:pt x="1695" y="526"/>
                        <a:pt x="1635" y="476"/>
                        <a:pt x="1614" y="449"/>
                      </a:cubicBezTo>
                      <a:cubicBezTo>
                        <a:pt x="1593" y="422"/>
                        <a:pt x="1598" y="402"/>
                        <a:pt x="1611" y="371"/>
                      </a:cubicBezTo>
                      <a:cubicBezTo>
                        <a:pt x="1624" y="340"/>
                        <a:pt x="1685" y="296"/>
                        <a:pt x="1693" y="260"/>
                      </a:cubicBezTo>
                      <a:cubicBezTo>
                        <a:pt x="1701" y="224"/>
                        <a:pt x="1690" y="177"/>
                        <a:pt x="1662" y="152"/>
                      </a:cubicBezTo>
                      <a:cubicBezTo>
                        <a:pt x="1634" y="127"/>
                        <a:pt x="1566" y="107"/>
                        <a:pt x="1527" y="107"/>
                      </a:cubicBezTo>
                      <a:cubicBezTo>
                        <a:pt x="1488" y="107"/>
                        <a:pt x="1456" y="144"/>
                        <a:pt x="1428" y="152"/>
                      </a:cubicBezTo>
                      <a:cubicBezTo>
                        <a:pt x="1400" y="160"/>
                        <a:pt x="1397" y="134"/>
                        <a:pt x="1359" y="155"/>
                      </a:cubicBezTo>
                      <a:cubicBezTo>
                        <a:pt x="1321" y="176"/>
                        <a:pt x="1248" y="253"/>
                        <a:pt x="1200" y="281"/>
                      </a:cubicBezTo>
                      <a:cubicBezTo>
                        <a:pt x="1152" y="309"/>
                        <a:pt x="1105" y="333"/>
                        <a:pt x="1071" y="323"/>
                      </a:cubicBezTo>
                      <a:cubicBezTo>
                        <a:pt x="1037" y="313"/>
                        <a:pt x="1044" y="244"/>
                        <a:pt x="996" y="221"/>
                      </a:cubicBezTo>
                      <a:cubicBezTo>
                        <a:pt x="948" y="198"/>
                        <a:pt x="813" y="205"/>
                        <a:pt x="780" y="185"/>
                      </a:cubicBezTo>
                      <a:cubicBezTo>
                        <a:pt x="747" y="165"/>
                        <a:pt x="802" y="131"/>
                        <a:pt x="795" y="101"/>
                      </a:cubicBezTo>
                      <a:cubicBezTo>
                        <a:pt x="788" y="71"/>
                        <a:pt x="764" y="4"/>
                        <a:pt x="735" y="2"/>
                      </a:cubicBezTo>
                      <a:cubicBezTo>
                        <a:pt x="706" y="0"/>
                        <a:pt x="699" y="84"/>
                        <a:pt x="618" y="89"/>
                      </a:cubicBezTo>
                      <a:cubicBezTo>
                        <a:pt x="537" y="94"/>
                        <a:pt x="323" y="26"/>
                        <a:pt x="246" y="35"/>
                      </a:cubicBezTo>
                      <a:cubicBezTo>
                        <a:pt x="169" y="44"/>
                        <a:pt x="175" y="118"/>
                        <a:pt x="156" y="140"/>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42" name="Group 42">
                  <a:extLst>
                    <a:ext uri="{FF2B5EF4-FFF2-40B4-BE49-F238E27FC236}">
                      <a16:creationId xmlns:a16="http://schemas.microsoft.com/office/drawing/2014/main" id="{5A225394-1CDD-1E08-B11D-E25C265C841B}"/>
                    </a:ext>
                  </a:extLst>
                </xdr:cNvPr>
                <xdr:cNvGrpSpPr>
                  <a:grpSpLocks/>
                </xdr:cNvGrpSpPr>
              </xdr:nvGrpSpPr>
              <xdr:grpSpPr bwMode="auto">
                <a:xfrm>
                  <a:off x="1526" y="1162"/>
                  <a:ext cx="1672" cy="1141"/>
                  <a:chOff x="1526" y="1162"/>
                  <a:chExt cx="1672" cy="1141"/>
                </a:xfrm>
                <a:grpFill/>
              </xdr:grpSpPr>
              <xdr:sp macro="" textlink="">
                <xdr:nvSpPr>
                  <xdr:cNvPr id="43" name="Freeform 43">
                    <a:extLst>
                      <a:ext uri="{FF2B5EF4-FFF2-40B4-BE49-F238E27FC236}">
                        <a16:creationId xmlns:a16="http://schemas.microsoft.com/office/drawing/2014/main" id="{DF10CC48-70A6-C1F8-7DD6-967BA1BD3516}"/>
                      </a:ext>
                    </a:extLst>
                  </xdr:cNvPr>
                  <xdr:cNvSpPr>
                    <a:spLocks/>
                  </xdr:cNvSpPr>
                </xdr:nvSpPr>
                <xdr:spPr bwMode="auto">
                  <a:xfrm>
                    <a:off x="1526" y="1797"/>
                    <a:ext cx="583" cy="454"/>
                  </a:xfrm>
                  <a:custGeom>
                    <a:avLst/>
                    <a:gdLst>
                      <a:gd name="T0" fmla="*/ 0 w 583"/>
                      <a:gd name="T1" fmla="*/ 57 h 454"/>
                      <a:gd name="T2" fmla="*/ 39 w 583"/>
                      <a:gd name="T3" fmla="*/ 91 h 454"/>
                      <a:gd name="T4" fmla="*/ 84 w 583"/>
                      <a:gd name="T5" fmla="*/ 91 h 454"/>
                      <a:gd name="T6" fmla="*/ 129 w 583"/>
                      <a:gd name="T7" fmla="*/ 45 h 454"/>
                      <a:gd name="T8" fmla="*/ 220 w 583"/>
                      <a:gd name="T9" fmla="*/ 0 h 454"/>
                      <a:gd name="T10" fmla="*/ 265 w 583"/>
                      <a:gd name="T11" fmla="*/ 45 h 454"/>
                      <a:gd name="T12" fmla="*/ 265 w 583"/>
                      <a:gd name="T13" fmla="*/ 91 h 454"/>
                      <a:gd name="T14" fmla="*/ 326 w 583"/>
                      <a:gd name="T15" fmla="*/ 71 h 454"/>
                      <a:gd name="T16" fmla="*/ 368 w 583"/>
                      <a:gd name="T17" fmla="*/ 109 h 454"/>
                      <a:gd name="T18" fmla="*/ 460 w 583"/>
                      <a:gd name="T19" fmla="*/ 105 h 454"/>
                      <a:gd name="T20" fmla="*/ 447 w 583"/>
                      <a:gd name="T21" fmla="*/ 227 h 454"/>
                      <a:gd name="T22" fmla="*/ 492 w 583"/>
                      <a:gd name="T23" fmla="*/ 318 h 454"/>
                      <a:gd name="T24" fmla="*/ 538 w 583"/>
                      <a:gd name="T25" fmla="*/ 408 h 454"/>
                      <a:gd name="T26" fmla="*/ 583 w 583"/>
                      <a:gd name="T27" fmla="*/ 454 h 45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83" h="454">
                        <a:moveTo>
                          <a:pt x="0" y="57"/>
                        </a:moveTo>
                        <a:cubicBezTo>
                          <a:pt x="7" y="63"/>
                          <a:pt x="25" y="85"/>
                          <a:pt x="39" y="91"/>
                        </a:cubicBezTo>
                        <a:cubicBezTo>
                          <a:pt x="53" y="97"/>
                          <a:pt x="69" y="99"/>
                          <a:pt x="84" y="91"/>
                        </a:cubicBezTo>
                        <a:cubicBezTo>
                          <a:pt x="99" y="83"/>
                          <a:pt x="106" y="60"/>
                          <a:pt x="129" y="45"/>
                        </a:cubicBezTo>
                        <a:cubicBezTo>
                          <a:pt x="152" y="30"/>
                          <a:pt x="197" y="0"/>
                          <a:pt x="220" y="0"/>
                        </a:cubicBezTo>
                        <a:cubicBezTo>
                          <a:pt x="243" y="0"/>
                          <a:pt x="258" y="30"/>
                          <a:pt x="265" y="45"/>
                        </a:cubicBezTo>
                        <a:cubicBezTo>
                          <a:pt x="272" y="60"/>
                          <a:pt x="255" y="87"/>
                          <a:pt x="265" y="91"/>
                        </a:cubicBezTo>
                        <a:cubicBezTo>
                          <a:pt x="275" y="95"/>
                          <a:pt x="309" y="68"/>
                          <a:pt x="326" y="71"/>
                        </a:cubicBezTo>
                        <a:cubicBezTo>
                          <a:pt x="343" y="74"/>
                          <a:pt x="346" y="103"/>
                          <a:pt x="368" y="109"/>
                        </a:cubicBezTo>
                        <a:cubicBezTo>
                          <a:pt x="390" y="115"/>
                          <a:pt x="447" y="85"/>
                          <a:pt x="460" y="105"/>
                        </a:cubicBezTo>
                        <a:cubicBezTo>
                          <a:pt x="473" y="125"/>
                          <a:pt x="442" y="192"/>
                          <a:pt x="447" y="227"/>
                        </a:cubicBezTo>
                        <a:cubicBezTo>
                          <a:pt x="452" y="262"/>
                          <a:pt x="477" y="288"/>
                          <a:pt x="492" y="318"/>
                        </a:cubicBezTo>
                        <a:cubicBezTo>
                          <a:pt x="507" y="348"/>
                          <a:pt x="523" y="385"/>
                          <a:pt x="538" y="408"/>
                        </a:cubicBezTo>
                        <a:cubicBezTo>
                          <a:pt x="553" y="431"/>
                          <a:pt x="568" y="442"/>
                          <a:pt x="583" y="454"/>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4" name="Freeform 44">
                    <a:extLst>
                      <a:ext uri="{FF2B5EF4-FFF2-40B4-BE49-F238E27FC236}">
                        <a16:creationId xmlns:a16="http://schemas.microsoft.com/office/drawing/2014/main" id="{3D7D9A06-806F-29D1-EA7A-4588E77738F9}"/>
                      </a:ext>
                    </a:extLst>
                  </xdr:cNvPr>
                  <xdr:cNvSpPr>
                    <a:spLocks/>
                  </xdr:cNvSpPr>
                </xdr:nvSpPr>
                <xdr:spPr bwMode="auto">
                  <a:xfrm>
                    <a:off x="2146" y="2160"/>
                    <a:ext cx="605" cy="143"/>
                  </a:xfrm>
                  <a:custGeom>
                    <a:avLst/>
                    <a:gdLst>
                      <a:gd name="T0" fmla="*/ 8 w 605"/>
                      <a:gd name="T1" fmla="*/ 91 h 143"/>
                      <a:gd name="T2" fmla="*/ 8 w 605"/>
                      <a:gd name="T3" fmla="*/ 45 h 143"/>
                      <a:gd name="T4" fmla="*/ 54 w 605"/>
                      <a:gd name="T5" fmla="*/ 0 h 143"/>
                      <a:gd name="T6" fmla="*/ 144 w 605"/>
                      <a:gd name="T7" fmla="*/ 45 h 143"/>
                      <a:gd name="T8" fmla="*/ 190 w 605"/>
                      <a:gd name="T9" fmla="*/ 45 h 143"/>
                      <a:gd name="T10" fmla="*/ 190 w 605"/>
                      <a:gd name="T11" fmla="*/ 91 h 143"/>
                      <a:gd name="T12" fmla="*/ 235 w 605"/>
                      <a:gd name="T13" fmla="*/ 91 h 143"/>
                      <a:gd name="T14" fmla="*/ 280 w 605"/>
                      <a:gd name="T15" fmla="*/ 136 h 143"/>
                      <a:gd name="T16" fmla="*/ 371 w 605"/>
                      <a:gd name="T17" fmla="*/ 136 h 143"/>
                      <a:gd name="T18" fmla="*/ 416 w 605"/>
                      <a:gd name="T19" fmla="*/ 91 h 143"/>
                      <a:gd name="T20" fmla="*/ 507 w 605"/>
                      <a:gd name="T21" fmla="*/ 45 h 143"/>
                      <a:gd name="T22" fmla="*/ 553 w 605"/>
                      <a:gd name="T23" fmla="*/ 91 h 143"/>
                      <a:gd name="T24" fmla="*/ 598 w 605"/>
                      <a:gd name="T25" fmla="*/ 91 h 143"/>
                      <a:gd name="T26" fmla="*/ 598 w 605"/>
                      <a:gd name="T27" fmla="*/ 136 h 14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605" h="143">
                        <a:moveTo>
                          <a:pt x="8" y="91"/>
                        </a:moveTo>
                        <a:cubicBezTo>
                          <a:pt x="4" y="75"/>
                          <a:pt x="0" y="60"/>
                          <a:pt x="8" y="45"/>
                        </a:cubicBezTo>
                        <a:cubicBezTo>
                          <a:pt x="16" y="30"/>
                          <a:pt x="31" y="0"/>
                          <a:pt x="54" y="0"/>
                        </a:cubicBezTo>
                        <a:cubicBezTo>
                          <a:pt x="77" y="0"/>
                          <a:pt x="121" y="38"/>
                          <a:pt x="144" y="45"/>
                        </a:cubicBezTo>
                        <a:cubicBezTo>
                          <a:pt x="167" y="52"/>
                          <a:pt x="182" y="37"/>
                          <a:pt x="190" y="45"/>
                        </a:cubicBezTo>
                        <a:cubicBezTo>
                          <a:pt x="198" y="53"/>
                          <a:pt x="183" y="83"/>
                          <a:pt x="190" y="91"/>
                        </a:cubicBezTo>
                        <a:cubicBezTo>
                          <a:pt x="197" y="99"/>
                          <a:pt x="220" y="84"/>
                          <a:pt x="235" y="91"/>
                        </a:cubicBezTo>
                        <a:cubicBezTo>
                          <a:pt x="250" y="98"/>
                          <a:pt x="257" y="129"/>
                          <a:pt x="280" y="136"/>
                        </a:cubicBezTo>
                        <a:cubicBezTo>
                          <a:pt x="303" y="143"/>
                          <a:pt x="348" y="143"/>
                          <a:pt x="371" y="136"/>
                        </a:cubicBezTo>
                        <a:cubicBezTo>
                          <a:pt x="394" y="129"/>
                          <a:pt x="393" y="106"/>
                          <a:pt x="416" y="91"/>
                        </a:cubicBezTo>
                        <a:cubicBezTo>
                          <a:pt x="439" y="76"/>
                          <a:pt x="484" y="45"/>
                          <a:pt x="507" y="45"/>
                        </a:cubicBezTo>
                        <a:cubicBezTo>
                          <a:pt x="530" y="45"/>
                          <a:pt x="538" y="83"/>
                          <a:pt x="553" y="91"/>
                        </a:cubicBezTo>
                        <a:cubicBezTo>
                          <a:pt x="568" y="99"/>
                          <a:pt x="591" y="84"/>
                          <a:pt x="598" y="91"/>
                        </a:cubicBezTo>
                        <a:cubicBezTo>
                          <a:pt x="605" y="98"/>
                          <a:pt x="601" y="117"/>
                          <a:pt x="598" y="13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5" name="Freeform 45">
                    <a:extLst>
                      <a:ext uri="{FF2B5EF4-FFF2-40B4-BE49-F238E27FC236}">
                        <a16:creationId xmlns:a16="http://schemas.microsoft.com/office/drawing/2014/main" id="{ABCBB678-7ADD-7531-A3F1-E487EA6B96E9}"/>
                      </a:ext>
                    </a:extLst>
                  </xdr:cNvPr>
                  <xdr:cNvSpPr>
                    <a:spLocks/>
                  </xdr:cNvSpPr>
                </xdr:nvSpPr>
                <xdr:spPr bwMode="auto">
                  <a:xfrm>
                    <a:off x="1854" y="1562"/>
                    <a:ext cx="483" cy="469"/>
                  </a:xfrm>
                  <a:custGeom>
                    <a:avLst/>
                    <a:gdLst>
                      <a:gd name="T0" fmla="*/ 0 w 483"/>
                      <a:gd name="T1" fmla="*/ 306 h 469"/>
                      <a:gd name="T2" fmla="*/ 28 w 483"/>
                      <a:gd name="T3" fmla="*/ 280 h 469"/>
                      <a:gd name="T4" fmla="*/ 73 w 483"/>
                      <a:gd name="T5" fmla="*/ 280 h 469"/>
                      <a:gd name="T6" fmla="*/ 119 w 483"/>
                      <a:gd name="T7" fmla="*/ 144 h 469"/>
                      <a:gd name="T8" fmla="*/ 164 w 483"/>
                      <a:gd name="T9" fmla="*/ 144 h 469"/>
                      <a:gd name="T10" fmla="*/ 210 w 483"/>
                      <a:gd name="T11" fmla="*/ 54 h 469"/>
                      <a:gd name="T12" fmla="*/ 210 w 483"/>
                      <a:gd name="T13" fmla="*/ 8 h 469"/>
                      <a:gd name="T14" fmla="*/ 255 w 483"/>
                      <a:gd name="T15" fmla="*/ 8 h 469"/>
                      <a:gd name="T16" fmla="*/ 328 w 483"/>
                      <a:gd name="T17" fmla="*/ 20 h 469"/>
                      <a:gd name="T18" fmla="*/ 346 w 483"/>
                      <a:gd name="T19" fmla="*/ 54 h 469"/>
                      <a:gd name="T20" fmla="*/ 346 w 483"/>
                      <a:gd name="T21" fmla="*/ 99 h 469"/>
                      <a:gd name="T22" fmla="*/ 402 w 483"/>
                      <a:gd name="T23" fmla="*/ 158 h 469"/>
                      <a:gd name="T24" fmla="*/ 414 w 483"/>
                      <a:gd name="T25" fmla="*/ 188 h 469"/>
                      <a:gd name="T26" fmla="*/ 482 w 483"/>
                      <a:gd name="T27" fmla="*/ 190 h 469"/>
                      <a:gd name="T28" fmla="*/ 422 w 483"/>
                      <a:gd name="T29" fmla="*/ 242 h 469"/>
                      <a:gd name="T30" fmla="*/ 391 w 483"/>
                      <a:gd name="T31" fmla="*/ 326 h 469"/>
                      <a:gd name="T32" fmla="*/ 346 w 483"/>
                      <a:gd name="T33" fmla="*/ 371 h 469"/>
                      <a:gd name="T34" fmla="*/ 300 w 483"/>
                      <a:gd name="T35" fmla="*/ 326 h 469"/>
                      <a:gd name="T36" fmla="*/ 210 w 483"/>
                      <a:gd name="T37" fmla="*/ 417 h 469"/>
                      <a:gd name="T38" fmla="*/ 164 w 483"/>
                      <a:gd name="T39" fmla="*/ 462 h 469"/>
                      <a:gd name="T40" fmla="*/ 119 w 483"/>
                      <a:gd name="T41" fmla="*/ 462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Lst>
                    <a:rect l="0" t="0" r="r" b="b"/>
                    <a:pathLst>
                      <a:path w="483" h="469">
                        <a:moveTo>
                          <a:pt x="0" y="306"/>
                        </a:moveTo>
                        <a:cubicBezTo>
                          <a:pt x="5" y="302"/>
                          <a:pt x="16" y="284"/>
                          <a:pt x="28" y="280"/>
                        </a:cubicBezTo>
                        <a:cubicBezTo>
                          <a:pt x="40" y="276"/>
                          <a:pt x="58" y="303"/>
                          <a:pt x="73" y="280"/>
                        </a:cubicBezTo>
                        <a:cubicBezTo>
                          <a:pt x="88" y="257"/>
                          <a:pt x="104" y="167"/>
                          <a:pt x="119" y="144"/>
                        </a:cubicBezTo>
                        <a:cubicBezTo>
                          <a:pt x="134" y="121"/>
                          <a:pt x="149" y="159"/>
                          <a:pt x="164" y="144"/>
                        </a:cubicBezTo>
                        <a:cubicBezTo>
                          <a:pt x="179" y="129"/>
                          <a:pt x="202" y="77"/>
                          <a:pt x="210" y="54"/>
                        </a:cubicBezTo>
                        <a:cubicBezTo>
                          <a:pt x="218" y="31"/>
                          <a:pt x="203" y="16"/>
                          <a:pt x="210" y="8"/>
                        </a:cubicBezTo>
                        <a:cubicBezTo>
                          <a:pt x="217" y="0"/>
                          <a:pt x="235" y="6"/>
                          <a:pt x="255" y="8"/>
                        </a:cubicBezTo>
                        <a:cubicBezTo>
                          <a:pt x="275" y="10"/>
                          <a:pt x="313" y="12"/>
                          <a:pt x="328" y="20"/>
                        </a:cubicBezTo>
                        <a:cubicBezTo>
                          <a:pt x="343" y="28"/>
                          <a:pt x="343" y="41"/>
                          <a:pt x="346" y="54"/>
                        </a:cubicBezTo>
                        <a:cubicBezTo>
                          <a:pt x="349" y="67"/>
                          <a:pt x="337" y="82"/>
                          <a:pt x="346" y="99"/>
                        </a:cubicBezTo>
                        <a:cubicBezTo>
                          <a:pt x="355" y="116"/>
                          <a:pt x="391" y="143"/>
                          <a:pt x="402" y="158"/>
                        </a:cubicBezTo>
                        <a:cubicBezTo>
                          <a:pt x="413" y="173"/>
                          <a:pt x="401" y="183"/>
                          <a:pt x="414" y="188"/>
                        </a:cubicBezTo>
                        <a:cubicBezTo>
                          <a:pt x="427" y="193"/>
                          <a:pt x="481" y="181"/>
                          <a:pt x="482" y="190"/>
                        </a:cubicBezTo>
                        <a:cubicBezTo>
                          <a:pt x="483" y="199"/>
                          <a:pt x="437" y="219"/>
                          <a:pt x="422" y="242"/>
                        </a:cubicBezTo>
                        <a:cubicBezTo>
                          <a:pt x="407" y="265"/>
                          <a:pt x="404" y="305"/>
                          <a:pt x="391" y="326"/>
                        </a:cubicBezTo>
                        <a:cubicBezTo>
                          <a:pt x="378" y="347"/>
                          <a:pt x="361" y="371"/>
                          <a:pt x="346" y="371"/>
                        </a:cubicBezTo>
                        <a:cubicBezTo>
                          <a:pt x="331" y="371"/>
                          <a:pt x="323" y="318"/>
                          <a:pt x="300" y="326"/>
                        </a:cubicBezTo>
                        <a:cubicBezTo>
                          <a:pt x="277" y="334"/>
                          <a:pt x="233" y="394"/>
                          <a:pt x="210" y="417"/>
                        </a:cubicBezTo>
                        <a:cubicBezTo>
                          <a:pt x="187" y="440"/>
                          <a:pt x="179" y="455"/>
                          <a:pt x="164" y="462"/>
                        </a:cubicBezTo>
                        <a:cubicBezTo>
                          <a:pt x="149" y="469"/>
                          <a:pt x="134" y="465"/>
                          <a:pt x="119" y="46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6" name="Freeform 46">
                    <a:extLst>
                      <a:ext uri="{FF2B5EF4-FFF2-40B4-BE49-F238E27FC236}">
                        <a16:creationId xmlns:a16="http://schemas.microsoft.com/office/drawing/2014/main" id="{D3F706A8-9911-1544-FFF0-3363B53F814B}"/>
                      </a:ext>
                    </a:extLst>
                  </xdr:cNvPr>
                  <xdr:cNvSpPr>
                    <a:spLocks/>
                  </xdr:cNvSpPr>
                </xdr:nvSpPr>
                <xdr:spPr bwMode="auto">
                  <a:xfrm>
                    <a:off x="2200" y="1562"/>
                    <a:ext cx="453" cy="469"/>
                  </a:xfrm>
                  <a:custGeom>
                    <a:avLst/>
                    <a:gdLst>
                      <a:gd name="T0" fmla="*/ 136 w 453"/>
                      <a:gd name="T1" fmla="*/ 190 h 469"/>
                      <a:gd name="T2" fmla="*/ 136 w 453"/>
                      <a:gd name="T3" fmla="*/ 144 h 469"/>
                      <a:gd name="T4" fmla="*/ 181 w 453"/>
                      <a:gd name="T5" fmla="*/ 144 h 469"/>
                      <a:gd name="T6" fmla="*/ 226 w 453"/>
                      <a:gd name="T7" fmla="*/ 54 h 469"/>
                      <a:gd name="T8" fmla="*/ 272 w 453"/>
                      <a:gd name="T9" fmla="*/ 8 h 469"/>
                      <a:gd name="T10" fmla="*/ 317 w 453"/>
                      <a:gd name="T11" fmla="*/ 8 h 469"/>
                      <a:gd name="T12" fmla="*/ 362 w 453"/>
                      <a:gd name="T13" fmla="*/ 54 h 469"/>
                      <a:gd name="T14" fmla="*/ 317 w 453"/>
                      <a:gd name="T15" fmla="*/ 99 h 469"/>
                      <a:gd name="T16" fmla="*/ 317 w 453"/>
                      <a:gd name="T17" fmla="*/ 144 h 469"/>
                      <a:gd name="T18" fmla="*/ 362 w 453"/>
                      <a:gd name="T19" fmla="*/ 190 h 469"/>
                      <a:gd name="T20" fmla="*/ 408 w 453"/>
                      <a:gd name="T21" fmla="*/ 235 h 469"/>
                      <a:gd name="T22" fmla="*/ 453 w 453"/>
                      <a:gd name="T23" fmla="*/ 326 h 469"/>
                      <a:gd name="T24" fmla="*/ 408 w 453"/>
                      <a:gd name="T25" fmla="*/ 326 h 469"/>
                      <a:gd name="T26" fmla="*/ 453 w 453"/>
                      <a:gd name="T27" fmla="*/ 417 h 469"/>
                      <a:gd name="T28" fmla="*/ 408 w 453"/>
                      <a:gd name="T29" fmla="*/ 462 h 469"/>
                      <a:gd name="T30" fmla="*/ 317 w 453"/>
                      <a:gd name="T31" fmla="*/ 462 h 469"/>
                      <a:gd name="T32" fmla="*/ 272 w 453"/>
                      <a:gd name="T33" fmla="*/ 417 h 469"/>
                      <a:gd name="T34" fmla="*/ 136 w 453"/>
                      <a:gd name="T35" fmla="*/ 417 h 469"/>
                      <a:gd name="T36" fmla="*/ 45 w 453"/>
                      <a:gd name="T37" fmla="*/ 417 h 469"/>
                      <a:gd name="T38" fmla="*/ 0 w 453"/>
                      <a:gd name="T39" fmla="*/ 371 h 469"/>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Lst>
                    <a:rect l="0" t="0" r="r" b="b"/>
                    <a:pathLst>
                      <a:path w="453" h="469">
                        <a:moveTo>
                          <a:pt x="136" y="190"/>
                        </a:moveTo>
                        <a:cubicBezTo>
                          <a:pt x="132" y="171"/>
                          <a:pt x="129" y="152"/>
                          <a:pt x="136" y="144"/>
                        </a:cubicBezTo>
                        <a:cubicBezTo>
                          <a:pt x="143" y="136"/>
                          <a:pt x="166" y="159"/>
                          <a:pt x="181" y="144"/>
                        </a:cubicBezTo>
                        <a:cubicBezTo>
                          <a:pt x="196" y="129"/>
                          <a:pt x="211" y="77"/>
                          <a:pt x="226" y="54"/>
                        </a:cubicBezTo>
                        <a:cubicBezTo>
                          <a:pt x="241" y="31"/>
                          <a:pt x="257" y="16"/>
                          <a:pt x="272" y="8"/>
                        </a:cubicBezTo>
                        <a:cubicBezTo>
                          <a:pt x="287" y="0"/>
                          <a:pt x="302" y="0"/>
                          <a:pt x="317" y="8"/>
                        </a:cubicBezTo>
                        <a:cubicBezTo>
                          <a:pt x="332" y="16"/>
                          <a:pt x="362" y="39"/>
                          <a:pt x="362" y="54"/>
                        </a:cubicBezTo>
                        <a:cubicBezTo>
                          <a:pt x="362" y="69"/>
                          <a:pt x="324" y="84"/>
                          <a:pt x="317" y="99"/>
                        </a:cubicBezTo>
                        <a:cubicBezTo>
                          <a:pt x="310" y="114"/>
                          <a:pt x="310" y="129"/>
                          <a:pt x="317" y="144"/>
                        </a:cubicBezTo>
                        <a:cubicBezTo>
                          <a:pt x="324" y="159"/>
                          <a:pt x="347" y="175"/>
                          <a:pt x="362" y="190"/>
                        </a:cubicBezTo>
                        <a:cubicBezTo>
                          <a:pt x="377" y="205"/>
                          <a:pt x="393" y="212"/>
                          <a:pt x="408" y="235"/>
                        </a:cubicBezTo>
                        <a:cubicBezTo>
                          <a:pt x="423" y="258"/>
                          <a:pt x="453" y="311"/>
                          <a:pt x="453" y="326"/>
                        </a:cubicBezTo>
                        <a:cubicBezTo>
                          <a:pt x="453" y="341"/>
                          <a:pt x="408" y="311"/>
                          <a:pt x="408" y="326"/>
                        </a:cubicBezTo>
                        <a:cubicBezTo>
                          <a:pt x="408" y="341"/>
                          <a:pt x="453" y="394"/>
                          <a:pt x="453" y="417"/>
                        </a:cubicBezTo>
                        <a:cubicBezTo>
                          <a:pt x="453" y="440"/>
                          <a:pt x="431" y="455"/>
                          <a:pt x="408" y="462"/>
                        </a:cubicBezTo>
                        <a:cubicBezTo>
                          <a:pt x="385" y="469"/>
                          <a:pt x="340" y="469"/>
                          <a:pt x="317" y="462"/>
                        </a:cubicBezTo>
                        <a:cubicBezTo>
                          <a:pt x="294" y="455"/>
                          <a:pt x="302" y="424"/>
                          <a:pt x="272" y="417"/>
                        </a:cubicBezTo>
                        <a:cubicBezTo>
                          <a:pt x="242" y="410"/>
                          <a:pt x="174" y="417"/>
                          <a:pt x="136" y="417"/>
                        </a:cubicBezTo>
                        <a:cubicBezTo>
                          <a:pt x="98" y="417"/>
                          <a:pt x="68" y="425"/>
                          <a:pt x="45" y="417"/>
                        </a:cubicBezTo>
                        <a:cubicBezTo>
                          <a:pt x="22" y="409"/>
                          <a:pt x="11" y="390"/>
                          <a:pt x="0" y="37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7" name="Freeform 47">
                    <a:extLst>
                      <a:ext uri="{FF2B5EF4-FFF2-40B4-BE49-F238E27FC236}">
                        <a16:creationId xmlns:a16="http://schemas.microsoft.com/office/drawing/2014/main" id="{7B5083FD-6707-7131-2D9C-4B08530A17B9}"/>
                      </a:ext>
                    </a:extLst>
                  </xdr:cNvPr>
                  <xdr:cNvSpPr>
                    <a:spLocks/>
                  </xdr:cNvSpPr>
                </xdr:nvSpPr>
                <xdr:spPr bwMode="auto">
                  <a:xfrm>
                    <a:off x="2608" y="2017"/>
                    <a:ext cx="99" cy="195"/>
                  </a:xfrm>
                  <a:custGeom>
                    <a:avLst/>
                    <a:gdLst>
                      <a:gd name="T0" fmla="*/ 45 w 99"/>
                      <a:gd name="T1" fmla="*/ 188 h 195"/>
                      <a:gd name="T2" fmla="*/ 91 w 99"/>
                      <a:gd name="T3" fmla="*/ 188 h 195"/>
                      <a:gd name="T4" fmla="*/ 91 w 99"/>
                      <a:gd name="T5" fmla="*/ 143 h 195"/>
                      <a:gd name="T6" fmla="*/ 45 w 99"/>
                      <a:gd name="T7" fmla="*/ 52 h 195"/>
                      <a:gd name="T8" fmla="*/ 45 w 99"/>
                      <a:gd name="T9" fmla="*/ 7 h 195"/>
                      <a:gd name="T10" fmla="*/ 0 w 99"/>
                      <a:gd name="T11" fmla="*/ 7 h 195"/>
                    </a:gdLst>
                    <a:ahLst/>
                    <a:cxnLst>
                      <a:cxn ang="0">
                        <a:pos x="T0" y="T1"/>
                      </a:cxn>
                      <a:cxn ang="0">
                        <a:pos x="T2" y="T3"/>
                      </a:cxn>
                      <a:cxn ang="0">
                        <a:pos x="T4" y="T5"/>
                      </a:cxn>
                      <a:cxn ang="0">
                        <a:pos x="T6" y="T7"/>
                      </a:cxn>
                      <a:cxn ang="0">
                        <a:pos x="T8" y="T9"/>
                      </a:cxn>
                      <a:cxn ang="0">
                        <a:pos x="T10" y="T11"/>
                      </a:cxn>
                    </a:cxnLst>
                    <a:rect l="0" t="0" r="r" b="b"/>
                    <a:pathLst>
                      <a:path w="99" h="195">
                        <a:moveTo>
                          <a:pt x="45" y="188"/>
                        </a:moveTo>
                        <a:cubicBezTo>
                          <a:pt x="64" y="191"/>
                          <a:pt x="83" y="195"/>
                          <a:pt x="91" y="188"/>
                        </a:cubicBezTo>
                        <a:cubicBezTo>
                          <a:pt x="99" y="181"/>
                          <a:pt x="99" y="166"/>
                          <a:pt x="91" y="143"/>
                        </a:cubicBezTo>
                        <a:cubicBezTo>
                          <a:pt x="83" y="120"/>
                          <a:pt x="53" y="75"/>
                          <a:pt x="45" y="52"/>
                        </a:cubicBezTo>
                        <a:cubicBezTo>
                          <a:pt x="37" y="29"/>
                          <a:pt x="52" y="14"/>
                          <a:pt x="45" y="7"/>
                        </a:cubicBezTo>
                        <a:cubicBezTo>
                          <a:pt x="38" y="0"/>
                          <a:pt x="19" y="3"/>
                          <a:pt x="0" y="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8" name="Freeform 48">
                    <a:extLst>
                      <a:ext uri="{FF2B5EF4-FFF2-40B4-BE49-F238E27FC236}">
                        <a16:creationId xmlns:a16="http://schemas.microsoft.com/office/drawing/2014/main" id="{8FFCCA9F-3F31-8EDB-1C4C-CCF6648EE433}"/>
                      </a:ext>
                    </a:extLst>
                  </xdr:cNvPr>
                  <xdr:cNvSpPr>
                    <a:spLocks/>
                  </xdr:cNvSpPr>
                </xdr:nvSpPr>
                <xdr:spPr bwMode="auto">
                  <a:xfrm>
                    <a:off x="2653" y="1737"/>
                    <a:ext cx="545" cy="287"/>
                  </a:xfrm>
                  <a:custGeom>
                    <a:avLst/>
                    <a:gdLst>
                      <a:gd name="T0" fmla="*/ 0 w 545"/>
                      <a:gd name="T1" fmla="*/ 151 h 287"/>
                      <a:gd name="T2" fmla="*/ 46 w 545"/>
                      <a:gd name="T3" fmla="*/ 196 h 287"/>
                      <a:gd name="T4" fmla="*/ 91 w 545"/>
                      <a:gd name="T5" fmla="*/ 196 h 287"/>
                      <a:gd name="T6" fmla="*/ 91 w 545"/>
                      <a:gd name="T7" fmla="*/ 105 h 287"/>
                      <a:gd name="T8" fmla="*/ 182 w 545"/>
                      <a:gd name="T9" fmla="*/ 105 h 287"/>
                      <a:gd name="T10" fmla="*/ 182 w 545"/>
                      <a:gd name="T11" fmla="*/ 60 h 287"/>
                      <a:gd name="T12" fmla="*/ 272 w 545"/>
                      <a:gd name="T13" fmla="*/ 15 h 287"/>
                      <a:gd name="T14" fmla="*/ 318 w 545"/>
                      <a:gd name="T15" fmla="*/ 15 h 287"/>
                      <a:gd name="T16" fmla="*/ 363 w 545"/>
                      <a:gd name="T17" fmla="*/ 105 h 287"/>
                      <a:gd name="T18" fmla="*/ 408 w 545"/>
                      <a:gd name="T19" fmla="*/ 151 h 287"/>
                      <a:gd name="T20" fmla="*/ 454 w 545"/>
                      <a:gd name="T21" fmla="*/ 196 h 287"/>
                      <a:gd name="T22" fmla="*/ 454 w 545"/>
                      <a:gd name="T23" fmla="*/ 242 h 287"/>
                      <a:gd name="T24" fmla="*/ 499 w 545"/>
                      <a:gd name="T25" fmla="*/ 242 h 287"/>
                      <a:gd name="T26" fmla="*/ 545 w 545"/>
                      <a:gd name="T27" fmla="*/ 287 h 28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545" h="287">
                        <a:moveTo>
                          <a:pt x="0" y="151"/>
                        </a:moveTo>
                        <a:cubicBezTo>
                          <a:pt x="15" y="170"/>
                          <a:pt x="31" y="189"/>
                          <a:pt x="46" y="196"/>
                        </a:cubicBezTo>
                        <a:cubicBezTo>
                          <a:pt x="61" y="203"/>
                          <a:pt x="84" y="211"/>
                          <a:pt x="91" y="196"/>
                        </a:cubicBezTo>
                        <a:cubicBezTo>
                          <a:pt x="98" y="181"/>
                          <a:pt x="76" y="120"/>
                          <a:pt x="91" y="105"/>
                        </a:cubicBezTo>
                        <a:cubicBezTo>
                          <a:pt x="106" y="90"/>
                          <a:pt x="167" y="112"/>
                          <a:pt x="182" y="105"/>
                        </a:cubicBezTo>
                        <a:cubicBezTo>
                          <a:pt x="197" y="98"/>
                          <a:pt x="167" y="75"/>
                          <a:pt x="182" y="60"/>
                        </a:cubicBezTo>
                        <a:cubicBezTo>
                          <a:pt x="197" y="45"/>
                          <a:pt x="249" y="22"/>
                          <a:pt x="272" y="15"/>
                        </a:cubicBezTo>
                        <a:cubicBezTo>
                          <a:pt x="295" y="8"/>
                          <a:pt x="303" y="0"/>
                          <a:pt x="318" y="15"/>
                        </a:cubicBezTo>
                        <a:cubicBezTo>
                          <a:pt x="333" y="30"/>
                          <a:pt x="348" y="82"/>
                          <a:pt x="363" y="105"/>
                        </a:cubicBezTo>
                        <a:cubicBezTo>
                          <a:pt x="378" y="128"/>
                          <a:pt x="393" y="136"/>
                          <a:pt x="408" y="151"/>
                        </a:cubicBezTo>
                        <a:cubicBezTo>
                          <a:pt x="423" y="166"/>
                          <a:pt x="446" y="181"/>
                          <a:pt x="454" y="196"/>
                        </a:cubicBezTo>
                        <a:cubicBezTo>
                          <a:pt x="462" y="211"/>
                          <a:pt x="447" y="234"/>
                          <a:pt x="454" y="242"/>
                        </a:cubicBezTo>
                        <a:cubicBezTo>
                          <a:pt x="461" y="250"/>
                          <a:pt x="484" y="235"/>
                          <a:pt x="499" y="242"/>
                        </a:cubicBezTo>
                        <a:cubicBezTo>
                          <a:pt x="514" y="249"/>
                          <a:pt x="529" y="268"/>
                          <a:pt x="545" y="28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9" name="Freeform 49">
                    <a:extLst>
                      <a:ext uri="{FF2B5EF4-FFF2-40B4-BE49-F238E27FC236}">
                        <a16:creationId xmlns:a16="http://schemas.microsoft.com/office/drawing/2014/main" id="{F1F36388-FA9E-A852-8471-EC6E076FF957}"/>
                      </a:ext>
                    </a:extLst>
                  </xdr:cNvPr>
                  <xdr:cNvSpPr>
                    <a:spLocks/>
                  </xdr:cNvSpPr>
                </xdr:nvSpPr>
                <xdr:spPr bwMode="auto">
                  <a:xfrm>
                    <a:off x="3016" y="1616"/>
                    <a:ext cx="99" cy="233"/>
                  </a:xfrm>
                  <a:custGeom>
                    <a:avLst/>
                    <a:gdLst>
                      <a:gd name="T0" fmla="*/ 45 w 99"/>
                      <a:gd name="T1" fmla="*/ 0 h 233"/>
                      <a:gd name="T2" fmla="*/ 91 w 99"/>
                      <a:gd name="T3" fmla="*/ 90 h 233"/>
                      <a:gd name="T4" fmla="*/ 91 w 99"/>
                      <a:gd name="T5" fmla="*/ 136 h 233"/>
                      <a:gd name="T6" fmla="*/ 91 w 99"/>
                      <a:gd name="T7" fmla="*/ 181 h 233"/>
                      <a:gd name="T8" fmla="*/ 45 w 99"/>
                      <a:gd name="T9" fmla="*/ 226 h 233"/>
                      <a:gd name="T10" fmla="*/ 0 w 99"/>
                      <a:gd name="T11" fmla="*/ 226 h 233"/>
                    </a:gdLst>
                    <a:ahLst/>
                    <a:cxnLst>
                      <a:cxn ang="0">
                        <a:pos x="T0" y="T1"/>
                      </a:cxn>
                      <a:cxn ang="0">
                        <a:pos x="T2" y="T3"/>
                      </a:cxn>
                      <a:cxn ang="0">
                        <a:pos x="T4" y="T5"/>
                      </a:cxn>
                      <a:cxn ang="0">
                        <a:pos x="T6" y="T7"/>
                      </a:cxn>
                      <a:cxn ang="0">
                        <a:pos x="T8" y="T9"/>
                      </a:cxn>
                      <a:cxn ang="0">
                        <a:pos x="T10" y="T11"/>
                      </a:cxn>
                    </a:cxnLst>
                    <a:rect l="0" t="0" r="r" b="b"/>
                    <a:pathLst>
                      <a:path w="99" h="233">
                        <a:moveTo>
                          <a:pt x="45" y="0"/>
                        </a:moveTo>
                        <a:cubicBezTo>
                          <a:pt x="64" y="33"/>
                          <a:pt x="83" y="67"/>
                          <a:pt x="91" y="90"/>
                        </a:cubicBezTo>
                        <a:cubicBezTo>
                          <a:pt x="99" y="113"/>
                          <a:pt x="91" y="121"/>
                          <a:pt x="91" y="136"/>
                        </a:cubicBezTo>
                        <a:cubicBezTo>
                          <a:pt x="91" y="151"/>
                          <a:pt x="99" y="166"/>
                          <a:pt x="91" y="181"/>
                        </a:cubicBezTo>
                        <a:cubicBezTo>
                          <a:pt x="83" y="196"/>
                          <a:pt x="60" y="219"/>
                          <a:pt x="45" y="226"/>
                        </a:cubicBezTo>
                        <a:cubicBezTo>
                          <a:pt x="30" y="233"/>
                          <a:pt x="15" y="229"/>
                          <a:pt x="0" y="22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0" name="Freeform 50">
                    <a:extLst>
                      <a:ext uri="{FF2B5EF4-FFF2-40B4-BE49-F238E27FC236}">
                        <a16:creationId xmlns:a16="http://schemas.microsoft.com/office/drawing/2014/main" id="{BB3E7506-2EB7-F9A6-3802-151566150190}"/>
                      </a:ext>
                    </a:extLst>
                  </xdr:cNvPr>
                  <xdr:cNvSpPr>
                    <a:spLocks/>
                  </xdr:cNvSpPr>
                </xdr:nvSpPr>
                <xdr:spPr bwMode="auto">
                  <a:xfrm>
                    <a:off x="2517" y="1518"/>
                    <a:ext cx="454" cy="59"/>
                  </a:xfrm>
                  <a:custGeom>
                    <a:avLst/>
                    <a:gdLst>
                      <a:gd name="T0" fmla="*/ 0 w 454"/>
                      <a:gd name="T1" fmla="*/ 52 h 59"/>
                      <a:gd name="T2" fmla="*/ 45 w 454"/>
                      <a:gd name="T3" fmla="*/ 7 h 59"/>
                      <a:gd name="T4" fmla="*/ 136 w 454"/>
                      <a:gd name="T5" fmla="*/ 7 h 59"/>
                      <a:gd name="T6" fmla="*/ 227 w 454"/>
                      <a:gd name="T7" fmla="*/ 7 h 59"/>
                      <a:gd name="T8" fmla="*/ 318 w 454"/>
                      <a:gd name="T9" fmla="*/ 52 h 59"/>
                      <a:gd name="T10" fmla="*/ 408 w 454"/>
                      <a:gd name="T11" fmla="*/ 52 h 59"/>
                      <a:gd name="T12" fmla="*/ 454 w 454"/>
                      <a:gd name="T13" fmla="*/ 52 h 59"/>
                    </a:gdLst>
                    <a:ahLst/>
                    <a:cxnLst>
                      <a:cxn ang="0">
                        <a:pos x="T0" y="T1"/>
                      </a:cxn>
                      <a:cxn ang="0">
                        <a:pos x="T2" y="T3"/>
                      </a:cxn>
                      <a:cxn ang="0">
                        <a:pos x="T4" y="T5"/>
                      </a:cxn>
                      <a:cxn ang="0">
                        <a:pos x="T6" y="T7"/>
                      </a:cxn>
                      <a:cxn ang="0">
                        <a:pos x="T8" y="T9"/>
                      </a:cxn>
                      <a:cxn ang="0">
                        <a:pos x="T10" y="T11"/>
                      </a:cxn>
                      <a:cxn ang="0">
                        <a:pos x="T12" y="T13"/>
                      </a:cxn>
                    </a:cxnLst>
                    <a:rect l="0" t="0" r="r" b="b"/>
                    <a:pathLst>
                      <a:path w="454" h="59">
                        <a:moveTo>
                          <a:pt x="0" y="52"/>
                        </a:moveTo>
                        <a:cubicBezTo>
                          <a:pt x="11" y="33"/>
                          <a:pt x="22" y="14"/>
                          <a:pt x="45" y="7"/>
                        </a:cubicBezTo>
                        <a:cubicBezTo>
                          <a:pt x="68" y="0"/>
                          <a:pt x="106" y="7"/>
                          <a:pt x="136" y="7"/>
                        </a:cubicBezTo>
                        <a:cubicBezTo>
                          <a:pt x="166" y="7"/>
                          <a:pt x="197" y="0"/>
                          <a:pt x="227" y="7"/>
                        </a:cubicBezTo>
                        <a:cubicBezTo>
                          <a:pt x="257" y="14"/>
                          <a:pt x="288" y="45"/>
                          <a:pt x="318" y="52"/>
                        </a:cubicBezTo>
                        <a:cubicBezTo>
                          <a:pt x="348" y="59"/>
                          <a:pt x="385" y="52"/>
                          <a:pt x="408" y="52"/>
                        </a:cubicBezTo>
                        <a:cubicBezTo>
                          <a:pt x="431" y="52"/>
                          <a:pt x="442" y="52"/>
                          <a:pt x="454" y="5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1" name="Freeform 51">
                    <a:extLst>
                      <a:ext uri="{FF2B5EF4-FFF2-40B4-BE49-F238E27FC236}">
                        <a16:creationId xmlns:a16="http://schemas.microsoft.com/office/drawing/2014/main" id="{B6D31BD8-1C0A-0E17-326A-20F5E985AACA}"/>
                      </a:ext>
                    </a:extLst>
                  </xdr:cNvPr>
                  <xdr:cNvSpPr>
                    <a:spLocks/>
                  </xdr:cNvSpPr>
                </xdr:nvSpPr>
                <xdr:spPr bwMode="auto">
                  <a:xfrm>
                    <a:off x="2504" y="1372"/>
                    <a:ext cx="94" cy="150"/>
                  </a:xfrm>
                  <a:custGeom>
                    <a:avLst/>
                    <a:gdLst>
                      <a:gd name="T0" fmla="*/ 0 w 94"/>
                      <a:gd name="T1" fmla="*/ 0 h 150"/>
                      <a:gd name="T2" fmla="*/ 58 w 94"/>
                      <a:gd name="T3" fmla="*/ 62 h 150"/>
                      <a:gd name="T4" fmla="*/ 58 w 94"/>
                      <a:gd name="T5" fmla="*/ 108 h 150"/>
                      <a:gd name="T6" fmla="*/ 94 w 94"/>
                      <a:gd name="T7" fmla="*/ 150 h 150"/>
                    </a:gdLst>
                    <a:ahLst/>
                    <a:cxnLst>
                      <a:cxn ang="0">
                        <a:pos x="T0" y="T1"/>
                      </a:cxn>
                      <a:cxn ang="0">
                        <a:pos x="T2" y="T3"/>
                      </a:cxn>
                      <a:cxn ang="0">
                        <a:pos x="T4" y="T5"/>
                      </a:cxn>
                      <a:cxn ang="0">
                        <a:pos x="T6" y="T7"/>
                      </a:cxn>
                    </a:cxnLst>
                    <a:rect l="0" t="0" r="r" b="b"/>
                    <a:pathLst>
                      <a:path w="94" h="150">
                        <a:moveTo>
                          <a:pt x="0" y="0"/>
                        </a:moveTo>
                        <a:cubicBezTo>
                          <a:pt x="9" y="10"/>
                          <a:pt x="48" y="44"/>
                          <a:pt x="58" y="62"/>
                        </a:cubicBezTo>
                        <a:cubicBezTo>
                          <a:pt x="68" y="80"/>
                          <a:pt x="52" y="93"/>
                          <a:pt x="58" y="108"/>
                        </a:cubicBezTo>
                        <a:cubicBezTo>
                          <a:pt x="64" y="123"/>
                          <a:pt x="87" y="141"/>
                          <a:pt x="94" y="15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2" name="Freeform 52">
                    <a:extLst>
                      <a:ext uri="{FF2B5EF4-FFF2-40B4-BE49-F238E27FC236}">
                        <a16:creationId xmlns:a16="http://schemas.microsoft.com/office/drawing/2014/main" id="{03297853-E357-79F6-9A8C-F1A152227749}"/>
                      </a:ext>
                    </a:extLst>
                  </xdr:cNvPr>
                  <xdr:cNvSpPr>
                    <a:spLocks/>
                  </xdr:cNvSpPr>
                </xdr:nvSpPr>
                <xdr:spPr bwMode="auto">
                  <a:xfrm>
                    <a:off x="2064" y="1404"/>
                    <a:ext cx="322" cy="166"/>
                  </a:xfrm>
                  <a:custGeom>
                    <a:avLst/>
                    <a:gdLst>
                      <a:gd name="T0" fmla="*/ 322 w 322"/>
                      <a:gd name="T1" fmla="*/ 0 h 166"/>
                      <a:gd name="T2" fmla="*/ 272 w 322"/>
                      <a:gd name="T3" fmla="*/ 30 h 166"/>
                      <a:gd name="T4" fmla="*/ 181 w 322"/>
                      <a:gd name="T5" fmla="*/ 30 h 166"/>
                      <a:gd name="T6" fmla="*/ 136 w 322"/>
                      <a:gd name="T7" fmla="*/ 76 h 166"/>
                      <a:gd name="T8" fmla="*/ 90 w 322"/>
                      <a:gd name="T9" fmla="*/ 76 h 166"/>
                      <a:gd name="T10" fmla="*/ 40 w 322"/>
                      <a:gd name="T11" fmla="*/ 144 h 166"/>
                      <a:gd name="T12" fmla="*/ 0 w 322"/>
                      <a:gd name="T13" fmla="*/ 166 h 166"/>
                    </a:gdLst>
                    <a:ahLst/>
                    <a:cxnLst>
                      <a:cxn ang="0">
                        <a:pos x="T0" y="T1"/>
                      </a:cxn>
                      <a:cxn ang="0">
                        <a:pos x="T2" y="T3"/>
                      </a:cxn>
                      <a:cxn ang="0">
                        <a:pos x="T4" y="T5"/>
                      </a:cxn>
                      <a:cxn ang="0">
                        <a:pos x="T6" y="T7"/>
                      </a:cxn>
                      <a:cxn ang="0">
                        <a:pos x="T8" y="T9"/>
                      </a:cxn>
                      <a:cxn ang="0">
                        <a:pos x="T10" y="T11"/>
                      </a:cxn>
                      <a:cxn ang="0">
                        <a:pos x="T12" y="T13"/>
                      </a:cxn>
                    </a:cxnLst>
                    <a:rect l="0" t="0" r="r" b="b"/>
                    <a:pathLst>
                      <a:path w="322" h="166">
                        <a:moveTo>
                          <a:pt x="322" y="0"/>
                        </a:moveTo>
                        <a:cubicBezTo>
                          <a:pt x="314" y="5"/>
                          <a:pt x="295" y="25"/>
                          <a:pt x="272" y="30"/>
                        </a:cubicBezTo>
                        <a:cubicBezTo>
                          <a:pt x="249" y="35"/>
                          <a:pt x="204" y="22"/>
                          <a:pt x="181" y="30"/>
                        </a:cubicBezTo>
                        <a:cubicBezTo>
                          <a:pt x="158" y="38"/>
                          <a:pt x="151" y="68"/>
                          <a:pt x="136" y="76"/>
                        </a:cubicBezTo>
                        <a:cubicBezTo>
                          <a:pt x="121" y="84"/>
                          <a:pt x="106" y="65"/>
                          <a:pt x="90" y="76"/>
                        </a:cubicBezTo>
                        <a:cubicBezTo>
                          <a:pt x="74" y="87"/>
                          <a:pt x="55" y="129"/>
                          <a:pt x="40" y="144"/>
                        </a:cubicBezTo>
                        <a:cubicBezTo>
                          <a:pt x="25" y="159"/>
                          <a:pt x="8" y="162"/>
                          <a:pt x="0" y="166"/>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53" name="Freeform 53">
                    <a:extLst>
                      <a:ext uri="{FF2B5EF4-FFF2-40B4-BE49-F238E27FC236}">
                        <a16:creationId xmlns:a16="http://schemas.microsoft.com/office/drawing/2014/main" id="{F994A160-20B9-EC66-1509-1C58FF866355}"/>
                      </a:ext>
                    </a:extLst>
                  </xdr:cNvPr>
                  <xdr:cNvSpPr>
                    <a:spLocks/>
                  </xdr:cNvSpPr>
                </xdr:nvSpPr>
                <xdr:spPr bwMode="auto">
                  <a:xfrm>
                    <a:off x="1927" y="1162"/>
                    <a:ext cx="137" cy="408"/>
                  </a:xfrm>
                  <a:custGeom>
                    <a:avLst/>
                    <a:gdLst>
                      <a:gd name="T0" fmla="*/ 0 w 137"/>
                      <a:gd name="T1" fmla="*/ 0 h 408"/>
                      <a:gd name="T2" fmla="*/ 46 w 137"/>
                      <a:gd name="T3" fmla="*/ 45 h 408"/>
                      <a:gd name="T4" fmla="*/ 91 w 137"/>
                      <a:gd name="T5" fmla="*/ 91 h 408"/>
                      <a:gd name="T6" fmla="*/ 46 w 137"/>
                      <a:gd name="T7" fmla="*/ 136 h 408"/>
                      <a:gd name="T8" fmla="*/ 91 w 137"/>
                      <a:gd name="T9" fmla="*/ 182 h 408"/>
                      <a:gd name="T10" fmla="*/ 91 w 137"/>
                      <a:gd name="T11" fmla="*/ 272 h 408"/>
                      <a:gd name="T12" fmla="*/ 46 w 137"/>
                      <a:gd name="T13" fmla="*/ 272 h 408"/>
                      <a:gd name="T14" fmla="*/ 91 w 137"/>
                      <a:gd name="T15" fmla="*/ 363 h 408"/>
                      <a:gd name="T16" fmla="*/ 137 w 137"/>
                      <a:gd name="T17" fmla="*/ 408 h 408"/>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37" h="408">
                        <a:moveTo>
                          <a:pt x="0" y="0"/>
                        </a:moveTo>
                        <a:cubicBezTo>
                          <a:pt x="15" y="15"/>
                          <a:pt x="31" y="30"/>
                          <a:pt x="46" y="45"/>
                        </a:cubicBezTo>
                        <a:cubicBezTo>
                          <a:pt x="61" y="60"/>
                          <a:pt x="91" y="76"/>
                          <a:pt x="91" y="91"/>
                        </a:cubicBezTo>
                        <a:cubicBezTo>
                          <a:pt x="91" y="106"/>
                          <a:pt x="46" y="121"/>
                          <a:pt x="46" y="136"/>
                        </a:cubicBezTo>
                        <a:cubicBezTo>
                          <a:pt x="46" y="151"/>
                          <a:pt x="84" y="159"/>
                          <a:pt x="91" y="182"/>
                        </a:cubicBezTo>
                        <a:cubicBezTo>
                          <a:pt x="98" y="205"/>
                          <a:pt x="98" y="257"/>
                          <a:pt x="91" y="272"/>
                        </a:cubicBezTo>
                        <a:cubicBezTo>
                          <a:pt x="84" y="287"/>
                          <a:pt x="46" y="257"/>
                          <a:pt x="46" y="272"/>
                        </a:cubicBezTo>
                        <a:cubicBezTo>
                          <a:pt x="46" y="287"/>
                          <a:pt x="76" y="340"/>
                          <a:pt x="91" y="363"/>
                        </a:cubicBezTo>
                        <a:cubicBezTo>
                          <a:pt x="106" y="386"/>
                          <a:pt x="121" y="397"/>
                          <a:pt x="137"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3" name="Group 54">
                <a:extLst>
                  <a:ext uri="{FF2B5EF4-FFF2-40B4-BE49-F238E27FC236}">
                    <a16:creationId xmlns:a16="http://schemas.microsoft.com/office/drawing/2014/main" id="{B1AEAEF0-0D00-32A0-E17C-F588E784E923}"/>
                  </a:ext>
                </a:extLst>
              </xdr:cNvPr>
              <xdr:cNvGrpSpPr>
                <a:grpSpLocks/>
              </xdr:cNvGrpSpPr>
            </xdr:nvGrpSpPr>
            <xdr:grpSpPr bwMode="auto">
              <a:xfrm>
                <a:off x="2700" y="1702"/>
                <a:ext cx="1002" cy="1327"/>
                <a:chOff x="2700" y="1702"/>
                <a:chExt cx="1002" cy="1327"/>
              </a:xfrm>
              <a:grpFill/>
            </xdr:grpSpPr>
            <xdr:sp macro="" textlink="">
              <xdr:nvSpPr>
                <xdr:cNvPr id="35" name="Freeform 55">
                  <a:extLst>
                    <a:ext uri="{FF2B5EF4-FFF2-40B4-BE49-F238E27FC236}">
                      <a16:creationId xmlns:a16="http://schemas.microsoft.com/office/drawing/2014/main" id="{96AC76DC-C904-F17A-9E04-0E7FCDFB680D}"/>
                    </a:ext>
                  </a:extLst>
                </xdr:cNvPr>
                <xdr:cNvSpPr>
                  <a:spLocks/>
                </xdr:cNvSpPr>
              </xdr:nvSpPr>
              <xdr:spPr bwMode="auto">
                <a:xfrm>
                  <a:off x="2700" y="1702"/>
                  <a:ext cx="1002" cy="1327"/>
                </a:xfrm>
                <a:custGeom>
                  <a:avLst/>
                  <a:gdLst>
                    <a:gd name="T0" fmla="*/ 942 w 1002"/>
                    <a:gd name="T1" fmla="*/ 26 h 1327"/>
                    <a:gd name="T2" fmla="*/ 906 w 1002"/>
                    <a:gd name="T3" fmla="*/ 4 h 1327"/>
                    <a:gd name="T4" fmla="*/ 860 w 1002"/>
                    <a:gd name="T5" fmla="*/ 50 h 1327"/>
                    <a:gd name="T6" fmla="*/ 815 w 1002"/>
                    <a:gd name="T7" fmla="*/ 4 h 1327"/>
                    <a:gd name="T8" fmla="*/ 770 w 1002"/>
                    <a:gd name="T9" fmla="*/ 50 h 1327"/>
                    <a:gd name="T10" fmla="*/ 724 w 1002"/>
                    <a:gd name="T11" fmla="*/ 186 h 1327"/>
                    <a:gd name="T12" fmla="*/ 679 w 1002"/>
                    <a:gd name="T13" fmla="*/ 277 h 1327"/>
                    <a:gd name="T14" fmla="*/ 634 w 1002"/>
                    <a:gd name="T15" fmla="*/ 322 h 1327"/>
                    <a:gd name="T16" fmla="*/ 498 w 1002"/>
                    <a:gd name="T17" fmla="*/ 322 h 1327"/>
                    <a:gd name="T18" fmla="*/ 452 w 1002"/>
                    <a:gd name="T19" fmla="*/ 413 h 1327"/>
                    <a:gd name="T20" fmla="*/ 407 w 1002"/>
                    <a:gd name="T21" fmla="*/ 503 h 1327"/>
                    <a:gd name="T22" fmla="*/ 282 w 1002"/>
                    <a:gd name="T23" fmla="*/ 563 h 1327"/>
                    <a:gd name="T24" fmla="*/ 44 w 1002"/>
                    <a:gd name="T25" fmla="*/ 594 h 1327"/>
                    <a:gd name="T26" fmla="*/ 18 w 1002"/>
                    <a:gd name="T27" fmla="*/ 710 h 1327"/>
                    <a:gd name="T28" fmla="*/ 75 w 1002"/>
                    <a:gd name="T29" fmla="*/ 797 h 1327"/>
                    <a:gd name="T30" fmla="*/ 84 w 1002"/>
                    <a:gd name="T31" fmla="*/ 893 h 1327"/>
                    <a:gd name="T32" fmla="*/ 135 w 1002"/>
                    <a:gd name="T33" fmla="*/ 1048 h 1327"/>
                    <a:gd name="T34" fmla="*/ 271 w 1002"/>
                    <a:gd name="T35" fmla="*/ 1138 h 1327"/>
                    <a:gd name="T36" fmla="*/ 271 w 1002"/>
                    <a:gd name="T37" fmla="*/ 1229 h 1327"/>
                    <a:gd name="T38" fmla="*/ 407 w 1002"/>
                    <a:gd name="T39" fmla="*/ 1320 h 1327"/>
                    <a:gd name="T40" fmla="*/ 498 w 1002"/>
                    <a:gd name="T41" fmla="*/ 1274 h 1327"/>
                    <a:gd name="T42" fmla="*/ 679 w 1002"/>
                    <a:gd name="T43" fmla="*/ 1229 h 1327"/>
                    <a:gd name="T44" fmla="*/ 679 w 1002"/>
                    <a:gd name="T45" fmla="*/ 1048 h 1327"/>
                    <a:gd name="T46" fmla="*/ 770 w 1002"/>
                    <a:gd name="T47" fmla="*/ 912 h 1327"/>
                    <a:gd name="T48" fmla="*/ 951 w 1002"/>
                    <a:gd name="T49" fmla="*/ 776 h 1327"/>
                    <a:gd name="T50" fmla="*/ 815 w 1002"/>
                    <a:gd name="T51" fmla="*/ 685 h 1327"/>
                    <a:gd name="T52" fmla="*/ 770 w 1002"/>
                    <a:gd name="T53" fmla="*/ 503 h 1327"/>
                    <a:gd name="T54" fmla="*/ 815 w 1002"/>
                    <a:gd name="T55" fmla="*/ 413 h 1327"/>
                    <a:gd name="T56" fmla="*/ 906 w 1002"/>
                    <a:gd name="T57" fmla="*/ 231 h 1327"/>
                    <a:gd name="T58" fmla="*/ 996 w 1002"/>
                    <a:gd name="T59" fmla="*/ 95 h 1327"/>
                    <a:gd name="T60" fmla="*/ 942 w 1002"/>
                    <a:gd name="T61" fmla="*/ 26 h 132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Lst>
                  <a:rect l="0" t="0" r="r" b="b"/>
                  <a:pathLst>
                    <a:path w="1002" h="1327">
                      <a:moveTo>
                        <a:pt x="942" y="26"/>
                      </a:moveTo>
                      <a:cubicBezTo>
                        <a:pt x="927" y="11"/>
                        <a:pt x="920" y="0"/>
                        <a:pt x="906" y="4"/>
                      </a:cubicBezTo>
                      <a:cubicBezTo>
                        <a:pt x="892" y="8"/>
                        <a:pt x="875" y="50"/>
                        <a:pt x="860" y="50"/>
                      </a:cubicBezTo>
                      <a:cubicBezTo>
                        <a:pt x="845" y="50"/>
                        <a:pt x="830" y="4"/>
                        <a:pt x="815" y="4"/>
                      </a:cubicBezTo>
                      <a:cubicBezTo>
                        <a:pt x="800" y="4"/>
                        <a:pt x="785" y="20"/>
                        <a:pt x="770" y="50"/>
                      </a:cubicBezTo>
                      <a:cubicBezTo>
                        <a:pt x="755" y="80"/>
                        <a:pt x="739" y="148"/>
                        <a:pt x="724" y="186"/>
                      </a:cubicBezTo>
                      <a:cubicBezTo>
                        <a:pt x="709" y="224"/>
                        <a:pt x="694" y="254"/>
                        <a:pt x="679" y="277"/>
                      </a:cubicBezTo>
                      <a:cubicBezTo>
                        <a:pt x="664" y="300"/>
                        <a:pt x="664" y="315"/>
                        <a:pt x="634" y="322"/>
                      </a:cubicBezTo>
                      <a:cubicBezTo>
                        <a:pt x="604" y="329"/>
                        <a:pt x="528" y="307"/>
                        <a:pt x="498" y="322"/>
                      </a:cubicBezTo>
                      <a:cubicBezTo>
                        <a:pt x="468" y="337"/>
                        <a:pt x="467" y="383"/>
                        <a:pt x="452" y="413"/>
                      </a:cubicBezTo>
                      <a:cubicBezTo>
                        <a:pt x="437" y="443"/>
                        <a:pt x="435" y="478"/>
                        <a:pt x="407" y="503"/>
                      </a:cubicBezTo>
                      <a:cubicBezTo>
                        <a:pt x="379" y="528"/>
                        <a:pt x="342" y="548"/>
                        <a:pt x="282" y="563"/>
                      </a:cubicBezTo>
                      <a:cubicBezTo>
                        <a:pt x="222" y="578"/>
                        <a:pt x="88" y="570"/>
                        <a:pt x="44" y="594"/>
                      </a:cubicBezTo>
                      <a:cubicBezTo>
                        <a:pt x="0" y="618"/>
                        <a:pt x="13" y="676"/>
                        <a:pt x="18" y="710"/>
                      </a:cubicBezTo>
                      <a:cubicBezTo>
                        <a:pt x="23" y="744"/>
                        <a:pt x="64" y="766"/>
                        <a:pt x="75" y="797"/>
                      </a:cubicBezTo>
                      <a:cubicBezTo>
                        <a:pt x="86" y="828"/>
                        <a:pt x="74" y="851"/>
                        <a:pt x="84" y="893"/>
                      </a:cubicBezTo>
                      <a:cubicBezTo>
                        <a:pt x="94" y="935"/>
                        <a:pt x="104" y="1007"/>
                        <a:pt x="135" y="1048"/>
                      </a:cubicBezTo>
                      <a:cubicBezTo>
                        <a:pt x="166" y="1089"/>
                        <a:pt x="248" y="1108"/>
                        <a:pt x="271" y="1138"/>
                      </a:cubicBezTo>
                      <a:cubicBezTo>
                        <a:pt x="294" y="1168"/>
                        <a:pt x="248" y="1199"/>
                        <a:pt x="271" y="1229"/>
                      </a:cubicBezTo>
                      <a:cubicBezTo>
                        <a:pt x="294" y="1259"/>
                        <a:pt x="369" y="1313"/>
                        <a:pt x="407" y="1320"/>
                      </a:cubicBezTo>
                      <a:cubicBezTo>
                        <a:pt x="445" y="1327"/>
                        <a:pt x="453" y="1289"/>
                        <a:pt x="498" y="1274"/>
                      </a:cubicBezTo>
                      <a:cubicBezTo>
                        <a:pt x="543" y="1259"/>
                        <a:pt x="649" y="1267"/>
                        <a:pt x="679" y="1229"/>
                      </a:cubicBezTo>
                      <a:cubicBezTo>
                        <a:pt x="709" y="1191"/>
                        <a:pt x="664" y="1101"/>
                        <a:pt x="679" y="1048"/>
                      </a:cubicBezTo>
                      <a:cubicBezTo>
                        <a:pt x="694" y="995"/>
                        <a:pt x="725" y="957"/>
                        <a:pt x="770" y="912"/>
                      </a:cubicBezTo>
                      <a:cubicBezTo>
                        <a:pt x="815" y="867"/>
                        <a:pt x="944" y="814"/>
                        <a:pt x="951" y="776"/>
                      </a:cubicBezTo>
                      <a:cubicBezTo>
                        <a:pt x="958" y="738"/>
                        <a:pt x="845" y="730"/>
                        <a:pt x="815" y="685"/>
                      </a:cubicBezTo>
                      <a:cubicBezTo>
                        <a:pt x="785" y="640"/>
                        <a:pt x="770" y="548"/>
                        <a:pt x="770" y="503"/>
                      </a:cubicBezTo>
                      <a:cubicBezTo>
                        <a:pt x="770" y="458"/>
                        <a:pt x="792" y="458"/>
                        <a:pt x="815" y="413"/>
                      </a:cubicBezTo>
                      <a:cubicBezTo>
                        <a:pt x="838" y="368"/>
                        <a:pt x="876" y="284"/>
                        <a:pt x="906" y="231"/>
                      </a:cubicBezTo>
                      <a:cubicBezTo>
                        <a:pt x="936" y="178"/>
                        <a:pt x="990" y="129"/>
                        <a:pt x="996" y="95"/>
                      </a:cubicBezTo>
                      <a:cubicBezTo>
                        <a:pt x="1002" y="61"/>
                        <a:pt x="957" y="41"/>
                        <a:pt x="942" y="2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36" name="Group 56">
                  <a:extLst>
                    <a:ext uri="{FF2B5EF4-FFF2-40B4-BE49-F238E27FC236}">
                      <a16:creationId xmlns:a16="http://schemas.microsoft.com/office/drawing/2014/main" id="{7F759A71-85BC-2E7C-3698-46DD2C65BABB}"/>
                    </a:ext>
                  </a:extLst>
                </xdr:cNvPr>
                <xdr:cNvGrpSpPr>
                  <a:grpSpLocks/>
                </xdr:cNvGrpSpPr>
              </xdr:nvGrpSpPr>
              <xdr:grpSpPr bwMode="auto">
                <a:xfrm>
                  <a:off x="2880" y="2024"/>
                  <a:ext cx="680" cy="831"/>
                  <a:chOff x="2880" y="2024"/>
                  <a:chExt cx="680" cy="831"/>
                </a:xfrm>
                <a:grpFill/>
              </xdr:grpSpPr>
              <xdr:sp macro="" textlink="">
                <xdr:nvSpPr>
                  <xdr:cNvPr id="37" name="Freeform 57">
                    <a:extLst>
                      <a:ext uri="{FF2B5EF4-FFF2-40B4-BE49-F238E27FC236}">
                        <a16:creationId xmlns:a16="http://schemas.microsoft.com/office/drawing/2014/main" id="{2DAEF7B1-38AF-FFE3-B58C-C9BB99904090}"/>
                      </a:ext>
                    </a:extLst>
                  </xdr:cNvPr>
                  <xdr:cNvSpPr>
                    <a:spLocks/>
                  </xdr:cNvSpPr>
                </xdr:nvSpPr>
                <xdr:spPr bwMode="auto">
                  <a:xfrm>
                    <a:off x="3334" y="2024"/>
                    <a:ext cx="181" cy="91"/>
                  </a:xfrm>
                  <a:custGeom>
                    <a:avLst/>
                    <a:gdLst>
                      <a:gd name="T0" fmla="*/ 0 w 181"/>
                      <a:gd name="T1" fmla="*/ 0 h 91"/>
                      <a:gd name="T2" fmla="*/ 45 w 181"/>
                      <a:gd name="T3" fmla="*/ 45 h 91"/>
                      <a:gd name="T4" fmla="*/ 90 w 181"/>
                      <a:gd name="T5" fmla="*/ 91 h 91"/>
                      <a:gd name="T6" fmla="*/ 136 w 181"/>
                      <a:gd name="T7" fmla="*/ 45 h 91"/>
                      <a:gd name="T8" fmla="*/ 181 w 181"/>
                      <a:gd name="T9" fmla="*/ 91 h 91"/>
                    </a:gdLst>
                    <a:ahLst/>
                    <a:cxnLst>
                      <a:cxn ang="0">
                        <a:pos x="T0" y="T1"/>
                      </a:cxn>
                      <a:cxn ang="0">
                        <a:pos x="T2" y="T3"/>
                      </a:cxn>
                      <a:cxn ang="0">
                        <a:pos x="T4" y="T5"/>
                      </a:cxn>
                      <a:cxn ang="0">
                        <a:pos x="T6" y="T7"/>
                      </a:cxn>
                      <a:cxn ang="0">
                        <a:pos x="T8" y="T9"/>
                      </a:cxn>
                    </a:cxnLst>
                    <a:rect l="0" t="0" r="r" b="b"/>
                    <a:pathLst>
                      <a:path w="181" h="91">
                        <a:moveTo>
                          <a:pt x="0" y="0"/>
                        </a:moveTo>
                        <a:cubicBezTo>
                          <a:pt x="15" y="15"/>
                          <a:pt x="30" y="30"/>
                          <a:pt x="45" y="45"/>
                        </a:cubicBezTo>
                        <a:cubicBezTo>
                          <a:pt x="60" y="60"/>
                          <a:pt x="75" y="91"/>
                          <a:pt x="90" y="91"/>
                        </a:cubicBezTo>
                        <a:cubicBezTo>
                          <a:pt x="105" y="91"/>
                          <a:pt x="121" y="45"/>
                          <a:pt x="136" y="45"/>
                        </a:cubicBezTo>
                        <a:cubicBezTo>
                          <a:pt x="151" y="45"/>
                          <a:pt x="166" y="68"/>
                          <a:pt x="181" y="91"/>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8" name="Freeform 58">
                    <a:extLst>
                      <a:ext uri="{FF2B5EF4-FFF2-40B4-BE49-F238E27FC236}">
                        <a16:creationId xmlns:a16="http://schemas.microsoft.com/office/drawing/2014/main" id="{B88EE826-6895-03FD-7BA0-4F3A29C21DF4}"/>
                      </a:ext>
                    </a:extLst>
                  </xdr:cNvPr>
                  <xdr:cNvSpPr>
                    <a:spLocks/>
                  </xdr:cNvSpPr>
                </xdr:nvSpPr>
                <xdr:spPr bwMode="auto">
                  <a:xfrm>
                    <a:off x="2880" y="2205"/>
                    <a:ext cx="371" cy="590"/>
                  </a:xfrm>
                  <a:custGeom>
                    <a:avLst/>
                    <a:gdLst>
                      <a:gd name="T0" fmla="*/ 227 w 371"/>
                      <a:gd name="T1" fmla="*/ 0 h 590"/>
                      <a:gd name="T2" fmla="*/ 272 w 371"/>
                      <a:gd name="T3" fmla="*/ 46 h 590"/>
                      <a:gd name="T4" fmla="*/ 318 w 371"/>
                      <a:gd name="T5" fmla="*/ 46 h 590"/>
                      <a:gd name="T6" fmla="*/ 318 w 371"/>
                      <a:gd name="T7" fmla="*/ 91 h 590"/>
                      <a:gd name="T8" fmla="*/ 318 w 371"/>
                      <a:gd name="T9" fmla="*/ 136 h 590"/>
                      <a:gd name="T10" fmla="*/ 363 w 371"/>
                      <a:gd name="T11" fmla="*/ 227 h 590"/>
                      <a:gd name="T12" fmla="*/ 272 w 371"/>
                      <a:gd name="T13" fmla="*/ 318 h 590"/>
                      <a:gd name="T14" fmla="*/ 256 w 371"/>
                      <a:gd name="T15" fmla="*/ 407 h 590"/>
                      <a:gd name="T16" fmla="*/ 228 w 371"/>
                      <a:gd name="T17" fmla="*/ 441 h 590"/>
                      <a:gd name="T18" fmla="*/ 178 w 371"/>
                      <a:gd name="T19" fmla="*/ 433 h 590"/>
                      <a:gd name="T20" fmla="*/ 136 w 371"/>
                      <a:gd name="T21" fmla="*/ 454 h 590"/>
                      <a:gd name="T22" fmla="*/ 66 w 371"/>
                      <a:gd name="T23" fmla="*/ 465 h 590"/>
                      <a:gd name="T24" fmla="*/ 0 w 371"/>
                      <a:gd name="T25" fmla="*/ 590 h 590"/>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Lst>
                    <a:rect l="0" t="0" r="r" b="b"/>
                    <a:pathLst>
                      <a:path w="371" h="590">
                        <a:moveTo>
                          <a:pt x="227" y="0"/>
                        </a:moveTo>
                        <a:cubicBezTo>
                          <a:pt x="242" y="19"/>
                          <a:pt x="257" y="38"/>
                          <a:pt x="272" y="46"/>
                        </a:cubicBezTo>
                        <a:cubicBezTo>
                          <a:pt x="287" y="54"/>
                          <a:pt x="310" y="39"/>
                          <a:pt x="318" y="46"/>
                        </a:cubicBezTo>
                        <a:cubicBezTo>
                          <a:pt x="326" y="53"/>
                          <a:pt x="318" y="76"/>
                          <a:pt x="318" y="91"/>
                        </a:cubicBezTo>
                        <a:cubicBezTo>
                          <a:pt x="318" y="106"/>
                          <a:pt x="311" y="113"/>
                          <a:pt x="318" y="136"/>
                        </a:cubicBezTo>
                        <a:cubicBezTo>
                          <a:pt x="325" y="159"/>
                          <a:pt x="371" y="197"/>
                          <a:pt x="363" y="227"/>
                        </a:cubicBezTo>
                        <a:cubicBezTo>
                          <a:pt x="355" y="257"/>
                          <a:pt x="290" y="288"/>
                          <a:pt x="272" y="318"/>
                        </a:cubicBezTo>
                        <a:cubicBezTo>
                          <a:pt x="254" y="348"/>
                          <a:pt x="263" y="387"/>
                          <a:pt x="256" y="407"/>
                        </a:cubicBezTo>
                        <a:cubicBezTo>
                          <a:pt x="249" y="427"/>
                          <a:pt x="241" y="437"/>
                          <a:pt x="228" y="441"/>
                        </a:cubicBezTo>
                        <a:cubicBezTo>
                          <a:pt x="215" y="445"/>
                          <a:pt x="193" y="431"/>
                          <a:pt x="178" y="433"/>
                        </a:cubicBezTo>
                        <a:cubicBezTo>
                          <a:pt x="163" y="435"/>
                          <a:pt x="155" y="449"/>
                          <a:pt x="136" y="454"/>
                        </a:cubicBezTo>
                        <a:cubicBezTo>
                          <a:pt x="117" y="459"/>
                          <a:pt x="89" y="442"/>
                          <a:pt x="66" y="465"/>
                        </a:cubicBezTo>
                        <a:cubicBezTo>
                          <a:pt x="43" y="488"/>
                          <a:pt x="14" y="564"/>
                          <a:pt x="0" y="59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9" name="Freeform 59">
                    <a:extLst>
                      <a:ext uri="{FF2B5EF4-FFF2-40B4-BE49-F238E27FC236}">
                        <a16:creationId xmlns:a16="http://schemas.microsoft.com/office/drawing/2014/main" id="{11783253-2427-8736-28FA-2BC91DF3368F}"/>
                      </a:ext>
                    </a:extLst>
                  </xdr:cNvPr>
                  <xdr:cNvSpPr>
                    <a:spLocks/>
                  </xdr:cNvSpPr>
                </xdr:nvSpPr>
                <xdr:spPr bwMode="auto">
                  <a:xfrm>
                    <a:off x="3236" y="2432"/>
                    <a:ext cx="143" cy="423"/>
                  </a:xfrm>
                  <a:custGeom>
                    <a:avLst/>
                    <a:gdLst>
                      <a:gd name="T0" fmla="*/ 7 w 143"/>
                      <a:gd name="T1" fmla="*/ 0 h 423"/>
                      <a:gd name="T2" fmla="*/ 52 w 143"/>
                      <a:gd name="T3" fmla="*/ 91 h 423"/>
                      <a:gd name="T4" fmla="*/ 7 w 143"/>
                      <a:gd name="T5" fmla="*/ 91 h 423"/>
                      <a:gd name="T6" fmla="*/ 7 w 143"/>
                      <a:gd name="T7" fmla="*/ 182 h 423"/>
                      <a:gd name="T8" fmla="*/ 7 w 143"/>
                      <a:gd name="T9" fmla="*/ 227 h 423"/>
                      <a:gd name="T10" fmla="*/ 52 w 143"/>
                      <a:gd name="T11" fmla="*/ 227 h 423"/>
                      <a:gd name="T12" fmla="*/ 52 w 143"/>
                      <a:gd name="T13" fmla="*/ 318 h 423"/>
                      <a:gd name="T14" fmla="*/ 98 w 143"/>
                      <a:gd name="T15" fmla="*/ 408 h 423"/>
                      <a:gd name="T16" fmla="*/ 143 w 143"/>
                      <a:gd name="T17" fmla="*/ 408 h 423"/>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Lst>
                    <a:rect l="0" t="0" r="r" b="b"/>
                    <a:pathLst>
                      <a:path w="143" h="423">
                        <a:moveTo>
                          <a:pt x="7" y="0"/>
                        </a:moveTo>
                        <a:cubicBezTo>
                          <a:pt x="29" y="38"/>
                          <a:pt x="52" y="76"/>
                          <a:pt x="52" y="91"/>
                        </a:cubicBezTo>
                        <a:cubicBezTo>
                          <a:pt x="52" y="106"/>
                          <a:pt x="14" y="76"/>
                          <a:pt x="7" y="91"/>
                        </a:cubicBezTo>
                        <a:cubicBezTo>
                          <a:pt x="0" y="106"/>
                          <a:pt x="7" y="159"/>
                          <a:pt x="7" y="182"/>
                        </a:cubicBezTo>
                        <a:cubicBezTo>
                          <a:pt x="7" y="205"/>
                          <a:pt x="0" y="220"/>
                          <a:pt x="7" y="227"/>
                        </a:cubicBezTo>
                        <a:cubicBezTo>
                          <a:pt x="14" y="234"/>
                          <a:pt x="45" y="212"/>
                          <a:pt x="52" y="227"/>
                        </a:cubicBezTo>
                        <a:cubicBezTo>
                          <a:pt x="59" y="242"/>
                          <a:pt x="44" y="288"/>
                          <a:pt x="52" y="318"/>
                        </a:cubicBezTo>
                        <a:cubicBezTo>
                          <a:pt x="60" y="348"/>
                          <a:pt x="83" y="393"/>
                          <a:pt x="98" y="408"/>
                        </a:cubicBezTo>
                        <a:cubicBezTo>
                          <a:pt x="113" y="423"/>
                          <a:pt x="128" y="415"/>
                          <a:pt x="143"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40" name="Freeform 60">
                    <a:extLst>
                      <a:ext uri="{FF2B5EF4-FFF2-40B4-BE49-F238E27FC236}">
                        <a16:creationId xmlns:a16="http://schemas.microsoft.com/office/drawing/2014/main" id="{E2939EA9-73A6-D42B-1B0F-099079151337}"/>
                      </a:ext>
                    </a:extLst>
                  </xdr:cNvPr>
                  <xdr:cNvSpPr>
                    <a:spLocks/>
                  </xdr:cNvSpPr>
                </xdr:nvSpPr>
                <xdr:spPr bwMode="auto">
                  <a:xfrm>
                    <a:off x="3288" y="2424"/>
                    <a:ext cx="272" cy="99"/>
                  </a:xfrm>
                  <a:custGeom>
                    <a:avLst/>
                    <a:gdLst>
                      <a:gd name="T0" fmla="*/ 272 w 272"/>
                      <a:gd name="T1" fmla="*/ 8 h 99"/>
                      <a:gd name="T2" fmla="*/ 182 w 272"/>
                      <a:gd name="T3" fmla="*/ 8 h 99"/>
                      <a:gd name="T4" fmla="*/ 91 w 272"/>
                      <a:gd name="T5" fmla="*/ 54 h 99"/>
                      <a:gd name="T6" fmla="*/ 0 w 272"/>
                      <a:gd name="T7" fmla="*/ 99 h 99"/>
                    </a:gdLst>
                    <a:ahLst/>
                    <a:cxnLst>
                      <a:cxn ang="0">
                        <a:pos x="T0" y="T1"/>
                      </a:cxn>
                      <a:cxn ang="0">
                        <a:pos x="T2" y="T3"/>
                      </a:cxn>
                      <a:cxn ang="0">
                        <a:pos x="T4" y="T5"/>
                      </a:cxn>
                      <a:cxn ang="0">
                        <a:pos x="T6" y="T7"/>
                      </a:cxn>
                    </a:cxnLst>
                    <a:rect l="0" t="0" r="r" b="b"/>
                    <a:pathLst>
                      <a:path w="272" h="99">
                        <a:moveTo>
                          <a:pt x="272" y="8"/>
                        </a:moveTo>
                        <a:cubicBezTo>
                          <a:pt x="242" y="4"/>
                          <a:pt x="212" y="0"/>
                          <a:pt x="182" y="8"/>
                        </a:cubicBezTo>
                        <a:cubicBezTo>
                          <a:pt x="152" y="16"/>
                          <a:pt x="121" y="39"/>
                          <a:pt x="91" y="54"/>
                        </a:cubicBezTo>
                        <a:cubicBezTo>
                          <a:pt x="61" y="69"/>
                          <a:pt x="15" y="92"/>
                          <a:pt x="0" y="99"/>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nvGrpSpPr>
              <xdr:cNvPr id="24" name="Group 61">
                <a:extLst>
                  <a:ext uri="{FF2B5EF4-FFF2-40B4-BE49-F238E27FC236}">
                    <a16:creationId xmlns:a16="http://schemas.microsoft.com/office/drawing/2014/main" id="{A2477FF7-ABB9-0EF7-D309-913DB5749501}"/>
                  </a:ext>
                </a:extLst>
              </xdr:cNvPr>
              <xdr:cNvGrpSpPr>
                <a:grpSpLocks/>
              </xdr:cNvGrpSpPr>
            </xdr:nvGrpSpPr>
            <xdr:grpSpPr bwMode="auto">
              <a:xfrm>
                <a:off x="1269" y="2205"/>
                <a:ext cx="1839" cy="1346"/>
                <a:chOff x="1269" y="2205"/>
                <a:chExt cx="1839" cy="1346"/>
              </a:xfrm>
              <a:grpFill/>
            </xdr:grpSpPr>
            <xdr:sp macro="" textlink="">
              <xdr:nvSpPr>
                <xdr:cNvPr id="25" name="Freeform 62">
                  <a:extLst>
                    <a:ext uri="{FF2B5EF4-FFF2-40B4-BE49-F238E27FC236}">
                      <a16:creationId xmlns:a16="http://schemas.microsoft.com/office/drawing/2014/main" id="{5B298D28-51A0-D1EE-0008-76FC33194293}"/>
                    </a:ext>
                  </a:extLst>
                </xdr:cNvPr>
                <xdr:cNvSpPr>
                  <a:spLocks/>
                </xdr:cNvSpPr>
              </xdr:nvSpPr>
              <xdr:spPr bwMode="auto">
                <a:xfrm>
                  <a:off x="1269" y="2205"/>
                  <a:ext cx="1839" cy="1346"/>
                </a:xfrm>
                <a:custGeom>
                  <a:avLst/>
                  <a:gdLst>
                    <a:gd name="T0" fmla="*/ 114 w 1839"/>
                    <a:gd name="T1" fmla="*/ 46 h 1346"/>
                    <a:gd name="T2" fmla="*/ 160 w 1839"/>
                    <a:gd name="T3" fmla="*/ 91 h 1346"/>
                    <a:gd name="T4" fmla="*/ 160 w 1839"/>
                    <a:gd name="T5" fmla="*/ 136 h 1346"/>
                    <a:gd name="T6" fmla="*/ 205 w 1839"/>
                    <a:gd name="T7" fmla="*/ 136 h 1346"/>
                    <a:gd name="T8" fmla="*/ 205 w 1839"/>
                    <a:gd name="T9" fmla="*/ 182 h 1346"/>
                    <a:gd name="T10" fmla="*/ 114 w 1839"/>
                    <a:gd name="T11" fmla="*/ 273 h 1346"/>
                    <a:gd name="T12" fmla="*/ 114 w 1839"/>
                    <a:gd name="T13" fmla="*/ 363 h 1346"/>
                    <a:gd name="T14" fmla="*/ 160 w 1839"/>
                    <a:gd name="T15" fmla="*/ 454 h 1346"/>
                    <a:gd name="T16" fmla="*/ 205 w 1839"/>
                    <a:gd name="T17" fmla="*/ 499 h 1346"/>
                    <a:gd name="T18" fmla="*/ 160 w 1839"/>
                    <a:gd name="T19" fmla="*/ 590 h 1346"/>
                    <a:gd name="T20" fmla="*/ 114 w 1839"/>
                    <a:gd name="T21" fmla="*/ 590 h 1346"/>
                    <a:gd name="T22" fmla="*/ 23 w 1839"/>
                    <a:gd name="T23" fmla="*/ 681 h 1346"/>
                    <a:gd name="T24" fmla="*/ 23 w 1839"/>
                    <a:gd name="T25" fmla="*/ 862 h 1346"/>
                    <a:gd name="T26" fmla="*/ 160 w 1839"/>
                    <a:gd name="T27" fmla="*/ 862 h 1346"/>
                    <a:gd name="T28" fmla="*/ 341 w 1839"/>
                    <a:gd name="T29" fmla="*/ 953 h 1346"/>
                    <a:gd name="T30" fmla="*/ 386 w 1839"/>
                    <a:gd name="T31" fmla="*/ 998 h 1346"/>
                    <a:gd name="T32" fmla="*/ 386 w 1839"/>
                    <a:gd name="T33" fmla="*/ 1089 h 1346"/>
                    <a:gd name="T34" fmla="*/ 386 w 1839"/>
                    <a:gd name="T35" fmla="*/ 1134 h 1346"/>
                    <a:gd name="T36" fmla="*/ 477 w 1839"/>
                    <a:gd name="T37" fmla="*/ 1270 h 1346"/>
                    <a:gd name="T38" fmla="*/ 568 w 1839"/>
                    <a:gd name="T39" fmla="*/ 1316 h 1346"/>
                    <a:gd name="T40" fmla="*/ 658 w 1839"/>
                    <a:gd name="T41" fmla="*/ 1316 h 1346"/>
                    <a:gd name="T42" fmla="*/ 840 w 1839"/>
                    <a:gd name="T43" fmla="*/ 1134 h 1346"/>
                    <a:gd name="T44" fmla="*/ 976 w 1839"/>
                    <a:gd name="T45" fmla="*/ 1089 h 1346"/>
                    <a:gd name="T46" fmla="*/ 1293 w 1839"/>
                    <a:gd name="T47" fmla="*/ 1089 h 1346"/>
                    <a:gd name="T48" fmla="*/ 1384 w 1839"/>
                    <a:gd name="T49" fmla="*/ 1044 h 1346"/>
                    <a:gd name="T50" fmla="*/ 1475 w 1839"/>
                    <a:gd name="T51" fmla="*/ 1089 h 1346"/>
                    <a:gd name="T52" fmla="*/ 1566 w 1839"/>
                    <a:gd name="T53" fmla="*/ 1044 h 1346"/>
                    <a:gd name="T54" fmla="*/ 1611 w 1839"/>
                    <a:gd name="T55" fmla="*/ 1044 h 1346"/>
                    <a:gd name="T56" fmla="*/ 1656 w 1839"/>
                    <a:gd name="T57" fmla="*/ 1089 h 1346"/>
                    <a:gd name="T58" fmla="*/ 1747 w 1839"/>
                    <a:gd name="T59" fmla="*/ 1044 h 1346"/>
                    <a:gd name="T60" fmla="*/ 1792 w 1839"/>
                    <a:gd name="T61" fmla="*/ 908 h 1346"/>
                    <a:gd name="T62" fmla="*/ 1824 w 1839"/>
                    <a:gd name="T63" fmla="*/ 822 h 1346"/>
                    <a:gd name="T64" fmla="*/ 1702 w 1839"/>
                    <a:gd name="T65" fmla="*/ 726 h 1346"/>
                    <a:gd name="T66" fmla="*/ 1702 w 1839"/>
                    <a:gd name="T67" fmla="*/ 635 h 1346"/>
                    <a:gd name="T68" fmla="*/ 1566 w 1839"/>
                    <a:gd name="T69" fmla="*/ 545 h 1346"/>
                    <a:gd name="T70" fmla="*/ 1520 w 1839"/>
                    <a:gd name="T71" fmla="*/ 409 h 1346"/>
                    <a:gd name="T72" fmla="*/ 1384 w 1839"/>
                    <a:gd name="T73" fmla="*/ 409 h 1346"/>
                    <a:gd name="T74" fmla="*/ 1014 w 1839"/>
                    <a:gd name="T75" fmla="*/ 408 h 1346"/>
                    <a:gd name="T76" fmla="*/ 870 w 1839"/>
                    <a:gd name="T77" fmla="*/ 330 h 1346"/>
                    <a:gd name="T78" fmla="*/ 795 w 1839"/>
                    <a:gd name="T79" fmla="*/ 273 h 1346"/>
                    <a:gd name="T80" fmla="*/ 885 w 1839"/>
                    <a:gd name="T81" fmla="*/ 91 h 1346"/>
                    <a:gd name="T82" fmla="*/ 819 w 1839"/>
                    <a:gd name="T83" fmla="*/ 42 h 1346"/>
                    <a:gd name="T84" fmla="*/ 627 w 1839"/>
                    <a:gd name="T85" fmla="*/ 129 h 1346"/>
                    <a:gd name="T86" fmla="*/ 495 w 1839"/>
                    <a:gd name="T87" fmla="*/ 144 h 1346"/>
                    <a:gd name="T88" fmla="*/ 296 w 1839"/>
                    <a:gd name="T89" fmla="*/ 91 h 1346"/>
                    <a:gd name="T90" fmla="*/ 296 w 1839"/>
                    <a:gd name="T91" fmla="*/ 46 h 1346"/>
                    <a:gd name="T92" fmla="*/ 250 w 1839"/>
                    <a:gd name="T93" fmla="*/ 0 h 1346"/>
                    <a:gd name="T94" fmla="*/ 114 w 1839"/>
                    <a:gd name="T95" fmla="*/ 46 h 1346"/>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 ang="0">
                      <a:pos x="T38" y="T39"/>
                    </a:cxn>
                    <a:cxn ang="0">
                      <a:pos x="T40" y="T41"/>
                    </a:cxn>
                    <a:cxn ang="0">
                      <a:pos x="T42" y="T43"/>
                    </a:cxn>
                    <a:cxn ang="0">
                      <a:pos x="T44" y="T45"/>
                    </a:cxn>
                    <a:cxn ang="0">
                      <a:pos x="T46" y="T47"/>
                    </a:cxn>
                    <a:cxn ang="0">
                      <a:pos x="T48" y="T49"/>
                    </a:cxn>
                    <a:cxn ang="0">
                      <a:pos x="T50" y="T51"/>
                    </a:cxn>
                    <a:cxn ang="0">
                      <a:pos x="T52" y="T53"/>
                    </a:cxn>
                    <a:cxn ang="0">
                      <a:pos x="T54" y="T55"/>
                    </a:cxn>
                    <a:cxn ang="0">
                      <a:pos x="T56" y="T57"/>
                    </a:cxn>
                    <a:cxn ang="0">
                      <a:pos x="T58" y="T59"/>
                    </a:cxn>
                    <a:cxn ang="0">
                      <a:pos x="T60" y="T61"/>
                    </a:cxn>
                    <a:cxn ang="0">
                      <a:pos x="T62" y="T63"/>
                    </a:cxn>
                    <a:cxn ang="0">
                      <a:pos x="T64" y="T65"/>
                    </a:cxn>
                    <a:cxn ang="0">
                      <a:pos x="T66" y="T67"/>
                    </a:cxn>
                    <a:cxn ang="0">
                      <a:pos x="T68" y="T69"/>
                    </a:cxn>
                    <a:cxn ang="0">
                      <a:pos x="T70" y="T71"/>
                    </a:cxn>
                    <a:cxn ang="0">
                      <a:pos x="T72" y="T73"/>
                    </a:cxn>
                    <a:cxn ang="0">
                      <a:pos x="T74" y="T75"/>
                    </a:cxn>
                    <a:cxn ang="0">
                      <a:pos x="T76" y="T77"/>
                    </a:cxn>
                    <a:cxn ang="0">
                      <a:pos x="T78" y="T79"/>
                    </a:cxn>
                    <a:cxn ang="0">
                      <a:pos x="T80" y="T81"/>
                    </a:cxn>
                    <a:cxn ang="0">
                      <a:pos x="T82" y="T83"/>
                    </a:cxn>
                    <a:cxn ang="0">
                      <a:pos x="T84" y="T85"/>
                    </a:cxn>
                    <a:cxn ang="0">
                      <a:pos x="T86" y="T87"/>
                    </a:cxn>
                    <a:cxn ang="0">
                      <a:pos x="T88" y="T89"/>
                    </a:cxn>
                    <a:cxn ang="0">
                      <a:pos x="T90" y="T91"/>
                    </a:cxn>
                    <a:cxn ang="0">
                      <a:pos x="T92" y="T93"/>
                    </a:cxn>
                    <a:cxn ang="0">
                      <a:pos x="T94" y="T95"/>
                    </a:cxn>
                  </a:cxnLst>
                  <a:rect l="0" t="0" r="r" b="b"/>
                  <a:pathLst>
                    <a:path w="1839" h="1346">
                      <a:moveTo>
                        <a:pt x="114" y="46"/>
                      </a:moveTo>
                      <a:cubicBezTo>
                        <a:pt x="99" y="61"/>
                        <a:pt x="152" y="76"/>
                        <a:pt x="160" y="91"/>
                      </a:cubicBezTo>
                      <a:cubicBezTo>
                        <a:pt x="168" y="106"/>
                        <a:pt x="153" y="129"/>
                        <a:pt x="160" y="136"/>
                      </a:cubicBezTo>
                      <a:cubicBezTo>
                        <a:pt x="167" y="143"/>
                        <a:pt x="198" y="128"/>
                        <a:pt x="205" y="136"/>
                      </a:cubicBezTo>
                      <a:cubicBezTo>
                        <a:pt x="212" y="144"/>
                        <a:pt x="220" y="159"/>
                        <a:pt x="205" y="182"/>
                      </a:cubicBezTo>
                      <a:cubicBezTo>
                        <a:pt x="190" y="205"/>
                        <a:pt x="129" y="243"/>
                        <a:pt x="114" y="273"/>
                      </a:cubicBezTo>
                      <a:cubicBezTo>
                        <a:pt x="99" y="303"/>
                        <a:pt x="106" y="333"/>
                        <a:pt x="114" y="363"/>
                      </a:cubicBezTo>
                      <a:cubicBezTo>
                        <a:pt x="122" y="393"/>
                        <a:pt x="145" y="431"/>
                        <a:pt x="160" y="454"/>
                      </a:cubicBezTo>
                      <a:cubicBezTo>
                        <a:pt x="175" y="477"/>
                        <a:pt x="205" y="476"/>
                        <a:pt x="205" y="499"/>
                      </a:cubicBezTo>
                      <a:cubicBezTo>
                        <a:pt x="205" y="522"/>
                        <a:pt x="175" y="575"/>
                        <a:pt x="160" y="590"/>
                      </a:cubicBezTo>
                      <a:cubicBezTo>
                        <a:pt x="145" y="605"/>
                        <a:pt x="137" y="575"/>
                        <a:pt x="114" y="590"/>
                      </a:cubicBezTo>
                      <a:cubicBezTo>
                        <a:pt x="91" y="605"/>
                        <a:pt x="38" y="636"/>
                        <a:pt x="23" y="681"/>
                      </a:cubicBezTo>
                      <a:cubicBezTo>
                        <a:pt x="8" y="726"/>
                        <a:pt x="0" y="832"/>
                        <a:pt x="23" y="862"/>
                      </a:cubicBezTo>
                      <a:cubicBezTo>
                        <a:pt x="46" y="892"/>
                        <a:pt x="107" y="847"/>
                        <a:pt x="160" y="862"/>
                      </a:cubicBezTo>
                      <a:cubicBezTo>
                        <a:pt x="213" y="877"/>
                        <a:pt x="304" y="930"/>
                        <a:pt x="341" y="953"/>
                      </a:cubicBezTo>
                      <a:cubicBezTo>
                        <a:pt x="378" y="976"/>
                        <a:pt x="379" y="975"/>
                        <a:pt x="386" y="998"/>
                      </a:cubicBezTo>
                      <a:cubicBezTo>
                        <a:pt x="393" y="1021"/>
                        <a:pt x="386" y="1066"/>
                        <a:pt x="386" y="1089"/>
                      </a:cubicBezTo>
                      <a:cubicBezTo>
                        <a:pt x="386" y="1112"/>
                        <a:pt x="371" y="1104"/>
                        <a:pt x="386" y="1134"/>
                      </a:cubicBezTo>
                      <a:cubicBezTo>
                        <a:pt x="401" y="1164"/>
                        <a:pt x="447" y="1240"/>
                        <a:pt x="477" y="1270"/>
                      </a:cubicBezTo>
                      <a:cubicBezTo>
                        <a:pt x="507" y="1300"/>
                        <a:pt x="538" y="1308"/>
                        <a:pt x="568" y="1316"/>
                      </a:cubicBezTo>
                      <a:cubicBezTo>
                        <a:pt x="598" y="1324"/>
                        <a:pt x="613" y="1346"/>
                        <a:pt x="658" y="1316"/>
                      </a:cubicBezTo>
                      <a:cubicBezTo>
                        <a:pt x="703" y="1286"/>
                        <a:pt x="787" y="1172"/>
                        <a:pt x="840" y="1134"/>
                      </a:cubicBezTo>
                      <a:cubicBezTo>
                        <a:pt x="893" y="1096"/>
                        <a:pt x="901" y="1096"/>
                        <a:pt x="976" y="1089"/>
                      </a:cubicBezTo>
                      <a:cubicBezTo>
                        <a:pt x="1051" y="1082"/>
                        <a:pt x="1225" y="1097"/>
                        <a:pt x="1293" y="1089"/>
                      </a:cubicBezTo>
                      <a:cubicBezTo>
                        <a:pt x="1361" y="1081"/>
                        <a:pt x="1354" y="1044"/>
                        <a:pt x="1384" y="1044"/>
                      </a:cubicBezTo>
                      <a:cubicBezTo>
                        <a:pt x="1414" y="1044"/>
                        <a:pt x="1445" y="1089"/>
                        <a:pt x="1475" y="1089"/>
                      </a:cubicBezTo>
                      <a:cubicBezTo>
                        <a:pt x="1505" y="1089"/>
                        <a:pt x="1543" y="1051"/>
                        <a:pt x="1566" y="1044"/>
                      </a:cubicBezTo>
                      <a:cubicBezTo>
                        <a:pt x="1589" y="1037"/>
                        <a:pt x="1596" y="1037"/>
                        <a:pt x="1611" y="1044"/>
                      </a:cubicBezTo>
                      <a:cubicBezTo>
                        <a:pt x="1626" y="1051"/>
                        <a:pt x="1633" y="1089"/>
                        <a:pt x="1656" y="1089"/>
                      </a:cubicBezTo>
                      <a:cubicBezTo>
                        <a:pt x="1679" y="1089"/>
                        <a:pt x="1724" y="1074"/>
                        <a:pt x="1747" y="1044"/>
                      </a:cubicBezTo>
                      <a:cubicBezTo>
                        <a:pt x="1770" y="1014"/>
                        <a:pt x="1779" y="945"/>
                        <a:pt x="1792" y="908"/>
                      </a:cubicBezTo>
                      <a:cubicBezTo>
                        <a:pt x="1805" y="871"/>
                        <a:pt x="1839" y="852"/>
                        <a:pt x="1824" y="822"/>
                      </a:cubicBezTo>
                      <a:cubicBezTo>
                        <a:pt x="1809" y="792"/>
                        <a:pt x="1722" y="757"/>
                        <a:pt x="1702" y="726"/>
                      </a:cubicBezTo>
                      <a:cubicBezTo>
                        <a:pt x="1682" y="695"/>
                        <a:pt x="1725" y="665"/>
                        <a:pt x="1702" y="635"/>
                      </a:cubicBezTo>
                      <a:cubicBezTo>
                        <a:pt x="1679" y="605"/>
                        <a:pt x="1596" y="582"/>
                        <a:pt x="1566" y="545"/>
                      </a:cubicBezTo>
                      <a:cubicBezTo>
                        <a:pt x="1536" y="508"/>
                        <a:pt x="1550" y="432"/>
                        <a:pt x="1520" y="409"/>
                      </a:cubicBezTo>
                      <a:cubicBezTo>
                        <a:pt x="1490" y="386"/>
                        <a:pt x="1468" y="409"/>
                        <a:pt x="1384" y="409"/>
                      </a:cubicBezTo>
                      <a:cubicBezTo>
                        <a:pt x="1300" y="409"/>
                        <a:pt x="1100" y="421"/>
                        <a:pt x="1014" y="408"/>
                      </a:cubicBezTo>
                      <a:cubicBezTo>
                        <a:pt x="928" y="395"/>
                        <a:pt x="906" y="352"/>
                        <a:pt x="870" y="330"/>
                      </a:cubicBezTo>
                      <a:cubicBezTo>
                        <a:pt x="834" y="308"/>
                        <a:pt x="793" y="313"/>
                        <a:pt x="795" y="273"/>
                      </a:cubicBezTo>
                      <a:cubicBezTo>
                        <a:pt x="797" y="233"/>
                        <a:pt x="881" y="129"/>
                        <a:pt x="885" y="91"/>
                      </a:cubicBezTo>
                      <a:cubicBezTo>
                        <a:pt x="889" y="53"/>
                        <a:pt x="862" y="36"/>
                        <a:pt x="819" y="42"/>
                      </a:cubicBezTo>
                      <a:cubicBezTo>
                        <a:pt x="776" y="48"/>
                        <a:pt x="681" y="112"/>
                        <a:pt x="627" y="129"/>
                      </a:cubicBezTo>
                      <a:cubicBezTo>
                        <a:pt x="573" y="146"/>
                        <a:pt x="550" y="150"/>
                        <a:pt x="495" y="144"/>
                      </a:cubicBezTo>
                      <a:cubicBezTo>
                        <a:pt x="440" y="138"/>
                        <a:pt x="329" y="107"/>
                        <a:pt x="296" y="91"/>
                      </a:cubicBezTo>
                      <a:cubicBezTo>
                        <a:pt x="263" y="75"/>
                        <a:pt x="304" y="61"/>
                        <a:pt x="296" y="46"/>
                      </a:cubicBezTo>
                      <a:cubicBezTo>
                        <a:pt x="288" y="31"/>
                        <a:pt x="280" y="0"/>
                        <a:pt x="250" y="0"/>
                      </a:cubicBezTo>
                      <a:cubicBezTo>
                        <a:pt x="220" y="0"/>
                        <a:pt x="129" y="31"/>
                        <a:pt x="114" y="46"/>
                      </a:cubicBezTo>
                      <a:close/>
                    </a:path>
                  </a:pathLst>
                </a:custGeom>
                <a:grpFill/>
                <a:ln w="38100" cmpd="sng">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26" name="Group 63">
                  <a:extLst>
                    <a:ext uri="{FF2B5EF4-FFF2-40B4-BE49-F238E27FC236}">
                      <a16:creationId xmlns:a16="http://schemas.microsoft.com/office/drawing/2014/main" id="{6F476498-2545-AB3D-15DC-B3C5600A16AF}"/>
                    </a:ext>
                  </a:extLst>
                </xdr:cNvPr>
                <xdr:cNvGrpSpPr>
                  <a:grpSpLocks/>
                </xdr:cNvGrpSpPr>
              </xdr:nvGrpSpPr>
              <xdr:grpSpPr bwMode="auto">
                <a:xfrm>
                  <a:off x="1460" y="2478"/>
                  <a:ext cx="1465" cy="952"/>
                  <a:chOff x="1460" y="2478"/>
                  <a:chExt cx="1465" cy="952"/>
                </a:xfrm>
                <a:grpFill/>
              </xdr:grpSpPr>
              <xdr:sp macro="" textlink="">
                <xdr:nvSpPr>
                  <xdr:cNvPr id="27" name="Freeform 64">
                    <a:extLst>
                      <a:ext uri="{FF2B5EF4-FFF2-40B4-BE49-F238E27FC236}">
                        <a16:creationId xmlns:a16="http://schemas.microsoft.com/office/drawing/2014/main" id="{70F9FBA4-633C-160B-A808-5CDE7FF25330}"/>
                      </a:ext>
                    </a:extLst>
                  </xdr:cNvPr>
                  <xdr:cNvSpPr>
                    <a:spLocks/>
                  </xdr:cNvSpPr>
                </xdr:nvSpPr>
                <xdr:spPr bwMode="auto">
                  <a:xfrm>
                    <a:off x="2653" y="2795"/>
                    <a:ext cx="272" cy="454"/>
                  </a:xfrm>
                  <a:custGeom>
                    <a:avLst/>
                    <a:gdLst>
                      <a:gd name="T0" fmla="*/ 0 w 272"/>
                      <a:gd name="T1" fmla="*/ 454 h 454"/>
                      <a:gd name="T2" fmla="*/ 46 w 272"/>
                      <a:gd name="T3" fmla="*/ 363 h 454"/>
                      <a:gd name="T4" fmla="*/ 46 w 272"/>
                      <a:gd name="T5" fmla="*/ 318 h 454"/>
                      <a:gd name="T6" fmla="*/ 91 w 272"/>
                      <a:gd name="T7" fmla="*/ 272 h 454"/>
                      <a:gd name="T8" fmla="*/ 136 w 272"/>
                      <a:gd name="T9" fmla="*/ 181 h 454"/>
                      <a:gd name="T10" fmla="*/ 227 w 272"/>
                      <a:gd name="T11" fmla="*/ 181 h 454"/>
                      <a:gd name="T12" fmla="*/ 227 w 272"/>
                      <a:gd name="T13" fmla="*/ 91 h 454"/>
                      <a:gd name="T14" fmla="*/ 272 w 272"/>
                      <a:gd name="T15" fmla="*/ 0 h 4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272" h="454">
                        <a:moveTo>
                          <a:pt x="0" y="454"/>
                        </a:moveTo>
                        <a:cubicBezTo>
                          <a:pt x="19" y="420"/>
                          <a:pt x="38" y="386"/>
                          <a:pt x="46" y="363"/>
                        </a:cubicBezTo>
                        <a:cubicBezTo>
                          <a:pt x="54" y="340"/>
                          <a:pt x="39" y="333"/>
                          <a:pt x="46" y="318"/>
                        </a:cubicBezTo>
                        <a:cubicBezTo>
                          <a:pt x="53" y="303"/>
                          <a:pt x="76" y="295"/>
                          <a:pt x="91" y="272"/>
                        </a:cubicBezTo>
                        <a:cubicBezTo>
                          <a:pt x="106" y="249"/>
                          <a:pt x="113" y="196"/>
                          <a:pt x="136" y="181"/>
                        </a:cubicBezTo>
                        <a:cubicBezTo>
                          <a:pt x="159" y="166"/>
                          <a:pt x="212" y="196"/>
                          <a:pt x="227" y="181"/>
                        </a:cubicBezTo>
                        <a:cubicBezTo>
                          <a:pt x="242" y="166"/>
                          <a:pt x="220" y="121"/>
                          <a:pt x="227" y="91"/>
                        </a:cubicBezTo>
                        <a:cubicBezTo>
                          <a:pt x="234" y="61"/>
                          <a:pt x="253" y="30"/>
                          <a:pt x="272"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8" name="Freeform 65">
                    <a:extLst>
                      <a:ext uri="{FF2B5EF4-FFF2-40B4-BE49-F238E27FC236}">
                        <a16:creationId xmlns:a16="http://schemas.microsoft.com/office/drawing/2014/main" id="{FC4EFDFD-BC96-BBAD-E29C-8E0C4A4AB791}"/>
                      </a:ext>
                    </a:extLst>
                  </xdr:cNvPr>
                  <xdr:cNvSpPr>
                    <a:spLocks/>
                  </xdr:cNvSpPr>
                </xdr:nvSpPr>
                <xdr:spPr bwMode="auto">
                  <a:xfrm>
                    <a:off x="2290" y="2750"/>
                    <a:ext cx="545" cy="544"/>
                  </a:xfrm>
                  <a:custGeom>
                    <a:avLst/>
                    <a:gdLst>
                      <a:gd name="T0" fmla="*/ 227 w 545"/>
                      <a:gd name="T1" fmla="*/ 544 h 544"/>
                      <a:gd name="T2" fmla="*/ 136 w 545"/>
                      <a:gd name="T3" fmla="*/ 499 h 544"/>
                      <a:gd name="T4" fmla="*/ 46 w 545"/>
                      <a:gd name="T5" fmla="*/ 408 h 544"/>
                      <a:gd name="T6" fmla="*/ 0 w 545"/>
                      <a:gd name="T7" fmla="*/ 317 h 544"/>
                      <a:gd name="T8" fmla="*/ 46 w 545"/>
                      <a:gd name="T9" fmla="*/ 272 h 544"/>
                      <a:gd name="T10" fmla="*/ 136 w 545"/>
                      <a:gd name="T11" fmla="*/ 272 h 544"/>
                      <a:gd name="T12" fmla="*/ 227 w 545"/>
                      <a:gd name="T13" fmla="*/ 181 h 544"/>
                      <a:gd name="T14" fmla="*/ 318 w 545"/>
                      <a:gd name="T15" fmla="*/ 181 h 544"/>
                      <a:gd name="T16" fmla="*/ 363 w 545"/>
                      <a:gd name="T17" fmla="*/ 181 h 544"/>
                      <a:gd name="T18" fmla="*/ 409 w 545"/>
                      <a:gd name="T19" fmla="*/ 136 h 544"/>
                      <a:gd name="T20" fmla="*/ 454 w 545"/>
                      <a:gd name="T21" fmla="*/ 45 h 544"/>
                      <a:gd name="T22" fmla="*/ 545 w 545"/>
                      <a:gd name="T23" fmla="*/ 0 h 544"/>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Lst>
                    <a:rect l="0" t="0" r="r" b="b"/>
                    <a:pathLst>
                      <a:path w="545" h="544">
                        <a:moveTo>
                          <a:pt x="227" y="544"/>
                        </a:moveTo>
                        <a:cubicBezTo>
                          <a:pt x="196" y="533"/>
                          <a:pt x="166" y="522"/>
                          <a:pt x="136" y="499"/>
                        </a:cubicBezTo>
                        <a:cubicBezTo>
                          <a:pt x="106" y="476"/>
                          <a:pt x="69" y="438"/>
                          <a:pt x="46" y="408"/>
                        </a:cubicBezTo>
                        <a:cubicBezTo>
                          <a:pt x="23" y="378"/>
                          <a:pt x="0" y="340"/>
                          <a:pt x="0" y="317"/>
                        </a:cubicBezTo>
                        <a:cubicBezTo>
                          <a:pt x="0" y="294"/>
                          <a:pt x="23" y="279"/>
                          <a:pt x="46" y="272"/>
                        </a:cubicBezTo>
                        <a:cubicBezTo>
                          <a:pt x="69" y="265"/>
                          <a:pt x="106" y="287"/>
                          <a:pt x="136" y="272"/>
                        </a:cubicBezTo>
                        <a:cubicBezTo>
                          <a:pt x="166" y="257"/>
                          <a:pt x="197" y="196"/>
                          <a:pt x="227" y="181"/>
                        </a:cubicBezTo>
                        <a:cubicBezTo>
                          <a:pt x="257" y="166"/>
                          <a:pt x="295" y="181"/>
                          <a:pt x="318" y="181"/>
                        </a:cubicBezTo>
                        <a:cubicBezTo>
                          <a:pt x="341" y="181"/>
                          <a:pt x="348" y="188"/>
                          <a:pt x="363" y="181"/>
                        </a:cubicBezTo>
                        <a:cubicBezTo>
                          <a:pt x="378" y="174"/>
                          <a:pt x="394" y="159"/>
                          <a:pt x="409" y="136"/>
                        </a:cubicBezTo>
                        <a:cubicBezTo>
                          <a:pt x="424" y="113"/>
                          <a:pt x="431" y="68"/>
                          <a:pt x="454" y="45"/>
                        </a:cubicBezTo>
                        <a:cubicBezTo>
                          <a:pt x="477" y="22"/>
                          <a:pt x="511" y="11"/>
                          <a:pt x="545"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29" name="Freeform 66">
                    <a:extLst>
                      <a:ext uri="{FF2B5EF4-FFF2-40B4-BE49-F238E27FC236}">
                        <a16:creationId xmlns:a16="http://schemas.microsoft.com/office/drawing/2014/main" id="{4B5E39FB-3807-6327-189E-A620EAC2DE86}"/>
                      </a:ext>
                    </a:extLst>
                  </xdr:cNvPr>
                  <xdr:cNvSpPr>
                    <a:spLocks/>
                  </xdr:cNvSpPr>
                </xdr:nvSpPr>
                <xdr:spPr bwMode="auto">
                  <a:xfrm>
                    <a:off x="2282" y="2614"/>
                    <a:ext cx="144" cy="408"/>
                  </a:xfrm>
                  <a:custGeom>
                    <a:avLst/>
                    <a:gdLst>
                      <a:gd name="T0" fmla="*/ 8 w 144"/>
                      <a:gd name="T1" fmla="*/ 0 h 408"/>
                      <a:gd name="T2" fmla="*/ 8 w 144"/>
                      <a:gd name="T3" fmla="*/ 45 h 408"/>
                      <a:gd name="T4" fmla="*/ 54 w 144"/>
                      <a:gd name="T5" fmla="*/ 90 h 408"/>
                      <a:gd name="T6" fmla="*/ 8 w 144"/>
                      <a:gd name="T7" fmla="*/ 136 h 408"/>
                      <a:gd name="T8" fmla="*/ 8 w 144"/>
                      <a:gd name="T9" fmla="*/ 226 h 408"/>
                      <a:gd name="T10" fmla="*/ 54 w 144"/>
                      <a:gd name="T11" fmla="*/ 272 h 408"/>
                      <a:gd name="T12" fmla="*/ 144 w 144"/>
                      <a:gd name="T13" fmla="*/ 408 h 408"/>
                    </a:gdLst>
                    <a:ahLst/>
                    <a:cxnLst>
                      <a:cxn ang="0">
                        <a:pos x="T0" y="T1"/>
                      </a:cxn>
                      <a:cxn ang="0">
                        <a:pos x="T2" y="T3"/>
                      </a:cxn>
                      <a:cxn ang="0">
                        <a:pos x="T4" y="T5"/>
                      </a:cxn>
                      <a:cxn ang="0">
                        <a:pos x="T6" y="T7"/>
                      </a:cxn>
                      <a:cxn ang="0">
                        <a:pos x="T8" y="T9"/>
                      </a:cxn>
                      <a:cxn ang="0">
                        <a:pos x="T10" y="T11"/>
                      </a:cxn>
                      <a:cxn ang="0">
                        <a:pos x="T12" y="T13"/>
                      </a:cxn>
                    </a:cxnLst>
                    <a:rect l="0" t="0" r="r" b="b"/>
                    <a:pathLst>
                      <a:path w="144" h="408">
                        <a:moveTo>
                          <a:pt x="8" y="0"/>
                        </a:moveTo>
                        <a:cubicBezTo>
                          <a:pt x="4" y="15"/>
                          <a:pt x="0" y="30"/>
                          <a:pt x="8" y="45"/>
                        </a:cubicBezTo>
                        <a:cubicBezTo>
                          <a:pt x="16" y="60"/>
                          <a:pt x="54" y="75"/>
                          <a:pt x="54" y="90"/>
                        </a:cubicBezTo>
                        <a:cubicBezTo>
                          <a:pt x="54" y="105"/>
                          <a:pt x="16" y="113"/>
                          <a:pt x="8" y="136"/>
                        </a:cubicBezTo>
                        <a:cubicBezTo>
                          <a:pt x="0" y="159"/>
                          <a:pt x="0" y="203"/>
                          <a:pt x="8" y="226"/>
                        </a:cubicBezTo>
                        <a:cubicBezTo>
                          <a:pt x="16" y="249"/>
                          <a:pt x="31" y="242"/>
                          <a:pt x="54" y="272"/>
                        </a:cubicBezTo>
                        <a:cubicBezTo>
                          <a:pt x="77" y="302"/>
                          <a:pt x="110" y="355"/>
                          <a:pt x="144" y="40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0" name="Freeform 67">
                    <a:extLst>
                      <a:ext uri="{FF2B5EF4-FFF2-40B4-BE49-F238E27FC236}">
                        <a16:creationId xmlns:a16="http://schemas.microsoft.com/office/drawing/2014/main" id="{605C0FEA-BA62-5028-8A27-C3A2E800AC34}"/>
                      </a:ext>
                    </a:extLst>
                  </xdr:cNvPr>
                  <xdr:cNvSpPr>
                    <a:spLocks/>
                  </xdr:cNvSpPr>
                </xdr:nvSpPr>
                <xdr:spPr bwMode="auto">
                  <a:xfrm>
                    <a:off x="1655" y="3153"/>
                    <a:ext cx="363" cy="277"/>
                  </a:xfrm>
                  <a:custGeom>
                    <a:avLst/>
                    <a:gdLst>
                      <a:gd name="T0" fmla="*/ 0 w 363"/>
                      <a:gd name="T1" fmla="*/ 50 h 277"/>
                      <a:gd name="T2" fmla="*/ 46 w 363"/>
                      <a:gd name="T3" fmla="*/ 50 h 277"/>
                      <a:gd name="T4" fmla="*/ 136 w 363"/>
                      <a:gd name="T5" fmla="*/ 50 h 277"/>
                      <a:gd name="T6" fmla="*/ 182 w 363"/>
                      <a:gd name="T7" fmla="*/ 5 h 277"/>
                      <a:gd name="T8" fmla="*/ 237 w 363"/>
                      <a:gd name="T9" fmla="*/ 17 h 277"/>
                      <a:gd name="T10" fmla="*/ 318 w 363"/>
                      <a:gd name="T11" fmla="*/ 5 h 277"/>
                      <a:gd name="T12" fmla="*/ 329 w 363"/>
                      <a:gd name="T13" fmla="*/ 45 h 277"/>
                      <a:gd name="T14" fmla="*/ 318 w 363"/>
                      <a:gd name="T15" fmla="*/ 96 h 277"/>
                      <a:gd name="T16" fmla="*/ 272 w 363"/>
                      <a:gd name="T17" fmla="*/ 141 h 277"/>
                      <a:gd name="T18" fmla="*/ 227 w 363"/>
                      <a:gd name="T19" fmla="*/ 141 h 277"/>
                      <a:gd name="T20" fmla="*/ 227 w 363"/>
                      <a:gd name="T21" fmla="*/ 186 h 277"/>
                      <a:gd name="T22" fmla="*/ 303 w 363"/>
                      <a:gd name="T23" fmla="*/ 225 h 277"/>
                      <a:gd name="T24" fmla="*/ 309 w 363"/>
                      <a:gd name="T25" fmla="*/ 261 h 277"/>
                      <a:gd name="T26" fmla="*/ 363 w 363"/>
                      <a:gd name="T27" fmla="*/ 277 h 277"/>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Lst>
                    <a:rect l="0" t="0" r="r" b="b"/>
                    <a:pathLst>
                      <a:path w="363" h="277">
                        <a:moveTo>
                          <a:pt x="0" y="50"/>
                        </a:moveTo>
                        <a:cubicBezTo>
                          <a:pt x="11" y="50"/>
                          <a:pt x="23" y="50"/>
                          <a:pt x="46" y="50"/>
                        </a:cubicBezTo>
                        <a:cubicBezTo>
                          <a:pt x="69" y="50"/>
                          <a:pt x="113" y="57"/>
                          <a:pt x="136" y="50"/>
                        </a:cubicBezTo>
                        <a:cubicBezTo>
                          <a:pt x="159" y="43"/>
                          <a:pt x="165" y="10"/>
                          <a:pt x="182" y="5"/>
                        </a:cubicBezTo>
                        <a:cubicBezTo>
                          <a:pt x="199" y="0"/>
                          <a:pt x="214" y="17"/>
                          <a:pt x="237" y="17"/>
                        </a:cubicBezTo>
                        <a:cubicBezTo>
                          <a:pt x="260" y="17"/>
                          <a:pt x="303" y="0"/>
                          <a:pt x="318" y="5"/>
                        </a:cubicBezTo>
                        <a:cubicBezTo>
                          <a:pt x="333" y="10"/>
                          <a:pt x="329" y="30"/>
                          <a:pt x="329" y="45"/>
                        </a:cubicBezTo>
                        <a:cubicBezTo>
                          <a:pt x="329" y="60"/>
                          <a:pt x="327" y="80"/>
                          <a:pt x="318" y="96"/>
                        </a:cubicBezTo>
                        <a:cubicBezTo>
                          <a:pt x="309" y="112"/>
                          <a:pt x="287" y="134"/>
                          <a:pt x="272" y="141"/>
                        </a:cubicBezTo>
                        <a:cubicBezTo>
                          <a:pt x="257" y="148"/>
                          <a:pt x="234" y="134"/>
                          <a:pt x="227" y="141"/>
                        </a:cubicBezTo>
                        <a:cubicBezTo>
                          <a:pt x="220" y="148"/>
                          <a:pt x="214" y="172"/>
                          <a:pt x="227" y="186"/>
                        </a:cubicBezTo>
                        <a:cubicBezTo>
                          <a:pt x="240" y="200"/>
                          <a:pt x="289" y="213"/>
                          <a:pt x="303" y="225"/>
                        </a:cubicBezTo>
                        <a:cubicBezTo>
                          <a:pt x="317" y="237"/>
                          <a:pt x="299" y="252"/>
                          <a:pt x="309" y="261"/>
                        </a:cubicBezTo>
                        <a:cubicBezTo>
                          <a:pt x="319" y="270"/>
                          <a:pt x="352" y="274"/>
                          <a:pt x="363" y="277"/>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1" name="Freeform 68">
                    <a:extLst>
                      <a:ext uri="{FF2B5EF4-FFF2-40B4-BE49-F238E27FC236}">
                        <a16:creationId xmlns:a16="http://schemas.microsoft.com/office/drawing/2014/main" id="{80C57709-67BE-8169-2867-1614216129B3}"/>
                      </a:ext>
                    </a:extLst>
                  </xdr:cNvPr>
                  <xdr:cNvSpPr>
                    <a:spLocks/>
                  </xdr:cNvSpPr>
                </xdr:nvSpPr>
                <xdr:spPr bwMode="auto">
                  <a:xfrm>
                    <a:off x="1973" y="3059"/>
                    <a:ext cx="317" cy="106"/>
                  </a:xfrm>
                  <a:custGeom>
                    <a:avLst/>
                    <a:gdLst>
                      <a:gd name="T0" fmla="*/ 0 w 317"/>
                      <a:gd name="T1" fmla="*/ 99 h 106"/>
                      <a:gd name="T2" fmla="*/ 45 w 317"/>
                      <a:gd name="T3" fmla="*/ 99 h 106"/>
                      <a:gd name="T4" fmla="*/ 91 w 317"/>
                      <a:gd name="T5" fmla="*/ 54 h 106"/>
                      <a:gd name="T6" fmla="*/ 136 w 317"/>
                      <a:gd name="T7" fmla="*/ 54 h 106"/>
                      <a:gd name="T8" fmla="*/ 181 w 317"/>
                      <a:gd name="T9" fmla="*/ 8 h 106"/>
                      <a:gd name="T10" fmla="*/ 272 w 317"/>
                      <a:gd name="T11" fmla="*/ 8 h 106"/>
                      <a:gd name="T12" fmla="*/ 317 w 317"/>
                      <a:gd name="T13" fmla="*/ 8 h 106"/>
                    </a:gdLst>
                    <a:ahLst/>
                    <a:cxnLst>
                      <a:cxn ang="0">
                        <a:pos x="T0" y="T1"/>
                      </a:cxn>
                      <a:cxn ang="0">
                        <a:pos x="T2" y="T3"/>
                      </a:cxn>
                      <a:cxn ang="0">
                        <a:pos x="T4" y="T5"/>
                      </a:cxn>
                      <a:cxn ang="0">
                        <a:pos x="T6" y="T7"/>
                      </a:cxn>
                      <a:cxn ang="0">
                        <a:pos x="T8" y="T9"/>
                      </a:cxn>
                      <a:cxn ang="0">
                        <a:pos x="T10" y="T11"/>
                      </a:cxn>
                      <a:cxn ang="0">
                        <a:pos x="T12" y="T13"/>
                      </a:cxn>
                    </a:cxnLst>
                    <a:rect l="0" t="0" r="r" b="b"/>
                    <a:pathLst>
                      <a:path w="317" h="106">
                        <a:moveTo>
                          <a:pt x="0" y="99"/>
                        </a:moveTo>
                        <a:cubicBezTo>
                          <a:pt x="15" y="102"/>
                          <a:pt x="30" y="106"/>
                          <a:pt x="45" y="99"/>
                        </a:cubicBezTo>
                        <a:cubicBezTo>
                          <a:pt x="60" y="92"/>
                          <a:pt x="76" y="61"/>
                          <a:pt x="91" y="54"/>
                        </a:cubicBezTo>
                        <a:cubicBezTo>
                          <a:pt x="106" y="47"/>
                          <a:pt x="121" y="62"/>
                          <a:pt x="136" y="54"/>
                        </a:cubicBezTo>
                        <a:cubicBezTo>
                          <a:pt x="151" y="46"/>
                          <a:pt x="158" y="16"/>
                          <a:pt x="181" y="8"/>
                        </a:cubicBezTo>
                        <a:cubicBezTo>
                          <a:pt x="204" y="0"/>
                          <a:pt x="249" y="8"/>
                          <a:pt x="272" y="8"/>
                        </a:cubicBezTo>
                        <a:cubicBezTo>
                          <a:pt x="295" y="8"/>
                          <a:pt x="306" y="8"/>
                          <a:pt x="317" y="8"/>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2" name="Freeform 69">
                    <a:extLst>
                      <a:ext uri="{FF2B5EF4-FFF2-40B4-BE49-F238E27FC236}">
                        <a16:creationId xmlns:a16="http://schemas.microsoft.com/office/drawing/2014/main" id="{CE2712A1-571B-95CB-073E-190A1863BC7C}"/>
                      </a:ext>
                    </a:extLst>
                  </xdr:cNvPr>
                  <xdr:cNvSpPr>
                    <a:spLocks/>
                  </xdr:cNvSpPr>
                </xdr:nvSpPr>
                <xdr:spPr bwMode="auto">
                  <a:xfrm>
                    <a:off x="1591" y="2697"/>
                    <a:ext cx="578" cy="461"/>
                  </a:xfrm>
                  <a:custGeom>
                    <a:avLst/>
                    <a:gdLst>
                      <a:gd name="T0" fmla="*/ 19 w 578"/>
                      <a:gd name="T1" fmla="*/ 461 h 461"/>
                      <a:gd name="T2" fmla="*/ 49 w 578"/>
                      <a:gd name="T3" fmla="*/ 407 h 461"/>
                      <a:gd name="T4" fmla="*/ 47 w 578"/>
                      <a:gd name="T5" fmla="*/ 321 h 461"/>
                      <a:gd name="T6" fmla="*/ 41 w 578"/>
                      <a:gd name="T7" fmla="*/ 237 h 461"/>
                      <a:gd name="T8" fmla="*/ 1 w 578"/>
                      <a:gd name="T9" fmla="*/ 205 h 461"/>
                      <a:gd name="T10" fmla="*/ 33 w 578"/>
                      <a:gd name="T11" fmla="*/ 149 h 461"/>
                      <a:gd name="T12" fmla="*/ 87 w 578"/>
                      <a:gd name="T13" fmla="*/ 161 h 461"/>
                      <a:gd name="T14" fmla="*/ 110 w 578"/>
                      <a:gd name="T15" fmla="*/ 143 h 461"/>
                      <a:gd name="T16" fmla="*/ 131 w 578"/>
                      <a:gd name="T17" fmla="*/ 79 h 461"/>
                      <a:gd name="T18" fmla="*/ 189 w 578"/>
                      <a:gd name="T19" fmla="*/ 65 h 461"/>
                      <a:gd name="T20" fmla="*/ 200 w 578"/>
                      <a:gd name="T21" fmla="*/ 7 h 461"/>
                      <a:gd name="T22" fmla="*/ 267 w 578"/>
                      <a:gd name="T23" fmla="*/ 23 h 461"/>
                      <a:gd name="T24" fmla="*/ 315 w 578"/>
                      <a:gd name="T25" fmla="*/ 39 h 461"/>
                      <a:gd name="T26" fmla="*/ 336 w 578"/>
                      <a:gd name="T27" fmla="*/ 98 h 461"/>
                      <a:gd name="T28" fmla="*/ 381 w 578"/>
                      <a:gd name="T29" fmla="*/ 145 h 461"/>
                      <a:gd name="T30" fmla="*/ 382 w 578"/>
                      <a:gd name="T31" fmla="*/ 234 h 461"/>
                      <a:gd name="T32" fmla="*/ 473 w 578"/>
                      <a:gd name="T33" fmla="*/ 279 h 461"/>
                      <a:gd name="T34" fmla="*/ 563 w 578"/>
                      <a:gd name="T35" fmla="*/ 325 h 461"/>
                      <a:gd name="T36" fmla="*/ 563 w 578"/>
                      <a:gd name="T37" fmla="*/ 370 h 461"/>
                    </a:gdLst>
                    <a:ahLst/>
                    <a:cxnLst>
                      <a:cxn ang="0">
                        <a:pos x="T0" y="T1"/>
                      </a:cxn>
                      <a:cxn ang="0">
                        <a:pos x="T2" y="T3"/>
                      </a:cxn>
                      <a:cxn ang="0">
                        <a:pos x="T4" y="T5"/>
                      </a:cxn>
                      <a:cxn ang="0">
                        <a:pos x="T6" y="T7"/>
                      </a:cxn>
                      <a:cxn ang="0">
                        <a:pos x="T8" y="T9"/>
                      </a:cxn>
                      <a:cxn ang="0">
                        <a:pos x="T10" y="T11"/>
                      </a:cxn>
                      <a:cxn ang="0">
                        <a:pos x="T12" y="T13"/>
                      </a:cxn>
                      <a:cxn ang="0">
                        <a:pos x="T14" y="T15"/>
                      </a:cxn>
                      <a:cxn ang="0">
                        <a:pos x="T16" y="T17"/>
                      </a:cxn>
                      <a:cxn ang="0">
                        <a:pos x="T18" y="T19"/>
                      </a:cxn>
                      <a:cxn ang="0">
                        <a:pos x="T20" y="T21"/>
                      </a:cxn>
                      <a:cxn ang="0">
                        <a:pos x="T22" y="T23"/>
                      </a:cxn>
                      <a:cxn ang="0">
                        <a:pos x="T24" y="T25"/>
                      </a:cxn>
                      <a:cxn ang="0">
                        <a:pos x="T26" y="T27"/>
                      </a:cxn>
                      <a:cxn ang="0">
                        <a:pos x="T28" y="T29"/>
                      </a:cxn>
                      <a:cxn ang="0">
                        <a:pos x="T30" y="T31"/>
                      </a:cxn>
                      <a:cxn ang="0">
                        <a:pos x="T32" y="T33"/>
                      </a:cxn>
                      <a:cxn ang="0">
                        <a:pos x="T34" y="T35"/>
                      </a:cxn>
                      <a:cxn ang="0">
                        <a:pos x="T36" y="T37"/>
                      </a:cxn>
                    </a:cxnLst>
                    <a:rect l="0" t="0" r="r" b="b"/>
                    <a:pathLst>
                      <a:path w="578" h="461">
                        <a:moveTo>
                          <a:pt x="19" y="461"/>
                        </a:moveTo>
                        <a:cubicBezTo>
                          <a:pt x="24" y="452"/>
                          <a:pt x="44" y="430"/>
                          <a:pt x="49" y="407"/>
                        </a:cubicBezTo>
                        <a:cubicBezTo>
                          <a:pt x="54" y="384"/>
                          <a:pt x="48" y="349"/>
                          <a:pt x="47" y="321"/>
                        </a:cubicBezTo>
                        <a:cubicBezTo>
                          <a:pt x="46" y="293"/>
                          <a:pt x="49" y="256"/>
                          <a:pt x="41" y="237"/>
                        </a:cubicBezTo>
                        <a:cubicBezTo>
                          <a:pt x="33" y="218"/>
                          <a:pt x="2" y="220"/>
                          <a:pt x="1" y="205"/>
                        </a:cubicBezTo>
                        <a:cubicBezTo>
                          <a:pt x="0" y="190"/>
                          <a:pt x="19" y="156"/>
                          <a:pt x="33" y="149"/>
                        </a:cubicBezTo>
                        <a:cubicBezTo>
                          <a:pt x="47" y="142"/>
                          <a:pt x="74" y="162"/>
                          <a:pt x="87" y="161"/>
                        </a:cubicBezTo>
                        <a:cubicBezTo>
                          <a:pt x="100" y="160"/>
                          <a:pt x="103" y="157"/>
                          <a:pt x="110" y="143"/>
                        </a:cubicBezTo>
                        <a:cubicBezTo>
                          <a:pt x="117" y="129"/>
                          <a:pt x="118" y="92"/>
                          <a:pt x="131" y="79"/>
                        </a:cubicBezTo>
                        <a:cubicBezTo>
                          <a:pt x="144" y="66"/>
                          <a:pt x="178" y="77"/>
                          <a:pt x="189" y="65"/>
                        </a:cubicBezTo>
                        <a:cubicBezTo>
                          <a:pt x="200" y="53"/>
                          <a:pt x="187" y="14"/>
                          <a:pt x="200" y="7"/>
                        </a:cubicBezTo>
                        <a:cubicBezTo>
                          <a:pt x="213" y="0"/>
                          <a:pt x="248" y="18"/>
                          <a:pt x="267" y="23"/>
                        </a:cubicBezTo>
                        <a:cubicBezTo>
                          <a:pt x="286" y="28"/>
                          <a:pt x="304" y="27"/>
                          <a:pt x="315" y="39"/>
                        </a:cubicBezTo>
                        <a:cubicBezTo>
                          <a:pt x="326" y="51"/>
                          <a:pt x="325" y="80"/>
                          <a:pt x="336" y="98"/>
                        </a:cubicBezTo>
                        <a:cubicBezTo>
                          <a:pt x="347" y="116"/>
                          <a:pt x="373" y="122"/>
                          <a:pt x="381" y="145"/>
                        </a:cubicBezTo>
                        <a:cubicBezTo>
                          <a:pt x="389" y="168"/>
                          <a:pt x="367" y="212"/>
                          <a:pt x="382" y="234"/>
                        </a:cubicBezTo>
                        <a:cubicBezTo>
                          <a:pt x="397" y="256"/>
                          <a:pt x="443" y="264"/>
                          <a:pt x="473" y="279"/>
                        </a:cubicBezTo>
                        <a:cubicBezTo>
                          <a:pt x="503" y="294"/>
                          <a:pt x="548" y="310"/>
                          <a:pt x="563" y="325"/>
                        </a:cubicBezTo>
                        <a:cubicBezTo>
                          <a:pt x="578" y="340"/>
                          <a:pt x="570" y="355"/>
                          <a:pt x="563" y="37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3" name="Freeform 70">
                    <a:extLst>
                      <a:ext uri="{FF2B5EF4-FFF2-40B4-BE49-F238E27FC236}">
                        <a16:creationId xmlns:a16="http://schemas.microsoft.com/office/drawing/2014/main" id="{5DDCF2DF-9014-619F-66DA-9B3964D82F3B}"/>
                      </a:ext>
                    </a:extLst>
                  </xdr:cNvPr>
                  <xdr:cNvSpPr>
                    <a:spLocks/>
                  </xdr:cNvSpPr>
                </xdr:nvSpPr>
                <xdr:spPr bwMode="auto">
                  <a:xfrm>
                    <a:off x="1878" y="2478"/>
                    <a:ext cx="186" cy="242"/>
                  </a:xfrm>
                  <a:custGeom>
                    <a:avLst/>
                    <a:gdLst>
                      <a:gd name="T0" fmla="*/ 0 w 186"/>
                      <a:gd name="T1" fmla="*/ 242 h 242"/>
                      <a:gd name="T2" fmla="*/ 49 w 186"/>
                      <a:gd name="T3" fmla="*/ 181 h 242"/>
                      <a:gd name="T4" fmla="*/ 4 w 186"/>
                      <a:gd name="T5" fmla="*/ 136 h 242"/>
                      <a:gd name="T6" fmla="*/ 49 w 186"/>
                      <a:gd name="T7" fmla="*/ 90 h 242"/>
                      <a:gd name="T8" fmla="*/ 140 w 186"/>
                      <a:gd name="T9" fmla="*/ 45 h 242"/>
                      <a:gd name="T10" fmla="*/ 186 w 186"/>
                      <a:gd name="T11" fmla="*/ 0 h 242"/>
                    </a:gdLst>
                    <a:ahLst/>
                    <a:cxnLst>
                      <a:cxn ang="0">
                        <a:pos x="T0" y="T1"/>
                      </a:cxn>
                      <a:cxn ang="0">
                        <a:pos x="T2" y="T3"/>
                      </a:cxn>
                      <a:cxn ang="0">
                        <a:pos x="T4" y="T5"/>
                      </a:cxn>
                      <a:cxn ang="0">
                        <a:pos x="T6" y="T7"/>
                      </a:cxn>
                      <a:cxn ang="0">
                        <a:pos x="T8" y="T9"/>
                      </a:cxn>
                      <a:cxn ang="0">
                        <a:pos x="T10" y="T11"/>
                      </a:cxn>
                    </a:cxnLst>
                    <a:rect l="0" t="0" r="r" b="b"/>
                    <a:pathLst>
                      <a:path w="186" h="242">
                        <a:moveTo>
                          <a:pt x="0" y="242"/>
                        </a:moveTo>
                        <a:cubicBezTo>
                          <a:pt x="8" y="232"/>
                          <a:pt x="48" y="199"/>
                          <a:pt x="49" y="181"/>
                        </a:cubicBezTo>
                        <a:cubicBezTo>
                          <a:pt x="50" y="163"/>
                          <a:pt x="4" y="151"/>
                          <a:pt x="4" y="136"/>
                        </a:cubicBezTo>
                        <a:cubicBezTo>
                          <a:pt x="4" y="121"/>
                          <a:pt x="26" y="105"/>
                          <a:pt x="49" y="90"/>
                        </a:cubicBezTo>
                        <a:cubicBezTo>
                          <a:pt x="72" y="75"/>
                          <a:pt x="117" y="60"/>
                          <a:pt x="140" y="45"/>
                        </a:cubicBezTo>
                        <a:cubicBezTo>
                          <a:pt x="163" y="30"/>
                          <a:pt x="174" y="15"/>
                          <a:pt x="186" y="0"/>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34" name="Freeform 71">
                    <a:extLst>
                      <a:ext uri="{FF2B5EF4-FFF2-40B4-BE49-F238E27FC236}">
                        <a16:creationId xmlns:a16="http://schemas.microsoft.com/office/drawing/2014/main" id="{6B453C97-2EBB-D1B2-01E4-4C42CF96E6AA}"/>
                      </a:ext>
                    </a:extLst>
                  </xdr:cNvPr>
                  <xdr:cNvSpPr>
                    <a:spLocks/>
                  </xdr:cNvSpPr>
                </xdr:nvSpPr>
                <xdr:spPr bwMode="auto">
                  <a:xfrm>
                    <a:off x="1460" y="2668"/>
                    <a:ext cx="252" cy="132"/>
                  </a:xfrm>
                  <a:custGeom>
                    <a:avLst/>
                    <a:gdLst>
                      <a:gd name="T0" fmla="*/ 0 w 252"/>
                      <a:gd name="T1" fmla="*/ 10 h 132"/>
                      <a:gd name="T2" fmla="*/ 32 w 252"/>
                      <a:gd name="T3" fmla="*/ 6 h 132"/>
                      <a:gd name="T4" fmla="*/ 70 w 252"/>
                      <a:gd name="T5" fmla="*/ 46 h 132"/>
                      <a:gd name="T6" fmla="*/ 108 w 252"/>
                      <a:gd name="T7" fmla="*/ 46 h 132"/>
                      <a:gd name="T8" fmla="*/ 140 w 252"/>
                      <a:gd name="T9" fmla="*/ 82 h 132"/>
                      <a:gd name="T10" fmla="*/ 186 w 252"/>
                      <a:gd name="T11" fmla="*/ 74 h 132"/>
                      <a:gd name="T12" fmla="*/ 252 w 252"/>
                      <a:gd name="T13" fmla="*/ 132 h 132"/>
                    </a:gdLst>
                    <a:ahLst/>
                    <a:cxnLst>
                      <a:cxn ang="0">
                        <a:pos x="T0" y="T1"/>
                      </a:cxn>
                      <a:cxn ang="0">
                        <a:pos x="T2" y="T3"/>
                      </a:cxn>
                      <a:cxn ang="0">
                        <a:pos x="T4" y="T5"/>
                      </a:cxn>
                      <a:cxn ang="0">
                        <a:pos x="T6" y="T7"/>
                      </a:cxn>
                      <a:cxn ang="0">
                        <a:pos x="T8" y="T9"/>
                      </a:cxn>
                      <a:cxn ang="0">
                        <a:pos x="T10" y="T11"/>
                      </a:cxn>
                      <a:cxn ang="0">
                        <a:pos x="T12" y="T13"/>
                      </a:cxn>
                    </a:cxnLst>
                    <a:rect l="0" t="0" r="r" b="b"/>
                    <a:pathLst>
                      <a:path w="252" h="132">
                        <a:moveTo>
                          <a:pt x="0" y="10"/>
                        </a:moveTo>
                        <a:cubicBezTo>
                          <a:pt x="5" y="9"/>
                          <a:pt x="20" y="0"/>
                          <a:pt x="32" y="6"/>
                        </a:cubicBezTo>
                        <a:cubicBezTo>
                          <a:pt x="44" y="12"/>
                          <a:pt x="57" y="39"/>
                          <a:pt x="70" y="46"/>
                        </a:cubicBezTo>
                        <a:cubicBezTo>
                          <a:pt x="83" y="53"/>
                          <a:pt x="96" y="40"/>
                          <a:pt x="108" y="46"/>
                        </a:cubicBezTo>
                        <a:cubicBezTo>
                          <a:pt x="120" y="52"/>
                          <a:pt x="127" y="77"/>
                          <a:pt x="140" y="82"/>
                        </a:cubicBezTo>
                        <a:cubicBezTo>
                          <a:pt x="153" y="87"/>
                          <a:pt x="167" y="66"/>
                          <a:pt x="186" y="74"/>
                        </a:cubicBezTo>
                        <a:cubicBezTo>
                          <a:pt x="205" y="82"/>
                          <a:pt x="238" y="120"/>
                          <a:pt x="252" y="132"/>
                        </a:cubicBezTo>
                      </a:path>
                    </a:pathLst>
                  </a:custGeom>
                  <a:grpFill/>
                  <a:ln w="9525">
                    <a:solidFill>
                      <a:srgbClr val="989898"/>
                    </a:solidFill>
                    <a:round/>
                    <a:headEnd/>
                    <a:tailEnd/>
                  </a:ln>
                  <a:effectLst/>
                  <a:extLs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grpSp>
        </xdr:grpSp>
      </xdr:grpSp>
      <xdr:sp macro="" textlink="">
        <xdr:nvSpPr>
          <xdr:cNvPr id="4" name="Text Box 250">
            <a:extLst>
              <a:ext uri="{FF2B5EF4-FFF2-40B4-BE49-F238E27FC236}">
                <a16:creationId xmlns:a16="http://schemas.microsoft.com/office/drawing/2014/main" id="{984923F6-6572-3D39-C17A-E081969F0AF5}"/>
              </a:ext>
            </a:extLst>
          </xdr:cNvPr>
          <xdr:cNvSpPr txBox="1">
            <a:spLocks noChangeArrowheads="1"/>
          </xdr:cNvSpPr>
        </xdr:nvSpPr>
        <xdr:spPr bwMode="auto">
          <a:xfrm>
            <a:off x="2836240" y="1341709"/>
            <a:ext cx="131200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NOROESTE</a:t>
            </a:r>
          </a:p>
        </xdr:txBody>
      </xdr:sp>
      <xdr:sp macro="" textlink="">
        <xdr:nvSpPr>
          <xdr:cNvPr id="5" name="Text Box 270">
            <a:extLst>
              <a:ext uri="{FF2B5EF4-FFF2-40B4-BE49-F238E27FC236}">
                <a16:creationId xmlns:a16="http://schemas.microsoft.com/office/drawing/2014/main" id="{7CA61962-D953-7F12-3980-173AA9D54C1F}"/>
              </a:ext>
            </a:extLst>
          </xdr:cNvPr>
          <xdr:cNvSpPr txBox="1">
            <a:spLocks noChangeArrowheads="1"/>
          </xdr:cNvSpPr>
        </xdr:nvSpPr>
        <xdr:spPr bwMode="auto">
          <a:xfrm>
            <a:off x="3469414" y="2444179"/>
            <a:ext cx="1682231"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RESTO CENTRO</a:t>
            </a:r>
          </a:p>
        </xdr:txBody>
      </xdr:sp>
      <xdr:sp macro="" textlink="">
        <xdr:nvSpPr>
          <xdr:cNvPr id="6" name="Text Box 280">
            <a:extLst>
              <a:ext uri="{FF2B5EF4-FFF2-40B4-BE49-F238E27FC236}">
                <a16:creationId xmlns:a16="http://schemas.microsoft.com/office/drawing/2014/main" id="{A2D59168-5D9F-5400-878A-AF17CBC25CD1}"/>
              </a:ext>
            </a:extLst>
          </xdr:cNvPr>
          <xdr:cNvSpPr txBox="1">
            <a:spLocks noChangeArrowheads="1"/>
          </xdr:cNvSpPr>
        </xdr:nvSpPr>
        <xdr:spPr bwMode="auto">
          <a:xfrm>
            <a:off x="3926395" y="4478185"/>
            <a:ext cx="1521123" cy="353680"/>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ANDALUCÍA</a:t>
            </a:r>
          </a:p>
        </xdr:txBody>
      </xdr:sp>
      <xdr:sp macro="" textlink="">
        <xdr:nvSpPr>
          <xdr:cNvPr id="7" name="Text Box 290">
            <a:extLst>
              <a:ext uri="{FF2B5EF4-FFF2-40B4-BE49-F238E27FC236}">
                <a16:creationId xmlns:a16="http://schemas.microsoft.com/office/drawing/2014/main" id="{194DA55B-7848-7E95-1FEE-3A17C1B02533}"/>
              </a:ext>
            </a:extLst>
          </xdr:cNvPr>
          <xdr:cNvSpPr txBox="1">
            <a:spLocks noChangeArrowheads="1"/>
          </xdr:cNvSpPr>
        </xdr:nvSpPr>
        <xdr:spPr bwMode="auto">
          <a:xfrm>
            <a:off x="5640399" y="3770515"/>
            <a:ext cx="1220303"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LEVANTE</a:t>
            </a:r>
          </a:p>
        </xdr:txBody>
      </xdr:sp>
      <xdr:sp macro="" textlink="">
        <xdr:nvSpPr>
          <xdr:cNvPr id="8" name="Oval 297">
            <a:extLst>
              <a:ext uri="{FF2B5EF4-FFF2-40B4-BE49-F238E27FC236}">
                <a16:creationId xmlns:a16="http://schemas.microsoft.com/office/drawing/2014/main" id="{0ED6524D-D42F-7DED-1C30-76682E388B6E}"/>
              </a:ext>
            </a:extLst>
          </xdr:cNvPr>
          <xdr:cNvSpPr>
            <a:spLocks/>
          </xdr:cNvSpPr>
        </xdr:nvSpPr>
        <xdr:spPr bwMode="auto">
          <a:xfrm>
            <a:off x="4925033" y="2799944"/>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9" name="Text Box 311">
            <a:extLst>
              <a:ext uri="{FF2B5EF4-FFF2-40B4-BE49-F238E27FC236}">
                <a16:creationId xmlns:a16="http://schemas.microsoft.com/office/drawing/2014/main" id="{07F5FAA6-F59C-AFDC-7C96-1CB628106746}"/>
              </a:ext>
            </a:extLst>
          </xdr:cNvPr>
          <xdr:cNvSpPr txBox="1">
            <a:spLocks noChangeArrowheads="1"/>
          </xdr:cNvSpPr>
        </xdr:nvSpPr>
        <xdr:spPr bwMode="auto">
          <a:xfrm>
            <a:off x="6286366" y="1700840"/>
            <a:ext cx="2365906" cy="343221"/>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050" b="1" i="0" u="none" strike="noStrike" kern="0" cap="none" spc="0" normalizeH="0" baseline="0">
                <a:ln>
                  <a:noFill/>
                </a:ln>
                <a:solidFill>
                  <a:srgbClr val="000000"/>
                </a:solidFill>
                <a:effectLst/>
                <a:uLnTx/>
                <a:uFillTx/>
                <a:latin typeface="Calibri" panose="020F0502020204030204" pitchFamily="34" charset="0"/>
                <a:ea typeface="ＭＳ Ｐゴシック"/>
              </a:rPr>
              <a:t>REST. CAT/ARAGÓN</a:t>
            </a:r>
          </a:p>
        </xdr:txBody>
      </xdr:sp>
      <xdr:sp macro="" textlink="">
        <xdr:nvSpPr>
          <xdr:cNvPr id="10" name="Oval 335">
            <a:extLst>
              <a:ext uri="{FF2B5EF4-FFF2-40B4-BE49-F238E27FC236}">
                <a16:creationId xmlns:a16="http://schemas.microsoft.com/office/drawing/2014/main" id="{3A0C91ED-83A9-7411-80D7-EAE0AF25BE5D}"/>
              </a:ext>
            </a:extLst>
          </xdr:cNvPr>
          <xdr:cNvSpPr>
            <a:spLocks/>
          </xdr:cNvSpPr>
        </xdr:nvSpPr>
        <xdr:spPr bwMode="auto">
          <a:xfrm>
            <a:off x="7584843" y="2091473"/>
            <a:ext cx="264658" cy="261096"/>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nvGrpSpPr>
          <xdr:cNvPr id="11" name="Group 353">
            <a:extLst>
              <a:ext uri="{FF2B5EF4-FFF2-40B4-BE49-F238E27FC236}">
                <a16:creationId xmlns:a16="http://schemas.microsoft.com/office/drawing/2014/main" id="{69977841-B044-3E68-8621-DBF260F27E82}"/>
              </a:ext>
            </a:extLst>
          </xdr:cNvPr>
          <xdr:cNvGrpSpPr>
            <a:grpSpLocks/>
          </xdr:cNvGrpSpPr>
        </xdr:nvGrpSpPr>
        <xdr:grpSpPr bwMode="auto">
          <a:xfrm>
            <a:off x="4516467" y="2835048"/>
            <a:ext cx="1194267" cy="329803"/>
            <a:chOff x="2128" y="1750"/>
            <a:chExt cx="722" cy="216"/>
          </a:xfrm>
          <a:grpFill/>
        </xdr:grpSpPr>
        <xdr:sp macro="" textlink="">
          <xdr:nvSpPr>
            <xdr:cNvPr id="15" name="Rectangle 354">
              <a:extLst>
                <a:ext uri="{FF2B5EF4-FFF2-40B4-BE49-F238E27FC236}">
                  <a16:creationId xmlns:a16="http://schemas.microsoft.com/office/drawing/2014/main" id="{084983DC-2317-FD24-9103-27E5539BA198}"/>
                </a:ext>
              </a:extLst>
            </xdr:cNvPr>
            <xdr:cNvSpPr>
              <a:spLocks/>
            </xdr:cNvSpPr>
          </xdr:nvSpPr>
          <xdr:spPr bwMode="auto">
            <a:xfrm>
              <a:off x="2128" y="1780"/>
              <a:ext cx="722" cy="186"/>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ct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AMM</a:t>
              </a:r>
            </a:p>
          </xdr:txBody>
        </xdr:sp>
        <xdr:sp macro="" textlink="">
          <xdr:nvSpPr>
            <xdr:cNvPr id="16" name="Oval 355">
              <a:extLst>
                <a:ext uri="{FF2B5EF4-FFF2-40B4-BE49-F238E27FC236}">
                  <a16:creationId xmlns:a16="http://schemas.microsoft.com/office/drawing/2014/main" id="{75628E22-2F78-9F70-5DDB-1CC3F929CD93}"/>
                </a:ext>
              </a:extLst>
            </xdr:cNvPr>
            <xdr:cNvSpPr>
              <a:spLocks/>
            </xdr:cNvSpPr>
          </xdr:nvSpPr>
          <xdr:spPr bwMode="auto">
            <a:xfrm>
              <a:off x="2403" y="1750"/>
              <a:ext cx="105" cy="111"/>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grpSp>
      <xdr:sp macro="" textlink="">
        <xdr:nvSpPr>
          <xdr:cNvPr id="12" name="Rectangle 357">
            <a:extLst>
              <a:ext uri="{FF2B5EF4-FFF2-40B4-BE49-F238E27FC236}">
                <a16:creationId xmlns:a16="http://schemas.microsoft.com/office/drawing/2014/main" id="{2F8D8100-22BF-8B20-ACE7-EB2D27E75C05}"/>
              </a:ext>
            </a:extLst>
          </xdr:cNvPr>
          <xdr:cNvSpPr>
            <a:spLocks/>
          </xdr:cNvSpPr>
        </xdr:nvSpPr>
        <xdr:spPr bwMode="auto">
          <a:xfrm>
            <a:off x="7323000" y="2053508"/>
            <a:ext cx="676415" cy="313010"/>
          </a:xfrm>
          <a:prstGeom prst="rect">
            <a:avLst/>
          </a:prstGeom>
          <a:grpFill/>
          <a:ln>
            <a:noFill/>
          </a:ln>
          <a:extLst>
            <a:ext uri="{91240B29-F687-4F45-9708-019B960494DF}">
              <a14:hiddenLine xmlns:a14="http://schemas.microsoft.com/office/drawing/2010/main" w="12700">
                <a:solidFill>
                  <a:schemeClr val="tx1"/>
                </a:solidFill>
                <a:miter lim="800000"/>
                <a:headEnd/>
                <a:tailEnd/>
              </a14:hiddenLine>
            </a:ext>
          </a:extLst>
        </xdr:spPr>
        <xdr:txBody>
          <a:bodyPr wrap="square" lIns="0" tIns="0" rIns="0" bIns="0" anchor="ct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algn="r" defTabSz="665163" eaLnBrk="1" fontAlgn="auto" latinLnBrk="0" hangingPunct="1">
              <a:lnSpc>
                <a:spcPct val="100000"/>
              </a:lnSpc>
              <a:spcBef>
                <a:spcPts val="0"/>
              </a:spcBef>
              <a:spcAft>
                <a:spcPts val="0"/>
              </a:spcAft>
              <a:buClrTx/>
              <a:buSzTx/>
              <a:buFontTx/>
              <a:buNone/>
              <a:tabLst/>
              <a:defRPr/>
            </a:pPr>
            <a:r>
              <a:rPr kumimoji="0" lang="en-US" sz="1050" b="1" i="0" u="none" strike="noStrike" kern="0" cap="none" spc="0" normalizeH="0" baseline="0">
                <a:ln>
                  <a:noFill/>
                </a:ln>
                <a:solidFill>
                  <a:srgbClr val="000000"/>
                </a:solidFill>
                <a:effectLst/>
                <a:uLnTx/>
                <a:uFillTx/>
                <a:latin typeface="Calibri" panose="020F0502020204030204" pitchFamily="34" charset="0"/>
                <a:ea typeface="ＭＳ Ｐゴシック"/>
                <a:sym typeface="Arial Black" pitchFamily="34" charset="0"/>
              </a:rPr>
              <a:t>AMB</a:t>
            </a:r>
          </a:p>
        </xdr:txBody>
      </xdr:sp>
      <xdr:sp macro="" textlink="">
        <xdr:nvSpPr>
          <xdr:cNvPr id="13" name="Oval 358">
            <a:extLst>
              <a:ext uri="{FF2B5EF4-FFF2-40B4-BE49-F238E27FC236}">
                <a16:creationId xmlns:a16="http://schemas.microsoft.com/office/drawing/2014/main" id="{099DE4E2-A84B-1060-6519-757767D58DAB}"/>
              </a:ext>
            </a:extLst>
          </xdr:cNvPr>
          <xdr:cNvSpPr>
            <a:spLocks/>
          </xdr:cNvSpPr>
        </xdr:nvSpPr>
        <xdr:spPr bwMode="auto">
          <a:xfrm>
            <a:off x="7634465" y="2141860"/>
            <a:ext cx="173683" cy="169483"/>
          </a:xfrm>
          <a:prstGeom prst="ellipse">
            <a:avLst/>
          </a:prstGeom>
          <a:grpFill/>
          <a:ln w="25400">
            <a:solidFill>
              <a:srgbClr val="C0C0C0">
                <a:alpha val="0"/>
              </a:srgbClr>
            </a:solidFill>
            <a:miter lim="800000"/>
            <a:headEnd/>
            <a:tailEnd/>
          </a:ln>
        </xdr:spPr>
        <xdr:txBody>
          <a:bodyPr wrap="square" lIns="0" tIns="0" rIns="0" bIns="0"/>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endParaRPr kumimoji="0" lang="es-ES" sz="1800" b="0" i="0" u="none" strike="noStrike" kern="0" cap="none" spc="0" normalizeH="0" baseline="0">
              <a:ln>
                <a:noFill/>
              </a:ln>
              <a:solidFill>
                <a:srgbClr val="989898"/>
              </a:solidFill>
              <a:effectLst/>
              <a:uLnTx/>
              <a:uFillTx/>
              <a:latin typeface="Arial"/>
              <a:ea typeface="ＭＳ Ｐゴシック"/>
            </a:endParaRPr>
          </a:p>
        </xdr:txBody>
      </xdr:sp>
      <xdr:sp macro="" textlink="">
        <xdr:nvSpPr>
          <xdr:cNvPr id="14" name="Text Box 373">
            <a:extLst>
              <a:ext uri="{FF2B5EF4-FFF2-40B4-BE49-F238E27FC236}">
                <a16:creationId xmlns:a16="http://schemas.microsoft.com/office/drawing/2014/main" id="{88140CF6-5C1F-7BE9-54E3-E89BCDD01744}"/>
              </a:ext>
            </a:extLst>
          </xdr:cNvPr>
          <xdr:cNvSpPr txBox="1">
            <a:spLocks noChangeArrowheads="1"/>
          </xdr:cNvSpPr>
        </xdr:nvSpPr>
        <xdr:spPr bwMode="auto">
          <a:xfrm>
            <a:off x="4813943" y="1389649"/>
            <a:ext cx="1470504" cy="322479"/>
          </a:xfrm>
          <a:prstGeom prst="rect">
            <a:avLst/>
          </a:prstGeom>
          <a:grpFill/>
          <a:ln>
            <a:noFill/>
          </a:ln>
          <a:effectLst/>
          <a:extLst>
            <a:ext uri="{91240B29-F687-4F45-9708-019B960494DF}">
              <a14:hiddenLine xmlns:a14="http://schemas.microsoft.com/office/drawing/2010/main" w="9525">
                <a:solidFill>
                  <a:schemeClr val="tx1"/>
                </a:solidFill>
                <a:miter lim="800000"/>
                <a:headEnd/>
                <a:tailEnd/>
              </a14:hiddenLine>
            </a:ext>
            <a:ext uri="{AF507438-7753-43E0-B8FC-AC1667EBCBE1}">
              <a14:hiddenEffects xmlns:a14="http://schemas.microsoft.com/office/drawing/2010/main">
                <a:effectLst>
                  <a:outerShdw dist="35921" dir="2700000" algn="ctr" rotWithShape="0">
                    <a:schemeClr val="bg2"/>
                  </a:outerShdw>
                </a:effectLst>
              </a14:hiddenEffects>
            </a:ext>
          </a:extLst>
        </xdr:spPr>
        <xdr:txBody>
          <a:bodyPr wrap="square">
            <a:spAutoFit/>
          </a:bodyPr>
          <a:lstStyle>
            <a:defPPr>
              <a:defRPr lang="en-US"/>
            </a:defPPr>
            <a:lvl1pPr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1pPr>
            <a:lvl2pPr marL="4572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2pPr>
            <a:lvl3pPr marL="9144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3pPr>
            <a:lvl4pPr marL="13716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4pPr>
            <a:lvl5pPr marL="1828800" algn="l" defTabSz="457200" rtl="0" fontAlgn="base">
              <a:spcBef>
                <a:spcPct val="0"/>
              </a:spcBef>
              <a:spcAft>
                <a:spcPct val="0"/>
              </a:spcAft>
              <a:defRPr kern="1200">
                <a:solidFill>
                  <a:schemeClr val="tx1"/>
                </a:solidFill>
                <a:latin typeface="Arial" pitchFamily="-65" charset="0"/>
                <a:ea typeface="ＭＳ Ｐゴシック" pitchFamily="-65" charset="-128"/>
                <a:cs typeface="ＭＳ Ｐゴシック" pitchFamily="-65" charset="-128"/>
              </a:defRPr>
            </a:lvl5pPr>
            <a:lvl6pPr marL="22860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6pPr>
            <a:lvl7pPr marL="27432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7pPr>
            <a:lvl8pPr marL="32004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8pPr>
            <a:lvl9pPr marL="3657600" algn="l" defTabSz="457200" rtl="0" eaLnBrk="1" latinLnBrk="0" hangingPunct="1">
              <a:defRPr kern="1200">
                <a:solidFill>
                  <a:schemeClr val="tx1"/>
                </a:solidFill>
                <a:latin typeface="Arial" pitchFamily="-65" charset="0"/>
                <a:ea typeface="ＭＳ Ｐゴシック" pitchFamily="-65" charset="-128"/>
                <a:cs typeface="ＭＳ Ｐゴシック" pitchFamily="-65" charset="-128"/>
              </a:defRPr>
            </a:lvl9pPr>
          </a:lstStyle>
          <a:p>
            <a:pPr marL="0" marR="0" lvl="0" indent="0" defTabSz="914400" eaLnBrk="1" fontAlgn="auto" latinLnBrk="0" hangingPunct="1">
              <a:lnSpc>
                <a:spcPct val="100000"/>
              </a:lnSpc>
              <a:spcBef>
                <a:spcPts val="0"/>
              </a:spcBef>
              <a:spcAft>
                <a:spcPts val="0"/>
              </a:spcAft>
              <a:buClrTx/>
              <a:buSzTx/>
              <a:buFontTx/>
              <a:buNone/>
              <a:tabLst/>
              <a:defRPr/>
            </a:pPr>
            <a:r>
              <a:rPr kumimoji="0" lang="es-ES" sz="1100" b="1" i="0" u="none" strike="noStrike" kern="0" cap="none" spc="0" normalizeH="0" baseline="0">
                <a:ln>
                  <a:noFill/>
                </a:ln>
                <a:solidFill>
                  <a:srgbClr val="000000"/>
                </a:solidFill>
                <a:effectLst/>
                <a:uLnTx/>
                <a:uFillTx/>
                <a:latin typeface="Calibri" panose="020F0502020204030204" pitchFamily="34" charset="0"/>
                <a:ea typeface="ＭＳ Ｐゴシック"/>
              </a:rPr>
              <a:t>NORTE CENTRO</a:t>
            </a:r>
          </a:p>
        </xdr:txBody>
      </xdr:sp>
    </xdr:grpSp>
    <xdr:clientData/>
  </xdr:twoCellAnchor>
  <xdr:twoCellAnchor editAs="oneCell">
    <xdr:from>
      <xdr:col>0</xdr:col>
      <xdr:colOff>0</xdr:colOff>
      <xdr:row>1</xdr:row>
      <xdr:rowOff>74990</xdr:rowOff>
    </xdr:from>
    <xdr:to>
      <xdr:col>0</xdr:col>
      <xdr:colOff>836083</xdr:colOff>
      <xdr:row>1</xdr:row>
      <xdr:rowOff>969709</xdr:rowOff>
    </xdr:to>
    <xdr:pic>
      <xdr:nvPicPr>
        <xdr:cNvPr id="82" name="Imagen 81">
          <a:hlinkClick xmlns:r="http://schemas.openxmlformats.org/officeDocument/2006/relationships" r:id="rId1"/>
          <a:extLst>
            <a:ext uri="{FF2B5EF4-FFF2-40B4-BE49-F238E27FC236}">
              <a16:creationId xmlns:a16="http://schemas.microsoft.com/office/drawing/2014/main" id="{0102F2A2-1006-4ABC-9CDA-DF504E00C860}"/>
            </a:ext>
          </a:extLst>
        </xdr:cNvPr>
        <xdr:cNvPicPr>
          <a:picLocks noChangeAspect="1"/>
        </xdr:cNvPicPr>
      </xdr:nvPicPr>
      <xdr:blipFill>
        <a:blip xmlns:r="http://schemas.openxmlformats.org/officeDocument/2006/relationships" r:embed="rId2"/>
        <a:stretch>
          <a:fillRect/>
        </a:stretch>
      </xdr:blipFill>
      <xdr:spPr>
        <a:xfrm>
          <a:off x="0" y="255965"/>
          <a:ext cx="836083" cy="894719"/>
        </a:xfrm>
        <a:prstGeom prst="rect">
          <a:avLst/>
        </a:prstGeom>
      </xdr:spPr>
    </xdr:pic>
    <xdr:clientData/>
  </xdr:twoCellAnchor>
  <xdr:twoCellAnchor>
    <xdr:from>
      <xdr:col>0</xdr:col>
      <xdr:colOff>1303466</xdr:colOff>
      <xdr:row>1</xdr:row>
      <xdr:rowOff>0</xdr:rowOff>
    </xdr:from>
    <xdr:to>
      <xdr:col>0</xdr:col>
      <xdr:colOff>3592641</xdr:colOff>
      <xdr:row>1</xdr:row>
      <xdr:rowOff>1054101</xdr:rowOff>
    </xdr:to>
    <xdr:sp macro="" textlink="">
      <xdr:nvSpPr>
        <xdr:cNvPr id="83" name="Freeform 2">
          <a:extLst>
            <a:ext uri="{FF2B5EF4-FFF2-40B4-BE49-F238E27FC236}">
              <a16:creationId xmlns:a16="http://schemas.microsoft.com/office/drawing/2014/main" id="{F917A261-CD74-4412-A6F6-4C542578626A}"/>
            </a:ext>
          </a:extLst>
        </xdr:cNvPr>
        <xdr:cNvSpPr/>
      </xdr:nvSpPr>
      <xdr:spPr>
        <a:xfrm>
          <a:off x="1306641" y="180975"/>
          <a:ext cx="2282825" cy="1057276"/>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8093528</xdr:colOff>
      <xdr:row>1</xdr:row>
      <xdr:rowOff>57809</xdr:rowOff>
    </xdr:from>
    <xdr:to>
      <xdr:col>0</xdr:col>
      <xdr:colOff>10791876</xdr:colOff>
      <xdr:row>1</xdr:row>
      <xdr:rowOff>838654</xdr:rowOff>
    </xdr:to>
    <xdr:sp macro="" textlink="">
      <xdr:nvSpPr>
        <xdr:cNvPr id="84" name="Freeform 11">
          <a:extLst>
            <a:ext uri="{FF2B5EF4-FFF2-40B4-BE49-F238E27FC236}">
              <a16:creationId xmlns:a16="http://schemas.microsoft.com/office/drawing/2014/main" id="{F982576B-A4E7-4E20-B9E4-13822965B03C}"/>
            </a:ext>
          </a:extLst>
        </xdr:cNvPr>
        <xdr:cNvSpPr/>
      </xdr:nvSpPr>
      <xdr:spPr>
        <a:xfrm>
          <a:off x="8093528" y="238784"/>
          <a:ext cx="2695173"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1212903</xdr:colOff>
      <xdr:row>0</xdr:row>
      <xdr:rowOff>137584</xdr:rowOff>
    </xdr:from>
    <xdr:to>
      <xdr:col>0</xdr:col>
      <xdr:colOff>3489378</xdr:colOff>
      <xdr:row>1</xdr:row>
      <xdr:rowOff>570442</xdr:rowOff>
    </xdr:to>
    <xdr:sp macro="" textlink="">
      <xdr:nvSpPr>
        <xdr:cNvPr id="2" name="Freeform 2">
          <a:extLst>
            <a:ext uri="{FF2B5EF4-FFF2-40B4-BE49-F238E27FC236}">
              <a16:creationId xmlns:a16="http://schemas.microsoft.com/office/drawing/2014/main" id="{834CA1AC-62F4-479C-942D-92094939CF3F}"/>
            </a:ext>
          </a:extLst>
        </xdr:cNvPr>
        <xdr:cNvSpPr/>
      </xdr:nvSpPr>
      <xdr:spPr>
        <a:xfrm>
          <a:off x="1209728" y="140759"/>
          <a:ext cx="2282825" cy="1048808"/>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0</xdr:col>
      <xdr:colOff>5408083</xdr:colOff>
      <xdr:row>0</xdr:row>
      <xdr:rowOff>208093</xdr:rowOff>
    </xdr:from>
    <xdr:to>
      <xdr:col>0</xdr:col>
      <xdr:colOff>8115956</xdr:colOff>
      <xdr:row>1</xdr:row>
      <xdr:rowOff>367695</xdr:rowOff>
    </xdr:to>
    <xdr:sp macro="" textlink="">
      <xdr:nvSpPr>
        <xdr:cNvPr id="3" name="Freeform 11">
          <a:extLst>
            <a:ext uri="{FF2B5EF4-FFF2-40B4-BE49-F238E27FC236}">
              <a16:creationId xmlns:a16="http://schemas.microsoft.com/office/drawing/2014/main" id="{BFD1D6E7-37AC-405E-912E-613DF8FAE964}"/>
            </a:ext>
          </a:extLst>
        </xdr:cNvPr>
        <xdr:cNvSpPr/>
      </xdr:nvSpPr>
      <xdr:spPr>
        <a:xfrm>
          <a:off x="5408083" y="208093"/>
          <a:ext cx="2707873" cy="781902"/>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0</xdr:col>
      <xdr:colOff>201083</xdr:colOff>
      <xdr:row>0</xdr:row>
      <xdr:rowOff>127000</xdr:rowOff>
    </xdr:from>
    <xdr:to>
      <xdr:col>0</xdr:col>
      <xdr:colOff>1027641</xdr:colOff>
      <xdr:row>1</xdr:row>
      <xdr:rowOff>387777</xdr:rowOff>
    </xdr:to>
    <xdr:pic>
      <xdr:nvPicPr>
        <xdr:cNvPr id="4" name="Imagen 3">
          <a:hlinkClick xmlns:r="http://schemas.openxmlformats.org/officeDocument/2006/relationships" r:id="rId3"/>
          <a:extLst>
            <a:ext uri="{FF2B5EF4-FFF2-40B4-BE49-F238E27FC236}">
              <a16:creationId xmlns:a16="http://schemas.microsoft.com/office/drawing/2014/main" id="{F5C925A4-3F23-4DCA-957F-5D78A2E6EADF}"/>
            </a:ext>
          </a:extLst>
        </xdr:cNvPr>
        <xdr:cNvPicPr>
          <a:picLocks noChangeAspect="1"/>
        </xdr:cNvPicPr>
      </xdr:nvPicPr>
      <xdr:blipFill>
        <a:blip xmlns:r="http://schemas.openxmlformats.org/officeDocument/2006/relationships" r:embed="rId4"/>
        <a:stretch>
          <a:fillRect/>
        </a:stretch>
      </xdr:blipFill>
      <xdr:spPr>
        <a:xfrm>
          <a:off x="197908" y="123825"/>
          <a:ext cx="829733" cy="88307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82906</xdr:colOff>
      <xdr:row>0</xdr:row>
      <xdr:rowOff>54428</xdr:rowOff>
    </xdr:from>
    <xdr:to>
      <xdr:col>4</xdr:col>
      <xdr:colOff>766438</xdr:colOff>
      <xdr:row>1</xdr:row>
      <xdr:rowOff>101600</xdr:rowOff>
    </xdr:to>
    <xdr:sp macro="" textlink="">
      <xdr:nvSpPr>
        <xdr:cNvPr id="2" name="Freeform 2">
          <a:extLst>
            <a:ext uri="{FF2B5EF4-FFF2-40B4-BE49-F238E27FC236}">
              <a16:creationId xmlns:a16="http://schemas.microsoft.com/office/drawing/2014/main" id="{E0922694-4D94-47D5-80A4-72F61B213B9D}"/>
            </a:ext>
          </a:extLst>
        </xdr:cNvPr>
        <xdr:cNvSpPr/>
      </xdr:nvSpPr>
      <xdr:spPr>
        <a:xfrm>
          <a:off x="1314806" y="54428"/>
          <a:ext cx="2283732" cy="105047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1"/>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861785</xdr:colOff>
      <xdr:row>0</xdr:row>
      <xdr:rowOff>162583</xdr:rowOff>
    </xdr:from>
    <xdr:to>
      <xdr:col>9</xdr:col>
      <xdr:colOff>752980</xdr:colOff>
      <xdr:row>0</xdr:row>
      <xdr:rowOff>943428</xdr:rowOff>
    </xdr:to>
    <xdr:sp macro="" textlink="">
      <xdr:nvSpPr>
        <xdr:cNvPr id="3" name="Freeform 11">
          <a:extLst>
            <a:ext uri="{FF2B5EF4-FFF2-40B4-BE49-F238E27FC236}">
              <a16:creationId xmlns:a16="http://schemas.microsoft.com/office/drawing/2014/main" id="{0AFDA0F7-FE40-4A97-802F-1211F1939139}"/>
            </a:ext>
          </a:extLst>
        </xdr:cNvPr>
        <xdr:cNvSpPr/>
      </xdr:nvSpPr>
      <xdr:spPr>
        <a:xfrm>
          <a:off x="6894285" y="159408"/>
          <a:ext cx="2694720" cy="78084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2"/>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editAs="oneCell">
    <xdr:from>
      <xdr:col>1</xdr:col>
      <xdr:colOff>0</xdr:colOff>
      <xdr:row>0</xdr:row>
      <xdr:rowOff>0</xdr:rowOff>
    </xdr:from>
    <xdr:to>
      <xdr:col>2</xdr:col>
      <xdr:colOff>26912</xdr:colOff>
      <xdr:row>0</xdr:row>
      <xdr:rowOff>894719</xdr:rowOff>
    </xdr:to>
    <xdr:pic>
      <xdr:nvPicPr>
        <xdr:cNvPr id="4" name="Imagen 3">
          <a:hlinkClick xmlns:r="http://schemas.openxmlformats.org/officeDocument/2006/relationships" r:id="rId3"/>
          <a:extLst>
            <a:ext uri="{FF2B5EF4-FFF2-40B4-BE49-F238E27FC236}">
              <a16:creationId xmlns:a16="http://schemas.microsoft.com/office/drawing/2014/main" id="{CC456EA5-62DE-44B6-B271-2AB324BDDB6B}"/>
            </a:ext>
          </a:extLst>
        </xdr:cNvPr>
        <xdr:cNvPicPr>
          <a:picLocks noChangeAspect="1"/>
        </xdr:cNvPicPr>
      </xdr:nvPicPr>
      <xdr:blipFill>
        <a:blip xmlns:r="http://schemas.openxmlformats.org/officeDocument/2006/relationships" r:embed="rId4"/>
        <a:stretch>
          <a:fillRect/>
        </a:stretch>
      </xdr:blipFill>
      <xdr:spPr>
        <a:xfrm>
          <a:off x="428625" y="0"/>
          <a:ext cx="830187" cy="89471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184150</xdr:colOff>
          <xdr:row>5</xdr:row>
          <xdr:rowOff>152400</xdr:rowOff>
        </xdr:from>
        <xdr:to>
          <xdr:col>1</xdr:col>
          <xdr:colOff>393700</xdr:colOff>
          <xdr:row>7</xdr:row>
          <xdr:rowOff>190500</xdr:rowOff>
        </xdr:to>
        <xdr:sp macro="" textlink="">
          <xdr:nvSpPr>
            <xdr:cNvPr id="7170" name="Drop Down 2" hidden="1">
              <a:extLst>
                <a:ext uri="{63B3BB69-23CF-44E3-9099-C40C66FF867C}">
                  <a14:compatExt spid="_x0000_s7170"/>
                </a:ext>
                <a:ext uri="{FF2B5EF4-FFF2-40B4-BE49-F238E27FC236}">
                  <a16:creationId xmlns:a16="http://schemas.microsoft.com/office/drawing/2014/main" id="{00000000-0008-0000-0600-0000021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87690</xdr:rowOff>
    </xdr:from>
    <xdr:to>
      <xdr:col>0</xdr:col>
      <xdr:colOff>829733</xdr:colOff>
      <xdr:row>1</xdr:row>
      <xdr:rowOff>247105</xdr:rowOff>
    </xdr:to>
    <xdr:pic>
      <xdr:nvPicPr>
        <xdr:cNvPr id="2" name="Imagen 1">
          <a:hlinkClick xmlns:r="http://schemas.openxmlformats.org/officeDocument/2006/relationships" r:id="rId1"/>
          <a:extLst>
            <a:ext uri="{FF2B5EF4-FFF2-40B4-BE49-F238E27FC236}">
              <a16:creationId xmlns:a16="http://schemas.microsoft.com/office/drawing/2014/main" id="{AB645F98-5FF8-4566-87DF-1CC10269BA51}"/>
            </a:ext>
          </a:extLst>
        </xdr:cNvPr>
        <xdr:cNvPicPr>
          <a:picLocks noChangeAspect="1"/>
        </xdr:cNvPicPr>
      </xdr:nvPicPr>
      <xdr:blipFill>
        <a:blip xmlns:r="http://schemas.openxmlformats.org/officeDocument/2006/relationships" r:embed="rId2"/>
        <a:stretch>
          <a:fillRect/>
        </a:stretch>
      </xdr:blipFill>
      <xdr:spPr>
        <a:xfrm>
          <a:off x="0" y="87690"/>
          <a:ext cx="832908" cy="891544"/>
        </a:xfrm>
        <a:prstGeom prst="rect">
          <a:avLst/>
        </a:prstGeom>
      </xdr:spPr>
    </xdr:pic>
    <xdr:clientData/>
  </xdr:twoCellAnchor>
  <xdr:twoCellAnchor>
    <xdr:from>
      <xdr:col>0</xdr:col>
      <xdr:colOff>1303466</xdr:colOff>
      <xdr:row>0</xdr:row>
      <xdr:rowOff>0</xdr:rowOff>
    </xdr:from>
    <xdr:to>
      <xdr:col>0</xdr:col>
      <xdr:colOff>3600352</xdr:colOff>
      <xdr:row>1</xdr:row>
      <xdr:rowOff>326508</xdr:rowOff>
    </xdr:to>
    <xdr:sp macro="" textlink="">
      <xdr:nvSpPr>
        <xdr:cNvPr id="3" name="Freeform 2">
          <a:extLst>
            <a:ext uri="{FF2B5EF4-FFF2-40B4-BE49-F238E27FC236}">
              <a16:creationId xmlns:a16="http://schemas.microsoft.com/office/drawing/2014/main" id="{8B712259-0E0B-4FB1-8F73-911D9FB96C53}"/>
            </a:ext>
          </a:extLst>
        </xdr:cNvPr>
        <xdr:cNvSpPr/>
      </xdr:nvSpPr>
      <xdr:spPr>
        <a:xfrm>
          <a:off x="1303466" y="0"/>
          <a:ext cx="2296886" cy="105546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763814</xdr:colOff>
      <xdr:row>0</xdr:row>
      <xdr:rowOff>162584</xdr:rowOff>
    </xdr:from>
    <xdr:to>
      <xdr:col>12</xdr:col>
      <xdr:colOff>612373</xdr:colOff>
      <xdr:row>1</xdr:row>
      <xdr:rowOff>208125</xdr:rowOff>
    </xdr:to>
    <xdr:sp macro="" textlink="">
      <xdr:nvSpPr>
        <xdr:cNvPr id="4" name="Freeform 11">
          <a:extLst>
            <a:ext uri="{FF2B5EF4-FFF2-40B4-BE49-F238E27FC236}">
              <a16:creationId xmlns:a16="http://schemas.microsoft.com/office/drawing/2014/main" id="{882A002A-42B4-4B8E-B32E-567597B9843C}"/>
            </a:ext>
          </a:extLst>
        </xdr:cNvPr>
        <xdr:cNvSpPr/>
      </xdr:nvSpPr>
      <xdr:spPr>
        <a:xfrm>
          <a:off x="14234885" y="162584"/>
          <a:ext cx="2706059" cy="77449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158750</xdr:colOff>
          <xdr:row>7</xdr:row>
          <xdr:rowOff>101600</xdr:rowOff>
        </xdr:from>
        <xdr:to>
          <xdr:col>1</xdr:col>
          <xdr:colOff>215900</xdr:colOff>
          <xdr:row>8</xdr:row>
          <xdr:rowOff>247650</xdr:rowOff>
        </xdr:to>
        <xdr:sp macro="" textlink="">
          <xdr:nvSpPr>
            <xdr:cNvPr id="8193" name="Drop Down 1" hidden="1">
              <a:extLst>
                <a:ext uri="{63B3BB69-23CF-44E3-9099-C40C66FF867C}">
                  <a14:compatExt spid="_x0000_s8193"/>
                </a:ext>
                <a:ext uri="{FF2B5EF4-FFF2-40B4-BE49-F238E27FC236}">
                  <a16:creationId xmlns:a16="http://schemas.microsoft.com/office/drawing/2014/main" id="{00000000-0008-0000-0800-000001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374650</xdr:colOff>
          <xdr:row>7</xdr:row>
          <xdr:rowOff>82550</xdr:rowOff>
        </xdr:from>
        <xdr:to>
          <xdr:col>5</xdr:col>
          <xdr:colOff>127000</xdr:colOff>
          <xdr:row>8</xdr:row>
          <xdr:rowOff>279400</xdr:rowOff>
        </xdr:to>
        <xdr:sp macro="" textlink="">
          <xdr:nvSpPr>
            <xdr:cNvPr id="8194" name="Drop Down 2" hidden="1">
              <a:extLst>
                <a:ext uri="{63B3BB69-23CF-44E3-9099-C40C66FF867C}">
                  <a14:compatExt spid="_x0000_s8194"/>
                </a:ext>
                <a:ext uri="{FF2B5EF4-FFF2-40B4-BE49-F238E27FC236}">
                  <a16:creationId xmlns:a16="http://schemas.microsoft.com/office/drawing/2014/main" id="{00000000-0008-0000-0800-000002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829733</xdr:colOff>
      <xdr:row>1</xdr:row>
      <xdr:rowOff>257980</xdr:rowOff>
    </xdr:to>
    <xdr:pic>
      <xdr:nvPicPr>
        <xdr:cNvPr id="2" name="Imagen 1">
          <a:hlinkClick xmlns:r="http://schemas.openxmlformats.org/officeDocument/2006/relationships" r:id="rId1"/>
          <a:extLst>
            <a:ext uri="{FF2B5EF4-FFF2-40B4-BE49-F238E27FC236}">
              <a16:creationId xmlns:a16="http://schemas.microsoft.com/office/drawing/2014/main" id="{D231A4EF-25BA-45A6-96DB-C681084C4F38}"/>
            </a:ext>
          </a:extLst>
        </xdr:cNvPr>
        <xdr:cNvPicPr>
          <a:picLocks noChangeAspect="1"/>
        </xdr:cNvPicPr>
      </xdr:nvPicPr>
      <xdr:blipFill>
        <a:blip xmlns:r="http://schemas.openxmlformats.org/officeDocument/2006/relationships" r:embed="rId2"/>
        <a:stretch>
          <a:fillRect/>
        </a:stretch>
      </xdr:blipFill>
      <xdr:spPr>
        <a:xfrm>
          <a:off x="0" y="84515"/>
          <a:ext cx="829733" cy="891544"/>
        </a:xfrm>
        <a:prstGeom prst="rect">
          <a:avLst/>
        </a:prstGeom>
      </xdr:spPr>
    </xdr:pic>
    <xdr:clientData/>
  </xdr:twoCellAnchor>
  <xdr:twoCellAnchor>
    <xdr:from>
      <xdr:col>0</xdr:col>
      <xdr:colOff>1306641</xdr:colOff>
      <xdr:row>0</xdr:row>
      <xdr:rowOff>0</xdr:rowOff>
    </xdr:from>
    <xdr:to>
      <xdr:col>1</xdr:col>
      <xdr:colOff>372435</xdr:colOff>
      <xdr:row>1</xdr:row>
      <xdr:rowOff>327858</xdr:rowOff>
    </xdr:to>
    <xdr:sp macro="" textlink="">
      <xdr:nvSpPr>
        <xdr:cNvPr id="3" name="Freeform 2">
          <a:extLst>
            <a:ext uri="{FF2B5EF4-FFF2-40B4-BE49-F238E27FC236}">
              <a16:creationId xmlns:a16="http://schemas.microsoft.com/office/drawing/2014/main" id="{409AA22D-7A00-4A42-9FF3-E3BDBBC4893D}"/>
            </a:ext>
          </a:extLst>
        </xdr:cNvPr>
        <xdr:cNvSpPr/>
      </xdr:nvSpPr>
      <xdr:spPr>
        <a:xfrm>
          <a:off x="1306641" y="0"/>
          <a:ext cx="2293711" cy="105546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9</xdr:col>
      <xdr:colOff>360664</xdr:colOff>
      <xdr:row>0</xdr:row>
      <xdr:rowOff>136126</xdr:rowOff>
    </xdr:from>
    <xdr:to>
      <xdr:col>13</xdr:col>
      <xdr:colOff>735215</xdr:colOff>
      <xdr:row>1</xdr:row>
      <xdr:rowOff>183017</xdr:rowOff>
    </xdr:to>
    <xdr:sp macro="" textlink="">
      <xdr:nvSpPr>
        <xdr:cNvPr id="4" name="Freeform 11">
          <a:extLst>
            <a:ext uri="{FF2B5EF4-FFF2-40B4-BE49-F238E27FC236}">
              <a16:creationId xmlns:a16="http://schemas.microsoft.com/office/drawing/2014/main" id="{3E6D2367-4EA5-417A-998D-2F1636E7685E}"/>
            </a:ext>
          </a:extLst>
        </xdr:cNvPr>
        <xdr:cNvSpPr/>
      </xdr:nvSpPr>
      <xdr:spPr>
        <a:xfrm>
          <a:off x="11711289" y="136126"/>
          <a:ext cx="2702884" cy="77449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88900</xdr:colOff>
          <xdr:row>6</xdr:row>
          <xdr:rowOff>336550</xdr:rowOff>
        </xdr:from>
        <xdr:to>
          <xdr:col>1</xdr:col>
          <xdr:colOff>400050</xdr:colOff>
          <xdr:row>7</xdr:row>
          <xdr:rowOff>57150</xdr:rowOff>
        </xdr:to>
        <xdr:sp macro="" textlink="">
          <xdr:nvSpPr>
            <xdr:cNvPr id="9217" name="Drop Down 1" hidden="1">
              <a:extLst>
                <a:ext uri="{63B3BB69-23CF-44E3-9099-C40C66FF867C}">
                  <a14:compatExt spid="_x0000_s9217"/>
                </a:ext>
                <a:ext uri="{FF2B5EF4-FFF2-40B4-BE49-F238E27FC236}">
                  <a16:creationId xmlns:a16="http://schemas.microsoft.com/office/drawing/2014/main" id="{00000000-0008-0000-0A00-0000012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0</xdr:col>
      <xdr:colOff>0</xdr:colOff>
      <xdr:row>0</xdr:row>
      <xdr:rowOff>84515</xdr:rowOff>
    </xdr:from>
    <xdr:to>
      <xdr:col>0</xdr:col>
      <xdr:colOff>829733</xdr:colOff>
      <xdr:row>1</xdr:row>
      <xdr:rowOff>248984</xdr:rowOff>
    </xdr:to>
    <xdr:pic>
      <xdr:nvPicPr>
        <xdr:cNvPr id="2" name="Imagen 1">
          <a:hlinkClick xmlns:r="http://schemas.openxmlformats.org/officeDocument/2006/relationships" r:id="rId1"/>
          <a:extLst>
            <a:ext uri="{FF2B5EF4-FFF2-40B4-BE49-F238E27FC236}">
              <a16:creationId xmlns:a16="http://schemas.microsoft.com/office/drawing/2014/main" id="{A90FBDAC-0FFF-47DC-A85C-1566A1F88A03}"/>
            </a:ext>
          </a:extLst>
        </xdr:cNvPr>
        <xdr:cNvPicPr>
          <a:picLocks noChangeAspect="1"/>
        </xdr:cNvPicPr>
      </xdr:nvPicPr>
      <xdr:blipFill>
        <a:blip xmlns:r="http://schemas.openxmlformats.org/officeDocument/2006/relationships" r:embed="rId2"/>
        <a:stretch>
          <a:fillRect/>
        </a:stretch>
      </xdr:blipFill>
      <xdr:spPr>
        <a:xfrm>
          <a:off x="0" y="84515"/>
          <a:ext cx="829733" cy="891544"/>
        </a:xfrm>
        <a:prstGeom prst="rect">
          <a:avLst/>
        </a:prstGeom>
      </xdr:spPr>
    </xdr:pic>
    <xdr:clientData/>
  </xdr:twoCellAnchor>
  <xdr:twoCellAnchor>
    <xdr:from>
      <xdr:col>0</xdr:col>
      <xdr:colOff>1306641</xdr:colOff>
      <xdr:row>0</xdr:row>
      <xdr:rowOff>0</xdr:rowOff>
    </xdr:from>
    <xdr:to>
      <xdr:col>1</xdr:col>
      <xdr:colOff>91977</xdr:colOff>
      <xdr:row>1</xdr:row>
      <xdr:rowOff>325212</xdr:rowOff>
    </xdr:to>
    <xdr:sp macro="" textlink="">
      <xdr:nvSpPr>
        <xdr:cNvPr id="3" name="Freeform 2">
          <a:extLst>
            <a:ext uri="{FF2B5EF4-FFF2-40B4-BE49-F238E27FC236}">
              <a16:creationId xmlns:a16="http://schemas.microsoft.com/office/drawing/2014/main" id="{1A82FAC0-1D26-4EE2-B679-D1CD07386E99}"/>
            </a:ext>
          </a:extLst>
        </xdr:cNvPr>
        <xdr:cNvSpPr/>
      </xdr:nvSpPr>
      <xdr:spPr>
        <a:xfrm>
          <a:off x="1306641" y="0"/>
          <a:ext cx="2293711" cy="1055462"/>
        </a:xfrm>
        <a:custGeom>
          <a:avLst/>
          <a:gdLst/>
          <a:ahLst/>
          <a:cxnLst/>
          <a:rect l="l" t="t" r="r" b="b"/>
          <a:pathLst>
            <a:path w="4904974" h="2191810">
              <a:moveTo>
                <a:pt x="0" y="0"/>
              </a:moveTo>
              <a:lnTo>
                <a:pt x="4904973" y="0"/>
              </a:lnTo>
              <a:lnTo>
                <a:pt x="4904973" y="2191810"/>
              </a:lnTo>
              <a:lnTo>
                <a:pt x="0" y="2191810"/>
              </a:lnTo>
              <a:lnTo>
                <a:pt x="0" y="0"/>
              </a:lnTo>
              <a:close/>
            </a:path>
          </a:pathLst>
        </a:custGeom>
        <a:blipFill>
          <a:blip xmlns:r="http://schemas.openxmlformats.org/officeDocument/2006/relationships" r:embed="rId3"/>
          <a:stretch>
            <a:fillRect b="-7614"/>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twoCellAnchor>
    <xdr:from>
      <xdr:col>8</xdr:col>
      <xdr:colOff>483960</xdr:colOff>
      <xdr:row>0</xdr:row>
      <xdr:rowOff>162584</xdr:rowOff>
    </xdr:from>
    <xdr:to>
      <xdr:col>10</xdr:col>
      <xdr:colOff>970694</xdr:colOff>
      <xdr:row>1</xdr:row>
      <xdr:rowOff>206829</xdr:rowOff>
    </xdr:to>
    <xdr:sp macro="" textlink="">
      <xdr:nvSpPr>
        <xdr:cNvPr id="4" name="Freeform 11">
          <a:extLst>
            <a:ext uri="{FF2B5EF4-FFF2-40B4-BE49-F238E27FC236}">
              <a16:creationId xmlns:a16="http://schemas.microsoft.com/office/drawing/2014/main" id="{50D40FD3-7CA3-4807-B54B-A70DE6048612}"/>
            </a:ext>
          </a:extLst>
        </xdr:cNvPr>
        <xdr:cNvSpPr/>
      </xdr:nvSpPr>
      <xdr:spPr>
        <a:xfrm>
          <a:off x="11183710" y="162584"/>
          <a:ext cx="2709234" cy="774495"/>
        </a:xfrm>
        <a:custGeom>
          <a:avLst/>
          <a:gdLst/>
          <a:ahLst/>
          <a:cxnLst/>
          <a:rect l="l" t="t" r="r" b="b"/>
          <a:pathLst>
            <a:path w="5413941" h="1560991">
              <a:moveTo>
                <a:pt x="0" y="0"/>
              </a:moveTo>
              <a:lnTo>
                <a:pt x="5413941" y="0"/>
              </a:lnTo>
              <a:lnTo>
                <a:pt x="5413941" y="1560991"/>
              </a:lnTo>
              <a:lnTo>
                <a:pt x="0" y="1560991"/>
              </a:lnTo>
              <a:lnTo>
                <a:pt x="0" y="0"/>
              </a:lnTo>
              <a:close/>
            </a:path>
          </a:pathLst>
        </a:custGeom>
        <a:blipFill>
          <a:blip xmlns:r="http://schemas.openxmlformats.org/officeDocument/2006/relationships" r:embed="rId4"/>
          <a:stretch>
            <a:fillRect/>
          </a:stretch>
        </a:blipFill>
      </xdr:spPr>
      <xdr:txBody>
        <a:bodyPr wrap="square"/>
        <a:lstStyle>
          <a:defPPr>
            <a:defRPr lang="en-US"/>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endParaRPr lang="es-ES_tradnl"/>
        </a:p>
      </xdr:txBody>
    </xdr:sp>
    <xdr:clientData/>
  </xdr:twoCellAnchor>
</xdr:wsDr>
</file>

<file path=xl/persons/person.xml><?xml version="1.0" encoding="utf-8"?>
<personList xmlns="http://schemas.microsoft.com/office/spreadsheetml/2018/threadedcomments" xmlns:x="http://schemas.openxmlformats.org/spreadsheetml/2006/main">
  <person displayName="Cubillo, Gema (KWMAT)" id="{C1216DA8-2471-4576-864B-324779A37D8C}" userId="S::gema.cubillo@kantar.com::6c6a77e2-7c38-4a87-a090-0e5d01c4fdeb"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M8" dT="2020-11-12T13:39:13.04" personId="{C1216DA8-2471-4576-864B-324779A37D8C}" id="{FEB69596-88EA-4D55-A9CF-558EAE56A09D}">
    <text>Dato expresado en % a excepción de cuando se selecciona la variable penetracion que está expresado en puntos.</text>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trlProp" Target="../ctrlProps/ctrlProp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5.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3.xml"/><Relationship Id="rId4" Type="http://schemas.openxmlformats.org/officeDocument/2006/relationships/ctrlProp" Target="../ctrlProps/ctrlProp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6D8516-81B8-4093-AEC1-F55060B26189}">
  <dimension ref="B1:P33"/>
  <sheetViews>
    <sheetView showGridLines="0" showRowColHeaders="0" tabSelected="1" zoomScale="70" zoomScaleNormal="70" zoomScaleSheetLayoutView="85" workbookViewId="0"/>
  </sheetViews>
  <sheetFormatPr defaultColWidth="11.42578125" defaultRowHeight="14.45"/>
  <cols>
    <col min="13" max="13" width="14.42578125" customWidth="1"/>
  </cols>
  <sheetData>
    <row r="1" spans="2:16" ht="72.95" customHeight="1">
      <c r="B1" s="98"/>
      <c r="C1" s="98"/>
      <c r="D1" s="98"/>
      <c r="E1" s="102" t="s">
        <v>0</v>
      </c>
      <c r="F1" s="102"/>
      <c r="G1" s="102"/>
      <c r="H1" s="102"/>
      <c r="I1" s="102"/>
      <c r="J1" s="102"/>
      <c r="K1" s="102"/>
      <c r="L1" s="102"/>
      <c r="M1" s="102"/>
      <c r="N1" s="98"/>
      <c r="O1" s="98"/>
      <c r="P1" s="98"/>
    </row>
    <row r="4" spans="2:16">
      <c r="B4" s="20"/>
    </row>
    <row r="5" spans="2:16" ht="47.45" customHeight="1">
      <c r="J5" s="99" t="s">
        <v>1</v>
      </c>
    </row>
    <row r="6" spans="2:16" ht="47.45" customHeight="1">
      <c r="J6" s="99" t="s">
        <v>2</v>
      </c>
    </row>
    <row r="7" spans="2:16" ht="47.45" customHeight="1">
      <c r="J7" s="99" t="s">
        <v>3</v>
      </c>
    </row>
    <row r="8" spans="2:16" ht="47.45" customHeight="1">
      <c r="J8" s="99" t="s">
        <v>4</v>
      </c>
    </row>
    <row r="9" spans="2:16" ht="47.45" customHeight="1">
      <c r="J9" s="99" t="s">
        <v>5</v>
      </c>
    </row>
    <row r="10" spans="2:16" ht="47.45" customHeight="1">
      <c r="J10" s="99" t="s">
        <v>6</v>
      </c>
    </row>
    <row r="33" ht="57" customHeight="1"/>
  </sheetData>
  <mergeCells count="1">
    <mergeCell ref="E1:M1"/>
  </mergeCells>
  <hyperlinks>
    <hyperlink ref="J5" location="KPI!A1" display="Principales variables" xr:uid="{B63D5C12-736E-4088-90C4-75C639D78F58}"/>
    <hyperlink ref="J6" location="PERFIL!A1" display="Perfil sociodemografico" xr:uid="{9EA716D2-2822-4ABF-A725-79E182D20A5B}"/>
    <hyperlink ref="J7" location="MOTIVOS!A1" display="Lugares y motivos de consumo" xr:uid="{ED388785-70D7-4D61-8088-25A4715302F9}"/>
    <hyperlink ref="J8" location="'METODOLOGÍA '!A1" display="Metodología" xr:uid="{73535BA6-DE58-4BCA-9356-55607212F778}"/>
    <hyperlink ref="J9" location="VARIABLES!A1" display="Glosario Variables" xr:uid="{FA744156-B710-4ACE-BEB5-FCD9542009AB}"/>
    <hyperlink ref="J10" location="'Conclusiones '!A1" display="Conclusiones" xr:uid="{EAFB0893-2FCC-432A-892F-C175C86D2064}"/>
  </hyperlinks>
  <pageMargins left="0.25" right="0.25" top="0.75" bottom="0.75" header="0.3" footer="0.3"/>
  <pageSetup paperSize="9" scale="51"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9">
    <tabColor rgb="FFFFFF00"/>
  </sheetPr>
  <dimension ref="A2:O140"/>
  <sheetViews>
    <sheetView zoomScale="60" zoomScaleNormal="60" workbookViewId="0">
      <selection activeCell="N12" sqref="N12"/>
    </sheetView>
  </sheetViews>
  <sheetFormatPr defaultColWidth="11.42578125" defaultRowHeight="14.45"/>
  <cols>
    <col min="1" max="1" width="45.5703125" style="20" customWidth="1"/>
    <col min="2" max="2" width="68.42578125" style="20" customWidth="1"/>
    <col min="3" max="3" width="24.85546875" style="20" customWidth="1"/>
    <col min="4" max="4" width="37.28515625" style="20" customWidth="1"/>
    <col min="5" max="5" width="12" style="20" bestFit="1" customWidth="1"/>
    <col min="6" max="6" width="11.42578125" style="20"/>
    <col min="7" max="9" width="12" style="20" bestFit="1" customWidth="1"/>
    <col min="10" max="13" width="11.42578125" style="20"/>
    <col min="14" max="14" width="12" style="20" bestFit="1" customWidth="1"/>
    <col min="15" max="16384" width="11.42578125" style="20"/>
  </cols>
  <sheetData>
    <row r="2" spans="1:15">
      <c r="E2" t="s">
        <v>106</v>
      </c>
      <c r="F2" t="s">
        <v>107</v>
      </c>
      <c r="G2" t="s">
        <v>108</v>
      </c>
      <c r="H2" t="s">
        <v>109</v>
      </c>
      <c r="I2" t="s">
        <v>110</v>
      </c>
      <c r="J2" t="s">
        <v>111</v>
      </c>
      <c r="K2" t="s">
        <v>112</v>
      </c>
      <c r="L2" t="s">
        <v>113</v>
      </c>
      <c r="M2" t="s">
        <v>41</v>
      </c>
    </row>
    <row r="3" spans="1:15">
      <c r="A3" s="20" t="str">
        <f>B3&amp;C3&amp;D3</f>
        <v>DISTRIBUCION VOLUMEN X CRITERIO (Consumiciones)Total AperitivosT.ESPAÑA</v>
      </c>
      <c r="B3" s="20" t="s">
        <v>45</v>
      </c>
      <c r="C3" s="20" t="s">
        <v>44</v>
      </c>
      <c r="D3" s="20" t="s">
        <v>47</v>
      </c>
      <c r="E3" s="21">
        <v>100</v>
      </c>
      <c r="F3" s="21">
        <v>100</v>
      </c>
      <c r="G3" s="21">
        <v>100</v>
      </c>
      <c r="H3" s="21">
        <v>100</v>
      </c>
      <c r="I3" s="21">
        <v>100</v>
      </c>
      <c r="J3" s="21">
        <v>100</v>
      </c>
      <c r="K3" s="21">
        <v>100</v>
      </c>
      <c r="L3" s="21">
        <v>100</v>
      </c>
      <c r="M3" s="21">
        <v>100</v>
      </c>
      <c r="N3" s="21"/>
      <c r="O3" s="21"/>
    </row>
    <row r="4" spans="1:15">
      <c r="A4" s="20" t="str">
        <f t="shared" ref="A4:A67" si="0">B4&amp;C4&amp;D4</f>
        <v>DISTRIBUCION VOLUMEN X CRITERIO (Consumiciones)Total AperitivosHiper+Super+Discount+G.A</v>
      </c>
      <c r="B4" s="20" t="s">
        <v>45</v>
      </c>
      <c r="C4" s="20" t="s">
        <v>44</v>
      </c>
      <c r="D4" s="20" t="s">
        <v>132</v>
      </c>
      <c r="E4" s="21">
        <v>35.539402132860801</v>
      </c>
      <c r="F4" s="21">
        <v>39.194150968470701</v>
      </c>
      <c r="G4" s="21">
        <v>41.507512932096198</v>
      </c>
      <c r="H4" s="21">
        <v>39.688081978813898</v>
      </c>
      <c r="I4" s="21">
        <v>39.657110553358699</v>
      </c>
      <c r="J4" s="21">
        <v>42.627628661657603</v>
      </c>
      <c r="K4" s="21">
        <v>42.677383310259202</v>
      </c>
      <c r="L4" s="21">
        <v>44.630439213646603</v>
      </c>
      <c r="M4" s="21">
        <v>39.728600681217301</v>
      </c>
      <c r="N4" s="21"/>
      <c r="O4" s="21"/>
    </row>
    <row r="5" spans="1:15">
      <c r="A5" s="20" t="str">
        <f t="shared" si="0"/>
        <v>DISTRIBUCION VOLUMEN X CRITERIO (Consumiciones)Total AperitivosRestaurantes</v>
      </c>
      <c r="B5" s="20" t="s">
        <v>45</v>
      </c>
      <c r="C5" s="20" t="s">
        <v>44</v>
      </c>
      <c r="D5" s="20" t="s">
        <v>133</v>
      </c>
      <c r="E5" s="21">
        <v>1.77290380062944</v>
      </c>
      <c r="F5" s="21">
        <v>1.73499036512841</v>
      </c>
      <c r="G5" s="21">
        <v>2.13173716777175</v>
      </c>
      <c r="H5" s="21">
        <v>3.5624623325665601</v>
      </c>
      <c r="I5" s="21">
        <v>2.57230868041579</v>
      </c>
      <c r="J5" s="21">
        <v>1.73087101681682</v>
      </c>
      <c r="K5" s="21">
        <v>2.8351193927369298</v>
      </c>
      <c r="L5" s="21">
        <v>2.1436555100262198</v>
      </c>
      <c r="M5" s="21">
        <v>1.62911400701672</v>
      </c>
      <c r="N5" s="21"/>
      <c r="O5" s="21"/>
    </row>
    <row r="6" spans="1:15">
      <c r="A6" s="20" t="str">
        <f t="shared" si="0"/>
        <v>DISTRIBUCION VOLUMEN X CRITERIO (Consumiciones)Total AperitivosRestaurantes Fast Food</v>
      </c>
      <c r="B6" s="20" t="s">
        <v>45</v>
      </c>
      <c r="C6" s="20" t="s">
        <v>44</v>
      </c>
      <c r="D6" s="20" t="s">
        <v>134</v>
      </c>
      <c r="E6" s="21">
        <v>2.3945750264025301</v>
      </c>
      <c r="F6" s="21">
        <v>1.64022226652048</v>
      </c>
      <c r="G6" s="21">
        <v>1.4247724255510701</v>
      </c>
      <c r="H6" s="21">
        <v>1.9295046630699</v>
      </c>
      <c r="I6" s="21">
        <v>2.0465475753557598</v>
      </c>
      <c r="J6" s="21">
        <v>1.9587052044213999</v>
      </c>
      <c r="K6" s="21">
        <v>1.9962196822913501</v>
      </c>
      <c r="L6" s="21">
        <v>1.7187695481349801</v>
      </c>
      <c r="M6" s="21">
        <v>2.0341328885037901</v>
      </c>
      <c r="N6" s="21"/>
      <c r="O6" s="21"/>
    </row>
    <row r="7" spans="1:15">
      <c r="A7" s="20" t="str">
        <f t="shared" si="0"/>
        <v>DISTRIBUCION VOLUMEN X CRITERIO (Consumiciones)Total AperitivosBares/Cafeterias/Cervecerias</v>
      </c>
      <c r="B7" s="20" t="s">
        <v>45</v>
      </c>
      <c r="C7" s="20" t="s">
        <v>44</v>
      </c>
      <c r="D7" s="20" t="s">
        <v>135</v>
      </c>
      <c r="E7" s="21">
        <v>11.0718900699079</v>
      </c>
      <c r="F7" s="21">
        <v>9.9818017209874093</v>
      </c>
      <c r="G7" s="21">
        <v>10.004677419503601</v>
      </c>
      <c r="H7" s="21">
        <v>9.7464857302640695</v>
      </c>
      <c r="I7" s="21">
        <v>12.853914592853901</v>
      </c>
      <c r="J7" s="21">
        <v>7.0254930878708404</v>
      </c>
      <c r="K7" s="21">
        <v>7.8772085954844702</v>
      </c>
      <c r="L7" s="21">
        <v>10.647996513842701</v>
      </c>
      <c r="M7" s="21">
        <v>12.1172546469057</v>
      </c>
      <c r="N7" s="21"/>
      <c r="O7" s="21"/>
    </row>
    <row r="8" spans="1:15">
      <c r="A8" s="20" t="str">
        <f t="shared" si="0"/>
        <v>DISTRIBUCION VOLUMEN X CRITERIO (Consumiciones)Total AperitivosPanaderias/Pastelerias</v>
      </c>
      <c r="B8" s="20" t="s">
        <v>45</v>
      </c>
      <c r="C8" s="20" t="s">
        <v>44</v>
      </c>
      <c r="D8" s="20" t="s">
        <v>136</v>
      </c>
      <c r="E8" s="21">
        <v>1.04752104297552</v>
      </c>
      <c r="F8" s="21">
        <v>0.71996993255589903</v>
      </c>
      <c r="G8" s="21">
        <v>1.5289377275859799</v>
      </c>
      <c r="H8" s="21">
        <v>1.6098794099175999</v>
      </c>
      <c r="I8" s="21">
        <v>0.69519111240025599</v>
      </c>
      <c r="J8" s="21">
        <v>0.85205047459679595</v>
      </c>
      <c r="K8" s="21">
        <v>0.936262706235371</v>
      </c>
      <c r="L8" s="21">
        <v>1.2288678071649</v>
      </c>
      <c r="M8" s="21">
        <v>0.700777227262807</v>
      </c>
      <c r="N8" s="21"/>
      <c r="O8" s="21"/>
    </row>
    <row r="9" spans="1:15">
      <c r="A9" s="20" t="str">
        <f t="shared" si="0"/>
        <v>DISTRIBUCION VOLUMEN X CRITERIO (Consumiciones)Total AperitivosTda.Alimentacion/Delicatesen</v>
      </c>
      <c r="B9" s="20" t="s">
        <v>45</v>
      </c>
      <c r="C9" s="20" t="s">
        <v>44</v>
      </c>
      <c r="D9" s="20" t="s">
        <v>137</v>
      </c>
      <c r="E9" s="21">
        <v>7.9536650507778797</v>
      </c>
      <c r="F9" s="21">
        <v>8.0692963221369496</v>
      </c>
      <c r="G9" s="21">
        <v>7.1713706868795102</v>
      </c>
      <c r="H9" s="21">
        <v>7.9141562585402099</v>
      </c>
      <c r="I9" s="21">
        <v>8.0281267018682101</v>
      </c>
      <c r="J9" s="21">
        <v>6.55237557765044</v>
      </c>
      <c r="K9" s="21">
        <v>7.2730297420027901</v>
      </c>
      <c r="L9" s="21">
        <v>6.3855744428122598</v>
      </c>
      <c r="M9" s="21">
        <v>5.2361658805082403</v>
      </c>
      <c r="N9" s="21"/>
      <c r="O9" s="21"/>
    </row>
    <row r="10" spans="1:15">
      <c r="A10" s="20" t="str">
        <f t="shared" si="0"/>
        <v>DISTRIBUCION VOLUMEN X CRITERIO (Consumiciones)Total AperitivosCanal Conveniencia/24h</v>
      </c>
      <c r="B10" s="20" t="s">
        <v>45</v>
      </c>
      <c r="C10" s="20" t="s">
        <v>44</v>
      </c>
      <c r="D10" s="20" t="s">
        <v>138</v>
      </c>
      <c r="E10" s="21">
        <v>20.367738249907401</v>
      </c>
      <c r="F10" s="21">
        <v>23.453711086747099</v>
      </c>
      <c r="G10" s="21">
        <v>20.954627185678799</v>
      </c>
      <c r="H10" s="21">
        <v>21.773278700095702</v>
      </c>
      <c r="I10" s="21">
        <v>15.121039826675799</v>
      </c>
      <c r="J10" s="21">
        <v>18.601242993738499</v>
      </c>
      <c r="K10" s="21">
        <v>17.7186799213267</v>
      </c>
      <c r="L10" s="21">
        <v>16.429104844774599</v>
      </c>
      <c r="M10" s="21">
        <v>14.3143567725946</v>
      </c>
      <c r="N10" s="21"/>
      <c r="O10" s="21"/>
    </row>
    <row r="11" spans="1:15">
      <c r="A11" s="20" t="str">
        <f t="shared" si="0"/>
        <v>DISTRIBUCION VOLUMEN X CRITERIO (Consumiciones)Total AperitivosHoteles</v>
      </c>
      <c r="B11" s="20" t="s">
        <v>45</v>
      </c>
      <c r="C11" s="20" t="s">
        <v>44</v>
      </c>
      <c r="D11" s="20" t="s">
        <v>139</v>
      </c>
      <c r="E11" s="21">
        <v>0.317501909484464</v>
      </c>
      <c r="F11" s="21">
        <v>0.14692165852686101</v>
      </c>
      <c r="G11" s="21">
        <v>7.3235279736440798E-2</v>
      </c>
      <c r="H11" s="21">
        <v>5.1917261050471203E-2</v>
      </c>
      <c r="I11" s="21">
        <v>6.55059506191841E-2</v>
      </c>
      <c r="J11" s="21">
        <v>1.50039218071258</v>
      </c>
      <c r="K11" s="21">
        <v>7.33075712320235E-2</v>
      </c>
      <c r="L11" s="21">
        <v>7.4415005587691596E-2</v>
      </c>
      <c r="M11" s="21">
        <v>0.274786102245971</v>
      </c>
      <c r="N11" s="21"/>
      <c r="O11" s="21"/>
    </row>
    <row r="12" spans="1:15">
      <c r="A12" s="20" t="str">
        <f t="shared" si="0"/>
        <v>DISTRIBUCION VOLUMEN X CRITERIO (Consumiciones)Total AperitivosEstaciones de servicio</v>
      </c>
      <c r="B12" s="20" t="s">
        <v>45</v>
      </c>
      <c r="C12" s="20" t="s">
        <v>44</v>
      </c>
      <c r="D12" s="20" t="s">
        <v>140</v>
      </c>
      <c r="E12" s="21">
        <v>4.3373298415707602</v>
      </c>
      <c r="F12" s="21">
        <v>2.9435346689258801</v>
      </c>
      <c r="G12" s="21">
        <v>2.5647296737523</v>
      </c>
      <c r="H12" s="21">
        <v>2.4016864151100501</v>
      </c>
      <c r="I12" s="21">
        <v>3.8215176816707301</v>
      </c>
      <c r="J12" s="21">
        <v>2.8033971703960399</v>
      </c>
      <c r="K12" s="21">
        <v>1.5124768576152099</v>
      </c>
      <c r="L12" s="21">
        <v>2.07461940440127</v>
      </c>
      <c r="M12" s="21">
        <v>2.1031297244232001</v>
      </c>
      <c r="N12" s="21"/>
      <c r="O12" s="21"/>
    </row>
    <row r="13" spans="1:15">
      <c r="A13" s="20" t="str">
        <f t="shared" si="0"/>
        <v>DISTRIBUCION VOLUMEN X CRITERIO (Consumiciones)Total AperitivosMaquinas dispensadoras</v>
      </c>
      <c r="B13" s="20" t="s">
        <v>45</v>
      </c>
      <c r="C13" s="20" t="s">
        <v>44</v>
      </c>
      <c r="D13" s="20" t="s">
        <v>141</v>
      </c>
      <c r="E13" s="21">
        <v>4.9581030650826801</v>
      </c>
      <c r="F13" s="21">
        <v>4.9875801521645204</v>
      </c>
      <c r="G13" s="21">
        <v>6.8143064457054896</v>
      </c>
      <c r="H13" s="21">
        <v>6.2776920111558896</v>
      </c>
      <c r="I13" s="21">
        <v>6.7377598678758304</v>
      </c>
      <c r="J13" s="21">
        <v>4.7738642187196803</v>
      </c>
      <c r="K13" s="21">
        <v>4.9192340462925204</v>
      </c>
      <c r="L13" s="21">
        <v>5.3162290812991602</v>
      </c>
      <c r="M13" s="21">
        <v>6.00669549127519</v>
      </c>
      <c r="N13" s="21"/>
      <c r="O13" s="21"/>
    </row>
    <row r="14" spans="1:15">
      <c r="A14" s="20" t="str">
        <f t="shared" si="0"/>
        <v>DISTRIBUCION VOLUMEN X CRITERIO (Consumiciones)Total AperitivosServicio en la empresa</v>
      </c>
      <c r="B14" s="20" t="s">
        <v>45</v>
      </c>
      <c r="C14" s="20" t="s">
        <v>44</v>
      </c>
      <c r="D14" s="20" t="s">
        <v>142</v>
      </c>
      <c r="E14" s="21">
        <v>0.58271401860227801</v>
      </c>
      <c r="F14" s="21">
        <v>1.2671583773547299</v>
      </c>
      <c r="G14" s="21">
        <v>0.38961197714614698</v>
      </c>
      <c r="H14" s="21">
        <v>0.74486600800314196</v>
      </c>
      <c r="I14" s="21">
        <v>0.35519432375156901</v>
      </c>
      <c r="J14" s="21">
        <v>0.759458620686571</v>
      </c>
      <c r="K14" s="21">
        <v>0.424721623710208</v>
      </c>
      <c r="L14" s="21">
        <v>0.75534090190262604</v>
      </c>
      <c r="M14" s="21">
        <v>0.64124058176443799</v>
      </c>
      <c r="N14" s="21"/>
      <c r="O14" s="21"/>
    </row>
    <row r="15" spans="1:15">
      <c r="A15" s="20" t="str">
        <f t="shared" si="0"/>
        <v>DISTRIBUCION VOLUMEN X CRITERIO (Consumiciones)Total AperitivosResto de canales</v>
      </c>
      <c r="B15" s="20" t="s">
        <v>45</v>
      </c>
      <c r="C15" s="20" t="s">
        <v>44</v>
      </c>
      <c r="D15" s="20" t="s">
        <v>143</v>
      </c>
      <c r="E15" s="21">
        <v>9.6566933139586002</v>
      </c>
      <c r="F15" s="21">
        <v>5.8606440413302803</v>
      </c>
      <c r="G15" s="21">
        <v>5.4344704598355396</v>
      </c>
      <c r="H15" s="21">
        <v>4.2999585545116803</v>
      </c>
      <c r="I15" s="21">
        <v>8.0457595363814995</v>
      </c>
      <c r="J15" s="21">
        <v>10.814510596928599</v>
      </c>
      <c r="K15" s="21">
        <v>11.756357317559599</v>
      </c>
      <c r="L15" s="21">
        <v>8.5949582504551003</v>
      </c>
      <c r="M15" s="21">
        <v>15.213724892807999</v>
      </c>
      <c r="N15" s="21"/>
      <c r="O15" s="21"/>
    </row>
    <row r="16" spans="1:15">
      <c r="A16" s="20" t="str">
        <f t="shared" si="0"/>
        <v>DISTRIBUCION VOLUMEN X CRITERIO (Consumiciones)Total AperitivosEN LA CALLE</v>
      </c>
      <c r="B16" s="20" t="s">
        <v>45</v>
      </c>
      <c r="C16" s="20" t="s">
        <v>44</v>
      </c>
      <c r="D16" s="20" t="s">
        <v>144</v>
      </c>
      <c r="E16" s="21">
        <v>41.799616205919399</v>
      </c>
      <c r="F16" s="21">
        <v>35.900744210771101</v>
      </c>
      <c r="G16" s="21">
        <v>35.1760398032716</v>
      </c>
      <c r="H16" s="21">
        <v>35.314804726595497</v>
      </c>
      <c r="I16" s="21">
        <v>36.080101756919902</v>
      </c>
      <c r="J16" s="21">
        <v>32.053756930240098</v>
      </c>
      <c r="K16" s="21">
        <v>34.497854402631397</v>
      </c>
      <c r="L16" s="21">
        <v>36.715386183290299</v>
      </c>
      <c r="M16" s="21">
        <v>36.608477258305797</v>
      </c>
      <c r="N16" s="21"/>
      <c r="O16" s="21"/>
    </row>
    <row r="17" spans="1:15">
      <c r="A17" s="20" t="str">
        <f t="shared" si="0"/>
        <v>DISTRIBUCION VOLUMEN X CRITERIO (Consumiciones)Total AperitivosEN CASA DE OTROS</v>
      </c>
      <c r="B17" s="20" t="s">
        <v>45</v>
      </c>
      <c r="C17" s="20" t="s">
        <v>44</v>
      </c>
      <c r="D17" s="20" t="s">
        <v>145</v>
      </c>
      <c r="E17" s="21">
        <v>10.4291790305932</v>
      </c>
      <c r="F17" s="21">
        <v>19.0623774876242</v>
      </c>
      <c r="G17" s="21">
        <v>17.790781885562801</v>
      </c>
      <c r="H17" s="21">
        <v>17.683088611901901</v>
      </c>
      <c r="I17" s="21">
        <v>14.3012647100609</v>
      </c>
      <c r="J17" s="21">
        <v>17.415193715807199</v>
      </c>
      <c r="K17" s="21">
        <v>15.9915020387698</v>
      </c>
      <c r="L17" s="21">
        <v>16.853909978422401</v>
      </c>
      <c r="M17" s="21">
        <v>11.0761691360612</v>
      </c>
      <c r="N17" s="21"/>
      <c r="O17" s="21"/>
    </row>
    <row r="18" spans="1:15">
      <c r="A18" s="20" t="str">
        <f t="shared" si="0"/>
        <v>DISTRIBUCION VOLUMEN X CRITERIO (Consumiciones)Total AperitivosEN EL ESTABLECIMIENTO</v>
      </c>
      <c r="B18" s="20" t="s">
        <v>45</v>
      </c>
      <c r="C18" s="20" t="s">
        <v>44</v>
      </c>
      <c r="D18" s="20" t="s">
        <v>146</v>
      </c>
      <c r="E18" s="21">
        <v>18.404099612200699</v>
      </c>
      <c r="F18" s="21">
        <v>16.616075284893199</v>
      </c>
      <c r="G18" s="21">
        <v>16.2245382778055</v>
      </c>
      <c r="H18" s="21">
        <v>16.7256978316227</v>
      </c>
      <c r="I18" s="21">
        <v>19.3927438259181</v>
      </c>
      <c r="J18" s="21">
        <v>13.6074454412681</v>
      </c>
      <c r="K18" s="21">
        <v>13.9608735394129</v>
      </c>
      <c r="L18" s="21">
        <v>16.4996626299402</v>
      </c>
      <c r="M18" s="21">
        <v>20.0672358122353</v>
      </c>
      <c r="N18" s="21"/>
      <c r="O18" s="21"/>
    </row>
    <row r="19" spans="1:15">
      <c r="A19" s="20" t="str">
        <f t="shared" si="0"/>
        <v>DISTRIBUCION VOLUMEN X CRITERIO (Consumiciones)Total AperitivosEN EL TRABAJO</v>
      </c>
      <c r="B19" s="20" t="s">
        <v>45</v>
      </c>
      <c r="C19" s="20" t="s">
        <v>44</v>
      </c>
      <c r="D19" s="20" t="s">
        <v>147</v>
      </c>
      <c r="E19" s="21">
        <v>8.3851347600654602</v>
      </c>
      <c r="F19" s="21">
        <v>10.0106980298349</v>
      </c>
      <c r="G19" s="21">
        <v>10.5472673076054</v>
      </c>
      <c r="H19" s="21">
        <v>12.4937967506013</v>
      </c>
      <c r="I19" s="21">
        <v>9.1670021073568098</v>
      </c>
      <c r="J19" s="21">
        <v>10.3320344117334</v>
      </c>
      <c r="K19" s="21">
        <v>8.7041039880284199</v>
      </c>
      <c r="L19" s="21">
        <v>7.5596213723932904</v>
      </c>
      <c r="M19" s="21">
        <v>7.6795613934631097</v>
      </c>
      <c r="N19" s="21"/>
      <c r="O19" s="21"/>
    </row>
    <row r="20" spans="1:15">
      <c r="A20" s="20" t="str">
        <f t="shared" si="0"/>
        <v>DISTRIBUCION VOLUMEN X CRITERIO (Consumiciones)Total AperitivosEN COLEGIO/INSTITUTO/UNIV.</v>
      </c>
      <c r="B20" s="20" t="s">
        <v>45</v>
      </c>
      <c r="C20" s="20" t="s">
        <v>44</v>
      </c>
      <c r="D20" s="20" t="s">
        <v>148</v>
      </c>
      <c r="E20" s="21">
        <v>1.3962839008150201</v>
      </c>
      <c r="F20" s="21">
        <v>1.8972989135851701</v>
      </c>
      <c r="G20" s="21">
        <v>1.7561016337755799</v>
      </c>
      <c r="H20" s="21">
        <v>1.39296023947891</v>
      </c>
      <c r="I20" s="21">
        <v>0.90720600596689804</v>
      </c>
      <c r="J20" s="21">
        <v>2.20754990354233</v>
      </c>
      <c r="K20" s="21">
        <v>0.56492669819228802</v>
      </c>
      <c r="L20" s="21">
        <v>1.0690958482396999</v>
      </c>
      <c r="M20" s="21">
        <v>0.46233951816375302</v>
      </c>
      <c r="N20" s="21"/>
      <c r="O20" s="21"/>
    </row>
    <row r="21" spans="1:15">
      <c r="A21" s="20" t="str">
        <f t="shared" si="0"/>
        <v>DISTRIBUCION VOLUMEN X CRITERIO (Consumiciones)Total AperitivosEN MI CASA</v>
      </c>
      <c r="B21" s="20" t="s">
        <v>45</v>
      </c>
      <c r="C21" s="20" t="s">
        <v>44</v>
      </c>
      <c r="D21" s="20" t="s">
        <v>149</v>
      </c>
      <c r="E21" s="21">
        <v>4.1041071306860299</v>
      </c>
      <c r="F21" s="21">
        <v>4.0862013688162397</v>
      </c>
      <c r="G21" s="21">
        <v>4.2098703699774198</v>
      </c>
      <c r="H21" s="21">
        <v>3.6553635710446302</v>
      </c>
      <c r="I21" s="21">
        <v>6.2472844102952703</v>
      </c>
      <c r="J21" s="21">
        <v>6.1023113172531804</v>
      </c>
      <c r="K21" s="21">
        <v>7.03675299311048</v>
      </c>
      <c r="L21" s="21">
        <v>6.8672852955853703</v>
      </c>
      <c r="M21" s="21">
        <v>7.5452410225605497</v>
      </c>
      <c r="N21" s="21"/>
      <c r="O21" s="21"/>
    </row>
    <row r="22" spans="1:15">
      <c r="A22" s="20" t="str">
        <f t="shared" si="0"/>
        <v>DISTRIBUCION VOLUMEN X CRITERIO (Consumiciones)Total AperitivosEN M.TRANSP.(AVION,TREN,AUTOC,E</v>
      </c>
      <c r="B22" s="20" t="s">
        <v>45</v>
      </c>
      <c r="C22" s="20" t="s">
        <v>44</v>
      </c>
      <c r="D22" s="20" t="s">
        <v>150</v>
      </c>
      <c r="E22" s="21">
        <v>0.71218957263383798</v>
      </c>
      <c r="F22" s="21">
        <v>0.205554918768065</v>
      </c>
      <c r="G22" s="21">
        <v>0.47511935722845799</v>
      </c>
      <c r="H22" s="21">
        <v>0.243641556250939</v>
      </c>
      <c r="I22" s="21">
        <v>0.55246985473444898</v>
      </c>
      <c r="J22" s="21">
        <v>0.81112755755933896</v>
      </c>
      <c r="K22" s="21">
        <v>0.69857617796784699</v>
      </c>
      <c r="L22" s="21">
        <v>0.31396457262944799</v>
      </c>
      <c r="M22" s="21">
        <v>0.71184502703477404</v>
      </c>
      <c r="N22" s="21"/>
      <c r="O22" s="21"/>
    </row>
    <row r="23" spans="1:15">
      <c r="A23" s="20" t="str">
        <f t="shared" si="0"/>
        <v>DISTRIBUCION VOLUMEN X CRITERIO (Consumiciones)Total AperitivosEN OTRO LUGAR</v>
      </c>
      <c r="B23" s="20" t="s">
        <v>45</v>
      </c>
      <c r="C23" s="20" t="s">
        <v>44</v>
      </c>
      <c r="D23" s="20" t="s">
        <v>151</v>
      </c>
      <c r="E23" s="21">
        <v>14.769417893573401</v>
      </c>
      <c r="F23" s="21">
        <v>12.2210372437623</v>
      </c>
      <c r="G23" s="21">
        <v>13.8202800731781</v>
      </c>
      <c r="H23" s="21">
        <v>12.490620469727601</v>
      </c>
      <c r="I23" s="21">
        <v>13.351903428598501</v>
      </c>
      <c r="J23" s="21">
        <v>17.470573031024799</v>
      </c>
      <c r="K23" s="21">
        <v>18.545421964610799</v>
      </c>
      <c r="L23" s="21">
        <v>14.121036780365101</v>
      </c>
      <c r="M23" s="21">
        <v>15.8491195241707</v>
      </c>
      <c r="N23" s="21"/>
      <c r="O23" s="21"/>
    </row>
    <row r="24" spans="1:15">
      <c r="A24" s="20" t="str">
        <f t="shared" si="0"/>
        <v>DISTRIBUCION VOLUMEN X CRITERIO (Consumiciones)Total AperitivosDESAYUNO</v>
      </c>
      <c r="B24" s="20" t="s">
        <v>45</v>
      </c>
      <c r="C24" s="20" t="s">
        <v>44</v>
      </c>
      <c r="D24" s="20" t="s">
        <v>152</v>
      </c>
      <c r="E24" s="21">
        <v>6.2280405773353502</v>
      </c>
      <c r="F24" s="21">
        <v>4.4681019302966902</v>
      </c>
      <c r="G24" s="21">
        <v>5.0158072792456299</v>
      </c>
      <c r="H24" s="21">
        <v>4.0738697960121799</v>
      </c>
      <c r="I24" s="21">
        <v>4.0050649077735399</v>
      </c>
      <c r="J24" s="21">
        <v>3.9657993376304801</v>
      </c>
      <c r="K24" s="21">
        <v>2.8683358762316402</v>
      </c>
      <c r="L24" s="21">
        <v>3.52359218285457</v>
      </c>
      <c r="M24" s="21">
        <v>3.4812910140255302</v>
      </c>
      <c r="N24" s="21"/>
      <c r="O24" s="21"/>
    </row>
    <row r="25" spans="1:15">
      <c r="A25" s="20" t="str">
        <f t="shared" si="0"/>
        <v>DISTRIBUCION VOLUMEN X CRITERIO (Consumiciones)Total AperitivosAPERITIVO/ANTES DE COMER</v>
      </c>
      <c r="B25" s="20" t="s">
        <v>45</v>
      </c>
      <c r="C25" s="20" t="s">
        <v>44</v>
      </c>
      <c r="D25" s="20" t="s">
        <v>153</v>
      </c>
      <c r="E25" s="21">
        <v>21.702536399657401</v>
      </c>
      <c r="F25" s="21">
        <v>20.472631981128899</v>
      </c>
      <c r="G25" s="21">
        <v>19.350816611020399</v>
      </c>
      <c r="H25" s="21">
        <v>18.665156651276899</v>
      </c>
      <c r="I25" s="21">
        <v>21.898485781261101</v>
      </c>
      <c r="J25" s="21">
        <v>21.620927156345498</v>
      </c>
      <c r="K25" s="21">
        <v>21.188620451105301</v>
      </c>
      <c r="L25" s="21">
        <v>25.293055096747899</v>
      </c>
      <c r="M25" s="21">
        <v>26.6811365913352</v>
      </c>
      <c r="N25" s="21"/>
      <c r="O25" s="21"/>
    </row>
    <row r="26" spans="1:15">
      <c r="A26" s="20" t="str">
        <f t="shared" si="0"/>
        <v>DISTRIBUCION VOLUMEN X CRITERIO (Consumiciones)Total AperitivosCOMIDA</v>
      </c>
      <c r="B26" s="20" t="s">
        <v>45</v>
      </c>
      <c r="C26" s="20" t="s">
        <v>44</v>
      </c>
      <c r="D26" s="20" t="s">
        <v>154</v>
      </c>
      <c r="E26" s="21">
        <v>7.8720297591484902</v>
      </c>
      <c r="F26" s="21">
        <v>6.6660262799428596</v>
      </c>
      <c r="G26" s="21">
        <v>7.3608061767769302</v>
      </c>
      <c r="H26" s="21">
        <v>7.9473425116689898</v>
      </c>
      <c r="I26" s="21">
        <v>9.4081642317618908</v>
      </c>
      <c r="J26" s="21">
        <v>9.8948580055397208</v>
      </c>
      <c r="K26" s="21">
        <v>10.012362707183</v>
      </c>
      <c r="L26" s="21">
        <v>8.19072654048089</v>
      </c>
      <c r="M26" s="21">
        <v>7.9264144189306096</v>
      </c>
      <c r="N26" s="21"/>
      <c r="O26" s="21"/>
    </row>
    <row r="27" spans="1:15">
      <c r="A27" s="20" t="str">
        <f t="shared" si="0"/>
        <v>DISTRIBUCION VOLUMEN X CRITERIO (Consumiciones)Total AperitivosTARDE/MERIENDA</v>
      </c>
      <c r="B27" s="20" t="s">
        <v>45</v>
      </c>
      <c r="C27" s="20" t="s">
        <v>44</v>
      </c>
      <c r="D27" s="20" t="s">
        <v>155</v>
      </c>
      <c r="E27" s="21">
        <v>33.362463364950798</v>
      </c>
      <c r="F27" s="21">
        <v>30.9220073756603</v>
      </c>
      <c r="G27" s="21">
        <v>34.738788723636503</v>
      </c>
      <c r="H27" s="21">
        <v>37.338149938555702</v>
      </c>
      <c r="I27" s="21">
        <v>30.634071697487698</v>
      </c>
      <c r="J27" s="21">
        <v>31.033765104770801</v>
      </c>
      <c r="K27" s="21">
        <v>30.195382464253701</v>
      </c>
      <c r="L27" s="21">
        <v>28.288365301489399</v>
      </c>
      <c r="M27" s="21">
        <v>24.705066346297201</v>
      </c>
      <c r="N27" s="21"/>
      <c r="O27" s="21"/>
    </row>
    <row r="28" spans="1:15">
      <c r="A28" s="20" t="str">
        <f t="shared" si="0"/>
        <v>DISTRIBUCION VOLUMEN X CRITERIO (Consumiciones)Total AperitivosANTES DE CENAR</v>
      </c>
      <c r="B28" s="20" t="s">
        <v>45</v>
      </c>
      <c r="C28" s="20" t="s">
        <v>44</v>
      </c>
      <c r="D28" s="20" t="s">
        <v>156</v>
      </c>
      <c r="E28" s="21">
        <v>8.2225317058740508</v>
      </c>
      <c r="F28" s="21">
        <v>6.8484775241702396</v>
      </c>
      <c r="G28" s="21">
        <v>9.2797973302728707</v>
      </c>
      <c r="H28" s="21">
        <v>6.6349068743405404</v>
      </c>
      <c r="I28" s="21">
        <v>8.2118174768545895</v>
      </c>
      <c r="J28" s="21">
        <v>6.5591996114861999</v>
      </c>
      <c r="K28" s="21">
        <v>5.8267032752128198</v>
      </c>
      <c r="L28" s="21">
        <v>7.7655093585048904</v>
      </c>
      <c r="M28" s="21">
        <v>9.0547660359392896</v>
      </c>
      <c r="N28" s="21"/>
      <c r="O28" s="21"/>
    </row>
    <row r="29" spans="1:15">
      <c r="A29" s="20" t="str">
        <f t="shared" si="0"/>
        <v>DISTRIBUCION VOLUMEN X CRITERIO (Consumiciones)Total AperitivosCENA</v>
      </c>
      <c r="B29" s="20" t="s">
        <v>45</v>
      </c>
      <c r="C29" s="20" t="s">
        <v>44</v>
      </c>
      <c r="D29" s="20" t="s">
        <v>157</v>
      </c>
      <c r="E29" s="21">
        <v>5.1349757827481</v>
      </c>
      <c r="F29" s="21">
        <v>5.3111016977308196</v>
      </c>
      <c r="G29" s="21">
        <v>4.6866036675766303</v>
      </c>
      <c r="H29" s="21">
        <v>5.2681830768479001</v>
      </c>
      <c r="I29" s="21">
        <v>5.1077223379821497</v>
      </c>
      <c r="J29" s="21">
        <v>3.6555758974767198</v>
      </c>
      <c r="K29" s="21">
        <v>4.67461526996793</v>
      </c>
      <c r="L29" s="21">
        <v>5.1911122317732303</v>
      </c>
      <c r="M29" s="21">
        <v>4.7920688391000601</v>
      </c>
      <c r="N29" s="21"/>
      <c r="O29" s="21"/>
    </row>
    <row r="30" spans="1:15">
      <c r="A30" s="20" t="str">
        <f t="shared" si="0"/>
        <v>DISTRIBUCION VOLUMEN X CRITERIO (Consumiciones)Total AperitivosDESPUES DE LA CENA</v>
      </c>
      <c r="B30" s="20" t="s">
        <v>45</v>
      </c>
      <c r="C30" s="20" t="s">
        <v>44</v>
      </c>
      <c r="D30" s="20" t="s">
        <v>158</v>
      </c>
      <c r="E30" s="21">
        <v>2.4071850018163801</v>
      </c>
      <c r="F30" s="21">
        <v>1.9778414565268001</v>
      </c>
      <c r="G30" s="21">
        <v>2.6927608860711598</v>
      </c>
      <c r="H30" s="21">
        <v>2.9424034401565198</v>
      </c>
      <c r="I30" s="21">
        <v>4.29063099353586</v>
      </c>
      <c r="J30" s="21">
        <v>3.5149068917375499</v>
      </c>
      <c r="K30" s="21">
        <v>3.28898581863952</v>
      </c>
      <c r="L30" s="21">
        <v>2.0164792974268502</v>
      </c>
      <c r="M30" s="21">
        <v>3.3397933011955501</v>
      </c>
      <c r="N30" s="21"/>
      <c r="O30" s="21"/>
    </row>
    <row r="31" spans="1:15">
      <c r="A31" s="20" t="str">
        <f t="shared" si="0"/>
        <v>DISTRIBUCION VOLUMEN X CRITERIO (Consumiciones)Total AperitivosDURANTE EL DIA</v>
      </c>
      <c r="B31" s="20" t="s">
        <v>45</v>
      </c>
      <c r="C31" s="20" t="s">
        <v>44</v>
      </c>
      <c r="D31" s="20" t="s">
        <v>159</v>
      </c>
      <c r="E31" s="21">
        <v>15.070269730929599</v>
      </c>
      <c r="F31" s="21">
        <v>23.3337984650653</v>
      </c>
      <c r="G31" s="21">
        <v>16.874607332016499</v>
      </c>
      <c r="H31" s="21">
        <v>17.1299542289782</v>
      </c>
      <c r="I31" s="21">
        <v>16.4440129756352</v>
      </c>
      <c r="J31" s="21">
        <v>19.754960840062701</v>
      </c>
      <c r="K31" s="21">
        <v>21.945011367660001</v>
      </c>
      <c r="L31" s="21">
        <v>19.731131876550698</v>
      </c>
      <c r="M31" s="21">
        <v>20.019439684758801</v>
      </c>
      <c r="N31" s="21"/>
      <c r="O31" s="21"/>
    </row>
    <row r="32" spans="1:15">
      <c r="A32" s="20" t="str">
        <f t="shared" si="0"/>
        <v>DISTRIBUCION VOLUMEN X CRITERIO (Consumiciones)Total AperitivosCON AMIGOS</v>
      </c>
      <c r="B32" s="20" t="s">
        <v>45</v>
      </c>
      <c r="C32" s="20" t="s">
        <v>44</v>
      </c>
      <c r="D32" s="20" t="s">
        <v>160</v>
      </c>
      <c r="E32" s="21">
        <v>20.498538814004601</v>
      </c>
      <c r="F32" s="21">
        <v>21.584363267882701</v>
      </c>
      <c r="G32" s="21">
        <v>18.230809894725802</v>
      </c>
      <c r="H32" s="21">
        <v>16.4281499928511</v>
      </c>
      <c r="I32" s="21">
        <v>19.924910614921998</v>
      </c>
      <c r="J32" s="21">
        <v>18.682532172681199</v>
      </c>
      <c r="K32" s="21">
        <v>19.153736079031699</v>
      </c>
      <c r="L32" s="21">
        <v>21.488777174104001</v>
      </c>
      <c r="M32" s="21">
        <v>23.3391313867719</v>
      </c>
      <c r="N32" s="21"/>
      <c r="O32" s="21"/>
    </row>
    <row r="33" spans="1:15">
      <c r="A33" s="20" t="str">
        <f t="shared" si="0"/>
        <v>DISTRIBUCION VOLUMEN X CRITERIO (Consumiciones)Total AperitivosCON CLIENTES</v>
      </c>
      <c r="B33" s="20" t="s">
        <v>45</v>
      </c>
      <c r="C33" s="20" t="s">
        <v>44</v>
      </c>
      <c r="D33" s="20" t="s">
        <v>161</v>
      </c>
      <c r="E33" s="21">
        <v>0.40440161640407002</v>
      </c>
      <c r="F33" s="21">
        <v>0.64613882521013999</v>
      </c>
      <c r="G33" s="21">
        <v>0.245025744258629</v>
      </c>
      <c r="H33" s="21">
        <v>0.320259423419054</v>
      </c>
      <c r="I33" s="21">
        <v>0.14378951294011799</v>
      </c>
      <c r="J33" s="21">
        <v>0.17472800009301401</v>
      </c>
      <c r="K33" s="21">
        <v>0.250134352904892</v>
      </c>
      <c r="L33" s="21">
        <v>0.24037212620451701</v>
      </c>
      <c r="M33" s="21">
        <v>7.0199121720948707E-2</v>
      </c>
      <c r="N33" s="21"/>
      <c r="O33" s="21"/>
    </row>
    <row r="34" spans="1:15">
      <c r="A34" s="20" t="str">
        <f t="shared" si="0"/>
        <v>DISTRIBUCION VOLUMEN X CRITERIO (Consumiciones)Total AperitivosCON COMPAÑEROS DE TRABAJO</v>
      </c>
      <c r="B34" s="20" t="s">
        <v>45</v>
      </c>
      <c r="C34" s="20" t="s">
        <v>44</v>
      </c>
      <c r="D34" s="20" t="s">
        <v>162</v>
      </c>
      <c r="E34" s="21">
        <v>4.01008179690393</v>
      </c>
      <c r="F34" s="21">
        <v>3.5996453370543899</v>
      </c>
      <c r="G34" s="21">
        <v>4.3804393453088801</v>
      </c>
      <c r="H34" s="21">
        <v>5.3729469552044904</v>
      </c>
      <c r="I34" s="21">
        <v>3.7612419494234399</v>
      </c>
      <c r="J34" s="21">
        <v>4.2504017951770301</v>
      </c>
      <c r="K34" s="21">
        <v>2.8795467409405502</v>
      </c>
      <c r="L34" s="21">
        <v>2.88989084672856</v>
      </c>
      <c r="M34" s="21">
        <v>2.8414624923562899</v>
      </c>
      <c r="N34" s="21"/>
      <c r="O34" s="21"/>
    </row>
    <row r="35" spans="1:15">
      <c r="A35" s="20" t="str">
        <f t="shared" si="0"/>
        <v>DISTRIBUCION VOLUMEN X CRITERIO (Consumiciones)Total AperitivosCON COMPAÑEROS DE CLASE</v>
      </c>
      <c r="B35" s="20" t="s">
        <v>45</v>
      </c>
      <c r="C35" s="20" t="s">
        <v>44</v>
      </c>
      <c r="D35" s="20" t="s">
        <v>163</v>
      </c>
      <c r="E35" s="21">
        <v>0.72763900590165997</v>
      </c>
      <c r="F35" s="21">
        <v>0.89318083657264402</v>
      </c>
      <c r="G35" s="21">
        <v>1.56137890695994</v>
      </c>
      <c r="H35" s="21">
        <v>0.922246273073282</v>
      </c>
      <c r="I35" s="21">
        <v>1.00863143158194</v>
      </c>
      <c r="J35" s="21">
        <v>1.19872963857663</v>
      </c>
      <c r="K35" s="21">
        <v>0.59531388784310801</v>
      </c>
      <c r="L35" s="21">
        <v>0.73777894529685095</v>
      </c>
      <c r="M35" s="21">
        <v>0.39457763161401199</v>
      </c>
      <c r="N35" s="21"/>
      <c r="O35" s="21"/>
    </row>
    <row r="36" spans="1:15">
      <c r="A36" s="20" t="str">
        <f t="shared" si="0"/>
        <v>DISTRIBUCION VOLUMEN X CRITERIO (Consumiciones)Total AperitivosCON FAMILIA</v>
      </c>
      <c r="B36" s="20" t="s">
        <v>45</v>
      </c>
      <c r="C36" s="20" t="s">
        <v>44</v>
      </c>
      <c r="D36" s="20" t="s">
        <v>164</v>
      </c>
      <c r="E36" s="21">
        <v>37.653445609380299</v>
      </c>
      <c r="F36" s="21">
        <v>32.2141267151733</v>
      </c>
      <c r="G36" s="21">
        <v>32.480130192788998</v>
      </c>
      <c r="H36" s="21">
        <v>35.329012022811298</v>
      </c>
      <c r="I36" s="21">
        <v>35.029627305661499</v>
      </c>
      <c r="J36" s="21">
        <v>33.1694372721037</v>
      </c>
      <c r="K36" s="21">
        <v>30.447340467232799</v>
      </c>
      <c r="L36" s="21">
        <v>29.737439993814899</v>
      </c>
      <c r="M36" s="21">
        <v>28.132378563191899</v>
      </c>
      <c r="N36" s="21"/>
      <c r="O36" s="21"/>
    </row>
    <row r="37" spans="1:15">
      <c r="A37" s="20" t="str">
        <f t="shared" si="0"/>
        <v>DISTRIBUCION VOLUMEN X CRITERIO (Consumiciones)Total AperitivosCON LA PAREJA</v>
      </c>
      <c r="B37" s="20" t="s">
        <v>45</v>
      </c>
      <c r="C37" s="20" t="s">
        <v>44</v>
      </c>
      <c r="D37" s="20" t="s">
        <v>165</v>
      </c>
      <c r="E37" s="21">
        <v>9.92650153637085</v>
      </c>
      <c r="F37" s="21">
        <v>8.1064553639655799</v>
      </c>
      <c r="G37" s="21">
        <v>8.3233203958554594</v>
      </c>
      <c r="H37" s="21">
        <v>8.9137508528902405</v>
      </c>
      <c r="I37" s="21">
        <v>10.049036002652</v>
      </c>
      <c r="J37" s="21">
        <v>8.6984394159056304</v>
      </c>
      <c r="K37" s="21">
        <v>10.4369764695037</v>
      </c>
      <c r="L37" s="21">
        <v>9.8376230873577608</v>
      </c>
      <c r="M37" s="21">
        <v>12.4232910327522</v>
      </c>
      <c r="N37" s="21"/>
      <c r="O37" s="21"/>
    </row>
    <row r="38" spans="1:15">
      <c r="A38" s="20" t="str">
        <f t="shared" si="0"/>
        <v>DISTRIBUCION VOLUMEN X CRITERIO (Consumiciones)Total AperitivosESTABA SOLO/A</v>
      </c>
      <c r="B38" s="20" t="s">
        <v>45</v>
      </c>
      <c r="C38" s="20" t="s">
        <v>44</v>
      </c>
      <c r="D38" s="20" t="s">
        <v>166</v>
      </c>
      <c r="E38" s="21">
        <v>25.7635583936862</v>
      </c>
      <c r="F38" s="21">
        <v>30.886640752184501</v>
      </c>
      <c r="G38" s="21">
        <v>33.5663985991728</v>
      </c>
      <c r="H38" s="21">
        <v>30.912922848047099</v>
      </c>
      <c r="I38" s="21">
        <v>28.642745305803501</v>
      </c>
      <c r="J38" s="21">
        <v>32.294306358872603</v>
      </c>
      <c r="K38" s="21">
        <v>34.7552743961011</v>
      </c>
      <c r="L38" s="21">
        <v>32.001992591915801</v>
      </c>
      <c r="M38" s="21">
        <v>30.108852151077802</v>
      </c>
      <c r="N38" s="21"/>
      <c r="O38" s="21"/>
    </row>
    <row r="39" spans="1:15">
      <c r="A39" s="20" t="str">
        <f t="shared" si="0"/>
        <v>DISTRIBUCION VOLUMEN X CRITERIO (Consumiciones)Total AperitivosOTROS</v>
      </c>
      <c r="B39" s="20" t="s">
        <v>45</v>
      </c>
      <c r="C39" s="20" t="s">
        <v>44</v>
      </c>
      <c r="D39" s="20" t="s">
        <v>167</v>
      </c>
      <c r="E39" s="21">
        <v>1.0158618959652399</v>
      </c>
      <c r="F39" s="21">
        <v>2.0694300475098801</v>
      </c>
      <c r="G39" s="21">
        <v>1.2124812372743301</v>
      </c>
      <c r="H39" s="21">
        <v>1.8006815882490299</v>
      </c>
      <c r="I39" s="21">
        <v>1.43999064712429</v>
      </c>
      <c r="J39" s="21">
        <v>1.5314187282612499</v>
      </c>
      <c r="K39" s="21">
        <v>1.48168208630807</v>
      </c>
      <c r="L39" s="21">
        <v>3.0660964175516798</v>
      </c>
      <c r="M39" s="21">
        <v>2.6900836000077799</v>
      </c>
      <c r="N39" s="21"/>
      <c r="O39" s="21"/>
    </row>
    <row r="40" spans="1:15">
      <c r="A40" s="20" t="str">
        <f t="shared" si="0"/>
        <v>DISTRIBUCION VOLUMEN X CRITERIO (Consumiciones)Total AperitivosESTAR TRABAJANDO</v>
      </c>
      <c r="B40" s="20" t="s">
        <v>45</v>
      </c>
      <c r="C40" s="20" t="s">
        <v>44</v>
      </c>
      <c r="D40" s="20" t="s">
        <v>168</v>
      </c>
      <c r="E40" s="21">
        <v>6.3781502980341598</v>
      </c>
      <c r="F40" s="21">
        <v>12.508837502907101</v>
      </c>
      <c r="G40" s="21">
        <v>8.7396024285678706</v>
      </c>
      <c r="H40" s="21">
        <v>9.4711266114422106</v>
      </c>
      <c r="I40" s="21">
        <v>6.86883775720408</v>
      </c>
      <c r="J40" s="21">
        <v>7.1776019647493499</v>
      </c>
      <c r="K40" s="21">
        <v>6.2588337358033499</v>
      </c>
      <c r="L40" s="21">
        <v>5.2117506694687101</v>
      </c>
      <c r="M40" s="21">
        <v>6.0317149921816302</v>
      </c>
      <c r="N40" s="21"/>
      <c r="O40" s="21"/>
    </row>
    <row r="41" spans="1:15">
      <c r="A41" s="20" t="str">
        <f t="shared" si="0"/>
        <v>DISTRIBUCION VOLUMEN X CRITERIO (Consumiciones)Total AperitivosCOMIDA DE NEGOCIOS</v>
      </c>
      <c r="B41" s="20" t="s">
        <v>45</v>
      </c>
      <c r="C41" s="20" t="s">
        <v>44</v>
      </c>
      <c r="D41" s="20" t="s">
        <v>169</v>
      </c>
      <c r="E41" s="21">
        <v>6.7078225272088399E-2</v>
      </c>
      <c r="F41" s="21">
        <v>0.25357661384099101</v>
      </c>
      <c r="G41" s="21">
        <v>0.39536889340742198</v>
      </c>
      <c r="H41" s="21" t="s">
        <v>122</v>
      </c>
      <c r="I41" s="21">
        <v>0.376134036180238</v>
      </c>
      <c r="J41" s="21">
        <v>0.301958757077811</v>
      </c>
      <c r="K41" s="21">
        <v>0.110688098805168</v>
      </c>
      <c r="L41" s="21">
        <v>1.5801412034271201E-2</v>
      </c>
      <c r="M41" s="21">
        <v>2.3581360374590299E-2</v>
      </c>
      <c r="N41" s="21"/>
      <c r="O41" s="21"/>
    </row>
    <row r="42" spans="1:15">
      <c r="A42" s="20" t="str">
        <f t="shared" si="0"/>
        <v>DISTRIBUCION VOLUMEN X CRITERIO (Consumiciones)Total AperitivosPOR PLACER/RELAX</v>
      </c>
      <c r="B42" s="20" t="s">
        <v>45</v>
      </c>
      <c r="C42" s="20" t="s">
        <v>44</v>
      </c>
      <c r="D42" s="20" t="s">
        <v>170</v>
      </c>
      <c r="E42" s="21">
        <v>21.196493153611101</v>
      </c>
      <c r="F42" s="21">
        <v>16.383492807069999</v>
      </c>
      <c r="G42" s="21">
        <v>19.135544605699099</v>
      </c>
      <c r="H42" s="21">
        <v>15.6919858180416</v>
      </c>
      <c r="I42" s="21">
        <v>22.890578753581298</v>
      </c>
      <c r="J42" s="21">
        <v>19.8233085026746</v>
      </c>
      <c r="K42" s="21">
        <v>20.0190049700667</v>
      </c>
      <c r="L42" s="21">
        <v>20.834384686210701</v>
      </c>
      <c r="M42" s="21">
        <v>20.807917332002301</v>
      </c>
      <c r="N42" s="21"/>
      <c r="O42" s="21"/>
    </row>
    <row r="43" spans="1:15">
      <c r="A43" s="20" t="str">
        <f t="shared" si="0"/>
        <v>DISTRIBUCION VOLUMEN X CRITERIO (Consumiciones)Total AperitivosTENER HAMBRE/SIN PLANIFICAR</v>
      </c>
      <c r="B43" s="20" t="s">
        <v>45</v>
      </c>
      <c r="C43" s="20" t="s">
        <v>44</v>
      </c>
      <c r="D43" s="20" t="s">
        <v>171</v>
      </c>
      <c r="E43" s="21">
        <v>41.490950765164001</v>
      </c>
      <c r="F43" s="21">
        <v>38.377944449981698</v>
      </c>
      <c r="G43" s="21">
        <v>40.314291223334301</v>
      </c>
      <c r="H43" s="21">
        <v>41.845772107729303</v>
      </c>
      <c r="I43" s="21">
        <v>37.313053477138702</v>
      </c>
      <c r="J43" s="21">
        <v>43.024406429796102</v>
      </c>
      <c r="K43" s="21">
        <v>42.837409293482096</v>
      </c>
      <c r="L43" s="21">
        <v>41.694880409342304</v>
      </c>
      <c r="M43" s="21">
        <v>43.497911620379497</v>
      </c>
      <c r="N43" s="21"/>
      <c r="O43" s="21"/>
    </row>
    <row r="44" spans="1:15">
      <c r="A44" s="20" t="str">
        <f t="shared" si="0"/>
        <v>DISTRIBUCION VOLUMEN X CRITERIO (Consumiciones)Total AperitivosESTAR DE COMPRAS</v>
      </c>
      <c r="B44" s="20" t="s">
        <v>45</v>
      </c>
      <c r="C44" s="20" t="s">
        <v>44</v>
      </c>
      <c r="D44" s="20" t="s">
        <v>172</v>
      </c>
      <c r="E44" s="21">
        <v>2.4506327121565499</v>
      </c>
      <c r="F44" s="21">
        <v>3.09465679922921</v>
      </c>
      <c r="G44" s="21">
        <v>1.8002483552919899</v>
      </c>
      <c r="H44" s="21">
        <v>1.99945976077447</v>
      </c>
      <c r="I44" s="21">
        <v>2.8060854367437802</v>
      </c>
      <c r="J44" s="21">
        <v>2.35324973370169</v>
      </c>
      <c r="K44" s="21">
        <v>1.80043747614687</v>
      </c>
      <c r="L44" s="21">
        <v>1.7837905986210001</v>
      </c>
      <c r="M44" s="21">
        <v>2.0772156667005199</v>
      </c>
      <c r="N44" s="21"/>
      <c r="O44" s="21"/>
    </row>
    <row r="45" spans="1:15">
      <c r="A45" s="20" t="str">
        <f t="shared" si="0"/>
        <v>DISTRIBUCION VOLUMEN X CRITERIO (Consumiciones)Total AperitivosNO COCINAR EN CASA</v>
      </c>
      <c r="B45" s="20" t="s">
        <v>45</v>
      </c>
      <c r="C45" s="20" t="s">
        <v>44</v>
      </c>
      <c r="D45" s="20" t="s">
        <v>173</v>
      </c>
      <c r="E45" s="21">
        <v>2.09625277288061</v>
      </c>
      <c r="F45" s="21">
        <v>1.9882421342901799</v>
      </c>
      <c r="G45" s="21">
        <v>2.3259700110062398</v>
      </c>
      <c r="H45" s="21">
        <v>2.4251619360291601</v>
      </c>
      <c r="I45" s="21">
        <v>2.7297832855823598</v>
      </c>
      <c r="J45" s="21">
        <v>2.1614299883642598</v>
      </c>
      <c r="K45" s="21">
        <v>3.5007258244461101</v>
      </c>
      <c r="L45" s="21">
        <v>2.5296885652635299</v>
      </c>
      <c r="M45" s="21">
        <v>2.3120339499437099</v>
      </c>
      <c r="N45" s="21"/>
      <c r="O45" s="21"/>
    </row>
    <row r="46" spans="1:15">
      <c r="A46" s="20" t="str">
        <f t="shared" si="0"/>
        <v>DISTRIBUCION VOLUMEN X CRITERIO (Consumiciones)Total AperitivosCELEBRACION/FIESTA/SALIR TOMAR</v>
      </c>
      <c r="B46" s="20" t="s">
        <v>45</v>
      </c>
      <c r="C46" s="20" t="s">
        <v>44</v>
      </c>
      <c r="D46" s="20" t="s">
        <v>174</v>
      </c>
      <c r="E46" s="21">
        <v>17.747194796927101</v>
      </c>
      <c r="F46" s="21">
        <v>16.376133758596598</v>
      </c>
      <c r="G46" s="21">
        <v>17.6224962659062</v>
      </c>
      <c r="H46" s="21">
        <v>17.4087158595052</v>
      </c>
      <c r="I46" s="21">
        <v>16.5061459640565</v>
      </c>
      <c r="J46" s="21">
        <v>15.166079811681699</v>
      </c>
      <c r="K46" s="21">
        <v>16.450472927394301</v>
      </c>
      <c r="L46" s="21">
        <v>16.601787358462701</v>
      </c>
      <c r="M46" s="21">
        <v>16.365225508266001</v>
      </c>
      <c r="N46" s="21"/>
      <c r="O46" s="21"/>
    </row>
    <row r="47" spans="1:15">
      <c r="A47" s="20" t="str">
        <f t="shared" si="0"/>
        <v>DISTRIBUCION VOLUMEN X CRITERIO (Consumiciones)Total AperitivosVIENDO DEPORTES</v>
      </c>
      <c r="B47" s="20" t="s">
        <v>45</v>
      </c>
      <c r="C47" s="20" t="s">
        <v>44</v>
      </c>
      <c r="D47" s="20" t="s">
        <v>175</v>
      </c>
      <c r="E47" s="21">
        <v>1.3857348335639199</v>
      </c>
      <c r="F47" s="21">
        <v>3.1344928402936998</v>
      </c>
      <c r="G47" s="21">
        <v>2.1739594125456301</v>
      </c>
      <c r="H47" s="21">
        <v>1.78861443569886</v>
      </c>
      <c r="I47" s="21">
        <v>2.4887328925248</v>
      </c>
      <c r="J47" s="21">
        <v>1.6832172591710799</v>
      </c>
      <c r="K47" s="21">
        <v>1.65246147099847</v>
      </c>
      <c r="L47" s="21">
        <v>3.0758256780786799</v>
      </c>
      <c r="M47" s="21">
        <v>1.7798525925941899</v>
      </c>
      <c r="N47" s="21"/>
      <c r="O47" s="21"/>
    </row>
    <row r="48" spans="1:15">
      <c r="A48" s="20" t="str">
        <f t="shared" si="0"/>
        <v>DISTRIBUCION VOLUMEN X CRITERIO (Consumiciones)Total AperitivosOTROS MOTIVOS</v>
      </c>
      <c r="B48" s="20" t="s">
        <v>45</v>
      </c>
      <c r="C48" s="20" t="s">
        <v>44</v>
      </c>
      <c r="D48" s="20" t="s">
        <v>176</v>
      </c>
      <c r="E48" s="21">
        <v>7.1875314002159998</v>
      </c>
      <c r="F48" s="21">
        <v>7.8826132097411898</v>
      </c>
      <c r="G48" s="21">
        <v>7.4925110546704499</v>
      </c>
      <c r="H48" s="21">
        <v>9.3691417526192993</v>
      </c>
      <c r="I48" s="21">
        <v>8.0206236829020003</v>
      </c>
      <c r="J48" s="21">
        <v>8.3087334217565907</v>
      </c>
      <c r="K48" s="21">
        <v>7.3699697350589997</v>
      </c>
      <c r="L48" s="21">
        <v>8.2520716630235391</v>
      </c>
      <c r="M48" s="21">
        <v>7.1045277395442401</v>
      </c>
      <c r="N48" s="21"/>
      <c r="O48" s="21"/>
    </row>
    <row r="49" spans="1:15">
      <c r="A49" s="20" t="str">
        <f t="shared" si="0"/>
        <v>DISTRIBUCION VOLUMEN X CRITERIO (kg ó litros)Total AperitivosT.ESPAÑA</v>
      </c>
      <c r="B49" s="20" t="s">
        <v>51</v>
      </c>
      <c r="C49" s="20" t="s">
        <v>44</v>
      </c>
      <c r="D49" s="20" t="s">
        <v>47</v>
      </c>
      <c r="E49" s="21">
        <v>100</v>
      </c>
      <c r="F49" s="21">
        <v>100</v>
      </c>
      <c r="G49" s="21">
        <v>100</v>
      </c>
      <c r="H49" s="21">
        <v>100</v>
      </c>
      <c r="I49" s="21">
        <v>100</v>
      </c>
      <c r="J49" s="21">
        <v>100</v>
      </c>
      <c r="K49" s="21">
        <v>100</v>
      </c>
      <c r="L49" s="21">
        <v>100</v>
      </c>
      <c r="M49" s="21">
        <v>100</v>
      </c>
      <c r="N49" s="21"/>
      <c r="O49" s="21"/>
    </row>
    <row r="50" spans="1:15">
      <c r="A50" s="20" t="str">
        <f t="shared" si="0"/>
        <v>DISTRIBUCION VOLUMEN X CRITERIO (kg ó litros)Total AperitivosHiper+Super+Discount+G.A</v>
      </c>
      <c r="B50" s="20" t="s">
        <v>51</v>
      </c>
      <c r="C50" s="20" t="s">
        <v>44</v>
      </c>
      <c r="D50" s="20" t="s">
        <v>132</v>
      </c>
      <c r="E50" s="21">
        <v>46.029068227344098</v>
      </c>
      <c r="F50" s="21">
        <v>53.002276485470297</v>
      </c>
      <c r="G50" s="21">
        <v>52.316770835945199</v>
      </c>
      <c r="H50" s="21">
        <v>53.208339529577799</v>
      </c>
      <c r="I50" s="21">
        <v>50.537208856599598</v>
      </c>
      <c r="J50" s="21">
        <v>54.485387751797496</v>
      </c>
      <c r="K50" s="21">
        <v>57.157895717723903</v>
      </c>
      <c r="L50" s="21">
        <v>57.206015051353603</v>
      </c>
      <c r="M50" s="21">
        <v>55.1326329683422</v>
      </c>
      <c r="N50" s="21"/>
      <c r="O50" s="21"/>
    </row>
    <row r="51" spans="1:15">
      <c r="A51" s="20" t="str">
        <f t="shared" si="0"/>
        <v>DISTRIBUCION VOLUMEN X CRITERIO (kg ó litros)Total AperitivosRestaurantes</v>
      </c>
      <c r="B51" s="20" t="s">
        <v>51</v>
      </c>
      <c r="C51" s="20" t="s">
        <v>44</v>
      </c>
      <c r="D51" s="20" t="s">
        <v>133</v>
      </c>
      <c r="E51" s="21">
        <v>1.6329298431647099</v>
      </c>
      <c r="F51" s="21">
        <v>1.1634924584519699</v>
      </c>
      <c r="G51" s="21">
        <v>1.5447616809365201</v>
      </c>
      <c r="H51" s="21">
        <v>2.7056721875726502</v>
      </c>
      <c r="I51" s="21">
        <v>2.1203615040842898</v>
      </c>
      <c r="J51" s="21">
        <v>1.8209318594719399</v>
      </c>
      <c r="K51" s="21">
        <v>1.67355886029861</v>
      </c>
      <c r="L51" s="21">
        <v>2.1412881900601901</v>
      </c>
      <c r="M51" s="21">
        <v>1.20229405945613</v>
      </c>
      <c r="N51" s="21"/>
      <c r="O51" s="21"/>
    </row>
    <row r="52" spans="1:15">
      <c r="A52" s="20" t="str">
        <f t="shared" si="0"/>
        <v>DISTRIBUCION VOLUMEN X CRITERIO (kg ó litros)Total AperitivosRestaurantes Fast Food</v>
      </c>
      <c r="B52" s="20" t="s">
        <v>51</v>
      </c>
      <c r="C52" s="20" t="s">
        <v>44</v>
      </c>
      <c r="D52" s="20" t="s">
        <v>134</v>
      </c>
      <c r="E52" s="21">
        <v>2.43831577117406</v>
      </c>
      <c r="F52" s="21">
        <v>1.9995225808956301</v>
      </c>
      <c r="G52" s="21">
        <v>1.97978583350338</v>
      </c>
      <c r="H52" s="21">
        <v>1.83422790401728</v>
      </c>
      <c r="I52" s="21">
        <v>1.6438227716418301</v>
      </c>
      <c r="J52" s="21">
        <v>1.9653161196673501</v>
      </c>
      <c r="K52" s="21">
        <v>1.99871479337423</v>
      </c>
      <c r="L52" s="21">
        <v>2.0227490973226199</v>
      </c>
      <c r="M52" s="21">
        <v>1.87529619381179</v>
      </c>
      <c r="N52" s="21"/>
      <c r="O52" s="21"/>
    </row>
    <row r="53" spans="1:15">
      <c r="A53" s="20" t="str">
        <f t="shared" si="0"/>
        <v>DISTRIBUCION VOLUMEN X CRITERIO (kg ó litros)Total AperitivosBares/Cafeterias/Cervecerias</v>
      </c>
      <c r="B53" s="20" t="s">
        <v>51</v>
      </c>
      <c r="C53" s="20" t="s">
        <v>44</v>
      </c>
      <c r="D53" s="20" t="s">
        <v>135</v>
      </c>
      <c r="E53" s="21">
        <v>9.1352363232831699</v>
      </c>
      <c r="F53" s="21">
        <v>7.7648836033695599</v>
      </c>
      <c r="G53" s="21">
        <v>8.1601090852271501</v>
      </c>
      <c r="H53" s="21">
        <v>7.6048299250926004</v>
      </c>
      <c r="I53" s="21">
        <v>9.8862938715381201</v>
      </c>
      <c r="J53" s="21">
        <v>5.6912567729261703</v>
      </c>
      <c r="K53" s="21">
        <v>6.4553362472876898</v>
      </c>
      <c r="L53" s="21">
        <v>7.8157210715668004</v>
      </c>
      <c r="M53" s="21">
        <v>9.3230226814905297</v>
      </c>
      <c r="N53" s="21"/>
      <c r="O53" s="21"/>
    </row>
    <row r="54" spans="1:15">
      <c r="A54" s="20" t="str">
        <f t="shared" si="0"/>
        <v>DISTRIBUCION VOLUMEN X CRITERIO (kg ó litros)Total AperitivosPanaderias/Pastelerias</v>
      </c>
      <c r="B54" s="20" t="s">
        <v>51</v>
      </c>
      <c r="C54" s="20" t="s">
        <v>44</v>
      </c>
      <c r="D54" s="20" t="s">
        <v>136</v>
      </c>
      <c r="E54" s="21">
        <v>1.12539272734472</v>
      </c>
      <c r="F54" s="21">
        <v>1.7032600493921799</v>
      </c>
      <c r="G54" s="21">
        <v>1.4399038358249101</v>
      </c>
      <c r="H54" s="21">
        <v>1.5655934420248101</v>
      </c>
      <c r="I54" s="21">
        <v>0.90314198656218603</v>
      </c>
      <c r="J54" s="21">
        <v>0.87651561215505103</v>
      </c>
      <c r="K54" s="21">
        <v>0.87641195615161704</v>
      </c>
      <c r="L54" s="21">
        <v>1.0082382759809201</v>
      </c>
      <c r="M54" s="21">
        <v>1.0347657649405599</v>
      </c>
      <c r="N54" s="21"/>
      <c r="O54" s="21"/>
    </row>
    <row r="55" spans="1:15">
      <c r="A55" s="20" t="str">
        <f t="shared" si="0"/>
        <v>DISTRIBUCION VOLUMEN X CRITERIO (kg ó litros)Total AperitivosTda.Alimentacion/Delicatesen</v>
      </c>
      <c r="B55" s="20" t="s">
        <v>51</v>
      </c>
      <c r="C55" s="20" t="s">
        <v>44</v>
      </c>
      <c r="D55" s="20" t="s">
        <v>137</v>
      </c>
      <c r="E55" s="21">
        <v>7.9755316563184699</v>
      </c>
      <c r="F55" s="21">
        <v>7.4508833467999898</v>
      </c>
      <c r="G55" s="21">
        <v>6.3013633137258198</v>
      </c>
      <c r="H55" s="21">
        <v>7.1289854874305103</v>
      </c>
      <c r="I55" s="21">
        <v>6.5312035448192596</v>
      </c>
      <c r="J55" s="21">
        <v>5.9876138929162996</v>
      </c>
      <c r="K55" s="21">
        <v>6.9411607419111396</v>
      </c>
      <c r="L55" s="21">
        <v>5.9543541215721101</v>
      </c>
      <c r="M55" s="21">
        <v>4.9741774232433498</v>
      </c>
      <c r="N55" s="21"/>
      <c r="O55" s="21"/>
    </row>
    <row r="56" spans="1:15">
      <c r="A56" s="20" t="str">
        <f t="shared" si="0"/>
        <v>DISTRIBUCION VOLUMEN X CRITERIO (kg ó litros)Total AperitivosCanal Conveniencia/24h</v>
      </c>
      <c r="B56" s="20" t="s">
        <v>51</v>
      </c>
      <c r="C56" s="20" t="s">
        <v>44</v>
      </c>
      <c r="D56" s="20" t="s">
        <v>138</v>
      </c>
      <c r="E56" s="21">
        <v>14.0561970888501</v>
      </c>
      <c r="F56" s="21">
        <v>14.2752407111556</v>
      </c>
      <c r="G56" s="21">
        <v>15.979784223037599</v>
      </c>
      <c r="H56" s="21">
        <v>14.136519466619401</v>
      </c>
      <c r="I56" s="21">
        <v>12.9122693095833</v>
      </c>
      <c r="J56" s="21">
        <v>15.2241948905407</v>
      </c>
      <c r="K56" s="21">
        <v>13.7104064607234</v>
      </c>
      <c r="L56" s="21">
        <v>12.1235454180907</v>
      </c>
      <c r="M56" s="21">
        <v>9.9075087971609008</v>
      </c>
      <c r="N56" s="21"/>
      <c r="O56" s="21"/>
    </row>
    <row r="57" spans="1:15">
      <c r="A57" s="20" t="str">
        <f t="shared" si="0"/>
        <v>DISTRIBUCION VOLUMEN X CRITERIO (kg ó litros)Total AperitivosHoteles</v>
      </c>
      <c r="B57" s="20" t="s">
        <v>51</v>
      </c>
      <c r="C57" s="20" t="s">
        <v>44</v>
      </c>
      <c r="D57" s="20" t="s">
        <v>139</v>
      </c>
      <c r="E57" s="21">
        <v>0.25942281885726198</v>
      </c>
      <c r="F57" s="21">
        <v>0.23235782995724999</v>
      </c>
      <c r="G57" s="21">
        <v>2.2390160679258302E-2</v>
      </c>
      <c r="H57" s="21">
        <v>5.32112384730727E-2</v>
      </c>
      <c r="I57" s="21">
        <v>5.9430565058056203E-2</v>
      </c>
      <c r="J57" s="21">
        <v>0.75511939950493501</v>
      </c>
      <c r="K57" s="21">
        <v>0.15983479459723801</v>
      </c>
      <c r="L57" s="21">
        <v>9.1041565288267096E-2</v>
      </c>
      <c r="M57" s="21">
        <v>0.211207741730494</v>
      </c>
      <c r="N57" s="21"/>
      <c r="O57" s="21"/>
    </row>
    <row r="58" spans="1:15">
      <c r="A58" s="20" t="str">
        <f t="shared" si="0"/>
        <v>DISTRIBUCION VOLUMEN X CRITERIO (kg ó litros)Total AperitivosEstaciones de servicio</v>
      </c>
      <c r="B58" s="20" t="s">
        <v>51</v>
      </c>
      <c r="C58" s="20" t="s">
        <v>44</v>
      </c>
      <c r="D58" s="20" t="s">
        <v>140</v>
      </c>
      <c r="E58" s="21">
        <v>4.0469606844933299</v>
      </c>
      <c r="F58" s="21">
        <v>2.9872374634241998</v>
      </c>
      <c r="G58" s="21">
        <v>2.2269118720457701</v>
      </c>
      <c r="H58" s="21">
        <v>2.90093537339837</v>
      </c>
      <c r="I58" s="21">
        <v>3.47660266283722</v>
      </c>
      <c r="J58" s="21">
        <v>2.9440242502474798</v>
      </c>
      <c r="K58" s="21">
        <v>1.71966509220958</v>
      </c>
      <c r="L58" s="21">
        <v>2.3099531625086001</v>
      </c>
      <c r="M58" s="21">
        <v>2.38373759063303</v>
      </c>
      <c r="N58" s="21"/>
      <c r="O58" s="21"/>
    </row>
    <row r="59" spans="1:15">
      <c r="A59" s="20" t="str">
        <f t="shared" si="0"/>
        <v>DISTRIBUCION VOLUMEN X CRITERIO (kg ó litros)Total AperitivosMaquinas dispensadoras</v>
      </c>
      <c r="B59" s="20" t="s">
        <v>51</v>
      </c>
      <c r="C59" s="20" t="s">
        <v>44</v>
      </c>
      <c r="D59" s="20" t="s">
        <v>141</v>
      </c>
      <c r="E59" s="21">
        <v>3.4776345413801701</v>
      </c>
      <c r="F59" s="21">
        <v>3.6453981109623701</v>
      </c>
      <c r="G59" s="21">
        <v>4.26032925639017</v>
      </c>
      <c r="H59" s="21">
        <v>4.3512728505409504</v>
      </c>
      <c r="I59" s="21">
        <v>4.0597105589124798</v>
      </c>
      <c r="J59" s="21">
        <v>2.82036981102687</v>
      </c>
      <c r="K59" s="21">
        <v>3.6142338516108801</v>
      </c>
      <c r="L59" s="21">
        <v>3.2022222744378799</v>
      </c>
      <c r="M59" s="21">
        <v>3.6824073881238402</v>
      </c>
      <c r="N59" s="21"/>
      <c r="O59" s="21"/>
    </row>
    <row r="60" spans="1:15">
      <c r="A60" s="20" t="str">
        <f t="shared" si="0"/>
        <v>DISTRIBUCION VOLUMEN X CRITERIO (kg ó litros)Total AperitivosServicio en la empresa</v>
      </c>
      <c r="B60" s="20" t="s">
        <v>51</v>
      </c>
      <c r="C60" s="20" t="s">
        <v>44</v>
      </c>
      <c r="D60" s="20" t="s">
        <v>142</v>
      </c>
      <c r="E60" s="21">
        <v>0.35306859524797501</v>
      </c>
      <c r="F60" s="21">
        <v>0.45661129228971797</v>
      </c>
      <c r="G60" s="21">
        <v>0.30243372920009398</v>
      </c>
      <c r="H60" s="21">
        <v>0.51619067961235898</v>
      </c>
      <c r="I60" s="21">
        <v>0.28478366350065998</v>
      </c>
      <c r="J60" s="21">
        <v>0.86661501912747096</v>
      </c>
      <c r="K60" s="21">
        <v>0.62089801420664403</v>
      </c>
      <c r="L60" s="21">
        <v>0.24400431278391199</v>
      </c>
      <c r="M60" s="21">
        <v>0.39303832611021799</v>
      </c>
      <c r="N60" s="21"/>
      <c r="O60" s="21"/>
    </row>
    <row r="61" spans="1:15">
      <c r="A61" s="20" t="str">
        <f t="shared" si="0"/>
        <v>DISTRIBUCION VOLUMEN X CRITERIO (kg ó litros)Total AperitivosResto de canales</v>
      </c>
      <c r="B61" s="20" t="s">
        <v>51</v>
      </c>
      <c r="C61" s="20" t="s">
        <v>44</v>
      </c>
      <c r="D61" s="20" t="s">
        <v>143</v>
      </c>
      <c r="E61" s="21">
        <v>9.4702421459766999</v>
      </c>
      <c r="F61" s="21">
        <v>5.3188348784741297</v>
      </c>
      <c r="G61" s="21">
        <v>5.4654556555694596</v>
      </c>
      <c r="H61" s="21">
        <v>3.9942211590187302</v>
      </c>
      <c r="I61" s="21">
        <v>7.5851752743090204</v>
      </c>
      <c r="J61" s="21">
        <v>6.5626558047462398</v>
      </c>
      <c r="K61" s="21">
        <v>5.0718747974874301</v>
      </c>
      <c r="L61" s="21">
        <v>5.8808661841080996</v>
      </c>
      <c r="M61" s="21">
        <v>9.8799136016954101</v>
      </c>
      <c r="N61" s="21"/>
      <c r="O61" s="21"/>
    </row>
    <row r="62" spans="1:15">
      <c r="A62" s="20" t="str">
        <f t="shared" si="0"/>
        <v>DISTRIBUCION VOLUMEN X CRITERIO (kg ó litros)Total AperitivosEN LA CALLE</v>
      </c>
      <c r="B62" s="20" t="s">
        <v>51</v>
      </c>
      <c r="C62" s="20" t="s">
        <v>44</v>
      </c>
      <c r="D62" s="20" t="s">
        <v>144</v>
      </c>
      <c r="E62" s="21">
        <v>37.470461118495997</v>
      </c>
      <c r="F62" s="21">
        <v>32.528446860718397</v>
      </c>
      <c r="G62" s="21">
        <v>32.633431937848997</v>
      </c>
      <c r="H62" s="21">
        <v>33.649194800358103</v>
      </c>
      <c r="I62" s="21">
        <v>33.5724602912872</v>
      </c>
      <c r="J62" s="21">
        <v>30.727311099728698</v>
      </c>
      <c r="K62" s="21">
        <v>35.331011815905498</v>
      </c>
      <c r="L62" s="21">
        <v>36.258507574441801</v>
      </c>
      <c r="M62" s="21">
        <v>36.726508548224103</v>
      </c>
      <c r="N62" s="21"/>
      <c r="O62" s="21"/>
    </row>
    <row r="63" spans="1:15">
      <c r="A63" s="20" t="str">
        <f t="shared" si="0"/>
        <v>DISTRIBUCION VOLUMEN X CRITERIO (kg ó litros)Total AperitivosEN CASA DE OTROS</v>
      </c>
      <c r="B63" s="20" t="s">
        <v>51</v>
      </c>
      <c r="C63" s="20" t="s">
        <v>44</v>
      </c>
      <c r="D63" s="20" t="s">
        <v>145</v>
      </c>
      <c r="E63" s="21">
        <v>14.436507571820499</v>
      </c>
      <c r="F63" s="21">
        <v>25.154078122616902</v>
      </c>
      <c r="G63" s="21">
        <v>22.386251498986301</v>
      </c>
      <c r="H63" s="21">
        <v>23.0115317416886</v>
      </c>
      <c r="I63" s="21">
        <v>20.433143333717801</v>
      </c>
      <c r="J63" s="21">
        <v>23.181409416007298</v>
      </c>
      <c r="K63" s="21">
        <v>21.508331657310801</v>
      </c>
      <c r="L63" s="21">
        <v>20.5156754611682</v>
      </c>
      <c r="M63" s="21">
        <v>15.013334537258199</v>
      </c>
      <c r="N63" s="21"/>
      <c r="O63" s="21"/>
    </row>
    <row r="64" spans="1:15">
      <c r="A64" s="20" t="str">
        <f t="shared" si="0"/>
        <v>DISTRIBUCION VOLUMEN X CRITERIO (kg ó litros)Total AperitivosEN EL ESTABLECIMIENTO</v>
      </c>
      <c r="B64" s="20" t="s">
        <v>51</v>
      </c>
      <c r="C64" s="20" t="s">
        <v>44</v>
      </c>
      <c r="D64" s="20" t="s">
        <v>146</v>
      </c>
      <c r="E64" s="21">
        <v>16.929994392491</v>
      </c>
      <c r="F64" s="21">
        <v>14.325945801690199</v>
      </c>
      <c r="G64" s="21">
        <v>13.932435989349299</v>
      </c>
      <c r="H64" s="21">
        <v>13.3151822625334</v>
      </c>
      <c r="I64" s="21">
        <v>16.909529025160701</v>
      </c>
      <c r="J64" s="21">
        <v>12.1202592175518</v>
      </c>
      <c r="K64" s="21">
        <v>12.4481988283791</v>
      </c>
      <c r="L64" s="21">
        <v>14.1168566492967</v>
      </c>
      <c r="M64" s="21">
        <v>15.905077773930101</v>
      </c>
      <c r="N64" s="21"/>
      <c r="O64" s="21"/>
    </row>
    <row r="65" spans="1:15">
      <c r="A65" s="20" t="str">
        <f t="shared" si="0"/>
        <v>DISTRIBUCION VOLUMEN X CRITERIO (kg ó litros)Total AperitivosEN EL TRABAJO</v>
      </c>
      <c r="B65" s="20" t="s">
        <v>51</v>
      </c>
      <c r="C65" s="20" t="s">
        <v>44</v>
      </c>
      <c r="D65" s="20" t="s">
        <v>147</v>
      </c>
      <c r="E65" s="21">
        <v>7.7607695262745198</v>
      </c>
      <c r="F65" s="21">
        <v>8.8231734229335199</v>
      </c>
      <c r="G65" s="21">
        <v>9.1553444444977305</v>
      </c>
      <c r="H65" s="21">
        <v>11.906826387383299</v>
      </c>
      <c r="I65" s="21">
        <v>7.1193833144779504</v>
      </c>
      <c r="J65" s="21">
        <v>8.6675585918341795</v>
      </c>
      <c r="K65" s="21">
        <v>7.7414988305612296</v>
      </c>
      <c r="L65" s="21">
        <v>6.7932368909241596</v>
      </c>
      <c r="M65" s="21">
        <v>6.5105942980571001</v>
      </c>
      <c r="N65" s="21"/>
      <c r="O65" s="21"/>
    </row>
    <row r="66" spans="1:15">
      <c r="A66" s="20" t="str">
        <f t="shared" si="0"/>
        <v>DISTRIBUCION VOLUMEN X CRITERIO (kg ó litros)Total AperitivosEN COLEGIO/INSTITUTO/UNIV.</v>
      </c>
      <c r="B66" s="20" t="s">
        <v>51</v>
      </c>
      <c r="C66" s="20" t="s">
        <v>44</v>
      </c>
      <c r="D66" s="20" t="s">
        <v>148</v>
      </c>
      <c r="E66" s="21">
        <v>1.2009793796091299</v>
      </c>
      <c r="F66" s="21">
        <v>1.3255058350873601</v>
      </c>
      <c r="G66" s="21">
        <v>1.5052893453931</v>
      </c>
      <c r="H66" s="21">
        <v>0.89594202386777</v>
      </c>
      <c r="I66" s="21">
        <v>0.68215641144873296</v>
      </c>
      <c r="J66" s="21">
        <v>1.5261303421041901</v>
      </c>
      <c r="K66" s="21">
        <v>0.61057294328781297</v>
      </c>
      <c r="L66" s="21">
        <v>0.98074728676842005</v>
      </c>
      <c r="M66" s="21">
        <v>0.84387351058248705</v>
      </c>
      <c r="N66" s="21"/>
      <c r="O66" s="21"/>
    </row>
    <row r="67" spans="1:15">
      <c r="A67" s="20" t="str">
        <f t="shared" si="0"/>
        <v>DISTRIBUCION VOLUMEN X CRITERIO (kg ó litros)Total AperitivosEN MI CASA</v>
      </c>
      <c r="B67" s="20" t="s">
        <v>51</v>
      </c>
      <c r="C67" s="20" t="s">
        <v>44</v>
      </c>
      <c r="D67" s="20" t="s">
        <v>149</v>
      </c>
      <c r="E67" s="21">
        <v>5.5166489744824103</v>
      </c>
      <c r="F67" s="21">
        <v>5.6916133156195698</v>
      </c>
      <c r="G67" s="21">
        <v>6.3099539400023898</v>
      </c>
      <c r="H67" s="21">
        <v>5.3611112132790897</v>
      </c>
      <c r="I67" s="21">
        <v>8.2496072476481892</v>
      </c>
      <c r="J67" s="21">
        <v>8.1404036170602403</v>
      </c>
      <c r="K67" s="21">
        <v>7.8430469139216301</v>
      </c>
      <c r="L67" s="21">
        <v>8.6945173596615497</v>
      </c>
      <c r="M67" s="21">
        <v>9.5637791966198407</v>
      </c>
      <c r="N67" s="21"/>
      <c r="O67" s="21"/>
    </row>
    <row r="68" spans="1:15">
      <c r="A68" s="20" t="str">
        <f t="shared" ref="A68:A131" si="1">B68&amp;C68&amp;D68</f>
        <v>DISTRIBUCION VOLUMEN X CRITERIO (kg ó litros)Total AperitivosEN M.TRANSP.(AVION,TREN,AUTOC,E</v>
      </c>
      <c r="B68" s="20" t="s">
        <v>51</v>
      </c>
      <c r="C68" s="20" t="s">
        <v>44</v>
      </c>
      <c r="D68" s="20" t="s">
        <v>150</v>
      </c>
      <c r="E68" s="21">
        <v>0.63364349320384705</v>
      </c>
      <c r="F68" s="21">
        <v>0.15965310352390299</v>
      </c>
      <c r="G68" s="21">
        <v>0.54852217270680004</v>
      </c>
      <c r="H68" s="21">
        <v>0.22081538787396299</v>
      </c>
      <c r="I68" s="21">
        <v>0.39342450274338497</v>
      </c>
      <c r="J68" s="21">
        <v>0.52268486787853197</v>
      </c>
      <c r="K68" s="21">
        <v>0.37158345952293698</v>
      </c>
      <c r="L68" s="21">
        <v>0.45341771808495102</v>
      </c>
      <c r="M68" s="21">
        <v>0.64910541076473705</v>
      </c>
      <c r="N68" s="21"/>
      <c r="O68" s="21"/>
    </row>
    <row r="69" spans="1:15">
      <c r="A69" s="20" t="str">
        <f t="shared" si="1"/>
        <v>DISTRIBUCION VOLUMEN X CRITERIO (kg ó litros)Total AperitivosEN OTRO LUGAR</v>
      </c>
      <c r="B69" s="20" t="s">
        <v>51</v>
      </c>
      <c r="C69" s="20" t="s">
        <v>44</v>
      </c>
      <c r="D69" s="20" t="s">
        <v>151</v>
      </c>
      <c r="E69" s="21">
        <v>16.050995590213201</v>
      </c>
      <c r="F69" s="21">
        <v>11.9915816155558</v>
      </c>
      <c r="G69" s="21">
        <v>13.5287672981611</v>
      </c>
      <c r="H69" s="21">
        <v>11.639395366687401</v>
      </c>
      <c r="I69" s="21">
        <v>12.6403004836439</v>
      </c>
      <c r="J69" s="21">
        <v>15.114242482265301</v>
      </c>
      <c r="K69" s="21">
        <v>14.145753094147899</v>
      </c>
      <c r="L69" s="21">
        <v>12.1870400771792</v>
      </c>
      <c r="M69" s="21">
        <v>14.7877295366303</v>
      </c>
      <c r="N69" s="21"/>
      <c r="O69" s="21"/>
    </row>
    <row r="70" spans="1:15">
      <c r="A70" s="20" t="str">
        <f t="shared" si="1"/>
        <v>DISTRIBUCION VOLUMEN X CRITERIO (kg ó litros)Total AperitivosDESAYUNO</v>
      </c>
      <c r="B70" s="20" t="s">
        <v>51</v>
      </c>
      <c r="C70" s="20" t="s">
        <v>44</v>
      </c>
      <c r="D70" s="20" t="s">
        <v>152</v>
      </c>
      <c r="E70" s="21">
        <v>6.5985603154267203</v>
      </c>
      <c r="F70" s="21">
        <v>4.6103902970991903</v>
      </c>
      <c r="G70" s="21">
        <v>5.1128624179225</v>
      </c>
      <c r="H70" s="21">
        <v>3.6977663930789602</v>
      </c>
      <c r="I70" s="21">
        <v>3.55383659873588</v>
      </c>
      <c r="J70" s="21">
        <v>3.0064824567697701</v>
      </c>
      <c r="K70" s="21">
        <v>2.6193215015268598</v>
      </c>
      <c r="L70" s="21">
        <v>2.9526798927181601</v>
      </c>
      <c r="M70" s="21">
        <v>2.6103368306977899</v>
      </c>
      <c r="N70" s="21"/>
      <c r="O70" s="21"/>
    </row>
    <row r="71" spans="1:15">
      <c r="A71" s="20" t="str">
        <f t="shared" si="1"/>
        <v>DISTRIBUCION VOLUMEN X CRITERIO (kg ó litros)Total AperitivosAPERITIVO/ANTES DE COMER</v>
      </c>
      <c r="B71" s="20" t="s">
        <v>51</v>
      </c>
      <c r="C71" s="20" t="s">
        <v>44</v>
      </c>
      <c r="D71" s="20" t="s">
        <v>153</v>
      </c>
      <c r="E71" s="21">
        <v>21.331051521850899</v>
      </c>
      <c r="F71" s="21">
        <v>19.5838929396023</v>
      </c>
      <c r="G71" s="21">
        <v>17.9810290832846</v>
      </c>
      <c r="H71" s="21">
        <v>20.178640586280999</v>
      </c>
      <c r="I71" s="21">
        <v>21.023264628841499</v>
      </c>
      <c r="J71" s="21">
        <v>23.805927875164802</v>
      </c>
      <c r="K71" s="21">
        <v>23.257747479778601</v>
      </c>
      <c r="L71" s="21">
        <v>28.558452856641299</v>
      </c>
      <c r="M71" s="21">
        <v>27.843621933158602</v>
      </c>
      <c r="N71" s="21"/>
      <c r="O71" s="21"/>
    </row>
    <row r="72" spans="1:15">
      <c r="A72" s="20" t="str">
        <f t="shared" si="1"/>
        <v>DISTRIBUCION VOLUMEN X CRITERIO (kg ó litros)Total AperitivosCOMIDA</v>
      </c>
      <c r="B72" s="20" t="s">
        <v>51</v>
      </c>
      <c r="C72" s="20" t="s">
        <v>44</v>
      </c>
      <c r="D72" s="20" t="s">
        <v>154</v>
      </c>
      <c r="E72" s="21">
        <v>9.7453424237207091</v>
      </c>
      <c r="F72" s="21">
        <v>9.0081407975690997</v>
      </c>
      <c r="G72" s="21">
        <v>8.4181119162891704</v>
      </c>
      <c r="H72" s="21">
        <v>9.4936918139179802</v>
      </c>
      <c r="I72" s="21">
        <v>10.9260048687922</v>
      </c>
      <c r="J72" s="21">
        <v>12.604004208520999</v>
      </c>
      <c r="K72" s="21">
        <v>13.8533202500277</v>
      </c>
      <c r="L72" s="21">
        <v>9.7447781378069696</v>
      </c>
      <c r="M72" s="21">
        <v>9.7213279014084595</v>
      </c>
      <c r="N72" s="21"/>
      <c r="O72" s="21"/>
    </row>
    <row r="73" spans="1:15">
      <c r="A73" s="20" t="str">
        <f t="shared" si="1"/>
        <v>DISTRIBUCION VOLUMEN X CRITERIO (kg ó litros)Total AperitivosTARDE/MERIENDA</v>
      </c>
      <c r="B73" s="20" t="s">
        <v>51</v>
      </c>
      <c r="C73" s="20" t="s">
        <v>44</v>
      </c>
      <c r="D73" s="20" t="s">
        <v>155</v>
      </c>
      <c r="E73" s="21">
        <v>32.405890649619501</v>
      </c>
      <c r="F73" s="21">
        <v>30.628051967837401</v>
      </c>
      <c r="G73" s="21">
        <v>34.780427804476503</v>
      </c>
      <c r="H73" s="21">
        <v>36.0060391541694</v>
      </c>
      <c r="I73" s="21">
        <v>30.8580868123972</v>
      </c>
      <c r="J73" s="21">
        <v>30.405292608982499</v>
      </c>
      <c r="K73" s="21">
        <v>31.042005231562602</v>
      </c>
      <c r="L73" s="21">
        <v>27.2671231692965</v>
      </c>
      <c r="M73" s="21">
        <v>26.001417819188699</v>
      </c>
      <c r="N73" s="21"/>
      <c r="O73" s="21"/>
    </row>
    <row r="74" spans="1:15">
      <c r="A74" s="20" t="str">
        <f t="shared" si="1"/>
        <v>DISTRIBUCION VOLUMEN X CRITERIO (kg ó litros)Total AperitivosANTES DE CENAR</v>
      </c>
      <c r="B74" s="20" t="s">
        <v>51</v>
      </c>
      <c r="C74" s="20" t="s">
        <v>44</v>
      </c>
      <c r="D74" s="20" t="s">
        <v>156</v>
      </c>
      <c r="E74" s="21">
        <v>7.6459819092960997</v>
      </c>
      <c r="F74" s="21">
        <v>6.1654395130531396</v>
      </c>
      <c r="G74" s="21">
        <v>8.6296034452185992</v>
      </c>
      <c r="H74" s="21">
        <v>6.3202453309204802</v>
      </c>
      <c r="I74" s="21">
        <v>8.1934440638794097</v>
      </c>
      <c r="J74" s="21">
        <v>6.2868669134691197</v>
      </c>
      <c r="K74" s="21">
        <v>6.1400038680145199</v>
      </c>
      <c r="L74" s="21">
        <v>7.04843256938143</v>
      </c>
      <c r="M74" s="21">
        <v>9.5629582528839805</v>
      </c>
      <c r="N74" s="21"/>
      <c r="O74" s="21"/>
    </row>
    <row r="75" spans="1:15">
      <c r="A75" s="20" t="str">
        <f t="shared" si="1"/>
        <v>DISTRIBUCION VOLUMEN X CRITERIO (kg ó litros)Total AperitivosCENA</v>
      </c>
      <c r="B75" s="20" t="s">
        <v>51</v>
      </c>
      <c r="C75" s="20" t="s">
        <v>44</v>
      </c>
      <c r="D75" s="20" t="s">
        <v>157</v>
      </c>
      <c r="E75" s="21">
        <v>5.3968753245746397</v>
      </c>
      <c r="F75" s="21">
        <v>6.3205298798465002</v>
      </c>
      <c r="G75" s="21">
        <v>5.5867761741398301</v>
      </c>
      <c r="H75" s="21">
        <v>4.2178486821759904</v>
      </c>
      <c r="I75" s="21">
        <v>5.9899280351338504</v>
      </c>
      <c r="J75" s="21">
        <v>4.5367924520227199</v>
      </c>
      <c r="K75" s="21">
        <v>4.4074674834116596</v>
      </c>
      <c r="L75" s="21">
        <v>4.93763667204004</v>
      </c>
      <c r="M75" s="21">
        <v>5.90455073216906</v>
      </c>
      <c r="N75" s="21"/>
      <c r="O75" s="21"/>
    </row>
    <row r="76" spans="1:15">
      <c r="A76" s="20" t="str">
        <f t="shared" si="1"/>
        <v>DISTRIBUCION VOLUMEN X CRITERIO (kg ó litros)Total AperitivosDESPUES DE LA CENA</v>
      </c>
      <c r="B76" s="20" t="s">
        <v>51</v>
      </c>
      <c r="C76" s="20" t="s">
        <v>44</v>
      </c>
      <c r="D76" s="20" t="s">
        <v>158</v>
      </c>
      <c r="E76" s="21">
        <v>1.96185432743133</v>
      </c>
      <c r="F76" s="21">
        <v>2.3348664328229098</v>
      </c>
      <c r="G76" s="21">
        <v>1.6547318399492099</v>
      </c>
      <c r="H76" s="21">
        <v>1.89016685980629</v>
      </c>
      <c r="I76" s="21">
        <v>2.9435010187652799</v>
      </c>
      <c r="J76" s="21">
        <v>3.3925573094755901</v>
      </c>
      <c r="K76" s="21">
        <v>1.23055108043551</v>
      </c>
      <c r="L76" s="21">
        <v>1.93984572554099</v>
      </c>
      <c r="M76" s="21">
        <v>1.82891485799644</v>
      </c>
      <c r="N76" s="21"/>
      <c r="O76" s="21"/>
    </row>
    <row r="77" spans="1:15">
      <c r="A77" s="20" t="str">
        <f t="shared" si="1"/>
        <v>DISTRIBUCION VOLUMEN X CRITERIO (kg ó litros)Total AperitivosDURANTE EL DIA</v>
      </c>
      <c r="B77" s="20" t="s">
        <v>51</v>
      </c>
      <c r="C77" s="20" t="s">
        <v>44</v>
      </c>
      <c r="D77" s="20" t="s">
        <v>159</v>
      </c>
      <c r="E77" s="21">
        <v>14.914446542072699</v>
      </c>
      <c r="F77" s="21">
        <v>21.348685012668401</v>
      </c>
      <c r="G77" s="21">
        <v>17.836461978768401</v>
      </c>
      <c r="H77" s="21">
        <v>18.195598553733099</v>
      </c>
      <c r="I77" s="21">
        <v>16.511937592427198</v>
      </c>
      <c r="J77" s="21">
        <v>15.962078474083899</v>
      </c>
      <c r="K77" s="21">
        <v>17.449579351912998</v>
      </c>
      <c r="L77" s="21">
        <v>17.551052756578201</v>
      </c>
      <c r="M77" s="21">
        <v>16.5268734055477</v>
      </c>
      <c r="N77" s="21"/>
      <c r="O77" s="21"/>
    </row>
    <row r="78" spans="1:15">
      <c r="A78" s="20" t="str">
        <f t="shared" si="1"/>
        <v>DISTRIBUCION VOLUMEN X CRITERIO (kg ó litros)Total AperitivosCON AMIGOS</v>
      </c>
      <c r="B78" s="20" t="s">
        <v>51</v>
      </c>
      <c r="C78" s="20" t="s">
        <v>44</v>
      </c>
      <c r="D78" s="20" t="s">
        <v>160</v>
      </c>
      <c r="E78" s="21">
        <v>22.878547508072401</v>
      </c>
      <c r="F78" s="21">
        <v>22.9475111511649</v>
      </c>
      <c r="G78" s="21">
        <v>18.451478144757701</v>
      </c>
      <c r="H78" s="21">
        <v>16.301943100413901</v>
      </c>
      <c r="I78" s="21">
        <v>21.991916948746901</v>
      </c>
      <c r="J78" s="21">
        <v>24.099657280031899</v>
      </c>
      <c r="K78" s="21">
        <v>26.298322991729499</v>
      </c>
      <c r="L78" s="21">
        <v>26.825656399414701</v>
      </c>
      <c r="M78" s="21">
        <v>27.457086045788699</v>
      </c>
      <c r="N78" s="21"/>
      <c r="O78" s="21"/>
    </row>
    <row r="79" spans="1:15">
      <c r="A79" s="20" t="str">
        <f t="shared" si="1"/>
        <v>DISTRIBUCION VOLUMEN X CRITERIO (kg ó litros)Total AperitivosCON CLIENTES</v>
      </c>
      <c r="B79" s="20" t="s">
        <v>51</v>
      </c>
      <c r="C79" s="20" t="s">
        <v>44</v>
      </c>
      <c r="D79" s="20" t="s">
        <v>161</v>
      </c>
      <c r="E79" s="21">
        <v>0.158922858829358</v>
      </c>
      <c r="F79" s="21">
        <v>0.53219483910663101</v>
      </c>
      <c r="G79" s="21">
        <v>0.32463355552423301</v>
      </c>
      <c r="H79" s="21">
        <v>0.121209145246286</v>
      </c>
      <c r="I79" s="21">
        <v>0.102256235820937</v>
      </c>
      <c r="J79" s="21">
        <v>0.14930123999091299</v>
      </c>
      <c r="K79" s="21">
        <v>0.376030079762113</v>
      </c>
      <c r="L79" s="21">
        <v>0.261992030951051</v>
      </c>
      <c r="M79" s="21">
        <v>5.3363754258789003E-2</v>
      </c>
      <c r="N79" s="21"/>
      <c r="O79" s="21"/>
    </row>
    <row r="80" spans="1:15">
      <c r="A80" s="20" t="str">
        <f t="shared" si="1"/>
        <v>DISTRIBUCION VOLUMEN X CRITERIO (kg ó litros)Total AperitivosCON COMPAÑEROS DE TRABAJO</v>
      </c>
      <c r="B80" s="20" t="s">
        <v>51</v>
      </c>
      <c r="C80" s="20" t="s">
        <v>44</v>
      </c>
      <c r="D80" s="20" t="s">
        <v>162</v>
      </c>
      <c r="E80" s="21">
        <v>4.5322294315693803</v>
      </c>
      <c r="F80" s="21">
        <v>4.3867124259526804</v>
      </c>
      <c r="G80" s="21">
        <v>4.9750856801627803</v>
      </c>
      <c r="H80" s="21">
        <v>5.75738571054326</v>
      </c>
      <c r="I80" s="21">
        <v>2.8564407678821402</v>
      </c>
      <c r="J80" s="21">
        <v>4.04110570072634</v>
      </c>
      <c r="K80" s="21">
        <v>3.1716551040973702</v>
      </c>
      <c r="L80" s="21">
        <v>2.7989202191220701</v>
      </c>
      <c r="M80" s="21">
        <v>2.2563894616389999</v>
      </c>
      <c r="N80" s="21"/>
      <c r="O80" s="21"/>
    </row>
    <row r="81" spans="1:15">
      <c r="A81" s="20" t="str">
        <f t="shared" si="1"/>
        <v>DISTRIBUCION VOLUMEN X CRITERIO (kg ó litros)Total AperitivosCON COMPAÑEROS DE CLASE</v>
      </c>
      <c r="B81" s="20" t="s">
        <v>51</v>
      </c>
      <c r="C81" s="20" t="s">
        <v>44</v>
      </c>
      <c r="D81" s="20" t="s">
        <v>163</v>
      </c>
      <c r="E81" s="21">
        <v>0.78612175678134399</v>
      </c>
      <c r="F81" s="21">
        <v>0.453930929695609</v>
      </c>
      <c r="G81" s="21">
        <v>1.56722888943523</v>
      </c>
      <c r="H81" s="21">
        <v>0.72312622477136101</v>
      </c>
      <c r="I81" s="21">
        <v>0.67077350338370301</v>
      </c>
      <c r="J81" s="21">
        <v>0.893724545023317</v>
      </c>
      <c r="K81" s="21">
        <v>0.68148054255585699</v>
      </c>
      <c r="L81" s="21">
        <v>0.571944243786914</v>
      </c>
      <c r="M81" s="21">
        <v>0.25914626463564</v>
      </c>
      <c r="N81" s="21"/>
      <c r="O81" s="21"/>
    </row>
    <row r="82" spans="1:15">
      <c r="A82" s="20" t="str">
        <f t="shared" si="1"/>
        <v>DISTRIBUCION VOLUMEN X CRITERIO (kg ó litros)Total AperitivosCON FAMILIA</v>
      </c>
      <c r="B82" s="20" t="s">
        <v>51</v>
      </c>
      <c r="C82" s="20" t="s">
        <v>44</v>
      </c>
      <c r="D82" s="20" t="s">
        <v>164</v>
      </c>
      <c r="E82" s="21">
        <v>38.3257896089615</v>
      </c>
      <c r="F82" s="21">
        <v>37.693802038341197</v>
      </c>
      <c r="G82" s="21">
        <v>37.530911252412402</v>
      </c>
      <c r="H82" s="21">
        <v>39.088737112449699</v>
      </c>
      <c r="I82" s="21">
        <v>41.924547034337401</v>
      </c>
      <c r="J82" s="21">
        <v>37.0702779554843</v>
      </c>
      <c r="K82" s="21">
        <v>36.035862142202703</v>
      </c>
      <c r="L82" s="21">
        <v>31.655564286239301</v>
      </c>
      <c r="M82" s="21">
        <v>34.2511190272607</v>
      </c>
      <c r="N82" s="21"/>
      <c r="O82" s="21"/>
    </row>
    <row r="83" spans="1:15">
      <c r="A83" s="20" t="str">
        <f t="shared" si="1"/>
        <v>DISTRIBUCION VOLUMEN X CRITERIO (kg ó litros)Total AperitivosCON LA PAREJA</v>
      </c>
      <c r="B83" s="20" t="s">
        <v>51</v>
      </c>
      <c r="C83" s="20" t="s">
        <v>44</v>
      </c>
      <c r="D83" s="20" t="s">
        <v>165</v>
      </c>
      <c r="E83" s="21">
        <v>10.4948909959231</v>
      </c>
      <c r="F83" s="21">
        <v>8.9206083944264396</v>
      </c>
      <c r="G83" s="21">
        <v>8.8995847835783408</v>
      </c>
      <c r="H83" s="21">
        <v>10.102563035504501</v>
      </c>
      <c r="I83" s="21">
        <v>9.7841047529327305</v>
      </c>
      <c r="J83" s="21">
        <v>8.4124886056069101</v>
      </c>
      <c r="K83" s="21">
        <v>7.1335588827212799</v>
      </c>
      <c r="L83" s="21">
        <v>9.4996281933291495</v>
      </c>
      <c r="M83" s="21">
        <v>9.9381870197132596</v>
      </c>
      <c r="N83" s="21"/>
      <c r="O83" s="21"/>
    </row>
    <row r="84" spans="1:15">
      <c r="A84" s="20" t="str">
        <f t="shared" si="1"/>
        <v>DISTRIBUCION VOLUMEN X CRITERIO (kg ó litros)Total AperitivosESTABA SOLO/A</v>
      </c>
      <c r="B84" s="20" t="s">
        <v>51</v>
      </c>
      <c r="C84" s="20" t="s">
        <v>44</v>
      </c>
      <c r="D84" s="20" t="s">
        <v>166</v>
      </c>
      <c r="E84" s="21">
        <v>21.743682152989599</v>
      </c>
      <c r="F84" s="21">
        <v>23.3633977290439</v>
      </c>
      <c r="G84" s="21">
        <v>27.447242433566899</v>
      </c>
      <c r="H84" s="21">
        <v>26.409662734117401</v>
      </c>
      <c r="I84" s="21">
        <v>21.6291508606039</v>
      </c>
      <c r="J84" s="21">
        <v>23.746871525768402</v>
      </c>
      <c r="K84" s="21">
        <v>24.8545450484601</v>
      </c>
      <c r="L84" s="21">
        <v>25.74101825016</v>
      </c>
      <c r="M84" s="21">
        <v>22.5862915140913</v>
      </c>
      <c r="N84" s="21"/>
      <c r="O84" s="21"/>
    </row>
    <row r="85" spans="1:15">
      <c r="A85" s="20" t="str">
        <f t="shared" si="1"/>
        <v>DISTRIBUCION VOLUMEN X CRITERIO (kg ó litros)Total AperitivosOTROS</v>
      </c>
      <c r="B85" s="20" t="s">
        <v>51</v>
      </c>
      <c r="C85" s="20" t="s">
        <v>44</v>
      </c>
      <c r="D85" s="20" t="s">
        <v>167</v>
      </c>
      <c r="E85" s="21">
        <v>1.0798161232066099</v>
      </c>
      <c r="F85" s="21">
        <v>1.7018433106128401</v>
      </c>
      <c r="G85" s="21">
        <v>0.80383594063667496</v>
      </c>
      <c r="H85" s="21">
        <v>1.4953702664405599</v>
      </c>
      <c r="I85" s="21">
        <v>1.04081285363183</v>
      </c>
      <c r="J85" s="21">
        <v>1.58657541887987</v>
      </c>
      <c r="K85" s="21">
        <v>1.4485440033222401</v>
      </c>
      <c r="L85" s="21">
        <v>2.64527546671783</v>
      </c>
      <c r="M85" s="21">
        <v>3.1984208019835401</v>
      </c>
      <c r="N85" s="21"/>
      <c r="O85" s="21"/>
    </row>
    <row r="86" spans="1:15">
      <c r="A86" s="20" t="str">
        <f t="shared" si="1"/>
        <v>DISTRIBUCION VOLUMEN X CRITERIO (kg ó litros)Total AperitivosESTAR TRABAJANDO</v>
      </c>
      <c r="B86" s="20" t="s">
        <v>51</v>
      </c>
      <c r="C86" s="20" t="s">
        <v>44</v>
      </c>
      <c r="D86" s="20" t="s">
        <v>168</v>
      </c>
      <c r="E86" s="21">
        <v>6.3442851435683103</v>
      </c>
      <c r="F86" s="21">
        <v>7.85005205641232</v>
      </c>
      <c r="G86" s="21">
        <v>7.4381305372976199</v>
      </c>
      <c r="H86" s="21">
        <v>9.4541503347337397</v>
      </c>
      <c r="I86" s="21">
        <v>5.2960226363922303</v>
      </c>
      <c r="J86" s="21">
        <v>6.5454156263163199</v>
      </c>
      <c r="K86" s="21">
        <v>6.3956854489134196</v>
      </c>
      <c r="L86" s="21">
        <v>4.8794302118265698</v>
      </c>
      <c r="M86" s="21">
        <v>5.12136192994104</v>
      </c>
      <c r="N86" s="21"/>
      <c r="O86" s="21"/>
    </row>
    <row r="87" spans="1:15">
      <c r="A87" s="20" t="str">
        <f t="shared" si="1"/>
        <v>DISTRIBUCION VOLUMEN X CRITERIO (kg ó litros)Total AperitivosCOMIDA DE NEGOCIOS</v>
      </c>
      <c r="B87" s="20" t="s">
        <v>51</v>
      </c>
      <c r="C87" s="20" t="s">
        <v>44</v>
      </c>
      <c r="D87" s="20" t="s">
        <v>169</v>
      </c>
      <c r="E87" s="21">
        <v>4.6524861836550399E-2</v>
      </c>
      <c r="F87" s="21">
        <v>0.342785281638114</v>
      </c>
      <c r="G87" s="21">
        <v>0.66862817679642705</v>
      </c>
      <c r="H87" s="21" t="s">
        <v>122</v>
      </c>
      <c r="I87" s="21">
        <v>0.24771453382603201</v>
      </c>
      <c r="J87" s="21">
        <v>0.57630324044482495</v>
      </c>
      <c r="K87" s="21">
        <v>0.16026964429612001</v>
      </c>
      <c r="L87" s="21">
        <v>8.9716754230906408E-3</v>
      </c>
      <c r="M87" s="21">
        <v>8.7098899446632298E-3</v>
      </c>
      <c r="N87" s="21"/>
      <c r="O87" s="21"/>
    </row>
    <row r="88" spans="1:15">
      <c r="A88" s="20" t="str">
        <f t="shared" si="1"/>
        <v>DISTRIBUCION VOLUMEN X CRITERIO (kg ó litros)Total AperitivosPOR PLACER/RELAX</v>
      </c>
      <c r="B88" s="20" t="s">
        <v>51</v>
      </c>
      <c r="C88" s="20" t="s">
        <v>44</v>
      </c>
      <c r="D88" s="20" t="s">
        <v>170</v>
      </c>
      <c r="E88" s="21">
        <v>23.240276278958198</v>
      </c>
      <c r="F88" s="21">
        <v>19.3376035738954</v>
      </c>
      <c r="G88" s="21">
        <v>20.0698632064388</v>
      </c>
      <c r="H88" s="21">
        <v>19.289554488883098</v>
      </c>
      <c r="I88" s="21">
        <v>24.607768008142902</v>
      </c>
      <c r="J88" s="21">
        <v>18.4603787594185</v>
      </c>
      <c r="K88" s="21">
        <v>17.471796209325301</v>
      </c>
      <c r="L88" s="21">
        <v>21.370528468381199</v>
      </c>
      <c r="M88" s="21">
        <v>20.7361049612602</v>
      </c>
      <c r="N88" s="21"/>
      <c r="O88" s="21"/>
    </row>
    <row r="89" spans="1:15">
      <c r="A89" s="20" t="str">
        <f t="shared" si="1"/>
        <v>DISTRIBUCION VOLUMEN X CRITERIO (kg ó litros)Total AperitivosTENER HAMBRE/SIN PLANIFICAR</v>
      </c>
      <c r="B89" s="20" t="s">
        <v>51</v>
      </c>
      <c r="C89" s="20" t="s">
        <v>44</v>
      </c>
      <c r="D89" s="20" t="s">
        <v>171</v>
      </c>
      <c r="E89" s="21">
        <v>36.898081093262</v>
      </c>
      <c r="F89" s="21">
        <v>37.758052289732497</v>
      </c>
      <c r="G89" s="21">
        <v>40.416229147583302</v>
      </c>
      <c r="H89" s="21">
        <v>39.505829784821898</v>
      </c>
      <c r="I89" s="21">
        <v>34.936349803963601</v>
      </c>
      <c r="J89" s="21">
        <v>42.705947958342797</v>
      </c>
      <c r="K89" s="21">
        <v>43.065865005545803</v>
      </c>
      <c r="L89" s="21">
        <v>41.030804825397503</v>
      </c>
      <c r="M89" s="21">
        <v>41.780483593786897</v>
      </c>
      <c r="N89" s="21"/>
      <c r="O89" s="21"/>
    </row>
    <row r="90" spans="1:15">
      <c r="A90" s="20" t="str">
        <f t="shared" si="1"/>
        <v>DISTRIBUCION VOLUMEN X CRITERIO (kg ó litros)Total AperitivosESTAR DE COMPRAS</v>
      </c>
      <c r="B90" s="20" t="s">
        <v>51</v>
      </c>
      <c r="C90" s="20" t="s">
        <v>44</v>
      </c>
      <c r="D90" s="20" t="s">
        <v>172</v>
      </c>
      <c r="E90" s="21">
        <v>2.1460850247157901</v>
      </c>
      <c r="F90" s="21">
        <v>3.3169784468933199</v>
      </c>
      <c r="G90" s="21">
        <v>2.0183750914792902</v>
      </c>
      <c r="H90" s="21">
        <v>1.6713135484977899</v>
      </c>
      <c r="I90" s="21">
        <v>2.6153852368094999</v>
      </c>
      <c r="J90" s="21">
        <v>2.3084262952391699</v>
      </c>
      <c r="K90" s="21">
        <v>1.9878907465370601</v>
      </c>
      <c r="L90" s="21">
        <v>1.58272631471152</v>
      </c>
      <c r="M90" s="21">
        <v>2.4930068436005799</v>
      </c>
      <c r="N90" s="21"/>
      <c r="O90" s="21"/>
    </row>
    <row r="91" spans="1:15">
      <c r="A91" s="20" t="str">
        <f t="shared" si="1"/>
        <v>DISTRIBUCION VOLUMEN X CRITERIO (kg ó litros)Total AperitivosNO COCINAR EN CASA</v>
      </c>
      <c r="B91" s="20" t="s">
        <v>51</v>
      </c>
      <c r="C91" s="20" t="s">
        <v>44</v>
      </c>
      <c r="D91" s="20" t="s">
        <v>173</v>
      </c>
      <c r="E91" s="21">
        <v>2.9336821024058</v>
      </c>
      <c r="F91" s="21">
        <v>3.2456141477230598</v>
      </c>
      <c r="G91" s="21">
        <v>3.5045402707850699</v>
      </c>
      <c r="H91" s="21">
        <v>3.3036050957090901</v>
      </c>
      <c r="I91" s="21">
        <v>3.7254152887619898</v>
      </c>
      <c r="J91" s="21">
        <v>2.9108155799655999</v>
      </c>
      <c r="K91" s="21">
        <v>3.2019824981471898</v>
      </c>
      <c r="L91" s="21">
        <v>2.2219323257391101</v>
      </c>
      <c r="M91" s="21">
        <v>2.2568135950835599</v>
      </c>
      <c r="N91" s="21"/>
      <c r="O91" s="21"/>
    </row>
    <row r="92" spans="1:15">
      <c r="A92" s="20" t="str">
        <f t="shared" si="1"/>
        <v>DISTRIBUCION VOLUMEN X CRITERIO (kg ó litros)Total AperitivosCELEBRACION/FIESTA/SALIR TOMAR</v>
      </c>
      <c r="B92" s="20" t="s">
        <v>51</v>
      </c>
      <c r="C92" s="20" t="s">
        <v>44</v>
      </c>
      <c r="D92" s="20" t="s">
        <v>174</v>
      </c>
      <c r="E92" s="21">
        <v>19.067660625777201</v>
      </c>
      <c r="F92" s="21">
        <v>17.780757909517401</v>
      </c>
      <c r="G92" s="21">
        <v>16.290064839986002</v>
      </c>
      <c r="H92" s="21">
        <v>16.293767018688499</v>
      </c>
      <c r="I92" s="21">
        <v>17.467533013214101</v>
      </c>
      <c r="J92" s="21">
        <v>16.235082498628199</v>
      </c>
      <c r="K92" s="21">
        <v>17.371984794411699</v>
      </c>
      <c r="L92" s="21">
        <v>17.502996511277701</v>
      </c>
      <c r="M92" s="21">
        <v>16.422721027062401</v>
      </c>
      <c r="N92" s="21"/>
      <c r="O92" s="21"/>
    </row>
    <row r="93" spans="1:15">
      <c r="A93" s="20" t="str">
        <f t="shared" si="1"/>
        <v>DISTRIBUCION VOLUMEN X CRITERIO (kg ó litros)Total AperitivosVIENDO DEPORTES</v>
      </c>
      <c r="B93" s="20" t="s">
        <v>51</v>
      </c>
      <c r="C93" s="20" t="s">
        <v>44</v>
      </c>
      <c r="D93" s="20" t="s">
        <v>175</v>
      </c>
      <c r="E93" s="21">
        <v>1.4378195138401699</v>
      </c>
      <c r="F93" s="21">
        <v>3.0075114732336701</v>
      </c>
      <c r="G93" s="21">
        <v>2.8101239258645299</v>
      </c>
      <c r="H93" s="21">
        <v>2.1003263635090001</v>
      </c>
      <c r="I93" s="21">
        <v>3.0849217931721</v>
      </c>
      <c r="J93" s="21">
        <v>2.2851949848615498</v>
      </c>
      <c r="K93" s="21">
        <v>2.7147530208417998</v>
      </c>
      <c r="L93" s="21">
        <v>3.3098714802586202</v>
      </c>
      <c r="M93" s="21">
        <v>2.73623560159451</v>
      </c>
      <c r="N93" s="21"/>
      <c r="O93" s="21"/>
    </row>
    <row r="94" spans="1:15">
      <c r="A94" s="20" t="str">
        <f t="shared" si="1"/>
        <v>DISTRIBUCION VOLUMEN X CRITERIO (kg ó litros)Total AperitivosOTROS MOTIVOS</v>
      </c>
      <c r="B94" s="20" t="s">
        <v>51</v>
      </c>
      <c r="C94" s="20" t="s">
        <v>44</v>
      </c>
      <c r="D94" s="20" t="s">
        <v>176</v>
      </c>
      <c r="E94" s="21">
        <v>7.8855879240606503</v>
      </c>
      <c r="F94" s="21">
        <v>7.3606439387007798</v>
      </c>
      <c r="G94" s="21">
        <v>6.7840495726379499</v>
      </c>
      <c r="H94" s="21">
        <v>8.3814524344130898</v>
      </c>
      <c r="I94" s="21">
        <v>8.01889705366405</v>
      </c>
      <c r="J94" s="21">
        <v>7.9724355039312202</v>
      </c>
      <c r="K94" s="21">
        <v>7.6297698107493099</v>
      </c>
      <c r="L94" s="21">
        <v>8.0927369099456392</v>
      </c>
      <c r="M94" s="21">
        <v>8.4445659766538004</v>
      </c>
      <c r="N94" s="21"/>
      <c r="O94" s="21"/>
    </row>
    <row r="95" spans="1:15">
      <c r="A95" s="20" t="str">
        <f t="shared" si="1"/>
        <v>CONSUMO PER CAPITA (kg ó litros por individuo)Total AperitivosT.ESPAÑA</v>
      </c>
      <c r="B95" s="20" t="s">
        <v>56</v>
      </c>
      <c r="C95" s="20" t="s">
        <v>44</v>
      </c>
      <c r="D95" s="20" t="s">
        <v>47</v>
      </c>
      <c r="E95" s="21">
        <v>0.45869211964310003</v>
      </c>
      <c r="F95" s="21">
        <v>0.33720973267149901</v>
      </c>
      <c r="G95" s="21">
        <v>0.32627272606375302</v>
      </c>
      <c r="H95" s="21">
        <v>0.31785155919538599</v>
      </c>
      <c r="I95" s="21">
        <v>0.435476723675153</v>
      </c>
      <c r="J95" s="21">
        <v>0.34437583767851099</v>
      </c>
      <c r="K95" s="21">
        <v>0.33317443338232799</v>
      </c>
      <c r="L95" s="21">
        <v>0.34906560163197897</v>
      </c>
      <c r="M95" s="21">
        <v>0.42744663576493502</v>
      </c>
      <c r="N95" s="21"/>
      <c r="O95" s="21"/>
    </row>
    <row r="96" spans="1:15">
      <c r="A96" s="20" t="str">
        <f t="shared" si="1"/>
        <v>CONSUMO PER CAPITA (kg ó litros por individuo)Total AperitivosHiper+Super+Discount+G.A</v>
      </c>
      <c r="B96" s="20" t="s">
        <v>56</v>
      </c>
      <c r="C96" s="20" t="s">
        <v>44</v>
      </c>
      <c r="D96" s="20" t="s">
        <v>132</v>
      </c>
      <c r="E96" s="21">
        <v>0.21113172735582</v>
      </c>
      <c r="F96" s="21">
        <v>0.17872876585870001</v>
      </c>
      <c r="G96" s="21">
        <v>0.170695308076173</v>
      </c>
      <c r="H96" s="21">
        <v>0.16912341072193801</v>
      </c>
      <c r="I96" s="21">
        <v>0.220077806220387</v>
      </c>
      <c r="J96" s="21">
        <v>0.187634569686883</v>
      </c>
      <c r="K96" s="21">
        <v>0.19043542008144601</v>
      </c>
      <c r="L96" s="21">
        <v>0.199686494378983</v>
      </c>
      <c r="M96" s="21">
        <v>0.235662752183809</v>
      </c>
      <c r="N96" s="21"/>
      <c r="O96" s="21"/>
    </row>
    <row r="97" spans="1:15">
      <c r="A97" s="20" t="str">
        <f t="shared" si="1"/>
        <v>CONSUMO PER CAPITA (kg ó litros por individuo)Total AperitivosRestaurantes</v>
      </c>
      <c r="B97" s="20" t="s">
        <v>56</v>
      </c>
      <c r="C97" s="20" t="s">
        <v>44</v>
      </c>
      <c r="D97" s="20" t="s">
        <v>133</v>
      </c>
      <c r="E97" s="21">
        <v>7.49012236044015E-3</v>
      </c>
      <c r="F97" s="21">
        <v>3.9234099325371804E-3</v>
      </c>
      <c r="G97" s="21">
        <v>5.0401353172712998E-3</v>
      </c>
      <c r="H97" s="21">
        <v>8.6000170203768701E-3</v>
      </c>
      <c r="I97" s="21">
        <v>9.2336818782841907E-3</v>
      </c>
      <c r="J97" s="21">
        <v>6.2708485320806702E-3</v>
      </c>
      <c r="K97" s="21">
        <v>5.5758699705086298E-3</v>
      </c>
      <c r="L97" s="21">
        <v>7.4745027017110097E-3</v>
      </c>
      <c r="M97" s="21">
        <v>5.1391678337017396E-3</v>
      </c>
      <c r="N97" s="21"/>
      <c r="O97" s="21"/>
    </row>
    <row r="98" spans="1:15">
      <c r="A98" s="20" t="str">
        <f t="shared" si="1"/>
        <v>CONSUMO PER CAPITA (kg ó litros por individuo)Total AperitivosRestaurantes Fast Food</v>
      </c>
      <c r="B98" s="20" t="s">
        <v>56</v>
      </c>
      <c r="C98" s="20" t="s">
        <v>44</v>
      </c>
      <c r="D98" s="20" t="s">
        <v>134</v>
      </c>
      <c r="E98" s="21">
        <v>1.1184362897065999E-2</v>
      </c>
      <c r="F98" s="21">
        <v>6.7425857304855702E-3</v>
      </c>
      <c r="G98" s="21">
        <v>6.4595002343714901E-3</v>
      </c>
      <c r="H98" s="21">
        <v>5.8301192094131898E-3</v>
      </c>
      <c r="I98" s="21">
        <v>7.1584660041556199E-3</v>
      </c>
      <c r="J98" s="21">
        <v>6.7680744770301903E-3</v>
      </c>
      <c r="K98" s="21">
        <v>6.6592063524255098E-3</v>
      </c>
      <c r="L98" s="21">
        <v>7.0607224333905398E-3</v>
      </c>
      <c r="M98" s="21">
        <v>8.0158942664493305E-3</v>
      </c>
      <c r="N98" s="21"/>
      <c r="O98" s="21"/>
    </row>
    <row r="99" spans="1:15">
      <c r="A99" s="20" t="str">
        <f t="shared" si="1"/>
        <v>CONSUMO PER CAPITA (kg ó litros por individuo)Total AperitivosBares/Cafeterias/Cervecerias</v>
      </c>
      <c r="B99" s="20" t="s">
        <v>56</v>
      </c>
      <c r="C99" s="20" t="s">
        <v>44</v>
      </c>
      <c r="D99" s="20" t="s">
        <v>135</v>
      </c>
      <c r="E99" s="21">
        <v>4.1902631310851701E-2</v>
      </c>
      <c r="F99" s="21">
        <v>2.6183947252519001E-2</v>
      </c>
      <c r="G99" s="21">
        <v>2.66242104727639E-2</v>
      </c>
      <c r="H99" s="21">
        <v>2.4172061075050801E-2</v>
      </c>
      <c r="I99" s="21">
        <v>4.3052497427079499E-2</v>
      </c>
      <c r="J99" s="21">
        <v>1.9599313146991801E-2</v>
      </c>
      <c r="K99" s="21">
        <v>2.1507527989966E-2</v>
      </c>
      <c r="L99" s="21">
        <v>2.7282002406806501E-2</v>
      </c>
      <c r="M99" s="21">
        <v>3.9850958438861502E-2</v>
      </c>
      <c r="N99" s="21"/>
      <c r="O99" s="21"/>
    </row>
    <row r="100" spans="1:15">
      <c r="A100" s="20" t="str">
        <f t="shared" si="1"/>
        <v>CONSUMO PER CAPITA (kg ó litros por individuo)Total AperitivosPanaderias/Pastelerias</v>
      </c>
      <c r="B100" s="20" t="s">
        <v>56</v>
      </c>
      <c r="C100" s="20" t="s">
        <v>44</v>
      </c>
      <c r="D100" s="20" t="s">
        <v>136</v>
      </c>
      <c r="E100" s="21">
        <v>5.1620889318363004E-3</v>
      </c>
      <c r="F100" s="21">
        <v>5.7435587277907098E-3</v>
      </c>
      <c r="G100" s="21">
        <v>4.6980145546413896E-3</v>
      </c>
      <c r="H100" s="21">
        <v>4.9762626104921E-3</v>
      </c>
      <c r="I100" s="21">
        <v>3.93297439187122E-3</v>
      </c>
      <c r="J100" s="21">
        <v>3.0185072160677099E-3</v>
      </c>
      <c r="K100" s="21">
        <v>2.9199800700474899E-3</v>
      </c>
      <c r="L100" s="21">
        <v>3.5194134036161699E-3</v>
      </c>
      <c r="M100" s="21">
        <v>4.4230739599346296E-3</v>
      </c>
      <c r="N100" s="21"/>
      <c r="O100" s="21"/>
    </row>
    <row r="101" spans="1:15">
      <c r="A101" s="20" t="str">
        <f t="shared" si="1"/>
        <v>CONSUMO PER CAPITA (kg ó litros por individuo)Total AperitivosTda.Alimentacion/Delicatesen</v>
      </c>
      <c r="B101" s="20" t="s">
        <v>56</v>
      </c>
      <c r="C101" s="20" t="s">
        <v>44</v>
      </c>
      <c r="D101" s="20" t="s">
        <v>137</v>
      </c>
      <c r="E101" s="21">
        <v>3.6583145487503702E-2</v>
      </c>
      <c r="F101" s="21">
        <v>2.5125092775007601E-2</v>
      </c>
      <c r="G101" s="21">
        <v>2.05596259946433E-2</v>
      </c>
      <c r="H101" s="21">
        <v>2.2659583513165101E-2</v>
      </c>
      <c r="I101" s="21">
        <v>2.8441874789868499E-2</v>
      </c>
      <c r="J101" s="21">
        <v>2.0619901671288899E-2</v>
      </c>
      <c r="K101" s="21">
        <v>2.3126171184801699E-2</v>
      </c>
      <c r="L101" s="21">
        <v>2.0784607246288101E-2</v>
      </c>
      <c r="M101" s="21">
        <v>2.12619641441174E-2</v>
      </c>
      <c r="N101" s="21"/>
      <c r="O101" s="21"/>
    </row>
    <row r="102" spans="1:15">
      <c r="A102" s="20" t="str">
        <f t="shared" si="1"/>
        <v>CONSUMO PER CAPITA (kg ó litros por individuo)Total AperitivosCanal Conveniencia/24h</v>
      </c>
      <c r="B102" s="20" t="s">
        <v>56</v>
      </c>
      <c r="C102" s="20" t="s">
        <v>44</v>
      </c>
      <c r="D102" s="20" t="s">
        <v>138</v>
      </c>
      <c r="E102" s="21">
        <v>6.4474654611566401E-2</v>
      </c>
      <c r="F102" s="21">
        <v>4.8137501328003499E-2</v>
      </c>
      <c r="G102" s="21">
        <v>5.2137676351161302E-2</v>
      </c>
      <c r="H102" s="21">
        <v>4.4933133853588297E-2</v>
      </c>
      <c r="I102" s="21">
        <v>5.6229935025021098E-2</v>
      </c>
      <c r="J102" s="21">
        <v>5.2428452314474502E-2</v>
      </c>
      <c r="K102" s="21">
        <v>4.5679555151853402E-2</v>
      </c>
      <c r="L102" s="21">
        <v>4.23191350318134E-2</v>
      </c>
      <c r="M102" s="21">
        <v>4.2349326564268902E-2</v>
      </c>
      <c r="N102" s="21"/>
      <c r="O102" s="21"/>
    </row>
    <row r="103" spans="1:15">
      <c r="A103" s="20" t="str">
        <f t="shared" si="1"/>
        <v>CONSUMO PER CAPITA (kg ó litros por individuo)Total AperitivosHoteles</v>
      </c>
      <c r="B103" s="20" t="s">
        <v>56</v>
      </c>
      <c r="C103" s="20" t="s">
        <v>44</v>
      </c>
      <c r="D103" s="20" t="s">
        <v>139</v>
      </c>
      <c r="E103" s="21">
        <v>1.18995157056364E-3</v>
      </c>
      <c r="F103" s="21">
        <v>7.8353292637302796E-4</v>
      </c>
      <c r="G103" s="21">
        <v>7.3052986541543395E-5</v>
      </c>
      <c r="H103" s="21">
        <v>1.69132667849108E-4</v>
      </c>
      <c r="I103" s="21">
        <v>2.5880633694192601E-4</v>
      </c>
      <c r="J103" s="21">
        <v>2.60044923492515E-3</v>
      </c>
      <c r="K103" s="21">
        <v>5.3252861313854503E-4</v>
      </c>
      <c r="L103" s="21">
        <v>3.1779489171716402E-4</v>
      </c>
      <c r="M103" s="21">
        <v>9.0280072878644801E-4</v>
      </c>
      <c r="N103" s="21"/>
      <c r="O103" s="21"/>
    </row>
    <row r="104" spans="1:15">
      <c r="A104" s="20" t="str">
        <f t="shared" si="1"/>
        <v>CONSUMO PER CAPITA (kg ó litros por individuo)Total AperitivosEstaciones de servicio</v>
      </c>
      <c r="B104" s="20" t="s">
        <v>56</v>
      </c>
      <c r="C104" s="20" t="s">
        <v>44</v>
      </c>
      <c r="D104" s="20" t="s">
        <v>140</v>
      </c>
      <c r="E104" s="21">
        <v>1.8563096773031799E-2</v>
      </c>
      <c r="F104" s="21">
        <v>1.00732526612542E-2</v>
      </c>
      <c r="G104" s="21">
        <v>7.2658089442935898E-3</v>
      </c>
      <c r="H104" s="21">
        <v>9.2206610336835904E-3</v>
      </c>
      <c r="I104" s="21">
        <v>1.51397971255335E-2</v>
      </c>
      <c r="J104" s="21">
        <v>1.0138507773051E-2</v>
      </c>
      <c r="K104" s="21">
        <v>5.7294837848617603E-3</v>
      </c>
      <c r="L104" s="21">
        <v>8.0632559541329706E-3</v>
      </c>
      <c r="M104" s="21">
        <v>1.01892078545022E-2</v>
      </c>
      <c r="N104" s="21"/>
      <c r="O104" s="21"/>
    </row>
    <row r="105" spans="1:15">
      <c r="A105" s="20" t="str">
        <f t="shared" si="1"/>
        <v>CONSUMO PER CAPITA (kg ó litros por individuo)Total AperitivosMaquinas dispensadoras</v>
      </c>
      <c r="B105" s="20" t="s">
        <v>56</v>
      </c>
      <c r="C105" s="20" t="s">
        <v>44</v>
      </c>
      <c r="D105" s="20" t="s">
        <v>141</v>
      </c>
      <c r="E105" s="21">
        <v>1.5951635743922901E-2</v>
      </c>
      <c r="F105" s="21">
        <v>1.22926351024586E-2</v>
      </c>
      <c r="G105" s="21">
        <v>1.3900289349247801E-2</v>
      </c>
      <c r="H105" s="21">
        <v>1.38305866234918E-2</v>
      </c>
      <c r="I105" s="21">
        <v>1.7679092736363599E-2</v>
      </c>
      <c r="J105" s="21">
        <v>9.7126738511981291E-3</v>
      </c>
      <c r="K105" s="21">
        <v>1.2041701926376601E-2</v>
      </c>
      <c r="L105" s="21">
        <v>1.11778579045926E-2</v>
      </c>
      <c r="M105" s="21">
        <v>1.57403272674509E-2</v>
      </c>
      <c r="N105" s="21"/>
      <c r="O105" s="21"/>
    </row>
    <row r="106" spans="1:15">
      <c r="A106" s="20" t="str">
        <f t="shared" si="1"/>
        <v>CONSUMO PER CAPITA (kg ó litros por individuo)Total AperitivosServicio en la empresa</v>
      </c>
      <c r="B106" s="20" t="s">
        <v>56</v>
      </c>
      <c r="C106" s="20" t="s">
        <v>44</v>
      </c>
      <c r="D106" s="20" t="s">
        <v>142</v>
      </c>
      <c r="E106" s="21">
        <v>1.61949818839379E-3</v>
      </c>
      <c r="F106" s="21">
        <v>1.53973779731204E-3</v>
      </c>
      <c r="G106" s="21">
        <v>9.8675874091629697E-4</v>
      </c>
      <c r="H106" s="21">
        <v>1.6407198081863699E-3</v>
      </c>
      <c r="I106" s="21">
        <v>1.2401668727050901E-3</v>
      </c>
      <c r="J106" s="21">
        <v>2.98441276295281E-3</v>
      </c>
      <c r="K106" s="21">
        <v>2.0686725469275099E-3</v>
      </c>
      <c r="L106" s="21">
        <v>8.5173523878779797E-4</v>
      </c>
      <c r="M106" s="21">
        <v>1.6800303656697099E-3</v>
      </c>
      <c r="N106" s="21"/>
      <c r="O106" s="21"/>
    </row>
    <row r="107" spans="1:15">
      <c r="A107" s="20" t="str">
        <f t="shared" si="1"/>
        <v>CONSUMO PER CAPITA (kg ó litros por individuo)Total AperitivosResto de canales</v>
      </c>
      <c r="B107" s="20" t="s">
        <v>56</v>
      </c>
      <c r="C107" s="20" t="s">
        <v>44</v>
      </c>
      <c r="D107" s="20" t="s">
        <v>143</v>
      </c>
      <c r="E107" s="21">
        <v>4.3439252398089101E-2</v>
      </c>
      <c r="F107" s="21">
        <v>1.7935629134954102E-2</v>
      </c>
      <c r="G107" s="21">
        <v>1.7832286868544201E-2</v>
      </c>
      <c r="H107" s="21">
        <v>1.2695692961095101E-2</v>
      </c>
      <c r="I107" s="21">
        <v>3.3031676586546099E-2</v>
      </c>
      <c r="J107" s="21">
        <v>2.2600203889387299E-2</v>
      </c>
      <c r="K107" s="21">
        <v>1.6898179306344401E-2</v>
      </c>
      <c r="L107" s="21">
        <v>2.0528078344926301E-2</v>
      </c>
      <c r="M107" s="21">
        <v>4.2231378027572999E-2</v>
      </c>
      <c r="N107" s="21"/>
      <c r="O107" s="21"/>
    </row>
    <row r="108" spans="1:15">
      <c r="A108" s="20" t="str">
        <f t="shared" si="1"/>
        <v>CONSUMO PER CAPITA (kg ó litros por individuo)Total AperitivosEN LA CALLE</v>
      </c>
      <c r="B108" s="20" t="s">
        <v>56</v>
      </c>
      <c r="C108" s="20" t="s">
        <v>44</v>
      </c>
      <c r="D108" s="20" t="s">
        <v>144</v>
      </c>
      <c r="E108" s="21">
        <v>0.171874092488043</v>
      </c>
      <c r="F108" s="21">
        <v>0.10968910975020001</v>
      </c>
      <c r="G108" s="21">
        <v>0.10647397429873701</v>
      </c>
      <c r="H108" s="21">
        <v>0.106954480497119</v>
      </c>
      <c r="I108" s="21">
        <v>0.14620026957877599</v>
      </c>
      <c r="J108" s="21">
        <v>0.105817417987335</v>
      </c>
      <c r="K108" s="21">
        <v>0.11771387176169899</v>
      </c>
      <c r="L108" s="21">
        <v>0.12656596130884501</v>
      </c>
      <c r="M108" s="21">
        <v>0.15698622224634901</v>
      </c>
      <c r="N108" s="21"/>
      <c r="O108" s="21"/>
    </row>
    <row r="109" spans="1:15">
      <c r="A109" s="20" t="str">
        <f t="shared" si="1"/>
        <v>CONSUMO PER CAPITA (kg ó litros por individuo)Total AperitivosEN CASA DE OTROS</v>
      </c>
      <c r="B109" s="20" t="s">
        <v>56</v>
      </c>
      <c r="C109" s="20" t="s">
        <v>44</v>
      </c>
      <c r="D109" s="20" t="s">
        <v>145</v>
      </c>
      <c r="E109" s="21">
        <v>6.6219122789680701E-2</v>
      </c>
      <c r="F109" s="21">
        <v>8.4821992643242403E-2</v>
      </c>
      <c r="G109" s="21">
        <v>7.3040214834586795E-2</v>
      </c>
      <c r="H109" s="21">
        <v>7.3142481815362495E-2</v>
      </c>
      <c r="I109" s="21">
        <v>8.8981592841272703E-2</v>
      </c>
      <c r="J109" s="21">
        <v>7.9831157500802996E-2</v>
      </c>
      <c r="K109" s="21">
        <v>7.1660236703111196E-2</v>
      </c>
      <c r="L109" s="21">
        <v>7.1613185051531497E-2</v>
      </c>
      <c r="M109" s="21">
        <v>6.4174012513920006E-2</v>
      </c>
      <c r="N109" s="21"/>
      <c r="O109" s="21"/>
    </row>
    <row r="110" spans="1:15">
      <c r="A110" s="20" t="str">
        <f t="shared" si="1"/>
        <v>CONSUMO PER CAPITA (kg ó litros por individuo)Total AperitivosEN EL ESTABLECIMIENTO</v>
      </c>
      <c r="B110" s="20" t="s">
        <v>56</v>
      </c>
      <c r="C110" s="20" t="s">
        <v>44</v>
      </c>
      <c r="D110" s="20" t="s">
        <v>146</v>
      </c>
      <c r="E110" s="21">
        <v>7.7656538780438295E-2</v>
      </c>
      <c r="F110" s="21">
        <v>4.8308500151609597E-2</v>
      </c>
      <c r="G110" s="21">
        <v>4.5457738314082799E-2</v>
      </c>
      <c r="H110" s="21">
        <v>4.2322494606049497E-2</v>
      </c>
      <c r="I110" s="21">
        <v>7.3637064875381603E-2</v>
      </c>
      <c r="J110" s="21">
        <v>4.17392387312552E-2</v>
      </c>
      <c r="K110" s="21">
        <v>4.1474188946605497E-2</v>
      </c>
      <c r="L110" s="21">
        <v>4.9277115567986203E-2</v>
      </c>
      <c r="M110" s="21">
        <v>6.7985729718517005E-2</v>
      </c>
      <c r="N110" s="21"/>
      <c r="O110" s="21"/>
    </row>
    <row r="111" spans="1:15">
      <c r="A111" s="20" t="str">
        <f t="shared" si="1"/>
        <v>CONSUMO PER CAPITA (kg ó litros por individuo)Total AperitivosEN EL TRABAJO</v>
      </c>
      <c r="B111" s="20" t="s">
        <v>56</v>
      </c>
      <c r="C111" s="20" t="s">
        <v>44</v>
      </c>
      <c r="D111" s="20" t="s">
        <v>147</v>
      </c>
      <c r="E111" s="21">
        <v>3.5598036364047798E-2</v>
      </c>
      <c r="F111" s="21">
        <v>2.97526018545454E-2</v>
      </c>
      <c r="G111" s="21">
        <v>2.9871387615560799E-2</v>
      </c>
      <c r="H111" s="21">
        <v>3.7846020594603902E-2</v>
      </c>
      <c r="I111" s="21">
        <v>3.10032570360908E-2</v>
      </c>
      <c r="J111" s="21">
        <v>2.9848982768199799E-2</v>
      </c>
      <c r="K111" s="21">
        <v>2.5792686596680901E-2</v>
      </c>
      <c r="L111" s="21">
        <v>2.3712862865944401E-2</v>
      </c>
      <c r="M111" s="21">
        <v>2.78293166505242E-2</v>
      </c>
      <c r="N111" s="21"/>
      <c r="O111" s="21"/>
    </row>
    <row r="112" spans="1:15">
      <c r="A112" s="20" t="str">
        <f t="shared" si="1"/>
        <v>CONSUMO PER CAPITA (kg ó litros por individuo)Total AperitivosEN COLEGIO/INSTITUTO/UNIV.</v>
      </c>
      <c r="B112" s="20" t="s">
        <v>56</v>
      </c>
      <c r="C112" s="20" t="s">
        <v>44</v>
      </c>
      <c r="D112" s="20" t="s">
        <v>148</v>
      </c>
      <c r="E112" s="21">
        <v>5.5087989224631697E-3</v>
      </c>
      <c r="F112" s="21">
        <v>4.4697337768356601E-3</v>
      </c>
      <c r="G112" s="21">
        <v>4.9113483068308804E-3</v>
      </c>
      <c r="H112" s="21">
        <v>2.8477651677169002E-3</v>
      </c>
      <c r="I112" s="21">
        <v>2.9706333503406201E-3</v>
      </c>
      <c r="J112" s="21">
        <v>5.2556242918418896E-3</v>
      </c>
      <c r="K112" s="21">
        <v>2.0342728648741499E-3</v>
      </c>
      <c r="L112" s="21">
        <v>3.4234526592932298E-3</v>
      </c>
      <c r="M112" s="21">
        <v>3.6071104819882099E-3</v>
      </c>
      <c r="N112" s="21"/>
      <c r="O112" s="21"/>
    </row>
    <row r="113" spans="1:15">
      <c r="A113" s="20" t="str">
        <f t="shared" si="1"/>
        <v>CONSUMO PER CAPITA (kg ó litros por individuo)Total AperitivosEN MI CASA</v>
      </c>
      <c r="B113" s="20" t="s">
        <v>56</v>
      </c>
      <c r="C113" s="20" t="s">
        <v>44</v>
      </c>
      <c r="D113" s="20" t="s">
        <v>149</v>
      </c>
      <c r="E113" s="21">
        <v>2.5304436245745101E-2</v>
      </c>
      <c r="F113" s="21">
        <v>1.9192670061579001E-2</v>
      </c>
      <c r="G113" s="21">
        <v>2.0587666841419099E-2</v>
      </c>
      <c r="H113" s="21">
        <v>1.7040368378856099E-2</v>
      </c>
      <c r="I113" s="21">
        <v>3.5925119489910902E-2</v>
      </c>
      <c r="J113" s="21">
        <v>2.8033575299690802E-2</v>
      </c>
      <c r="K113" s="21">
        <v>2.6131031810948301E-2</v>
      </c>
      <c r="L113" s="21">
        <v>3.0349562383448801E-2</v>
      </c>
      <c r="M113" s="21">
        <v>4.0880071942966001E-2</v>
      </c>
      <c r="N113" s="21"/>
      <c r="O113" s="21"/>
    </row>
    <row r="114" spans="1:15">
      <c r="A114" s="20" t="str">
        <f t="shared" si="1"/>
        <v>CONSUMO PER CAPITA (kg ó litros por individuo)Total AperitivosEN M.TRANSP.(AVION,TREN,AUTOC,E</v>
      </c>
      <c r="B114" s="20" t="s">
        <v>56</v>
      </c>
      <c r="C114" s="20" t="s">
        <v>44</v>
      </c>
      <c r="D114" s="20" t="s">
        <v>150</v>
      </c>
      <c r="E114" s="21">
        <v>2.906473136356E-3</v>
      </c>
      <c r="F114" s="21">
        <v>5.3836578885158601E-4</v>
      </c>
      <c r="G114" s="21">
        <v>1.7896782527824901E-3</v>
      </c>
      <c r="H114" s="21">
        <v>7.0186506202895497E-4</v>
      </c>
      <c r="I114" s="21">
        <v>1.7132723189133201E-3</v>
      </c>
      <c r="J114" s="21">
        <v>1.8000004856452E-3</v>
      </c>
      <c r="K114" s="21">
        <v>1.2380209129225299E-3</v>
      </c>
      <c r="L114" s="21">
        <v>1.58272582340126E-3</v>
      </c>
      <c r="M114" s="21">
        <v>2.7745803433120802E-3</v>
      </c>
      <c r="N114" s="21"/>
      <c r="O114" s="21"/>
    </row>
    <row r="115" spans="1:15">
      <c r="A115" s="20" t="str">
        <f t="shared" si="1"/>
        <v>CONSUMO PER CAPITA (kg ó litros por individuo)Total AperitivosEN OTRO LUGAR</v>
      </c>
      <c r="B115" s="20" t="s">
        <v>56</v>
      </c>
      <c r="C115" s="20" t="s">
        <v>44</v>
      </c>
      <c r="D115" s="20" t="s">
        <v>151</v>
      </c>
      <c r="E115" s="21">
        <v>7.3624675521907504E-2</v>
      </c>
      <c r="F115" s="21">
        <v>4.0436783033185299E-2</v>
      </c>
      <c r="G115" s="21">
        <v>4.4140669692403302E-2</v>
      </c>
      <c r="H115" s="21">
        <v>3.6995986412673897E-2</v>
      </c>
      <c r="I115" s="21">
        <v>5.5045577611990602E-2</v>
      </c>
      <c r="J115" s="21">
        <v>5.2049790364120899E-2</v>
      </c>
      <c r="K115" s="21">
        <v>4.7130012698391698E-2</v>
      </c>
      <c r="L115" s="21">
        <v>4.2540772868134201E-2</v>
      </c>
      <c r="M115" s="21">
        <v>6.3209673923781698E-2</v>
      </c>
      <c r="N115" s="21"/>
      <c r="O115" s="21"/>
    </row>
    <row r="116" spans="1:15">
      <c r="A116" s="20" t="str">
        <f t="shared" si="1"/>
        <v>CONSUMO PER CAPITA (kg ó litros por individuo)Total AperitivosDESAYUNO</v>
      </c>
      <c r="B116" s="20" t="s">
        <v>56</v>
      </c>
      <c r="C116" s="20" t="s">
        <v>44</v>
      </c>
      <c r="D116" s="20" t="s">
        <v>152</v>
      </c>
      <c r="E116" s="21">
        <v>3.02670874336659E-2</v>
      </c>
      <c r="F116" s="21">
        <v>1.55466864563878E-2</v>
      </c>
      <c r="G116" s="21">
        <v>1.6681874115734501E-2</v>
      </c>
      <c r="H116" s="21">
        <v>1.1753402646388401E-2</v>
      </c>
      <c r="I116" s="21">
        <v>1.5476131731793401E-2</v>
      </c>
      <c r="J116" s="21">
        <v>1.03536020872699E-2</v>
      </c>
      <c r="K116" s="21">
        <v>8.7269072766185396E-3</v>
      </c>
      <c r="L116" s="21">
        <v>1.0306789762434E-2</v>
      </c>
      <c r="M116" s="21">
        <v>1.1157803444925301E-2</v>
      </c>
      <c r="N116" s="21"/>
      <c r="O116" s="21"/>
    </row>
    <row r="117" spans="1:15">
      <c r="A117" s="20" t="str">
        <f t="shared" si="1"/>
        <v>CONSUMO PER CAPITA (kg ó litros por individuo)Total AperitivosAPERITIVO/ANTES DE COMER</v>
      </c>
      <c r="B117" s="20" t="s">
        <v>56</v>
      </c>
      <c r="C117" s="20" t="s">
        <v>44</v>
      </c>
      <c r="D117" s="20" t="s">
        <v>153</v>
      </c>
      <c r="E117" s="21">
        <v>9.7843885056174598E-2</v>
      </c>
      <c r="F117" s="21">
        <v>6.6038814756032294E-2</v>
      </c>
      <c r="G117" s="21">
        <v>5.8667201301707397E-2</v>
      </c>
      <c r="H117" s="21">
        <v>6.4138096122350594E-2</v>
      </c>
      <c r="I117" s="21">
        <v>9.1551452133713102E-2</v>
      </c>
      <c r="J117" s="21">
        <v>8.1981889896567295E-2</v>
      </c>
      <c r="K117" s="21">
        <v>7.7488834751504795E-2</v>
      </c>
      <c r="L117" s="21">
        <v>9.9687741597956903E-2</v>
      </c>
      <c r="M117" s="21">
        <v>0.119016616293836</v>
      </c>
      <c r="N117" s="21"/>
      <c r="O117" s="21"/>
    </row>
    <row r="118" spans="1:15">
      <c r="A118" s="20" t="str">
        <f t="shared" si="1"/>
        <v>CONSUMO PER CAPITA (kg ó litros por individuo)Total AperitivosCOMIDA</v>
      </c>
      <c r="B118" s="20" t="s">
        <v>56</v>
      </c>
      <c r="C118" s="20" t="s">
        <v>44</v>
      </c>
      <c r="D118" s="20" t="s">
        <v>154</v>
      </c>
      <c r="E118" s="21">
        <v>4.4701119747028402E-2</v>
      </c>
      <c r="F118" s="21">
        <v>3.0376322303009601E-2</v>
      </c>
      <c r="G118" s="21">
        <v>2.7465995837460601E-2</v>
      </c>
      <c r="H118" s="21">
        <v>3.01758425565865E-2</v>
      </c>
      <c r="I118" s="21">
        <v>4.75802166574745E-2</v>
      </c>
      <c r="J118" s="21">
        <v>4.3405142007790699E-2</v>
      </c>
      <c r="K118" s="21">
        <v>4.6155710558321197E-2</v>
      </c>
      <c r="L118" s="21">
        <v>3.4015679495190999E-2</v>
      </c>
      <c r="M118" s="21">
        <v>4.1553499671971597E-2</v>
      </c>
      <c r="N118" s="21"/>
      <c r="O118" s="21"/>
    </row>
    <row r="119" spans="1:15">
      <c r="A119" s="20" t="str">
        <f t="shared" si="1"/>
        <v>CONSUMO PER CAPITA (kg ó litros por individuo)Total AperitivosTARDE/MERIENDA</v>
      </c>
      <c r="B119" s="20" t="s">
        <v>56</v>
      </c>
      <c r="C119" s="20" t="s">
        <v>44</v>
      </c>
      <c r="D119" s="20" t="s">
        <v>155</v>
      </c>
      <c r="E119" s="21">
        <v>0.14864326907633399</v>
      </c>
      <c r="F119" s="21">
        <v>0.103280791103461</v>
      </c>
      <c r="G119" s="21">
        <v>0.113479013353339</v>
      </c>
      <c r="H119" s="21">
        <v>0.114445722940371</v>
      </c>
      <c r="I119" s="21">
        <v>0.13437981788932299</v>
      </c>
      <c r="J119" s="21">
        <v>0.104708468420175</v>
      </c>
      <c r="K119" s="21">
        <v>0.103424024581449</v>
      </c>
      <c r="L119" s="21">
        <v>9.5180189566384396E-2</v>
      </c>
      <c r="M119" s="21">
        <v>0.111142255712883</v>
      </c>
      <c r="N119" s="21"/>
      <c r="O119" s="21"/>
    </row>
    <row r="120" spans="1:15">
      <c r="A120" s="20" t="str">
        <f t="shared" si="1"/>
        <v>CONSUMO PER CAPITA (kg ó litros por individuo)Total AperitivosANTES DE CENAR</v>
      </c>
      <c r="B120" s="20" t="s">
        <v>56</v>
      </c>
      <c r="C120" s="20" t="s">
        <v>44</v>
      </c>
      <c r="D120" s="20" t="s">
        <v>156</v>
      </c>
      <c r="E120" s="21">
        <v>3.5071519454033702E-2</v>
      </c>
      <c r="F120" s="21">
        <v>2.07904604411565E-2</v>
      </c>
      <c r="G120" s="21">
        <v>2.8156039377116499E-2</v>
      </c>
      <c r="H120" s="21">
        <v>2.00889879505874E-2</v>
      </c>
      <c r="I120" s="21">
        <v>3.5680554063455001E-2</v>
      </c>
      <c r="J120" s="21">
        <v>2.1650451982404801E-2</v>
      </c>
      <c r="K120" s="21">
        <v>2.0456916592677801E-2</v>
      </c>
      <c r="L120" s="21">
        <v>2.4603660344840801E-2</v>
      </c>
      <c r="M120" s="21">
        <v>4.08765592350053E-2</v>
      </c>
      <c r="N120" s="21"/>
      <c r="O120" s="21"/>
    </row>
    <row r="121" spans="1:15">
      <c r="A121" s="20" t="str">
        <f t="shared" si="1"/>
        <v>CONSUMO PER CAPITA (kg ó litros por individuo)Total AperitivosCENA</v>
      </c>
      <c r="B121" s="20" t="s">
        <v>56</v>
      </c>
      <c r="C121" s="20" t="s">
        <v>44</v>
      </c>
      <c r="D121" s="20" t="s">
        <v>157</v>
      </c>
      <c r="E121" s="21">
        <v>2.4755040161917301E-2</v>
      </c>
      <c r="F121" s="21">
        <v>2.1313440624092801E-2</v>
      </c>
      <c r="G121" s="21">
        <v>1.8228123101340098E-2</v>
      </c>
      <c r="H121" s="21">
        <v>1.3406497574158099E-2</v>
      </c>
      <c r="I121" s="21">
        <v>2.6084744345162E-2</v>
      </c>
      <c r="J121" s="21">
        <v>1.56236208986541E-2</v>
      </c>
      <c r="K121" s="21">
        <v>1.4684549252963501E-2</v>
      </c>
      <c r="L121" s="21">
        <v>1.7235594756585499E-2</v>
      </c>
      <c r="M121" s="21">
        <v>2.5238809854467002E-2</v>
      </c>
      <c r="N121" s="21"/>
      <c r="O121" s="21"/>
    </row>
    <row r="122" spans="1:15">
      <c r="A122" s="20" t="str">
        <f t="shared" si="1"/>
        <v>CONSUMO PER CAPITA (kg ó litros por individuo)Total AperitivosDESPUES DE LA CENA</v>
      </c>
      <c r="B122" s="20" t="s">
        <v>56</v>
      </c>
      <c r="C122" s="20" t="s">
        <v>44</v>
      </c>
      <c r="D122" s="20" t="s">
        <v>158</v>
      </c>
      <c r="E122" s="21">
        <v>8.9988690846148998E-3</v>
      </c>
      <c r="F122" s="21">
        <v>7.87339725157595E-3</v>
      </c>
      <c r="G122" s="21">
        <v>5.3989399899756398E-3</v>
      </c>
      <c r="H122" s="21">
        <v>6.0079224265982703E-3</v>
      </c>
      <c r="I122" s="21">
        <v>1.28182647127679E-2</v>
      </c>
      <c r="J122" s="21">
        <v>1.1683149668581199E-2</v>
      </c>
      <c r="K122" s="21">
        <v>4.0998816482378598E-3</v>
      </c>
      <c r="L122" s="21">
        <v>6.7713352041099198E-3</v>
      </c>
      <c r="M122" s="21">
        <v>7.8176397024999691E-3</v>
      </c>
      <c r="N122" s="21"/>
      <c r="O122" s="21"/>
    </row>
    <row r="123" spans="1:15">
      <c r="A123" s="20" t="str">
        <f t="shared" si="1"/>
        <v>CONSUMO PER CAPITA (kg ó litros por individuo)Total AperitivosDURANTE EL DIA</v>
      </c>
      <c r="B123" s="20" t="s">
        <v>56</v>
      </c>
      <c r="C123" s="20" t="s">
        <v>44</v>
      </c>
      <c r="D123" s="20" t="s">
        <v>159</v>
      </c>
      <c r="E123" s="21">
        <v>6.8411388105105206E-2</v>
      </c>
      <c r="F123" s="21">
        <v>7.1989823095240907E-2</v>
      </c>
      <c r="G123" s="21">
        <v>5.8195501485742603E-2</v>
      </c>
      <c r="H123" s="21">
        <v>5.78349678606098E-2</v>
      </c>
      <c r="I123" s="21">
        <v>7.1905663509161097E-2</v>
      </c>
      <c r="J123" s="21">
        <v>5.4969540801753598E-2</v>
      </c>
      <c r="K123" s="21">
        <v>5.8137522291297303E-2</v>
      </c>
      <c r="L123" s="21">
        <v>6.1264706703766297E-2</v>
      </c>
      <c r="M123" s="21">
        <v>7.0643573412202607E-2</v>
      </c>
      <c r="N123" s="21"/>
      <c r="O123" s="21"/>
    </row>
    <row r="124" spans="1:15">
      <c r="A124" s="20" t="str">
        <f t="shared" si="1"/>
        <v>CONSUMO PER CAPITA (kg ó litros por individuo)Total AperitivosCON AMIGOS</v>
      </c>
      <c r="B124" s="20" t="s">
        <v>56</v>
      </c>
      <c r="C124" s="20" t="s">
        <v>44</v>
      </c>
      <c r="D124" s="20" t="s">
        <v>160</v>
      </c>
      <c r="E124" s="21">
        <v>0.104942066091932</v>
      </c>
      <c r="F124" s="21">
        <v>7.7381257422772104E-2</v>
      </c>
      <c r="G124" s="21">
        <v>6.0202110508763403E-2</v>
      </c>
      <c r="H124" s="21">
        <v>5.1815968931883803E-2</v>
      </c>
      <c r="I124" s="21">
        <v>9.5769680407713803E-2</v>
      </c>
      <c r="J124" s="21">
        <v>8.2993385786527193E-2</v>
      </c>
      <c r="K124" s="21">
        <v>8.7619264205217401E-2</v>
      </c>
      <c r="L124" s="21">
        <v>9.3639125389904196E-2</v>
      </c>
      <c r="M124" s="21">
        <v>0.11736445658801101</v>
      </c>
      <c r="N124" s="21"/>
      <c r="O124" s="21"/>
    </row>
    <row r="125" spans="1:15">
      <c r="A125" s="20" t="str">
        <f t="shared" si="1"/>
        <v>CONSUMO PER CAPITA (kg ó litros por individuo)Total AperitivosCON CLIENTES</v>
      </c>
      <c r="B125" s="20" t="s">
        <v>56</v>
      </c>
      <c r="C125" s="20" t="s">
        <v>44</v>
      </c>
      <c r="D125" s="20" t="s">
        <v>161</v>
      </c>
      <c r="E125" s="21">
        <v>7.2896688478634201E-4</v>
      </c>
      <c r="F125" s="21">
        <v>1.7946121818290001E-3</v>
      </c>
      <c r="G125" s="21">
        <v>1.05919068521327E-3</v>
      </c>
      <c r="H125" s="21">
        <v>3.8526497332345001E-4</v>
      </c>
      <c r="I125" s="21">
        <v>4.4530229741107598E-4</v>
      </c>
      <c r="J125" s="21">
        <v>5.1415743756468002E-4</v>
      </c>
      <c r="K125" s="21">
        <v>1.25283560803186E-3</v>
      </c>
      <c r="L125" s="21">
        <v>9.1452409741299304E-4</v>
      </c>
      <c r="M125" s="21">
        <v>2.2810164746782599E-4</v>
      </c>
      <c r="N125" s="21"/>
      <c r="O125" s="21"/>
    </row>
    <row r="126" spans="1:15">
      <c r="A126" s="20" t="str">
        <f t="shared" si="1"/>
        <v>CONSUMO PER CAPITA (kg ó litros por individuo)Total AperitivosCON COMPAÑEROS DE TRABAJO</v>
      </c>
      <c r="B126" s="20" t="s">
        <v>56</v>
      </c>
      <c r="C126" s="20" t="s">
        <v>44</v>
      </c>
      <c r="D126" s="20" t="s">
        <v>162</v>
      </c>
      <c r="E126" s="21">
        <v>2.0788979584316698E-2</v>
      </c>
      <c r="F126" s="21">
        <v>1.47924220809715E-2</v>
      </c>
      <c r="G126" s="21">
        <v>1.62323445395137E-2</v>
      </c>
      <c r="H126" s="21">
        <v>1.82999342036749E-2</v>
      </c>
      <c r="I126" s="21">
        <v>1.24391365136114E-2</v>
      </c>
      <c r="J126" s="21">
        <v>1.3916590120209699E-2</v>
      </c>
      <c r="K126" s="21">
        <v>1.0567139286042301E-2</v>
      </c>
      <c r="L126" s="21">
        <v>9.7700705237561605E-3</v>
      </c>
      <c r="M126" s="21">
        <v>9.6448651655087394E-3</v>
      </c>
      <c r="N126" s="21"/>
      <c r="O126" s="21"/>
    </row>
    <row r="127" spans="1:15">
      <c r="A127" s="20" t="str">
        <f t="shared" si="1"/>
        <v>CONSUMO PER CAPITA (kg ó litros por individuo)Total AperitivosCON COMPAÑEROS DE CLASE</v>
      </c>
      <c r="B127" s="20" t="s">
        <v>56</v>
      </c>
      <c r="C127" s="20" t="s">
        <v>44</v>
      </c>
      <c r="D127" s="20" t="s">
        <v>163</v>
      </c>
      <c r="E127" s="21">
        <v>3.6058791637510702E-3</v>
      </c>
      <c r="F127" s="21">
        <v>1.53069909837941E-3</v>
      </c>
      <c r="G127" s="21">
        <v>5.1134410635210797E-3</v>
      </c>
      <c r="H127" s="21">
        <v>2.2984669846534099E-3</v>
      </c>
      <c r="I127" s="21">
        <v>2.9210627105600499E-3</v>
      </c>
      <c r="J127" s="21">
        <v>3.0777712247453798E-3</v>
      </c>
      <c r="K127" s="21">
        <v>2.2705186584409502E-3</v>
      </c>
      <c r="L127" s="21">
        <v>1.9964613042211098E-3</v>
      </c>
      <c r="M127" s="21">
        <v>1.1077119510169999E-3</v>
      </c>
      <c r="N127" s="21"/>
      <c r="O127" s="21"/>
    </row>
    <row r="128" spans="1:15">
      <c r="A128" s="20" t="str">
        <f t="shared" si="1"/>
        <v>CONSUMO PER CAPITA (kg ó litros por individuo)Total AperitivosCON FAMILIA</v>
      </c>
      <c r="B128" s="20" t="s">
        <v>56</v>
      </c>
      <c r="C128" s="20" t="s">
        <v>44</v>
      </c>
      <c r="D128" s="20" t="s">
        <v>164</v>
      </c>
      <c r="E128" s="21">
        <v>0.17579737118408301</v>
      </c>
      <c r="F128" s="21">
        <v>0.127107201938915</v>
      </c>
      <c r="G128" s="21">
        <v>0.122453092598603</v>
      </c>
      <c r="H128" s="21">
        <v>0.124244125076846</v>
      </c>
      <c r="I128" s="21">
        <v>0.18257167826703599</v>
      </c>
      <c r="J128" s="21">
        <v>0.12766104120896499</v>
      </c>
      <c r="K128" s="21">
        <v>0.120062269131207</v>
      </c>
      <c r="L128" s="21">
        <v>0.110498703406962</v>
      </c>
      <c r="M128" s="21">
        <v>0.146405358207853</v>
      </c>
      <c r="N128" s="21"/>
      <c r="O128" s="21"/>
    </row>
    <row r="129" spans="1:15">
      <c r="A129" s="20" t="str">
        <f t="shared" si="1"/>
        <v>CONSUMO PER CAPITA (kg ó litros por individuo)Total AperitivosCON LA PAREJA</v>
      </c>
      <c r="B129" s="20" t="s">
        <v>56</v>
      </c>
      <c r="C129" s="20" t="s">
        <v>44</v>
      </c>
      <c r="D129" s="20" t="s">
        <v>165</v>
      </c>
      <c r="E129" s="21">
        <v>4.8139244044473201E-2</v>
      </c>
      <c r="F129" s="21">
        <v>3.00811636294245E-2</v>
      </c>
      <c r="G129" s="21">
        <v>2.9036917395066499E-2</v>
      </c>
      <c r="H129" s="21">
        <v>3.2111142600786499E-2</v>
      </c>
      <c r="I129" s="21">
        <v>4.2607520142880398E-2</v>
      </c>
      <c r="J129" s="21">
        <v>2.8970577378230201E-2</v>
      </c>
      <c r="K129" s="21">
        <v>2.3767183820677301E-2</v>
      </c>
      <c r="L129" s="21">
        <v>3.3159935781078599E-2</v>
      </c>
      <c r="M129" s="21">
        <v>4.2480457790344602E-2</v>
      </c>
      <c r="N129" s="21"/>
      <c r="O129" s="21"/>
    </row>
    <row r="130" spans="1:15">
      <c r="A130" s="20" t="str">
        <f t="shared" si="1"/>
        <v>CONSUMO PER CAPITA (kg ó litros por individuo)Total AperitivosESTABA SOLO/A</v>
      </c>
      <c r="B130" s="20" t="s">
        <v>56</v>
      </c>
      <c r="C130" s="20" t="s">
        <v>44</v>
      </c>
      <c r="D130" s="20" t="s">
        <v>166</v>
      </c>
      <c r="E130" s="21">
        <v>9.9736575266965097E-2</v>
      </c>
      <c r="F130" s="21">
        <v>7.8783658044936006E-2</v>
      </c>
      <c r="G130" s="21">
        <v>8.9552848109180905E-2</v>
      </c>
      <c r="H130" s="21">
        <v>8.3943529744077705E-2</v>
      </c>
      <c r="I130" s="21">
        <v>9.4189939567547898E-2</v>
      </c>
      <c r="J130" s="21">
        <v>8.1778501302339296E-2</v>
      </c>
      <c r="K130" s="21">
        <v>8.2808960288451902E-2</v>
      </c>
      <c r="L130" s="21">
        <v>8.9853037840856007E-2</v>
      </c>
      <c r="M130" s="21">
        <v>9.6544353199943603E-2</v>
      </c>
      <c r="N130" s="21"/>
      <c r="O130" s="21"/>
    </row>
    <row r="131" spans="1:15">
      <c r="A131" s="20" t="str">
        <f t="shared" si="1"/>
        <v>CONSUMO PER CAPITA (kg ó litros por individuo)Total AperitivosOTROS</v>
      </c>
      <c r="B131" s="20" t="s">
        <v>56</v>
      </c>
      <c r="C131" s="20" t="s">
        <v>44</v>
      </c>
      <c r="D131" s="20" t="s">
        <v>167</v>
      </c>
      <c r="E131" s="21">
        <v>4.9530318628135898E-3</v>
      </c>
      <c r="F131" s="21">
        <v>5.7387824227314102E-3</v>
      </c>
      <c r="G131" s="21">
        <v>2.6226975646020802E-3</v>
      </c>
      <c r="H131" s="21">
        <v>4.7530582179744797E-3</v>
      </c>
      <c r="I131" s="21">
        <v>4.5324990891808404E-3</v>
      </c>
      <c r="J131" s="21">
        <v>5.4637820706043899E-3</v>
      </c>
      <c r="K131" s="21">
        <v>4.8261760562708497E-3</v>
      </c>
      <c r="L131" s="21">
        <v>9.2337466925759403E-3</v>
      </c>
      <c r="M131" s="21">
        <v>1.36715451346921E-2</v>
      </c>
      <c r="N131" s="21"/>
      <c r="O131" s="21"/>
    </row>
    <row r="132" spans="1:15">
      <c r="A132" s="20" t="str">
        <f t="shared" ref="A132:A140" si="2">B132&amp;C132&amp;D132</f>
        <v>CONSUMO PER CAPITA (kg ó litros por individuo)Total AperitivosESTAR TRABAJANDO</v>
      </c>
      <c r="B132" s="20" t="s">
        <v>56</v>
      </c>
      <c r="C132" s="20" t="s">
        <v>44</v>
      </c>
      <c r="D132" s="20" t="s">
        <v>168</v>
      </c>
      <c r="E132" s="21">
        <v>2.9100728929355599E-2</v>
      </c>
      <c r="F132" s="21">
        <v>2.6471135402191599E-2</v>
      </c>
      <c r="G132" s="21">
        <v>2.4268591219618999E-2</v>
      </c>
      <c r="H132" s="21">
        <v>3.0050160061393601E-2</v>
      </c>
      <c r="I132" s="21">
        <v>2.3062951102873999E-2</v>
      </c>
      <c r="J132" s="21">
        <v>2.2540834267669799E-2</v>
      </c>
      <c r="K132" s="21">
        <v>2.13087752270157E-2</v>
      </c>
      <c r="L132" s="21">
        <v>1.7032415778995801E-2</v>
      </c>
      <c r="M132" s="21">
        <v>2.1891091704949999E-2</v>
      </c>
      <c r="N132" s="21"/>
      <c r="O132" s="21"/>
    </row>
    <row r="133" spans="1:15">
      <c r="A133" s="20" t="str">
        <f t="shared" si="2"/>
        <v>CONSUMO PER CAPITA (kg ó litros por individuo)Total AperitivosCOMIDA DE NEGOCIOS</v>
      </c>
      <c r="B133" s="20" t="s">
        <v>56</v>
      </c>
      <c r="C133" s="20" t="s">
        <v>44</v>
      </c>
      <c r="D133" s="20" t="s">
        <v>169</v>
      </c>
      <c r="E133" s="21">
        <v>2.1340590495797599E-4</v>
      </c>
      <c r="F133" s="21">
        <v>1.15590517312812E-3</v>
      </c>
      <c r="G133" s="21">
        <v>2.18155148660366E-3</v>
      </c>
      <c r="H133" s="21" t="s">
        <v>122</v>
      </c>
      <c r="I133" s="21">
        <v>1.07873940252725E-3</v>
      </c>
      <c r="J133" s="21">
        <v>1.9846488663285999E-3</v>
      </c>
      <c r="K133" s="21">
        <v>5.3397726673221795E-4</v>
      </c>
      <c r="L133" s="21">
        <v>3.1317037979734299E-5</v>
      </c>
      <c r="M133" s="21">
        <v>3.7230131484168599E-5</v>
      </c>
      <c r="N133" s="21"/>
      <c r="O133" s="21"/>
    </row>
    <row r="134" spans="1:15">
      <c r="A134" s="20" t="str">
        <f t="shared" si="2"/>
        <v>CONSUMO PER CAPITA (kg ó litros por individuo)Total AperitivosPOR PLACER/RELAX</v>
      </c>
      <c r="B134" s="20" t="s">
        <v>56</v>
      </c>
      <c r="C134" s="20" t="s">
        <v>44</v>
      </c>
      <c r="D134" s="20" t="s">
        <v>170</v>
      </c>
      <c r="E134" s="21">
        <v>0.106601346143969</v>
      </c>
      <c r="F134" s="21">
        <v>6.5208271681413493E-2</v>
      </c>
      <c r="G134" s="21">
        <v>6.5482474318887499E-2</v>
      </c>
      <c r="H134" s="21">
        <v>6.1312124524554597E-2</v>
      </c>
      <c r="I134" s="21">
        <v>0.10716113848226</v>
      </c>
      <c r="J134" s="21">
        <v>6.3573087710961096E-2</v>
      </c>
      <c r="K134" s="21">
        <v>5.8211548966437099E-2</v>
      </c>
      <c r="L134" s="21">
        <v>7.4597180485850997E-2</v>
      </c>
      <c r="M134" s="21">
        <v>8.8635837461602904E-2</v>
      </c>
      <c r="N134" s="21"/>
      <c r="O134" s="21"/>
    </row>
    <row r="135" spans="1:15">
      <c r="A135" s="20" t="str">
        <f t="shared" si="2"/>
        <v>CONSUMO PER CAPITA (kg ó litros por individuo)Total AperitivosTENER HAMBRE/SIN PLANIFICAR</v>
      </c>
      <c r="B135" s="20" t="s">
        <v>56</v>
      </c>
      <c r="C135" s="20" t="s">
        <v>44</v>
      </c>
      <c r="D135" s="20" t="s">
        <v>171</v>
      </c>
      <c r="E135" s="21">
        <v>0.16924859664931599</v>
      </c>
      <c r="F135" s="21">
        <v>0.12732381893870601</v>
      </c>
      <c r="G135" s="21">
        <v>0.13186708564858601</v>
      </c>
      <c r="H135" s="21">
        <v>0.12556989291801501</v>
      </c>
      <c r="I135" s="21">
        <v>0.15213968651697399</v>
      </c>
      <c r="J135" s="21">
        <v>0.147068953379169</v>
      </c>
      <c r="K135" s="21">
        <v>0.14348436630615299</v>
      </c>
      <c r="L135" s="21">
        <v>0.14322444603738699</v>
      </c>
      <c r="M135" s="21">
        <v>0.17858937516957099</v>
      </c>
    </row>
    <row r="136" spans="1:15">
      <c r="A136" s="20" t="str">
        <f t="shared" si="2"/>
        <v>CONSUMO PER CAPITA (kg ó litros por individuo)Total AperitivosESTAR DE COMPRAS</v>
      </c>
      <c r="B136" s="20" t="s">
        <v>56</v>
      </c>
      <c r="C136" s="20" t="s">
        <v>44</v>
      </c>
      <c r="D136" s="20" t="s">
        <v>172</v>
      </c>
      <c r="E136" s="21">
        <v>9.8439246894713207E-3</v>
      </c>
      <c r="F136" s="21">
        <v>1.11851726001855E-2</v>
      </c>
      <c r="G136" s="21">
        <v>6.5854078674000699E-3</v>
      </c>
      <c r="H136" s="21">
        <v>5.3122938452514201E-3</v>
      </c>
      <c r="I136" s="21">
        <v>1.13893965064642E-2</v>
      </c>
      <c r="J136" s="21">
        <v>7.9496651192870992E-3</v>
      </c>
      <c r="K136" s="21">
        <v>6.6231414147580802E-3</v>
      </c>
      <c r="L136" s="21">
        <v>5.5247559480960298E-3</v>
      </c>
      <c r="M136" s="21">
        <v>1.06562757862027E-2</v>
      </c>
    </row>
    <row r="137" spans="1:15">
      <c r="A137" s="20" t="str">
        <f t="shared" si="2"/>
        <v>CONSUMO PER CAPITA (kg ó litros por individuo)Total AperitivosNO COCINAR EN CASA</v>
      </c>
      <c r="B137" s="20" t="s">
        <v>56</v>
      </c>
      <c r="C137" s="20" t="s">
        <v>44</v>
      </c>
      <c r="D137" s="20" t="s">
        <v>173</v>
      </c>
      <c r="E137" s="21">
        <v>1.3456568209582E-2</v>
      </c>
      <c r="F137" s="21">
        <v>1.09445255457205E-2</v>
      </c>
      <c r="G137" s="21">
        <v>1.1434356503503201E-2</v>
      </c>
      <c r="H137" s="21">
        <v>1.0500553839253799E-2</v>
      </c>
      <c r="I137" s="21">
        <v>1.62233212302983E-2</v>
      </c>
      <c r="J137" s="21">
        <v>1.00241454682003E-2</v>
      </c>
      <c r="K137" s="21">
        <v>1.0668186668269301E-2</v>
      </c>
      <c r="L137" s="21">
        <v>7.7560027885910602E-3</v>
      </c>
      <c r="M137" s="21">
        <v>9.64667798779076E-3</v>
      </c>
    </row>
    <row r="138" spans="1:15">
      <c r="A138" s="20" t="str">
        <f t="shared" si="2"/>
        <v>CONSUMO PER CAPITA (kg ó litros por individuo)Total AperitivosCELEBRACION/FIESTA/SALIR TOMAR</v>
      </c>
      <c r="B138" s="20" t="s">
        <v>56</v>
      </c>
      <c r="C138" s="20" t="s">
        <v>44</v>
      </c>
      <c r="D138" s="20" t="s">
        <v>174</v>
      </c>
      <c r="E138" s="21">
        <v>8.7461833428954305E-2</v>
      </c>
      <c r="F138" s="21">
        <v>5.9958440303696098E-2</v>
      </c>
      <c r="G138" s="21">
        <v>5.3150036013532902E-2</v>
      </c>
      <c r="H138" s="21">
        <v>5.1789974012943399E-2</v>
      </c>
      <c r="I138" s="21">
        <v>7.6067082253211196E-2</v>
      </c>
      <c r="J138" s="21">
        <v>5.5909698056379298E-2</v>
      </c>
      <c r="K138" s="21">
        <v>5.78790056704638E-2</v>
      </c>
      <c r="L138" s="21">
        <v>6.1096945834516199E-2</v>
      </c>
      <c r="M138" s="21">
        <v>7.0198385780064099E-2</v>
      </c>
    </row>
    <row r="139" spans="1:15">
      <c r="A139" s="20" t="str">
        <f t="shared" si="2"/>
        <v>CONSUMO PER CAPITA (kg ó litros por individuo)Total AperitivosVIENDO DEPORTES</v>
      </c>
      <c r="B139" s="20" t="s">
        <v>56</v>
      </c>
      <c r="C139" s="20" t="s">
        <v>44</v>
      </c>
      <c r="D139" s="20" t="s">
        <v>175</v>
      </c>
      <c r="E139" s="21">
        <v>6.5951643356941597E-3</v>
      </c>
      <c r="F139" s="21">
        <v>1.01416219342565E-2</v>
      </c>
      <c r="G139" s="21">
        <v>9.1686671717727992E-3</v>
      </c>
      <c r="H139" s="21">
        <v>6.6759171702344602E-3</v>
      </c>
      <c r="I139" s="21">
        <v>1.3434121515591899E-2</v>
      </c>
      <c r="J139" s="21">
        <v>7.8696591766012798E-3</v>
      </c>
      <c r="K139" s="21">
        <v>9.0448628889209307E-3</v>
      </c>
      <c r="L139" s="21">
        <v>1.1553625279092899E-2</v>
      </c>
      <c r="M139" s="21">
        <v>1.16959536143596E-2</v>
      </c>
    </row>
    <row r="140" spans="1:15">
      <c r="A140" s="20" t="str">
        <f t="shared" si="2"/>
        <v>CONSUMO PER CAPITA (kg ó litros por individuo)Total AperitivosOTROS MOTIVOS</v>
      </c>
      <c r="B140" s="20" t="s">
        <v>56</v>
      </c>
      <c r="C140" s="20" t="s">
        <v>44</v>
      </c>
      <c r="D140" s="20" t="s">
        <v>176</v>
      </c>
      <c r="E140" s="21">
        <v>3.6170578640353702E-2</v>
      </c>
      <c r="F140" s="21">
        <v>2.4820807201052699E-2</v>
      </c>
      <c r="G140" s="21">
        <v>2.21345062134841E-2</v>
      </c>
      <c r="H140" s="21">
        <v>2.6640569120435099E-2</v>
      </c>
      <c r="I140" s="21">
        <v>3.4920437976511801E-2</v>
      </c>
      <c r="J140" s="21">
        <v>2.74551404856672E-2</v>
      </c>
      <c r="K140" s="21">
        <v>2.54204317984871E-2</v>
      </c>
      <c r="L140" s="21">
        <v>2.8248963494709602E-2</v>
      </c>
      <c r="M140" s="21">
        <v>3.6096032040657602E-2</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8">
    <tabColor rgb="FF92D050"/>
  </sheetPr>
  <dimension ref="A1:O502"/>
  <sheetViews>
    <sheetView showGridLines="0" showRowColHeaders="0" zoomScale="70" zoomScaleNormal="70" workbookViewId="0"/>
  </sheetViews>
  <sheetFormatPr defaultColWidth="11.42578125" defaultRowHeight="14.45"/>
  <cols>
    <col min="1" max="1" width="50.28515625" customWidth="1"/>
    <col min="2" max="2" width="7.5703125" customWidth="1"/>
    <col min="3" max="13" width="16" customWidth="1"/>
    <col min="14" max="14" width="30" style="2" customWidth="1"/>
  </cols>
  <sheetData>
    <row r="1" spans="1:15" ht="57.95" customHeight="1"/>
    <row r="2" spans="1:15" ht="48.75" customHeight="1">
      <c r="A2" s="110" t="s">
        <v>0</v>
      </c>
      <c r="B2" s="110"/>
      <c r="C2" s="111"/>
      <c r="D2" s="111"/>
      <c r="E2" s="111"/>
      <c r="F2" s="111"/>
      <c r="G2" s="111"/>
      <c r="H2" s="111"/>
      <c r="I2" s="111"/>
      <c r="J2" s="111"/>
      <c r="K2" s="111"/>
      <c r="L2" s="111"/>
      <c r="M2" s="111"/>
    </row>
    <row r="3" spans="1:15">
      <c r="A3" s="46">
        <v>1</v>
      </c>
      <c r="B3" s="46"/>
      <c r="C3" s="40"/>
      <c r="D3" s="40"/>
      <c r="E3" s="40"/>
      <c r="F3" s="40"/>
      <c r="G3" s="40"/>
      <c r="H3" s="40"/>
      <c r="I3" s="40"/>
      <c r="J3" s="40"/>
      <c r="K3" s="40"/>
      <c r="L3" s="40"/>
      <c r="M3" s="40"/>
    </row>
    <row r="4" spans="1:15" ht="6" customHeight="1">
      <c r="A4" s="40"/>
      <c r="B4" s="35"/>
      <c r="C4" s="40"/>
      <c r="D4" s="40"/>
      <c r="E4" s="40"/>
      <c r="F4" s="40"/>
      <c r="G4" s="40"/>
      <c r="H4" s="40"/>
      <c r="I4" s="40"/>
      <c r="J4" s="40"/>
      <c r="K4" s="40"/>
      <c r="L4" s="40"/>
      <c r="M4" s="40"/>
    </row>
    <row r="5" spans="1:15" ht="18.95" thickBot="1">
      <c r="A5" s="47" t="s">
        <v>177</v>
      </c>
      <c r="B5" s="48"/>
      <c r="C5" s="40"/>
      <c r="D5" s="40"/>
      <c r="E5" s="40"/>
      <c r="F5" s="40"/>
      <c r="G5" s="40"/>
      <c r="H5" s="40"/>
      <c r="I5" s="40"/>
      <c r="J5" s="40"/>
      <c r="K5" s="40"/>
      <c r="L5" s="40"/>
      <c r="M5" s="40"/>
    </row>
    <row r="6" spans="1:15" ht="24" thickTop="1">
      <c r="A6" s="3" t="s">
        <v>124</v>
      </c>
      <c r="B6" s="34"/>
      <c r="C6" s="49">
        <v>5</v>
      </c>
      <c r="D6" s="35">
        <v>6</v>
      </c>
      <c r="E6" s="49">
        <v>7</v>
      </c>
      <c r="F6" s="35">
        <v>8</v>
      </c>
      <c r="G6" s="49">
        <v>9</v>
      </c>
      <c r="H6" s="35">
        <v>10</v>
      </c>
      <c r="I6" s="49">
        <v>11</v>
      </c>
      <c r="J6" s="35">
        <v>12</v>
      </c>
      <c r="K6" s="49">
        <v>13</v>
      </c>
      <c r="L6" s="4"/>
      <c r="M6" s="4"/>
      <c r="N6"/>
    </row>
    <row r="7" spans="1:15" ht="55.5" customHeight="1">
      <c r="A7" s="6">
        <v>2</v>
      </c>
      <c r="B7" s="35"/>
      <c r="C7" s="112" t="s">
        <v>178</v>
      </c>
      <c r="D7" s="112"/>
      <c r="E7" s="112"/>
      <c r="F7" s="112"/>
      <c r="G7" s="112"/>
      <c r="H7" s="112"/>
      <c r="I7" s="112"/>
      <c r="J7" s="112"/>
      <c r="K7" s="112"/>
      <c r="L7" s="75"/>
      <c r="M7" s="75"/>
    </row>
    <row r="8" spans="1:15" ht="35.25" customHeight="1">
      <c r="A8" s="8" t="str">
        <f>VLOOKUP(A7,DESPLEGABLES!L3:M5,2,0)</f>
        <v>DISTRIBUCION VOLUMEN X CRITERIO (kg ó litros)</v>
      </c>
      <c r="B8" s="8"/>
      <c r="C8" s="52" t="str">
        <f>KPI!C8</f>
        <v>TRIM 3 23</v>
      </c>
      <c r="D8" s="52" t="str">
        <f>KPI!D8</f>
        <v>TRIM 4 23</v>
      </c>
      <c r="E8" s="52" t="str">
        <f>KPI!E8</f>
        <v>TRIM 1 24</v>
      </c>
      <c r="F8" s="52" t="str">
        <f>KPI!F8</f>
        <v>TRIM 2 24</v>
      </c>
      <c r="G8" s="52" t="str">
        <f>KPI!G8</f>
        <v>TRIM 3 24</v>
      </c>
      <c r="H8" s="52" t="str">
        <f>KPI!H8</f>
        <v>TRIM 4 24</v>
      </c>
      <c r="I8" s="52" t="str">
        <f>KPI!I8</f>
        <v>TRIM 1 25</v>
      </c>
      <c r="J8" s="52" t="str">
        <f>KPI!J8</f>
        <v>TRIM 2 25</v>
      </c>
      <c r="K8" s="52" t="str">
        <f>KPI!K8</f>
        <v>TRIM 3 25</v>
      </c>
      <c r="L8" s="4"/>
      <c r="M8" s="4"/>
    </row>
    <row r="9" spans="1:15">
      <c r="A9" s="76" t="s">
        <v>47</v>
      </c>
      <c r="B9" s="77" t="s">
        <v>47</v>
      </c>
      <c r="C9" s="59">
        <f>VLOOKUP($A$8&amp;$C$7&amp;$A9,MOTIVOS_DATOS!$A:$M,C$6,0)</f>
        <v>100</v>
      </c>
      <c r="D9" s="59">
        <f>VLOOKUP($A$8&amp;$C$7&amp;$A9,MOTIVOS_DATOS!$A:$M,D$6,0)</f>
        <v>100</v>
      </c>
      <c r="E9" s="59">
        <f>VLOOKUP($A$8&amp;$C$7&amp;$A9,MOTIVOS_DATOS!$A:$M,E$6,0)</f>
        <v>100</v>
      </c>
      <c r="F9" s="59">
        <f>VLOOKUP($A$8&amp;$C$7&amp;$A9,MOTIVOS_DATOS!$A:$M,F$6,0)</f>
        <v>100</v>
      </c>
      <c r="G9" s="59">
        <f>VLOOKUP($A$8&amp;$C$7&amp;$A9,MOTIVOS_DATOS!$A:$M,G$6,0)</f>
        <v>100</v>
      </c>
      <c r="H9" s="59">
        <f>VLOOKUP($A$8&amp;$C$7&amp;$A9,MOTIVOS_DATOS!$A:$M,H$6,0)</f>
        <v>100</v>
      </c>
      <c r="I9" s="59">
        <f>VLOOKUP($A$8&amp;$C$7&amp;$A9,MOTIVOS_DATOS!$A:$M,I$6,0)</f>
        <v>100</v>
      </c>
      <c r="J9" s="59">
        <f>VLOOKUP($A$8&amp;$C$7&amp;$A9,MOTIVOS_DATOS!$A:$M,J$6,0)</f>
        <v>100</v>
      </c>
      <c r="K9" s="59">
        <f>VLOOKUP($A$8&amp;$C$7&amp;$A9,MOTIVOS_DATOS!$A:$M,K$6,0)</f>
        <v>100</v>
      </c>
      <c r="L9" s="4"/>
      <c r="M9" s="4"/>
      <c r="O9" s="13"/>
    </row>
    <row r="10" spans="1:15" ht="15" customHeight="1">
      <c r="A10" s="78" t="s">
        <v>132</v>
      </c>
      <c r="B10" s="79" t="s">
        <v>132</v>
      </c>
      <c r="C10" s="60">
        <f>VLOOKUP($A$8&amp;$C$7&amp;$A10,MOTIVOS_DATOS!$A:$M,C$6,0)</f>
        <v>46.029068227344098</v>
      </c>
      <c r="D10" s="60">
        <f>VLOOKUP($A$8&amp;$C$7&amp;$A10,MOTIVOS_DATOS!$A:$M,D$6,0)</f>
        <v>53.002276485470297</v>
      </c>
      <c r="E10" s="60">
        <f>VLOOKUP($A$8&amp;$C$7&amp;$A10,MOTIVOS_DATOS!$A:$M,E$6,0)</f>
        <v>52.316770835945199</v>
      </c>
      <c r="F10" s="60">
        <f>VLOOKUP($A$8&amp;$C$7&amp;$A10,MOTIVOS_DATOS!$A:$M,F$6,0)</f>
        <v>53.208339529577799</v>
      </c>
      <c r="G10" s="60">
        <f>VLOOKUP($A$8&amp;$C$7&amp;$A10,MOTIVOS_DATOS!$A:$M,G$6,0)</f>
        <v>50.537208856599598</v>
      </c>
      <c r="H10" s="60">
        <f>VLOOKUP($A$8&amp;$C$7&amp;$A10,MOTIVOS_DATOS!$A:$M,H$6,0)</f>
        <v>54.485387751797496</v>
      </c>
      <c r="I10" s="60">
        <f>VLOOKUP($A$8&amp;$C$7&amp;$A10,MOTIVOS_DATOS!$A:$M,I$6,0)</f>
        <v>57.157895717723903</v>
      </c>
      <c r="J10" s="60">
        <f>VLOOKUP($A$8&amp;$C$7&amp;$A10,MOTIVOS_DATOS!$A:$M,J$6,0)</f>
        <v>57.206015051353603</v>
      </c>
      <c r="K10" s="60">
        <f>VLOOKUP($A$8&amp;$C$7&amp;$A10,MOTIVOS_DATOS!$A:$M,K$6,0)</f>
        <v>55.1326329683422</v>
      </c>
      <c r="L10" s="4"/>
      <c r="M10" s="4"/>
      <c r="O10" s="13"/>
    </row>
    <row r="11" spans="1:15" ht="15" customHeight="1">
      <c r="A11" s="80" t="s">
        <v>133</v>
      </c>
      <c r="B11" s="35" t="s">
        <v>133</v>
      </c>
      <c r="C11" s="51">
        <f>VLOOKUP($A$8&amp;$C$7&amp;$A11,MOTIVOS_DATOS!$A:$M,C$6,0)</f>
        <v>1.6329298431647099</v>
      </c>
      <c r="D11" s="51">
        <f>VLOOKUP($A$8&amp;$C$7&amp;$A11,MOTIVOS_DATOS!$A:$M,D$6,0)</f>
        <v>1.1634924584519699</v>
      </c>
      <c r="E11" s="51">
        <f>VLOOKUP($A$8&amp;$C$7&amp;$A11,MOTIVOS_DATOS!$A:$M,E$6,0)</f>
        <v>1.5447616809365201</v>
      </c>
      <c r="F11" s="51">
        <f>VLOOKUP($A$8&amp;$C$7&amp;$A11,MOTIVOS_DATOS!$A:$M,F$6,0)</f>
        <v>2.7056721875726502</v>
      </c>
      <c r="G11" s="51">
        <f>VLOOKUP($A$8&amp;$C$7&amp;$A11,MOTIVOS_DATOS!$A:$M,G$6,0)</f>
        <v>2.1203615040842898</v>
      </c>
      <c r="H11" s="51">
        <f>VLOOKUP($A$8&amp;$C$7&amp;$A11,MOTIVOS_DATOS!$A:$M,H$6,0)</f>
        <v>1.8209318594719399</v>
      </c>
      <c r="I11" s="51">
        <f>VLOOKUP($A$8&amp;$C$7&amp;$A11,MOTIVOS_DATOS!$A:$M,I$6,0)</f>
        <v>1.67355886029861</v>
      </c>
      <c r="J11" s="51">
        <f>VLOOKUP($A$8&amp;$C$7&amp;$A11,MOTIVOS_DATOS!$A:$M,J$6,0)</f>
        <v>2.1412881900601901</v>
      </c>
      <c r="K11" s="51">
        <f>VLOOKUP($A$8&amp;$C$7&amp;$A11,MOTIVOS_DATOS!$A:$M,K$6,0)</f>
        <v>1.20229405945613</v>
      </c>
      <c r="L11" s="4"/>
      <c r="M11" s="4"/>
      <c r="O11" s="13"/>
    </row>
    <row r="12" spans="1:15" ht="15" customHeight="1">
      <c r="A12" s="80" t="s">
        <v>134</v>
      </c>
      <c r="B12" s="35" t="s">
        <v>134</v>
      </c>
      <c r="C12" s="51">
        <f>VLOOKUP($A$8&amp;$C$7&amp;$A12,MOTIVOS_DATOS!$A:$M,C$6,0)</f>
        <v>2.43831577117406</v>
      </c>
      <c r="D12" s="51">
        <f>VLOOKUP($A$8&amp;$C$7&amp;$A12,MOTIVOS_DATOS!$A:$M,D$6,0)</f>
        <v>1.9995225808956301</v>
      </c>
      <c r="E12" s="51">
        <f>VLOOKUP($A$8&amp;$C$7&amp;$A12,MOTIVOS_DATOS!$A:$M,E$6,0)</f>
        <v>1.97978583350338</v>
      </c>
      <c r="F12" s="51">
        <f>VLOOKUP($A$8&amp;$C$7&amp;$A12,MOTIVOS_DATOS!$A:$M,F$6,0)</f>
        <v>1.83422790401728</v>
      </c>
      <c r="G12" s="51">
        <f>VLOOKUP($A$8&amp;$C$7&amp;$A12,MOTIVOS_DATOS!$A:$M,G$6,0)</f>
        <v>1.6438227716418301</v>
      </c>
      <c r="H12" s="51">
        <f>VLOOKUP($A$8&amp;$C$7&amp;$A12,MOTIVOS_DATOS!$A:$M,H$6,0)</f>
        <v>1.9653161196673501</v>
      </c>
      <c r="I12" s="51">
        <f>VLOOKUP($A$8&amp;$C$7&amp;$A12,MOTIVOS_DATOS!$A:$M,I$6,0)</f>
        <v>1.99871479337423</v>
      </c>
      <c r="J12" s="51">
        <f>VLOOKUP($A$8&amp;$C$7&amp;$A12,MOTIVOS_DATOS!$A:$M,J$6,0)</f>
        <v>2.0227490973226199</v>
      </c>
      <c r="K12" s="51">
        <f>VLOOKUP($A$8&amp;$C$7&amp;$A12,MOTIVOS_DATOS!$A:$M,K$6,0)</f>
        <v>1.87529619381179</v>
      </c>
      <c r="L12" s="4"/>
      <c r="M12" s="4"/>
      <c r="O12" s="13"/>
    </row>
    <row r="13" spans="1:15" ht="15" customHeight="1">
      <c r="A13" s="80" t="s">
        <v>135</v>
      </c>
      <c r="B13" s="35" t="s">
        <v>135</v>
      </c>
      <c r="C13" s="51">
        <f>VLOOKUP($A$8&amp;$C$7&amp;$A13,MOTIVOS_DATOS!$A:$M,C$6,0)</f>
        <v>9.1352363232831699</v>
      </c>
      <c r="D13" s="51">
        <f>VLOOKUP($A$8&amp;$C$7&amp;$A13,MOTIVOS_DATOS!$A:$M,D$6,0)</f>
        <v>7.7648836033695599</v>
      </c>
      <c r="E13" s="51">
        <f>VLOOKUP($A$8&amp;$C$7&amp;$A13,MOTIVOS_DATOS!$A:$M,E$6,0)</f>
        <v>8.1601090852271501</v>
      </c>
      <c r="F13" s="51">
        <f>VLOOKUP($A$8&amp;$C$7&amp;$A13,MOTIVOS_DATOS!$A:$M,F$6,0)</f>
        <v>7.6048299250926004</v>
      </c>
      <c r="G13" s="51">
        <f>VLOOKUP($A$8&amp;$C$7&amp;$A13,MOTIVOS_DATOS!$A:$M,G$6,0)</f>
        <v>9.8862938715381201</v>
      </c>
      <c r="H13" s="51">
        <f>VLOOKUP($A$8&amp;$C$7&amp;$A13,MOTIVOS_DATOS!$A:$M,H$6,0)</f>
        <v>5.6912567729261703</v>
      </c>
      <c r="I13" s="51">
        <f>VLOOKUP($A$8&amp;$C$7&amp;$A13,MOTIVOS_DATOS!$A:$M,I$6,0)</f>
        <v>6.4553362472876898</v>
      </c>
      <c r="J13" s="51">
        <f>VLOOKUP($A$8&amp;$C$7&amp;$A13,MOTIVOS_DATOS!$A:$M,J$6,0)</f>
        <v>7.8157210715668004</v>
      </c>
      <c r="K13" s="51">
        <f>VLOOKUP($A$8&amp;$C$7&amp;$A13,MOTIVOS_DATOS!$A:$M,K$6,0)</f>
        <v>9.3230226814905297</v>
      </c>
      <c r="L13" s="4"/>
      <c r="M13" s="4"/>
      <c r="O13" s="13"/>
    </row>
    <row r="14" spans="1:15" ht="15" customHeight="1">
      <c r="A14" s="80" t="s">
        <v>136</v>
      </c>
      <c r="B14" s="35" t="s">
        <v>136</v>
      </c>
      <c r="C14" s="51">
        <f>VLOOKUP($A$8&amp;$C$7&amp;$A14,MOTIVOS_DATOS!$A:$M,C$6,0)</f>
        <v>1.12539272734472</v>
      </c>
      <c r="D14" s="51">
        <f>VLOOKUP($A$8&amp;$C$7&amp;$A14,MOTIVOS_DATOS!$A:$M,D$6,0)</f>
        <v>1.7032600493921799</v>
      </c>
      <c r="E14" s="51">
        <f>VLOOKUP($A$8&amp;$C$7&amp;$A14,MOTIVOS_DATOS!$A:$M,E$6,0)</f>
        <v>1.4399038358249101</v>
      </c>
      <c r="F14" s="51">
        <f>VLOOKUP($A$8&amp;$C$7&amp;$A14,MOTIVOS_DATOS!$A:$M,F$6,0)</f>
        <v>1.5655934420248101</v>
      </c>
      <c r="G14" s="51">
        <f>VLOOKUP($A$8&amp;$C$7&amp;$A14,MOTIVOS_DATOS!$A:$M,G$6,0)</f>
        <v>0.90314198656218603</v>
      </c>
      <c r="H14" s="51">
        <f>VLOOKUP($A$8&amp;$C$7&amp;$A14,MOTIVOS_DATOS!$A:$M,H$6,0)</f>
        <v>0.87651561215505103</v>
      </c>
      <c r="I14" s="51">
        <f>VLOOKUP($A$8&amp;$C$7&amp;$A14,MOTIVOS_DATOS!$A:$M,I$6,0)</f>
        <v>0.87641195615161704</v>
      </c>
      <c r="J14" s="51">
        <f>VLOOKUP($A$8&amp;$C$7&amp;$A14,MOTIVOS_DATOS!$A:$M,J$6,0)</f>
        <v>1.0082382759809201</v>
      </c>
      <c r="K14" s="51">
        <f>VLOOKUP($A$8&amp;$C$7&amp;$A14,MOTIVOS_DATOS!$A:$M,K$6,0)</f>
        <v>1.0347657649405599</v>
      </c>
      <c r="L14" s="4"/>
      <c r="M14" s="4"/>
      <c r="O14" s="13"/>
    </row>
    <row r="15" spans="1:15" ht="15" customHeight="1">
      <c r="A15" s="80" t="s">
        <v>137</v>
      </c>
      <c r="B15" s="35" t="s">
        <v>179</v>
      </c>
      <c r="C15" s="51">
        <f>VLOOKUP($A$8&amp;$C$7&amp;$A15,MOTIVOS_DATOS!$A:$M,C$6,0)</f>
        <v>7.9755316563184699</v>
      </c>
      <c r="D15" s="51">
        <f>VLOOKUP($A$8&amp;$C$7&amp;$A15,MOTIVOS_DATOS!$A:$M,D$6,0)</f>
        <v>7.4508833467999898</v>
      </c>
      <c r="E15" s="51">
        <f>VLOOKUP($A$8&amp;$C$7&amp;$A15,MOTIVOS_DATOS!$A:$M,E$6,0)</f>
        <v>6.3013633137258198</v>
      </c>
      <c r="F15" s="51">
        <f>VLOOKUP($A$8&amp;$C$7&amp;$A15,MOTIVOS_DATOS!$A:$M,F$6,0)</f>
        <v>7.1289854874305103</v>
      </c>
      <c r="G15" s="51">
        <f>VLOOKUP($A$8&amp;$C$7&amp;$A15,MOTIVOS_DATOS!$A:$M,G$6,0)</f>
        <v>6.5312035448192596</v>
      </c>
      <c r="H15" s="51">
        <f>VLOOKUP($A$8&amp;$C$7&amp;$A15,MOTIVOS_DATOS!$A:$M,H$6,0)</f>
        <v>5.9876138929162996</v>
      </c>
      <c r="I15" s="51">
        <f>VLOOKUP($A$8&amp;$C$7&amp;$A15,MOTIVOS_DATOS!$A:$M,I$6,0)</f>
        <v>6.9411607419111396</v>
      </c>
      <c r="J15" s="51">
        <f>VLOOKUP($A$8&amp;$C$7&amp;$A15,MOTIVOS_DATOS!$A:$M,J$6,0)</f>
        <v>5.9543541215721101</v>
      </c>
      <c r="K15" s="51">
        <f>VLOOKUP($A$8&amp;$C$7&amp;$A15,MOTIVOS_DATOS!$A:$M,K$6,0)</f>
        <v>4.9741774232433498</v>
      </c>
      <c r="L15" s="4"/>
      <c r="M15" s="4"/>
      <c r="O15" s="13"/>
    </row>
    <row r="16" spans="1:15" ht="15" customHeight="1">
      <c r="A16" s="80" t="s">
        <v>138</v>
      </c>
      <c r="B16" s="35" t="s">
        <v>139</v>
      </c>
      <c r="C16" s="51">
        <f>VLOOKUP($A$8&amp;$C$7&amp;$A16,MOTIVOS_DATOS!$A:$M,C$6,0)</f>
        <v>14.0561970888501</v>
      </c>
      <c r="D16" s="51">
        <f>VLOOKUP($A$8&amp;$C$7&amp;$A16,MOTIVOS_DATOS!$A:$M,D$6,0)</f>
        <v>14.2752407111556</v>
      </c>
      <c r="E16" s="51">
        <f>VLOOKUP($A$8&amp;$C$7&amp;$A16,MOTIVOS_DATOS!$A:$M,E$6,0)</f>
        <v>15.979784223037599</v>
      </c>
      <c r="F16" s="51">
        <f>VLOOKUP($A$8&amp;$C$7&amp;$A16,MOTIVOS_DATOS!$A:$M,F$6,0)</f>
        <v>14.136519466619401</v>
      </c>
      <c r="G16" s="51">
        <f>VLOOKUP($A$8&amp;$C$7&amp;$A16,MOTIVOS_DATOS!$A:$M,G$6,0)</f>
        <v>12.9122693095833</v>
      </c>
      <c r="H16" s="51">
        <f>VLOOKUP($A$8&amp;$C$7&amp;$A16,MOTIVOS_DATOS!$A:$M,H$6,0)</f>
        <v>15.2241948905407</v>
      </c>
      <c r="I16" s="51">
        <f>VLOOKUP($A$8&amp;$C$7&amp;$A16,MOTIVOS_DATOS!$A:$M,I$6,0)</f>
        <v>13.7104064607234</v>
      </c>
      <c r="J16" s="51">
        <f>VLOOKUP($A$8&amp;$C$7&amp;$A16,MOTIVOS_DATOS!$A:$M,J$6,0)</f>
        <v>12.1235454180907</v>
      </c>
      <c r="K16" s="51">
        <f>VLOOKUP($A$8&amp;$C$7&amp;$A16,MOTIVOS_DATOS!$A:$M,K$6,0)</f>
        <v>9.9075087971609008</v>
      </c>
      <c r="L16" s="4"/>
      <c r="M16" s="4"/>
      <c r="O16" s="13"/>
    </row>
    <row r="17" spans="1:15" ht="15" customHeight="1">
      <c r="A17" s="80" t="s">
        <v>139</v>
      </c>
      <c r="B17" s="35" t="s">
        <v>140</v>
      </c>
      <c r="C17" s="51">
        <f>VLOOKUP($A$8&amp;$C$7&amp;$A17,MOTIVOS_DATOS!$A:$M,C$6,0)</f>
        <v>0.25942281885726198</v>
      </c>
      <c r="D17" s="51">
        <f>VLOOKUP($A$8&amp;$C$7&amp;$A17,MOTIVOS_DATOS!$A:$M,D$6,0)</f>
        <v>0.23235782995724999</v>
      </c>
      <c r="E17" s="51">
        <f>VLOOKUP($A$8&amp;$C$7&amp;$A17,MOTIVOS_DATOS!$A:$M,E$6,0)</f>
        <v>2.2390160679258302E-2</v>
      </c>
      <c r="F17" s="51">
        <f>VLOOKUP($A$8&amp;$C$7&amp;$A17,MOTIVOS_DATOS!$A:$M,F$6,0)</f>
        <v>5.32112384730727E-2</v>
      </c>
      <c r="G17" s="51">
        <f>VLOOKUP($A$8&amp;$C$7&amp;$A17,MOTIVOS_DATOS!$A:$M,G$6,0)</f>
        <v>5.9430565058056203E-2</v>
      </c>
      <c r="H17" s="51">
        <f>VLOOKUP($A$8&amp;$C$7&amp;$A17,MOTIVOS_DATOS!$A:$M,H$6,0)</f>
        <v>0.75511939950493501</v>
      </c>
      <c r="I17" s="51">
        <f>VLOOKUP($A$8&amp;$C$7&amp;$A17,MOTIVOS_DATOS!$A:$M,I$6,0)</f>
        <v>0.15983479459723801</v>
      </c>
      <c r="J17" s="51">
        <f>VLOOKUP($A$8&amp;$C$7&amp;$A17,MOTIVOS_DATOS!$A:$M,J$6,0)</f>
        <v>9.1041565288267096E-2</v>
      </c>
      <c r="K17" s="51">
        <f>VLOOKUP($A$8&amp;$C$7&amp;$A17,MOTIVOS_DATOS!$A:$M,K$6,0)</f>
        <v>0.211207741730494</v>
      </c>
      <c r="L17" s="4"/>
      <c r="M17" s="4"/>
      <c r="O17" s="13"/>
    </row>
    <row r="18" spans="1:15" ht="15" customHeight="1">
      <c r="A18" s="80" t="s">
        <v>140</v>
      </c>
      <c r="B18" s="35" t="s">
        <v>141</v>
      </c>
      <c r="C18" s="51">
        <f>VLOOKUP($A$8&amp;$C$7&amp;$A18,MOTIVOS_DATOS!$A:$M,C$6,0)</f>
        <v>4.0469606844933299</v>
      </c>
      <c r="D18" s="51">
        <f>VLOOKUP($A$8&amp;$C$7&amp;$A18,MOTIVOS_DATOS!$A:$M,D$6,0)</f>
        <v>2.9872374634241998</v>
      </c>
      <c r="E18" s="51">
        <f>VLOOKUP($A$8&amp;$C$7&amp;$A18,MOTIVOS_DATOS!$A:$M,E$6,0)</f>
        <v>2.2269118720457701</v>
      </c>
      <c r="F18" s="51">
        <f>VLOOKUP($A$8&amp;$C$7&amp;$A18,MOTIVOS_DATOS!$A:$M,F$6,0)</f>
        <v>2.90093537339837</v>
      </c>
      <c r="G18" s="51">
        <f>VLOOKUP($A$8&amp;$C$7&amp;$A18,MOTIVOS_DATOS!$A:$M,G$6,0)</f>
        <v>3.47660266283722</v>
      </c>
      <c r="H18" s="51">
        <f>VLOOKUP($A$8&amp;$C$7&amp;$A18,MOTIVOS_DATOS!$A:$M,H$6,0)</f>
        <v>2.9440242502474798</v>
      </c>
      <c r="I18" s="51">
        <f>VLOOKUP($A$8&amp;$C$7&amp;$A18,MOTIVOS_DATOS!$A:$M,I$6,0)</f>
        <v>1.71966509220958</v>
      </c>
      <c r="J18" s="51">
        <f>VLOOKUP($A$8&amp;$C$7&amp;$A18,MOTIVOS_DATOS!$A:$M,J$6,0)</f>
        <v>2.3099531625086001</v>
      </c>
      <c r="K18" s="51">
        <f>VLOOKUP($A$8&amp;$C$7&amp;$A18,MOTIVOS_DATOS!$A:$M,K$6,0)</f>
        <v>2.38373759063303</v>
      </c>
      <c r="L18" s="4"/>
      <c r="M18" s="4"/>
      <c r="O18" s="13"/>
    </row>
    <row r="19" spans="1:15" s="7" customFormat="1" ht="15" customHeight="1">
      <c r="A19" s="80" t="s">
        <v>141</v>
      </c>
      <c r="B19" s="35" t="s">
        <v>142</v>
      </c>
      <c r="C19" s="51">
        <f>VLOOKUP($A$8&amp;$C$7&amp;$A19,MOTIVOS_DATOS!$A:$M,C$6,0)</f>
        <v>3.4776345413801701</v>
      </c>
      <c r="D19" s="51">
        <f>VLOOKUP($A$8&amp;$C$7&amp;$A19,MOTIVOS_DATOS!$A:$M,D$6,0)</f>
        <v>3.6453981109623701</v>
      </c>
      <c r="E19" s="51">
        <f>VLOOKUP($A$8&amp;$C$7&amp;$A19,MOTIVOS_DATOS!$A:$M,E$6,0)</f>
        <v>4.26032925639017</v>
      </c>
      <c r="F19" s="51">
        <f>VLOOKUP($A$8&amp;$C$7&amp;$A19,MOTIVOS_DATOS!$A:$M,F$6,0)</f>
        <v>4.3512728505409504</v>
      </c>
      <c r="G19" s="51">
        <f>VLOOKUP($A$8&amp;$C$7&amp;$A19,MOTIVOS_DATOS!$A:$M,G$6,0)</f>
        <v>4.0597105589124798</v>
      </c>
      <c r="H19" s="51">
        <f>VLOOKUP($A$8&amp;$C$7&amp;$A19,MOTIVOS_DATOS!$A:$M,H$6,0)</f>
        <v>2.82036981102687</v>
      </c>
      <c r="I19" s="51">
        <f>VLOOKUP($A$8&amp;$C$7&amp;$A19,MOTIVOS_DATOS!$A:$M,I$6,0)</f>
        <v>3.6142338516108801</v>
      </c>
      <c r="J19" s="51">
        <f>VLOOKUP($A$8&amp;$C$7&amp;$A19,MOTIVOS_DATOS!$A:$M,J$6,0)</f>
        <v>3.2022222744378799</v>
      </c>
      <c r="K19" s="51">
        <f>VLOOKUP($A$8&amp;$C$7&amp;$A19,MOTIVOS_DATOS!$A:$M,K$6,0)</f>
        <v>3.6824073881238402</v>
      </c>
      <c r="L19" s="4"/>
      <c r="M19" s="4"/>
      <c r="N19" s="14"/>
      <c r="O19" s="13"/>
    </row>
    <row r="20" spans="1:15" ht="15" customHeight="1">
      <c r="A20" s="80" t="s">
        <v>142</v>
      </c>
      <c r="B20" s="35" t="s">
        <v>143</v>
      </c>
      <c r="C20" s="51">
        <f>VLOOKUP($A$8&amp;$C$7&amp;$A20,MOTIVOS_DATOS!$A:$M,C$6,0)</f>
        <v>0.35306859524797501</v>
      </c>
      <c r="D20" s="51">
        <f>VLOOKUP($A$8&amp;$C$7&amp;$A20,MOTIVOS_DATOS!$A:$M,D$6,0)</f>
        <v>0.45661129228971797</v>
      </c>
      <c r="E20" s="51">
        <f>VLOOKUP($A$8&amp;$C$7&amp;$A20,MOTIVOS_DATOS!$A:$M,E$6,0)</f>
        <v>0.30243372920009398</v>
      </c>
      <c r="F20" s="51">
        <f>VLOOKUP($A$8&amp;$C$7&amp;$A20,MOTIVOS_DATOS!$A:$M,F$6,0)</f>
        <v>0.51619067961235898</v>
      </c>
      <c r="G20" s="51">
        <f>VLOOKUP($A$8&amp;$C$7&amp;$A20,MOTIVOS_DATOS!$A:$M,G$6,0)</f>
        <v>0.28478366350065998</v>
      </c>
      <c r="H20" s="51">
        <f>VLOOKUP($A$8&amp;$C$7&amp;$A20,MOTIVOS_DATOS!$A:$M,H$6,0)</f>
        <v>0.86661501912747096</v>
      </c>
      <c r="I20" s="51">
        <f>VLOOKUP($A$8&amp;$C$7&amp;$A20,MOTIVOS_DATOS!$A:$M,I$6,0)</f>
        <v>0.62089801420664403</v>
      </c>
      <c r="J20" s="51">
        <f>VLOOKUP($A$8&amp;$C$7&amp;$A20,MOTIVOS_DATOS!$A:$M,J$6,0)</f>
        <v>0.24400431278391199</v>
      </c>
      <c r="K20" s="51">
        <f>VLOOKUP($A$8&amp;$C$7&amp;$A20,MOTIVOS_DATOS!$A:$M,K$6,0)</f>
        <v>0.39303832611021799</v>
      </c>
      <c r="L20" s="4"/>
      <c r="M20" s="4"/>
      <c r="O20" s="13"/>
    </row>
    <row r="21" spans="1:15" ht="14.45" customHeight="1">
      <c r="A21" s="81" t="s">
        <v>143</v>
      </c>
      <c r="B21" s="82" t="s">
        <v>180</v>
      </c>
      <c r="C21" s="61">
        <f>VLOOKUP($A$8&amp;$C$7&amp;$A21,MOTIVOS_DATOS!$A:$M,C$6,0)</f>
        <v>9.4702421459766999</v>
      </c>
      <c r="D21" s="61">
        <f>VLOOKUP($A$8&amp;$C$7&amp;$A21,MOTIVOS_DATOS!$A:$M,D$6,0)</f>
        <v>5.3188348784741297</v>
      </c>
      <c r="E21" s="61">
        <f>VLOOKUP($A$8&amp;$C$7&amp;$A21,MOTIVOS_DATOS!$A:$M,E$6,0)</f>
        <v>5.4654556555694596</v>
      </c>
      <c r="F21" s="61">
        <f>VLOOKUP($A$8&amp;$C$7&amp;$A21,MOTIVOS_DATOS!$A:$M,F$6,0)</f>
        <v>3.9942211590187302</v>
      </c>
      <c r="G21" s="61">
        <f>VLOOKUP($A$8&amp;$C$7&amp;$A21,MOTIVOS_DATOS!$A:$M,G$6,0)</f>
        <v>7.5851752743090204</v>
      </c>
      <c r="H21" s="61">
        <f>VLOOKUP($A$8&amp;$C$7&amp;$A21,MOTIVOS_DATOS!$A:$M,H$6,0)</f>
        <v>6.5626558047462398</v>
      </c>
      <c r="I21" s="61">
        <f>VLOOKUP($A$8&amp;$C$7&amp;$A21,MOTIVOS_DATOS!$A:$M,I$6,0)</f>
        <v>5.0718747974874301</v>
      </c>
      <c r="J21" s="61">
        <f>VLOOKUP($A$8&amp;$C$7&amp;$A21,MOTIVOS_DATOS!$A:$M,J$6,0)</f>
        <v>5.8808661841080996</v>
      </c>
      <c r="K21" s="61">
        <f>VLOOKUP($A$8&amp;$C$7&amp;$A21,MOTIVOS_DATOS!$A:$M,K$6,0)</f>
        <v>9.8799136016954101</v>
      </c>
      <c r="L21" s="4"/>
      <c r="M21" s="4"/>
      <c r="O21" s="13"/>
    </row>
    <row r="22" spans="1:15" ht="15" customHeight="1">
      <c r="A22" s="80" t="s">
        <v>180</v>
      </c>
      <c r="B22" s="35" t="s">
        <v>181</v>
      </c>
      <c r="C22" s="51">
        <f>VLOOKUP($A$8&amp;$C$7&amp;$A22,MOTIVOS_DATOS!$A:$M,C$6,0)</f>
        <v>37.470461118495997</v>
      </c>
      <c r="D22" s="51">
        <f>VLOOKUP($A$8&amp;$C$7&amp;$A22,MOTIVOS_DATOS!$A:$M,D$6,0)</f>
        <v>32.528446860718397</v>
      </c>
      <c r="E22" s="51">
        <f>VLOOKUP($A$8&amp;$C$7&amp;$A22,MOTIVOS_DATOS!$A:$M,E$6,0)</f>
        <v>32.633431937848997</v>
      </c>
      <c r="F22" s="51">
        <f>VLOOKUP($A$8&amp;$C$7&amp;$A22,MOTIVOS_DATOS!$A:$M,F$6,0)</f>
        <v>33.649194800358103</v>
      </c>
      <c r="G22" s="51">
        <f>VLOOKUP($A$8&amp;$C$7&amp;$A22,MOTIVOS_DATOS!$A:$M,G$6,0)</f>
        <v>33.5724602912872</v>
      </c>
      <c r="H22" s="51">
        <f>VLOOKUP($A$8&amp;$C$7&amp;$A22,MOTIVOS_DATOS!$A:$M,H$6,0)</f>
        <v>30.727311099728698</v>
      </c>
      <c r="I22" s="51">
        <f>VLOOKUP($A$8&amp;$C$7&amp;$A22,MOTIVOS_DATOS!$A:$M,I$6,0)</f>
        <v>35.331011815905498</v>
      </c>
      <c r="J22" s="51">
        <f>VLOOKUP($A$8&amp;$C$7&amp;$A22,MOTIVOS_DATOS!$A:$M,J$6,0)</f>
        <v>36.258507574441801</v>
      </c>
      <c r="K22" s="51">
        <f>VLOOKUP($A$8&amp;$C$7&amp;$A22,MOTIVOS_DATOS!$A:$M,K$6,0)</f>
        <v>36.726508548224103</v>
      </c>
      <c r="L22" s="4"/>
      <c r="M22" s="4"/>
      <c r="N22" s="1"/>
      <c r="O22" s="13"/>
    </row>
    <row r="23" spans="1:15" s="7" customFormat="1" ht="15" customHeight="1">
      <c r="A23" s="80" t="s">
        <v>181</v>
      </c>
      <c r="B23" s="35" t="s">
        <v>182</v>
      </c>
      <c r="C23" s="51">
        <f>VLOOKUP($A$8&amp;$C$7&amp;$A23,MOTIVOS_DATOS!$A:$M,C$6,0)</f>
        <v>14.436507571820499</v>
      </c>
      <c r="D23" s="51">
        <f>VLOOKUP($A$8&amp;$C$7&amp;$A23,MOTIVOS_DATOS!$A:$M,D$6,0)</f>
        <v>25.154078122616902</v>
      </c>
      <c r="E23" s="51">
        <f>VLOOKUP($A$8&amp;$C$7&amp;$A23,MOTIVOS_DATOS!$A:$M,E$6,0)</f>
        <v>22.386251498986301</v>
      </c>
      <c r="F23" s="51">
        <f>VLOOKUP($A$8&amp;$C$7&amp;$A23,MOTIVOS_DATOS!$A:$M,F$6,0)</f>
        <v>23.0115317416886</v>
      </c>
      <c r="G23" s="51">
        <f>VLOOKUP($A$8&amp;$C$7&amp;$A23,MOTIVOS_DATOS!$A:$M,G$6,0)</f>
        <v>20.433143333717801</v>
      </c>
      <c r="H23" s="51">
        <f>VLOOKUP($A$8&amp;$C$7&amp;$A23,MOTIVOS_DATOS!$A:$M,H$6,0)</f>
        <v>23.181409416007298</v>
      </c>
      <c r="I23" s="51">
        <f>VLOOKUP($A$8&amp;$C$7&amp;$A23,MOTIVOS_DATOS!$A:$M,I$6,0)</f>
        <v>21.508331657310801</v>
      </c>
      <c r="J23" s="51">
        <f>VLOOKUP($A$8&amp;$C$7&amp;$A23,MOTIVOS_DATOS!$A:$M,J$6,0)</f>
        <v>20.5156754611682</v>
      </c>
      <c r="K23" s="51">
        <f>VLOOKUP($A$8&amp;$C$7&amp;$A23,MOTIVOS_DATOS!$A:$M,K$6,0)</f>
        <v>15.013334537258199</v>
      </c>
      <c r="L23" s="4"/>
      <c r="M23" s="4"/>
      <c r="N23" s="1"/>
      <c r="O23" s="13"/>
    </row>
    <row r="24" spans="1:15" ht="15" customHeight="1">
      <c r="A24" s="80" t="s">
        <v>182</v>
      </c>
      <c r="B24" s="35" t="s">
        <v>183</v>
      </c>
      <c r="C24" s="51">
        <f>VLOOKUP($A$8&amp;$C$7&amp;$A24,MOTIVOS_DATOS!$A:$M,C$6,0)</f>
        <v>16.929994392491</v>
      </c>
      <c r="D24" s="51">
        <f>VLOOKUP($A$8&amp;$C$7&amp;$A24,MOTIVOS_DATOS!$A:$M,D$6,0)</f>
        <v>14.325945801690199</v>
      </c>
      <c r="E24" s="51">
        <f>VLOOKUP($A$8&amp;$C$7&amp;$A24,MOTIVOS_DATOS!$A:$M,E$6,0)</f>
        <v>13.932435989349299</v>
      </c>
      <c r="F24" s="51">
        <f>VLOOKUP($A$8&amp;$C$7&amp;$A24,MOTIVOS_DATOS!$A:$M,F$6,0)</f>
        <v>13.3151822625334</v>
      </c>
      <c r="G24" s="51">
        <f>VLOOKUP($A$8&amp;$C$7&amp;$A24,MOTIVOS_DATOS!$A:$M,G$6,0)</f>
        <v>16.909529025160701</v>
      </c>
      <c r="H24" s="51">
        <f>VLOOKUP($A$8&amp;$C$7&amp;$A24,MOTIVOS_DATOS!$A:$M,H$6,0)</f>
        <v>12.1202592175518</v>
      </c>
      <c r="I24" s="51">
        <f>VLOOKUP($A$8&amp;$C$7&amp;$A24,MOTIVOS_DATOS!$A:$M,I$6,0)</f>
        <v>12.4481988283791</v>
      </c>
      <c r="J24" s="51">
        <f>VLOOKUP($A$8&amp;$C$7&amp;$A24,MOTIVOS_DATOS!$A:$M,J$6,0)</f>
        <v>14.1168566492967</v>
      </c>
      <c r="K24" s="51">
        <f>VLOOKUP($A$8&amp;$C$7&amp;$A24,MOTIVOS_DATOS!$A:$M,K$6,0)</f>
        <v>15.905077773930101</v>
      </c>
      <c r="L24" s="4"/>
      <c r="M24" s="4"/>
      <c r="O24" s="13"/>
    </row>
    <row r="25" spans="1:15" ht="15" customHeight="1">
      <c r="A25" s="80" t="s">
        <v>183</v>
      </c>
      <c r="B25" s="35" t="s">
        <v>184</v>
      </c>
      <c r="C25" s="51">
        <f>VLOOKUP($A$8&amp;$C$7&amp;$A25,MOTIVOS_DATOS!$A:$M,C$6,0)</f>
        <v>7.7607695262745198</v>
      </c>
      <c r="D25" s="51">
        <f>VLOOKUP($A$8&amp;$C$7&amp;$A25,MOTIVOS_DATOS!$A:$M,D$6,0)</f>
        <v>8.8231734229335199</v>
      </c>
      <c r="E25" s="51">
        <f>VLOOKUP($A$8&amp;$C$7&amp;$A25,MOTIVOS_DATOS!$A:$M,E$6,0)</f>
        <v>9.1553444444977305</v>
      </c>
      <c r="F25" s="51">
        <f>VLOOKUP($A$8&amp;$C$7&amp;$A25,MOTIVOS_DATOS!$A:$M,F$6,0)</f>
        <v>11.906826387383299</v>
      </c>
      <c r="G25" s="51">
        <f>VLOOKUP($A$8&amp;$C$7&amp;$A25,MOTIVOS_DATOS!$A:$M,G$6,0)</f>
        <v>7.1193833144779504</v>
      </c>
      <c r="H25" s="51">
        <f>VLOOKUP($A$8&amp;$C$7&amp;$A25,MOTIVOS_DATOS!$A:$M,H$6,0)</f>
        <v>8.6675585918341795</v>
      </c>
      <c r="I25" s="51">
        <f>VLOOKUP($A$8&amp;$C$7&amp;$A25,MOTIVOS_DATOS!$A:$M,I$6,0)</f>
        <v>7.7414988305612296</v>
      </c>
      <c r="J25" s="51">
        <f>VLOOKUP($A$8&amp;$C$7&amp;$A25,MOTIVOS_DATOS!$A:$M,J$6,0)</f>
        <v>6.7932368909241596</v>
      </c>
      <c r="K25" s="51">
        <f>VLOOKUP($A$8&amp;$C$7&amp;$A25,MOTIVOS_DATOS!$A:$M,K$6,0)</f>
        <v>6.5105942980571001</v>
      </c>
      <c r="L25" s="4"/>
      <c r="M25" s="4"/>
      <c r="O25" s="13"/>
    </row>
    <row r="26" spans="1:15" ht="15" customHeight="1">
      <c r="A26" s="80" t="s">
        <v>184</v>
      </c>
      <c r="B26" s="35" t="s">
        <v>185</v>
      </c>
      <c r="C26" s="51">
        <f>VLOOKUP($A$8&amp;$C$7&amp;$A26,MOTIVOS_DATOS!$A:$M,C$6,0)</f>
        <v>1.2009793796091299</v>
      </c>
      <c r="D26" s="51">
        <f>VLOOKUP($A$8&amp;$C$7&amp;$A26,MOTIVOS_DATOS!$A:$M,D$6,0)</f>
        <v>1.3255058350873601</v>
      </c>
      <c r="E26" s="51">
        <f>VLOOKUP($A$8&amp;$C$7&amp;$A26,MOTIVOS_DATOS!$A:$M,E$6,0)</f>
        <v>1.5052893453931</v>
      </c>
      <c r="F26" s="51">
        <f>VLOOKUP($A$8&amp;$C$7&amp;$A26,MOTIVOS_DATOS!$A:$M,F$6,0)</f>
        <v>0.89594202386777</v>
      </c>
      <c r="G26" s="51">
        <f>VLOOKUP($A$8&amp;$C$7&amp;$A26,MOTIVOS_DATOS!$A:$M,G$6,0)</f>
        <v>0.68215641144873296</v>
      </c>
      <c r="H26" s="51">
        <f>VLOOKUP($A$8&amp;$C$7&amp;$A26,MOTIVOS_DATOS!$A:$M,H$6,0)</f>
        <v>1.5261303421041901</v>
      </c>
      <c r="I26" s="51">
        <f>VLOOKUP($A$8&amp;$C$7&amp;$A26,MOTIVOS_DATOS!$A:$M,I$6,0)</f>
        <v>0.61057294328781297</v>
      </c>
      <c r="J26" s="51">
        <f>VLOOKUP($A$8&amp;$C$7&amp;$A26,MOTIVOS_DATOS!$A:$M,J$6,0)</f>
        <v>0.98074728676842005</v>
      </c>
      <c r="K26" s="51">
        <f>VLOOKUP($A$8&amp;$C$7&amp;$A26,MOTIVOS_DATOS!$A:$M,K$6,0)</f>
        <v>0.84387351058248705</v>
      </c>
      <c r="L26" s="4"/>
      <c r="M26" s="4"/>
      <c r="N26" s="14"/>
      <c r="O26" s="13"/>
    </row>
    <row r="27" spans="1:15" ht="15" customHeight="1">
      <c r="A27" s="80" t="s">
        <v>185</v>
      </c>
      <c r="B27" s="35" t="s">
        <v>186</v>
      </c>
      <c r="C27" s="51">
        <f>VLOOKUP($A$8&amp;$C$7&amp;$A27,MOTIVOS_DATOS!$A:$M,C$6,0)</f>
        <v>5.5166489744824103</v>
      </c>
      <c r="D27" s="51">
        <f>VLOOKUP($A$8&amp;$C$7&amp;$A27,MOTIVOS_DATOS!$A:$M,D$6,0)</f>
        <v>5.6916133156195698</v>
      </c>
      <c r="E27" s="51">
        <f>VLOOKUP($A$8&amp;$C$7&amp;$A27,MOTIVOS_DATOS!$A:$M,E$6,0)</f>
        <v>6.3099539400023898</v>
      </c>
      <c r="F27" s="51">
        <f>VLOOKUP($A$8&amp;$C$7&amp;$A27,MOTIVOS_DATOS!$A:$M,F$6,0)</f>
        <v>5.3611112132790897</v>
      </c>
      <c r="G27" s="51">
        <f>VLOOKUP($A$8&amp;$C$7&amp;$A27,MOTIVOS_DATOS!$A:$M,G$6,0)</f>
        <v>8.2496072476481892</v>
      </c>
      <c r="H27" s="51">
        <f>VLOOKUP($A$8&amp;$C$7&amp;$A27,MOTIVOS_DATOS!$A:$M,H$6,0)</f>
        <v>8.1404036170602403</v>
      </c>
      <c r="I27" s="51">
        <f>VLOOKUP($A$8&amp;$C$7&amp;$A27,MOTIVOS_DATOS!$A:$M,I$6,0)</f>
        <v>7.8430469139216301</v>
      </c>
      <c r="J27" s="51">
        <f>VLOOKUP($A$8&amp;$C$7&amp;$A27,MOTIVOS_DATOS!$A:$M,J$6,0)</f>
        <v>8.6945173596615497</v>
      </c>
      <c r="K27" s="51">
        <f>VLOOKUP($A$8&amp;$C$7&amp;$A27,MOTIVOS_DATOS!$A:$M,K$6,0)</f>
        <v>9.5637791966198407</v>
      </c>
      <c r="L27" s="4"/>
      <c r="M27" s="4"/>
      <c r="O27" s="13"/>
    </row>
    <row r="28" spans="1:15" ht="15" customHeight="1">
      <c r="A28" s="80" t="s">
        <v>187</v>
      </c>
      <c r="B28" s="35" t="s">
        <v>188</v>
      </c>
      <c r="C28" s="51">
        <f>VLOOKUP($A$8&amp;$C$7&amp;$A28,MOTIVOS_DATOS!$A:$M,C$6,0)</f>
        <v>0.63364349320384705</v>
      </c>
      <c r="D28" s="51">
        <f>VLOOKUP($A$8&amp;$C$7&amp;$A28,MOTIVOS_DATOS!$A:$M,D$6,0)</f>
        <v>0.15965310352390299</v>
      </c>
      <c r="E28" s="51">
        <f>VLOOKUP($A$8&amp;$C$7&amp;$A28,MOTIVOS_DATOS!$A:$M,E$6,0)</f>
        <v>0.54852217270680004</v>
      </c>
      <c r="F28" s="51">
        <f>VLOOKUP($A$8&amp;$C$7&amp;$A28,MOTIVOS_DATOS!$A:$M,F$6,0)</f>
        <v>0.22081538787396299</v>
      </c>
      <c r="G28" s="51">
        <f>VLOOKUP($A$8&amp;$C$7&amp;$A28,MOTIVOS_DATOS!$A:$M,G$6,0)</f>
        <v>0.39342450274338497</v>
      </c>
      <c r="H28" s="51">
        <f>VLOOKUP($A$8&amp;$C$7&amp;$A28,MOTIVOS_DATOS!$A:$M,H$6,0)</f>
        <v>0.52268486787853197</v>
      </c>
      <c r="I28" s="51">
        <f>VLOOKUP($A$8&amp;$C$7&amp;$A28,MOTIVOS_DATOS!$A:$M,I$6,0)</f>
        <v>0.37158345952293698</v>
      </c>
      <c r="J28" s="51">
        <f>VLOOKUP($A$8&amp;$C$7&amp;$A28,MOTIVOS_DATOS!$A:$M,J$6,0)</f>
        <v>0.45341771808495102</v>
      </c>
      <c r="K28" s="51">
        <f>VLOOKUP($A$8&amp;$C$7&amp;$A28,MOTIVOS_DATOS!$A:$M,K$6,0)</f>
        <v>0.64910541076473705</v>
      </c>
      <c r="L28" s="4"/>
      <c r="M28" s="4"/>
      <c r="O28" s="13"/>
    </row>
    <row r="29" spans="1:15" ht="15" customHeight="1">
      <c r="A29" s="81" t="s">
        <v>186</v>
      </c>
      <c r="B29" s="82" t="s">
        <v>189</v>
      </c>
      <c r="C29" s="61">
        <f>VLOOKUP($A$8&amp;$C$7&amp;$A29,MOTIVOS_DATOS!$A:$M,C$6,0)</f>
        <v>16.050995590213201</v>
      </c>
      <c r="D29" s="61">
        <f>VLOOKUP($A$8&amp;$C$7&amp;$A29,MOTIVOS_DATOS!$A:$M,D$6,0)</f>
        <v>11.9915816155558</v>
      </c>
      <c r="E29" s="61">
        <f>VLOOKUP($A$8&amp;$C$7&amp;$A29,MOTIVOS_DATOS!$A:$M,E$6,0)</f>
        <v>13.5287672981611</v>
      </c>
      <c r="F29" s="61">
        <f>VLOOKUP($A$8&amp;$C$7&amp;$A29,MOTIVOS_DATOS!$A:$M,F$6,0)</f>
        <v>11.639395366687401</v>
      </c>
      <c r="G29" s="61">
        <f>VLOOKUP($A$8&amp;$C$7&amp;$A29,MOTIVOS_DATOS!$A:$M,G$6,0)</f>
        <v>12.6403004836439</v>
      </c>
      <c r="H29" s="61">
        <f>VLOOKUP($A$8&amp;$C$7&amp;$A29,MOTIVOS_DATOS!$A:$M,H$6,0)</f>
        <v>15.114242482265301</v>
      </c>
      <c r="I29" s="61">
        <f>VLOOKUP($A$8&amp;$C$7&amp;$A29,MOTIVOS_DATOS!$A:$M,I$6,0)</f>
        <v>14.145753094147899</v>
      </c>
      <c r="J29" s="61">
        <f>VLOOKUP($A$8&amp;$C$7&amp;$A29,MOTIVOS_DATOS!$A:$M,J$6,0)</f>
        <v>12.1870400771792</v>
      </c>
      <c r="K29" s="61">
        <f>VLOOKUP($A$8&amp;$C$7&amp;$A29,MOTIVOS_DATOS!$A:$M,K$6,0)</f>
        <v>14.7877295366303</v>
      </c>
      <c r="L29" s="4"/>
      <c r="M29" s="4"/>
      <c r="O29" s="13"/>
    </row>
    <row r="30" spans="1:15" ht="15" customHeight="1">
      <c r="A30" s="80" t="s">
        <v>188</v>
      </c>
      <c r="B30" s="35" t="s">
        <v>190</v>
      </c>
      <c r="C30" s="51">
        <f>VLOOKUP($A$8&amp;$C$7&amp;$A30,MOTIVOS_DATOS!$A:$M,C$6,0)</f>
        <v>6.5985603154267203</v>
      </c>
      <c r="D30" s="51">
        <f>VLOOKUP($A$8&amp;$C$7&amp;$A30,MOTIVOS_DATOS!$A:$M,D$6,0)</f>
        <v>4.6103902970991903</v>
      </c>
      <c r="E30" s="51">
        <f>VLOOKUP($A$8&amp;$C$7&amp;$A30,MOTIVOS_DATOS!$A:$M,E$6,0)</f>
        <v>5.1128624179225</v>
      </c>
      <c r="F30" s="51">
        <f>VLOOKUP($A$8&amp;$C$7&amp;$A30,MOTIVOS_DATOS!$A:$M,F$6,0)</f>
        <v>3.6977663930789602</v>
      </c>
      <c r="G30" s="51">
        <f>VLOOKUP($A$8&amp;$C$7&amp;$A30,MOTIVOS_DATOS!$A:$M,G$6,0)</f>
        <v>3.55383659873588</v>
      </c>
      <c r="H30" s="51">
        <f>VLOOKUP($A$8&amp;$C$7&amp;$A30,MOTIVOS_DATOS!$A:$M,H$6,0)</f>
        <v>3.0064824567697701</v>
      </c>
      <c r="I30" s="51">
        <f>VLOOKUP($A$8&amp;$C$7&amp;$A30,MOTIVOS_DATOS!$A:$M,I$6,0)</f>
        <v>2.6193215015268598</v>
      </c>
      <c r="J30" s="51">
        <f>VLOOKUP($A$8&amp;$C$7&amp;$A30,MOTIVOS_DATOS!$A:$M,J$6,0)</f>
        <v>2.9526798927181601</v>
      </c>
      <c r="K30" s="51">
        <f>VLOOKUP($A$8&amp;$C$7&amp;$A30,MOTIVOS_DATOS!$A:$M,K$6,0)</f>
        <v>2.6103368306977899</v>
      </c>
      <c r="L30" s="4"/>
      <c r="M30" s="4"/>
      <c r="N30" s="14"/>
      <c r="O30" s="13"/>
    </row>
    <row r="31" spans="1:15" ht="15" customHeight="1">
      <c r="A31" s="80" t="s">
        <v>191</v>
      </c>
      <c r="B31" s="35" t="s">
        <v>192</v>
      </c>
      <c r="C31" s="51">
        <f>VLOOKUP($A$8&amp;$C$7&amp;$A31,MOTIVOS_DATOS!$A:$M,C$6,0)</f>
        <v>21.331051521850899</v>
      </c>
      <c r="D31" s="51">
        <f>VLOOKUP($A$8&amp;$C$7&amp;$A31,MOTIVOS_DATOS!$A:$M,D$6,0)</f>
        <v>19.5838929396023</v>
      </c>
      <c r="E31" s="51">
        <f>VLOOKUP($A$8&amp;$C$7&amp;$A31,MOTIVOS_DATOS!$A:$M,E$6,0)</f>
        <v>17.9810290832846</v>
      </c>
      <c r="F31" s="51">
        <f>VLOOKUP($A$8&amp;$C$7&amp;$A31,MOTIVOS_DATOS!$A:$M,F$6,0)</f>
        <v>20.178640586280999</v>
      </c>
      <c r="G31" s="51">
        <f>VLOOKUP($A$8&amp;$C$7&amp;$A31,MOTIVOS_DATOS!$A:$M,G$6,0)</f>
        <v>21.023264628841499</v>
      </c>
      <c r="H31" s="51">
        <f>VLOOKUP($A$8&amp;$C$7&amp;$A31,MOTIVOS_DATOS!$A:$M,H$6,0)</f>
        <v>23.805927875164802</v>
      </c>
      <c r="I31" s="51">
        <f>VLOOKUP($A$8&amp;$C$7&amp;$A31,MOTIVOS_DATOS!$A:$M,I$6,0)</f>
        <v>23.257747479778601</v>
      </c>
      <c r="J31" s="51">
        <f>VLOOKUP($A$8&amp;$C$7&amp;$A31,MOTIVOS_DATOS!$A:$M,J$6,0)</f>
        <v>28.558452856641299</v>
      </c>
      <c r="K31" s="51">
        <f>VLOOKUP($A$8&amp;$C$7&amp;$A31,MOTIVOS_DATOS!$A:$M,K$6,0)</f>
        <v>27.843621933158602</v>
      </c>
      <c r="L31" s="4"/>
      <c r="M31" s="4"/>
      <c r="O31" s="13"/>
    </row>
    <row r="32" spans="1:15" ht="15" customHeight="1">
      <c r="A32" s="80" t="s">
        <v>190</v>
      </c>
      <c r="B32" s="35" t="s">
        <v>193</v>
      </c>
      <c r="C32" s="51">
        <f>VLOOKUP($A$8&amp;$C$7&amp;$A32,MOTIVOS_DATOS!$A:$M,C$6,0)</f>
        <v>9.7453424237207091</v>
      </c>
      <c r="D32" s="51">
        <f>VLOOKUP($A$8&amp;$C$7&amp;$A32,MOTIVOS_DATOS!$A:$M,D$6,0)</f>
        <v>9.0081407975690997</v>
      </c>
      <c r="E32" s="51">
        <f>VLOOKUP($A$8&amp;$C$7&amp;$A32,MOTIVOS_DATOS!$A:$M,E$6,0)</f>
        <v>8.4181119162891704</v>
      </c>
      <c r="F32" s="51">
        <f>VLOOKUP($A$8&amp;$C$7&amp;$A32,MOTIVOS_DATOS!$A:$M,F$6,0)</f>
        <v>9.4936918139179802</v>
      </c>
      <c r="G32" s="51">
        <f>VLOOKUP($A$8&amp;$C$7&amp;$A32,MOTIVOS_DATOS!$A:$M,G$6,0)</f>
        <v>10.9260048687922</v>
      </c>
      <c r="H32" s="51">
        <f>VLOOKUP($A$8&amp;$C$7&amp;$A32,MOTIVOS_DATOS!$A:$M,H$6,0)</f>
        <v>12.604004208520999</v>
      </c>
      <c r="I32" s="51">
        <f>VLOOKUP($A$8&amp;$C$7&amp;$A32,MOTIVOS_DATOS!$A:$M,I$6,0)</f>
        <v>13.8533202500277</v>
      </c>
      <c r="J32" s="51">
        <f>VLOOKUP($A$8&amp;$C$7&amp;$A32,MOTIVOS_DATOS!$A:$M,J$6,0)</f>
        <v>9.7447781378069696</v>
      </c>
      <c r="K32" s="51">
        <f>VLOOKUP($A$8&amp;$C$7&amp;$A32,MOTIVOS_DATOS!$A:$M,K$6,0)</f>
        <v>9.7213279014084595</v>
      </c>
      <c r="L32" s="4"/>
      <c r="M32" s="4"/>
      <c r="O32" s="13"/>
    </row>
    <row r="33" spans="1:15" ht="15" customHeight="1">
      <c r="A33" s="80" t="s">
        <v>194</v>
      </c>
      <c r="B33" s="35" t="s">
        <v>195</v>
      </c>
      <c r="C33" s="51">
        <f>VLOOKUP($A$8&amp;$C$7&amp;$A33,MOTIVOS_DATOS!$A:$M,C$6,0)</f>
        <v>32.405890649619501</v>
      </c>
      <c r="D33" s="51">
        <f>VLOOKUP($A$8&amp;$C$7&amp;$A33,MOTIVOS_DATOS!$A:$M,D$6,0)</f>
        <v>30.628051967837401</v>
      </c>
      <c r="E33" s="51">
        <f>VLOOKUP($A$8&amp;$C$7&amp;$A33,MOTIVOS_DATOS!$A:$M,E$6,0)</f>
        <v>34.780427804476503</v>
      </c>
      <c r="F33" s="51">
        <f>VLOOKUP($A$8&amp;$C$7&amp;$A33,MOTIVOS_DATOS!$A:$M,F$6,0)</f>
        <v>36.0060391541694</v>
      </c>
      <c r="G33" s="51">
        <f>VLOOKUP($A$8&amp;$C$7&amp;$A33,MOTIVOS_DATOS!$A:$M,G$6,0)</f>
        <v>30.8580868123972</v>
      </c>
      <c r="H33" s="51">
        <f>VLOOKUP($A$8&amp;$C$7&amp;$A33,MOTIVOS_DATOS!$A:$M,H$6,0)</f>
        <v>30.405292608982499</v>
      </c>
      <c r="I33" s="51">
        <f>VLOOKUP($A$8&amp;$C$7&amp;$A33,MOTIVOS_DATOS!$A:$M,I$6,0)</f>
        <v>31.042005231562602</v>
      </c>
      <c r="J33" s="51">
        <f>VLOOKUP($A$8&amp;$C$7&amp;$A33,MOTIVOS_DATOS!$A:$M,J$6,0)</f>
        <v>27.2671231692965</v>
      </c>
      <c r="K33" s="51">
        <f>VLOOKUP($A$8&amp;$C$7&amp;$A33,MOTIVOS_DATOS!$A:$M,K$6,0)</f>
        <v>26.001417819188699</v>
      </c>
      <c r="L33" s="4"/>
      <c r="M33" s="4"/>
      <c r="O33" s="13"/>
    </row>
    <row r="34" spans="1:15" s="7" customFormat="1" ht="15" customHeight="1">
      <c r="A34" s="80" t="s">
        <v>193</v>
      </c>
      <c r="B34" s="35" t="s">
        <v>196</v>
      </c>
      <c r="C34" s="51">
        <f>VLOOKUP($A$8&amp;$C$7&amp;$A34,MOTIVOS_DATOS!$A:$M,C$6,0)</f>
        <v>7.6459819092960997</v>
      </c>
      <c r="D34" s="51">
        <f>VLOOKUP($A$8&amp;$C$7&amp;$A34,MOTIVOS_DATOS!$A:$M,D$6,0)</f>
        <v>6.1654395130531396</v>
      </c>
      <c r="E34" s="51">
        <f>VLOOKUP($A$8&amp;$C$7&amp;$A34,MOTIVOS_DATOS!$A:$M,E$6,0)</f>
        <v>8.6296034452185992</v>
      </c>
      <c r="F34" s="51">
        <f>VLOOKUP($A$8&amp;$C$7&amp;$A34,MOTIVOS_DATOS!$A:$M,F$6,0)</f>
        <v>6.3202453309204802</v>
      </c>
      <c r="G34" s="51">
        <f>VLOOKUP($A$8&amp;$C$7&amp;$A34,MOTIVOS_DATOS!$A:$M,G$6,0)</f>
        <v>8.1934440638794097</v>
      </c>
      <c r="H34" s="51">
        <f>VLOOKUP($A$8&amp;$C$7&amp;$A34,MOTIVOS_DATOS!$A:$M,H$6,0)</f>
        <v>6.2868669134691197</v>
      </c>
      <c r="I34" s="51">
        <f>VLOOKUP($A$8&amp;$C$7&amp;$A34,MOTIVOS_DATOS!$A:$M,I$6,0)</f>
        <v>6.1400038680145199</v>
      </c>
      <c r="J34" s="51">
        <f>VLOOKUP($A$8&amp;$C$7&amp;$A34,MOTIVOS_DATOS!$A:$M,J$6,0)</f>
        <v>7.04843256938143</v>
      </c>
      <c r="K34" s="51">
        <f>VLOOKUP($A$8&amp;$C$7&amp;$A34,MOTIVOS_DATOS!$A:$M,K$6,0)</f>
        <v>9.5629582528839805</v>
      </c>
      <c r="L34" s="4"/>
      <c r="M34" s="4"/>
      <c r="N34" s="2"/>
      <c r="O34" s="13"/>
    </row>
    <row r="35" spans="1:15" ht="15" customHeight="1">
      <c r="A35" s="80" t="s">
        <v>195</v>
      </c>
      <c r="B35" s="35" t="s">
        <v>197</v>
      </c>
      <c r="C35" s="51">
        <f>VLOOKUP($A$8&amp;$C$7&amp;$A35,MOTIVOS_DATOS!$A:$M,C$6,0)</f>
        <v>5.3968753245746397</v>
      </c>
      <c r="D35" s="51">
        <f>VLOOKUP($A$8&amp;$C$7&amp;$A35,MOTIVOS_DATOS!$A:$M,D$6,0)</f>
        <v>6.3205298798465002</v>
      </c>
      <c r="E35" s="51">
        <f>VLOOKUP($A$8&amp;$C$7&amp;$A35,MOTIVOS_DATOS!$A:$M,E$6,0)</f>
        <v>5.5867761741398301</v>
      </c>
      <c r="F35" s="51">
        <f>VLOOKUP($A$8&amp;$C$7&amp;$A35,MOTIVOS_DATOS!$A:$M,F$6,0)</f>
        <v>4.2178486821759904</v>
      </c>
      <c r="G35" s="51">
        <f>VLOOKUP($A$8&amp;$C$7&amp;$A35,MOTIVOS_DATOS!$A:$M,G$6,0)</f>
        <v>5.9899280351338504</v>
      </c>
      <c r="H35" s="51">
        <f>VLOOKUP($A$8&amp;$C$7&amp;$A35,MOTIVOS_DATOS!$A:$M,H$6,0)</f>
        <v>4.5367924520227199</v>
      </c>
      <c r="I35" s="51">
        <f>VLOOKUP($A$8&amp;$C$7&amp;$A35,MOTIVOS_DATOS!$A:$M,I$6,0)</f>
        <v>4.4074674834116596</v>
      </c>
      <c r="J35" s="51">
        <f>VLOOKUP($A$8&amp;$C$7&amp;$A35,MOTIVOS_DATOS!$A:$M,J$6,0)</f>
        <v>4.93763667204004</v>
      </c>
      <c r="K35" s="51">
        <f>VLOOKUP($A$8&amp;$C$7&amp;$A35,MOTIVOS_DATOS!$A:$M,K$6,0)</f>
        <v>5.90455073216906</v>
      </c>
      <c r="L35" s="4"/>
      <c r="M35" s="4"/>
      <c r="O35" s="13"/>
    </row>
    <row r="36" spans="1:15" ht="15" customHeight="1">
      <c r="A36" s="80" t="s">
        <v>196</v>
      </c>
      <c r="B36" s="35" t="s">
        <v>198</v>
      </c>
      <c r="C36" s="51">
        <f>VLOOKUP($A$8&amp;$C$7&amp;$A36,MOTIVOS_DATOS!$A:$M,C$6,0)</f>
        <v>1.96185432743133</v>
      </c>
      <c r="D36" s="51">
        <f>VLOOKUP($A$8&amp;$C$7&amp;$A36,MOTIVOS_DATOS!$A:$M,D$6,0)</f>
        <v>2.3348664328229098</v>
      </c>
      <c r="E36" s="51">
        <f>VLOOKUP($A$8&amp;$C$7&amp;$A36,MOTIVOS_DATOS!$A:$M,E$6,0)</f>
        <v>1.6547318399492099</v>
      </c>
      <c r="F36" s="51">
        <f>VLOOKUP($A$8&amp;$C$7&amp;$A36,MOTIVOS_DATOS!$A:$M,F$6,0)</f>
        <v>1.89016685980629</v>
      </c>
      <c r="G36" s="51">
        <f>VLOOKUP($A$8&amp;$C$7&amp;$A36,MOTIVOS_DATOS!$A:$M,G$6,0)</f>
        <v>2.9435010187652799</v>
      </c>
      <c r="H36" s="51">
        <f>VLOOKUP($A$8&amp;$C$7&amp;$A36,MOTIVOS_DATOS!$A:$M,H$6,0)</f>
        <v>3.3925573094755901</v>
      </c>
      <c r="I36" s="51">
        <f>VLOOKUP($A$8&amp;$C$7&amp;$A36,MOTIVOS_DATOS!$A:$M,I$6,0)</f>
        <v>1.23055108043551</v>
      </c>
      <c r="J36" s="51">
        <f>VLOOKUP($A$8&amp;$C$7&amp;$A36,MOTIVOS_DATOS!$A:$M,J$6,0)</f>
        <v>1.93984572554099</v>
      </c>
      <c r="K36" s="51">
        <f>VLOOKUP($A$8&amp;$C$7&amp;$A36,MOTIVOS_DATOS!$A:$M,K$6,0)</f>
        <v>1.82891485799644</v>
      </c>
      <c r="L36" s="4"/>
      <c r="M36" s="4"/>
      <c r="O36" s="13"/>
    </row>
    <row r="37" spans="1:15" ht="15" customHeight="1">
      <c r="A37" s="81" t="s">
        <v>197</v>
      </c>
      <c r="B37" s="82" t="s">
        <v>199</v>
      </c>
      <c r="C37" s="61">
        <f>VLOOKUP($A$8&amp;$C$7&amp;$A37,MOTIVOS_DATOS!$A:$M,C$6,0)</f>
        <v>14.914446542072699</v>
      </c>
      <c r="D37" s="61">
        <f>VLOOKUP($A$8&amp;$C$7&amp;$A37,MOTIVOS_DATOS!$A:$M,D$6,0)</f>
        <v>21.348685012668401</v>
      </c>
      <c r="E37" s="61">
        <f>VLOOKUP($A$8&amp;$C$7&amp;$A37,MOTIVOS_DATOS!$A:$M,E$6,0)</f>
        <v>17.836461978768401</v>
      </c>
      <c r="F37" s="61">
        <f>VLOOKUP($A$8&amp;$C$7&amp;$A37,MOTIVOS_DATOS!$A:$M,F$6,0)</f>
        <v>18.195598553733099</v>
      </c>
      <c r="G37" s="61">
        <f>VLOOKUP($A$8&amp;$C$7&amp;$A37,MOTIVOS_DATOS!$A:$M,G$6,0)</f>
        <v>16.511937592427198</v>
      </c>
      <c r="H37" s="61">
        <f>VLOOKUP($A$8&amp;$C$7&amp;$A37,MOTIVOS_DATOS!$A:$M,H$6,0)</f>
        <v>15.962078474083899</v>
      </c>
      <c r="I37" s="61">
        <f>VLOOKUP($A$8&amp;$C$7&amp;$A37,MOTIVOS_DATOS!$A:$M,I$6,0)</f>
        <v>17.449579351912998</v>
      </c>
      <c r="J37" s="61">
        <f>VLOOKUP($A$8&amp;$C$7&amp;$A37,MOTIVOS_DATOS!$A:$M,J$6,0)</f>
        <v>17.551052756578201</v>
      </c>
      <c r="K37" s="61">
        <f>VLOOKUP($A$8&amp;$C$7&amp;$A37,MOTIVOS_DATOS!$A:$M,K$6,0)</f>
        <v>16.5268734055477</v>
      </c>
      <c r="L37" s="4"/>
      <c r="M37" s="4"/>
      <c r="O37" s="13"/>
    </row>
    <row r="38" spans="1:15">
      <c r="A38" s="80" t="s">
        <v>198</v>
      </c>
      <c r="B38" s="35" t="s">
        <v>200</v>
      </c>
      <c r="C38" s="51">
        <f>VLOOKUP($A$8&amp;$C$7&amp;$A38,MOTIVOS_DATOS!$A:$M,C$6,0)</f>
        <v>22.878547508072401</v>
      </c>
      <c r="D38" s="51">
        <f>VLOOKUP($A$8&amp;$C$7&amp;$A38,MOTIVOS_DATOS!$A:$M,D$6,0)</f>
        <v>22.9475111511649</v>
      </c>
      <c r="E38" s="51">
        <f>VLOOKUP($A$8&amp;$C$7&amp;$A38,MOTIVOS_DATOS!$A:$M,E$6,0)</f>
        <v>18.451478144757701</v>
      </c>
      <c r="F38" s="51">
        <f>VLOOKUP($A$8&amp;$C$7&amp;$A38,MOTIVOS_DATOS!$A:$M,F$6,0)</f>
        <v>16.301943100413901</v>
      </c>
      <c r="G38" s="51">
        <f>VLOOKUP($A$8&amp;$C$7&amp;$A38,MOTIVOS_DATOS!$A:$M,G$6,0)</f>
        <v>21.991916948746901</v>
      </c>
      <c r="H38" s="51">
        <f>VLOOKUP($A$8&amp;$C$7&amp;$A38,MOTIVOS_DATOS!$A:$M,H$6,0)</f>
        <v>24.099657280031899</v>
      </c>
      <c r="I38" s="51">
        <f>VLOOKUP($A$8&amp;$C$7&amp;$A38,MOTIVOS_DATOS!$A:$M,I$6,0)</f>
        <v>26.298322991729499</v>
      </c>
      <c r="J38" s="51">
        <f>VLOOKUP($A$8&amp;$C$7&amp;$A38,MOTIVOS_DATOS!$A:$M,J$6,0)</f>
        <v>26.825656399414701</v>
      </c>
      <c r="K38" s="51">
        <f>VLOOKUP($A$8&amp;$C$7&amp;$A38,MOTIVOS_DATOS!$A:$M,K$6,0)</f>
        <v>27.457086045788699</v>
      </c>
      <c r="L38" s="4"/>
      <c r="M38" s="4"/>
      <c r="O38" s="13"/>
    </row>
    <row r="39" spans="1:15" ht="15" customHeight="1">
      <c r="A39" s="80" t="s">
        <v>199</v>
      </c>
      <c r="B39" s="35" t="s">
        <v>201</v>
      </c>
      <c r="C39" s="51">
        <f>VLOOKUP($A$8&amp;$C$7&amp;$A39,MOTIVOS_DATOS!$A:$M,C$6,0)</f>
        <v>0.158922858829358</v>
      </c>
      <c r="D39" s="51">
        <f>VLOOKUP($A$8&amp;$C$7&amp;$A39,MOTIVOS_DATOS!$A:$M,D$6,0)</f>
        <v>0.53219483910663101</v>
      </c>
      <c r="E39" s="51">
        <f>VLOOKUP($A$8&amp;$C$7&amp;$A39,MOTIVOS_DATOS!$A:$M,E$6,0)</f>
        <v>0.32463355552423301</v>
      </c>
      <c r="F39" s="51">
        <f>VLOOKUP($A$8&amp;$C$7&amp;$A39,MOTIVOS_DATOS!$A:$M,F$6,0)</f>
        <v>0.121209145246286</v>
      </c>
      <c r="G39" s="51">
        <f>VLOOKUP($A$8&amp;$C$7&amp;$A39,MOTIVOS_DATOS!$A:$M,G$6,0)</f>
        <v>0.102256235820937</v>
      </c>
      <c r="H39" s="51">
        <f>VLOOKUP($A$8&amp;$C$7&amp;$A39,MOTIVOS_DATOS!$A:$M,H$6,0)</f>
        <v>0.14930123999091299</v>
      </c>
      <c r="I39" s="51">
        <f>VLOOKUP($A$8&amp;$C$7&amp;$A39,MOTIVOS_DATOS!$A:$M,I$6,0)</f>
        <v>0.376030079762113</v>
      </c>
      <c r="J39" s="51">
        <f>VLOOKUP($A$8&amp;$C$7&amp;$A39,MOTIVOS_DATOS!$A:$M,J$6,0)</f>
        <v>0.261992030951051</v>
      </c>
      <c r="K39" s="51">
        <f>VLOOKUP($A$8&amp;$C$7&amp;$A39,MOTIVOS_DATOS!$A:$M,K$6,0)</f>
        <v>5.3363754258789003E-2</v>
      </c>
      <c r="L39" s="4"/>
      <c r="M39" s="4"/>
      <c r="O39" s="13"/>
    </row>
    <row r="40" spans="1:15" ht="15" customHeight="1">
      <c r="A40" s="80" t="s">
        <v>200</v>
      </c>
      <c r="B40" s="35" t="s">
        <v>202</v>
      </c>
      <c r="C40" s="51">
        <f>VLOOKUP($A$8&amp;$C$7&amp;$A40,MOTIVOS_DATOS!$A:$M,C$6,0)</f>
        <v>4.5322294315693803</v>
      </c>
      <c r="D40" s="51">
        <f>VLOOKUP($A$8&amp;$C$7&amp;$A40,MOTIVOS_DATOS!$A:$M,D$6,0)</f>
        <v>4.3867124259526804</v>
      </c>
      <c r="E40" s="51">
        <f>VLOOKUP($A$8&amp;$C$7&amp;$A40,MOTIVOS_DATOS!$A:$M,E$6,0)</f>
        <v>4.9750856801627803</v>
      </c>
      <c r="F40" s="51">
        <f>VLOOKUP($A$8&amp;$C$7&amp;$A40,MOTIVOS_DATOS!$A:$M,F$6,0)</f>
        <v>5.75738571054326</v>
      </c>
      <c r="G40" s="51">
        <f>VLOOKUP($A$8&amp;$C$7&amp;$A40,MOTIVOS_DATOS!$A:$M,G$6,0)</f>
        <v>2.8564407678821402</v>
      </c>
      <c r="H40" s="51">
        <f>VLOOKUP($A$8&amp;$C$7&amp;$A40,MOTIVOS_DATOS!$A:$M,H$6,0)</f>
        <v>4.04110570072634</v>
      </c>
      <c r="I40" s="51">
        <f>VLOOKUP($A$8&amp;$C$7&amp;$A40,MOTIVOS_DATOS!$A:$M,I$6,0)</f>
        <v>3.1716551040973702</v>
      </c>
      <c r="J40" s="51">
        <f>VLOOKUP($A$8&amp;$C$7&amp;$A40,MOTIVOS_DATOS!$A:$M,J$6,0)</f>
        <v>2.7989202191220701</v>
      </c>
      <c r="K40" s="51">
        <f>VLOOKUP($A$8&amp;$C$7&amp;$A40,MOTIVOS_DATOS!$A:$M,K$6,0)</f>
        <v>2.2563894616389999</v>
      </c>
      <c r="L40" s="4"/>
      <c r="M40" s="4"/>
      <c r="O40" s="13"/>
    </row>
    <row r="41" spans="1:15" ht="15" customHeight="1">
      <c r="A41" s="80" t="s">
        <v>201</v>
      </c>
      <c r="B41" s="35" t="s">
        <v>203</v>
      </c>
      <c r="C41" s="51">
        <f>VLOOKUP($A$8&amp;$C$7&amp;$A41,MOTIVOS_DATOS!$A:$M,C$6,0)</f>
        <v>0.78612175678134399</v>
      </c>
      <c r="D41" s="51">
        <f>VLOOKUP($A$8&amp;$C$7&amp;$A41,MOTIVOS_DATOS!$A:$M,D$6,0)</f>
        <v>0.453930929695609</v>
      </c>
      <c r="E41" s="51">
        <f>VLOOKUP($A$8&amp;$C$7&amp;$A41,MOTIVOS_DATOS!$A:$M,E$6,0)</f>
        <v>1.56722888943523</v>
      </c>
      <c r="F41" s="51">
        <f>VLOOKUP($A$8&amp;$C$7&amp;$A41,MOTIVOS_DATOS!$A:$M,F$6,0)</f>
        <v>0.72312622477136101</v>
      </c>
      <c r="G41" s="51">
        <f>VLOOKUP($A$8&amp;$C$7&amp;$A41,MOTIVOS_DATOS!$A:$M,G$6,0)</f>
        <v>0.67077350338370301</v>
      </c>
      <c r="H41" s="51">
        <f>VLOOKUP($A$8&amp;$C$7&amp;$A41,MOTIVOS_DATOS!$A:$M,H$6,0)</f>
        <v>0.893724545023317</v>
      </c>
      <c r="I41" s="51">
        <f>VLOOKUP($A$8&amp;$C$7&amp;$A41,MOTIVOS_DATOS!$A:$M,I$6,0)</f>
        <v>0.68148054255585699</v>
      </c>
      <c r="J41" s="51">
        <f>VLOOKUP($A$8&amp;$C$7&amp;$A41,MOTIVOS_DATOS!$A:$M,J$6,0)</f>
        <v>0.571944243786914</v>
      </c>
      <c r="K41" s="51">
        <f>VLOOKUP($A$8&amp;$C$7&amp;$A41,MOTIVOS_DATOS!$A:$M,K$6,0)</f>
        <v>0.25914626463564</v>
      </c>
      <c r="L41" s="4"/>
      <c r="M41" s="4"/>
      <c r="O41" s="13"/>
    </row>
    <row r="42" spans="1:15" ht="15" customHeight="1">
      <c r="A42" s="80" t="s">
        <v>202</v>
      </c>
      <c r="B42" s="35" t="s">
        <v>204</v>
      </c>
      <c r="C42" s="51">
        <f>VLOOKUP($A$8&amp;$C$7&amp;$A42,MOTIVOS_DATOS!$A:$M,C$6,0)</f>
        <v>38.3257896089615</v>
      </c>
      <c r="D42" s="51">
        <f>VLOOKUP($A$8&amp;$C$7&amp;$A42,MOTIVOS_DATOS!$A:$M,D$6,0)</f>
        <v>37.693802038341197</v>
      </c>
      <c r="E42" s="51">
        <f>VLOOKUP($A$8&amp;$C$7&amp;$A42,MOTIVOS_DATOS!$A:$M,E$6,0)</f>
        <v>37.530911252412402</v>
      </c>
      <c r="F42" s="51">
        <f>VLOOKUP($A$8&amp;$C$7&amp;$A42,MOTIVOS_DATOS!$A:$M,F$6,0)</f>
        <v>39.088737112449699</v>
      </c>
      <c r="G42" s="51">
        <f>VLOOKUP($A$8&amp;$C$7&amp;$A42,MOTIVOS_DATOS!$A:$M,G$6,0)</f>
        <v>41.924547034337401</v>
      </c>
      <c r="H42" s="51">
        <f>VLOOKUP($A$8&amp;$C$7&amp;$A42,MOTIVOS_DATOS!$A:$M,H$6,0)</f>
        <v>37.0702779554843</v>
      </c>
      <c r="I42" s="51">
        <f>VLOOKUP($A$8&amp;$C$7&amp;$A42,MOTIVOS_DATOS!$A:$M,I$6,0)</f>
        <v>36.035862142202703</v>
      </c>
      <c r="J42" s="51">
        <f>VLOOKUP($A$8&amp;$C$7&amp;$A42,MOTIVOS_DATOS!$A:$M,J$6,0)</f>
        <v>31.655564286239301</v>
      </c>
      <c r="K42" s="51">
        <f>VLOOKUP($A$8&amp;$C$7&amp;$A42,MOTIVOS_DATOS!$A:$M,K$6,0)</f>
        <v>34.2511190272607</v>
      </c>
      <c r="L42" s="4"/>
      <c r="M42" s="4"/>
      <c r="O42" s="13"/>
    </row>
    <row r="43" spans="1:15" ht="15" customHeight="1">
      <c r="A43" s="80" t="s">
        <v>203</v>
      </c>
      <c r="B43" s="35" t="s">
        <v>205</v>
      </c>
      <c r="C43" s="51">
        <f>VLOOKUP($A$8&amp;$C$7&amp;$A43,MOTIVOS_DATOS!$A:$M,C$6,0)</f>
        <v>10.4948909959231</v>
      </c>
      <c r="D43" s="51">
        <f>VLOOKUP($A$8&amp;$C$7&amp;$A43,MOTIVOS_DATOS!$A:$M,D$6,0)</f>
        <v>8.9206083944264396</v>
      </c>
      <c r="E43" s="51">
        <f>VLOOKUP($A$8&amp;$C$7&amp;$A43,MOTIVOS_DATOS!$A:$M,E$6,0)</f>
        <v>8.8995847835783408</v>
      </c>
      <c r="F43" s="51">
        <f>VLOOKUP($A$8&amp;$C$7&amp;$A43,MOTIVOS_DATOS!$A:$M,F$6,0)</f>
        <v>10.102563035504501</v>
      </c>
      <c r="G43" s="51">
        <f>VLOOKUP($A$8&amp;$C$7&amp;$A43,MOTIVOS_DATOS!$A:$M,G$6,0)</f>
        <v>9.7841047529327305</v>
      </c>
      <c r="H43" s="51">
        <f>VLOOKUP($A$8&amp;$C$7&amp;$A43,MOTIVOS_DATOS!$A:$M,H$6,0)</f>
        <v>8.4124886056069101</v>
      </c>
      <c r="I43" s="51">
        <f>VLOOKUP($A$8&amp;$C$7&amp;$A43,MOTIVOS_DATOS!$A:$M,I$6,0)</f>
        <v>7.1335588827212799</v>
      </c>
      <c r="J43" s="51">
        <f>VLOOKUP($A$8&amp;$C$7&amp;$A43,MOTIVOS_DATOS!$A:$M,J$6,0)</f>
        <v>9.4996281933291495</v>
      </c>
      <c r="K43" s="51">
        <f>VLOOKUP($A$8&amp;$C$7&amp;$A43,MOTIVOS_DATOS!$A:$M,K$6,0)</f>
        <v>9.9381870197132596</v>
      </c>
      <c r="L43" s="4"/>
      <c r="M43" s="4"/>
      <c r="O43" s="13"/>
    </row>
    <row r="44" spans="1:15" ht="15" customHeight="1">
      <c r="A44" s="80" t="s">
        <v>204</v>
      </c>
      <c r="B44" s="35" t="s">
        <v>206</v>
      </c>
      <c r="C44" s="51">
        <f>VLOOKUP($A$8&amp;$C$7&amp;$A44,MOTIVOS_DATOS!$A:$M,C$6,0)</f>
        <v>21.743682152989599</v>
      </c>
      <c r="D44" s="51">
        <f>VLOOKUP($A$8&amp;$C$7&amp;$A44,MOTIVOS_DATOS!$A:$M,D$6,0)</f>
        <v>23.3633977290439</v>
      </c>
      <c r="E44" s="51">
        <f>VLOOKUP($A$8&amp;$C$7&amp;$A44,MOTIVOS_DATOS!$A:$M,E$6,0)</f>
        <v>27.447242433566899</v>
      </c>
      <c r="F44" s="51">
        <f>VLOOKUP($A$8&amp;$C$7&amp;$A44,MOTIVOS_DATOS!$A:$M,F$6,0)</f>
        <v>26.409662734117401</v>
      </c>
      <c r="G44" s="51">
        <f>VLOOKUP($A$8&amp;$C$7&amp;$A44,MOTIVOS_DATOS!$A:$M,G$6,0)</f>
        <v>21.6291508606039</v>
      </c>
      <c r="H44" s="51">
        <f>VLOOKUP($A$8&amp;$C$7&amp;$A44,MOTIVOS_DATOS!$A:$M,H$6,0)</f>
        <v>23.746871525768402</v>
      </c>
      <c r="I44" s="51">
        <f>VLOOKUP($A$8&amp;$C$7&amp;$A44,MOTIVOS_DATOS!$A:$M,I$6,0)</f>
        <v>24.8545450484601</v>
      </c>
      <c r="J44" s="51">
        <f>VLOOKUP($A$8&amp;$C$7&amp;$A44,MOTIVOS_DATOS!$A:$M,J$6,0)</f>
        <v>25.74101825016</v>
      </c>
      <c r="K44" s="51">
        <f>VLOOKUP($A$8&amp;$C$7&amp;$A44,MOTIVOS_DATOS!$A:$M,K$6,0)</f>
        <v>22.5862915140913</v>
      </c>
      <c r="L44" s="4"/>
      <c r="M44" s="4"/>
      <c r="O44" s="13"/>
    </row>
    <row r="45" spans="1:15" ht="15" customHeight="1">
      <c r="A45" s="81" t="s">
        <v>205</v>
      </c>
      <c r="B45" s="82" t="s">
        <v>207</v>
      </c>
      <c r="C45" s="61">
        <f>VLOOKUP($A$8&amp;$C$7&amp;$A45,MOTIVOS_DATOS!$A:$M,C$6,0)</f>
        <v>1.0798161232066099</v>
      </c>
      <c r="D45" s="61">
        <f>VLOOKUP($A$8&amp;$C$7&amp;$A45,MOTIVOS_DATOS!$A:$M,D$6,0)</f>
        <v>1.7018433106128401</v>
      </c>
      <c r="E45" s="61">
        <f>VLOOKUP($A$8&amp;$C$7&amp;$A45,MOTIVOS_DATOS!$A:$M,E$6,0)</f>
        <v>0.80383594063667496</v>
      </c>
      <c r="F45" s="61">
        <f>VLOOKUP($A$8&amp;$C$7&amp;$A45,MOTIVOS_DATOS!$A:$M,F$6,0)</f>
        <v>1.4953702664405599</v>
      </c>
      <c r="G45" s="61">
        <f>VLOOKUP($A$8&amp;$C$7&amp;$A45,MOTIVOS_DATOS!$A:$M,G$6,0)</f>
        <v>1.04081285363183</v>
      </c>
      <c r="H45" s="61">
        <f>VLOOKUP($A$8&amp;$C$7&amp;$A45,MOTIVOS_DATOS!$A:$M,H$6,0)</f>
        <v>1.58657541887987</v>
      </c>
      <c r="I45" s="61">
        <f>VLOOKUP($A$8&amp;$C$7&amp;$A45,MOTIVOS_DATOS!$A:$M,I$6,0)</f>
        <v>1.4485440033222401</v>
      </c>
      <c r="J45" s="61">
        <f>VLOOKUP($A$8&amp;$C$7&amp;$A45,MOTIVOS_DATOS!$A:$M,J$6,0)</f>
        <v>2.64527546671783</v>
      </c>
      <c r="K45" s="61">
        <f>VLOOKUP($A$8&amp;$C$7&amp;$A45,MOTIVOS_DATOS!$A:$M,K$6,0)</f>
        <v>3.1984208019835401</v>
      </c>
      <c r="L45" s="4"/>
      <c r="M45" s="4"/>
      <c r="O45" s="13"/>
    </row>
    <row r="46" spans="1:15" ht="15" customHeight="1">
      <c r="A46" s="80" t="s">
        <v>206</v>
      </c>
      <c r="B46" s="35" t="s">
        <v>208</v>
      </c>
      <c r="C46" s="51">
        <f>VLOOKUP($A$8&amp;$C$7&amp;$A46,MOTIVOS_DATOS!$A:$M,C$6,0)</f>
        <v>6.3442851435683103</v>
      </c>
      <c r="D46" s="51">
        <f>VLOOKUP($A$8&amp;$C$7&amp;$A46,MOTIVOS_DATOS!$A:$M,D$6,0)</f>
        <v>7.85005205641232</v>
      </c>
      <c r="E46" s="51">
        <f>VLOOKUP($A$8&amp;$C$7&amp;$A46,MOTIVOS_DATOS!$A:$M,E$6,0)</f>
        <v>7.4381305372976199</v>
      </c>
      <c r="F46" s="51">
        <f>VLOOKUP($A$8&amp;$C$7&amp;$A46,MOTIVOS_DATOS!$A:$M,F$6,0)</f>
        <v>9.4541503347337397</v>
      </c>
      <c r="G46" s="51">
        <f>VLOOKUP($A$8&amp;$C$7&amp;$A46,MOTIVOS_DATOS!$A:$M,G$6,0)</f>
        <v>5.2960226363922303</v>
      </c>
      <c r="H46" s="51">
        <f>VLOOKUP($A$8&amp;$C$7&amp;$A46,MOTIVOS_DATOS!$A:$M,H$6,0)</f>
        <v>6.5454156263163199</v>
      </c>
      <c r="I46" s="51">
        <f>VLOOKUP($A$8&amp;$C$7&amp;$A46,MOTIVOS_DATOS!$A:$M,I$6,0)</f>
        <v>6.3956854489134196</v>
      </c>
      <c r="J46" s="51">
        <f>VLOOKUP($A$8&amp;$C$7&amp;$A46,MOTIVOS_DATOS!$A:$M,J$6,0)</f>
        <v>4.8794302118265698</v>
      </c>
      <c r="K46" s="51">
        <f>VLOOKUP($A$8&amp;$C$7&amp;$A46,MOTIVOS_DATOS!$A:$M,K$6,0)</f>
        <v>5.12136192994104</v>
      </c>
      <c r="L46" s="4"/>
      <c r="M46" s="4"/>
      <c r="O46" s="13"/>
    </row>
    <row r="47" spans="1:15" ht="15" customHeight="1">
      <c r="A47" s="80" t="s">
        <v>207</v>
      </c>
      <c r="B47" s="35" t="s">
        <v>209</v>
      </c>
      <c r="C47" s="51">
        <f>VLOOKUP($A$8&amp;$C$7&amp;$A47,MOTIVOS_DATOS!$A:$M,C$6,0)</f>
        <v>4.6524861836550399E-2</v>
      </c>
      <c r="D47" s="51">
        <f>VLOOKUP($A$8&amp;$C$7&amp;$A47,MOTIVOS_DATOS!$A:$M,D$6,0)</f>
        <v>0.342785281638114</v>
      </c>
      <c r="E47" s="51">
        <f>VLOOKUP($A$8&amp;$C$7&amp;$A47,MOTIVOS_DATOS!$A:$M,E$6,0)</f>
        <v>0.66862817679642705</v>
      </c>
      <c r="F47" s="51" t="str">
        <f>VLOOKUP($A$8&amp;$C$7&amp;$A47,MOTIVOS_DATOS!$A:$M,F$6,0)</f>
        <v/>
      </c>
      <c r="G47" s="51">
        <f>VLOOKUP($A$8&amp;$C$7&amp;$A47,MOTIVOS_DATOS!$A:$M,G$6,0)</f>
        <v>0.24771453382603201</v>
      </c>
      <c r="H47" s="51">
        <f>VLOOKUP($A$8&amp;$C$7&amp;$A47,MOTIVOS_DATOS!$A:$M,H$6,0)</f>
        <v>0.57630324044482495</v>
      </c>
      <c r="I47" s="51">
        <f>VLOOKUP($A$8&amp;$C$7&amp;$A47,MOTIVOS_DATOS!$A:$M,I$6,0)</f>
        <v>0.16026964429612001</v>
      </c>
      <c r="J47" s="51">
        <f>VLOOKUP($A$8&amp;$C$7&amp;$A47,MOTIVOS_DATOS!$A:$M,J$6,0)</f>
        <v>8.9716754230906408E-3</v>
      </c>
      <c r="K47" s="51">
        <f>VLOOKUP($A$8&amp;$C$7&amp;$A47,MOTIVOS_DATOS!$A:$M,K$6,0)</f>
        <v>8.7098899446632298E-3</v>
      </c>
      <c r="L47" s="4"/>
      <c r="M47" s="4"/>
      <c r="O47" s="13"/>
    </row>
    <row r="48" spans="1:15" ht="15" customHeight="1">
      <c r="A48" s="80" t="s">
        <v>208</v>
      </c>
      <c r="B48" s="35" t="s">
        <v>210</v>
      </c>
      <c r="C48" s="51">
        <f>VLOOKUP($A$8&amp;$C$7&amp;$A48,MOTIVOS_DATOS!$A:$M,C$6,0)</f>
        <v>23.240276278958198</v>
      </c>
      <c r="D48" s="51">
        <f>VLOOKUP($A$8&amp;$C$7&amp;$A48,MOTIVOS_DATOS!$A:$M,D$6,0)</f>
        <v>19.3376035738954</v>
      </c>
      <c r="E48" s="51">
        <f>VLOOKUP($A$8&amp;$C$7&amp;$A48,MOTIVOS_DATOS!$A:$M,E$6,0)</f>
        <v>20.0698632064388</v>
      </c>
      <c r="F48" s="51">
        <f>VLOOKUP($A$8&amp;$C$7&amp;$A48,MOTIVOS_DATOS!$A:$M,F$6,0)</f>
        <v>19.289554488883098</v>
      </c>
      <c r="G48" s="51">
        <f>VLOOKUP($A$8&amp;$C$7&amp;$A48,MOTIVOS_DATOS!$A:$M,G$6,0)</f>
        <v>24.607768008142902</v>
      </c>
      <c r="H48" s="51">
        <f>VLOOKUP($A$8&amp;$C$7&amp;$A48,MOTIVOS_DATOS!$A:$M,H$6,0)</f>
        <v>18.4603787594185</v>
      </c>
      <c r="I48" s="51">
        <f>VLOOKUP($A$8&amp;$C$7&amp;$A48,MOTIVOS_DATOS!$A:$M,I$6,0)</f>
        <v>17.471796209325301</v>
      </c>
      <c r="J48" s="51">
        <f>VLOOKUP($A$8&amp;$C$7&amp;$A48,MOTIVOS_DATOS!$A:$M,J$6,0)</f>
        <v>21.370528468381199</v>
      </c>
      <c r="K48" s="51">
        <f>VLOOKUP($A$8&amp;$C$7&amp;$A48,MOTIVOS_DATOS!$A:$M,K$6,0)</f>
        <v>20.7361049612602</v>
      </c>
      <c r="L48" s="4"/>
      <c r="M48" s="4"/>
      <c r="O48" s="13"/>
    </row>
    <row r="49" spans="1:15" ht="15" customHeight="1">
      <c r="A49" s="80" t="s">
        <v>209</v>
      </c>
      <c r="B49" s="35" t="s">
        <v>211</v>
      </c>
      <c r="C49" s="51">
        <f>VLOOKUP($A$8&amp;$C$7&amp;$A49,MOTIVOS_DATOS!$A:$M,C$6,0)</f>
        <v>36.898081093262</v>
      </c>
      <c r="D49" s="51">
        <f>VLOOKUP($A$8&amp;$C$7&amp;$A49,MOTIVOS_DATOS!$A:$M,D$6,0)</f>
        <v>37.758052289732497</v>
      </c>
      <c r="E49" s="51">
        <f>VLOOKUP($A$8&amp;$C$7&amp;$A49,MOTIVOS_DATOS!$A:$M,E$6,0)</f>
        <v>40.416229147583302</v>
      </c>
      <c r="F49" s="51">
        <f>VLOOKUP($A$8&amp;$C$7&amp;$A49,MOTIVOS_DATOS!$A:$M,F$6,0)</f>
        <v>39.505829784821898</v>
      </c>
      <c r="G49" s="51">
        <f>VLOOKUP($A$8&amp;$C$7&amp;$A49,MOTIVOS_DATOS!$A:$M,G$6,0)</f>
        <v>34.936349803963601</v>
      </c>
      <c r="H49" s="51">
        <f>VLOOKUP($A$8&amp;$C$7&amp;$A49,MOTIVOS_DATOS!$A:$M,H$6,0)</f>
        <v>42.705947958342797</v>
      </c>
      <c r="I49" s="51">
        <f>VLOOKUP($A$8&amp;$C$7&amp;$A49,MOTIVOS_DATOS!$A:$M,I$6,0)</f>
        <v>43.065865005545803</v>
      </c>
      <c r="J49" s="51">
        <f>VLOOKUP($A$8&amp;$C$7&amp;$A49,MOTIVOS_DATOS!$A:$M,J$6,0)</f>
        <v>41.030804825397503</v>
      </c>
      <c r="K49" s="51">
        <f>VLOOKUP($A$8&amp;$C$7&amp;$A49,MOTIVOS_DATOS!$A:$M,K$6,0)</f>
        <v>41.780483593786897</v>
      </c>
      <c r="L49" s="4"/>
      <c r="M49" s="4"/>
      <c r="O49" s="13"/>
    </row>
    <row r="50" spans="1:15" ht="15" customHeight="1">
      <c r="A50" s="80" t="s">
        <v>210</v>
      </c>
      <c r="B50" s="35" t="s">
        <v>212</v>
      </c>
      <c r="C50" s="51">
        <f>VLOOKUP($A$8&amp;$C$7&amp;$A50,MOTIVOS_DATOS!$A:$M,C$6,0)</f>
        <v>2.1460850247157901</v>
      </c>
      <c r="D50" s="51">
        <f>VLOOKUP($A$8&amp;$C$7&amp;$A50,MOTIVOS_DATOS!$A:$M,D$6,0)</f>
        <v>3.3169784468933199</v>
      </c>
      <c r="E50" s="51">
        <f>VLOOKUP($A$8&amp;$C$7&amp;$A50,MOTIVOS_DATOS!$A:$M,E$6,0)</f>
        <v>2.0183750914792902</v>
      </c>
      <c r="F50" s="51">
        <f>VLOOKUP($A$8&amp;$C$7&amp;$A50,MOTIVOS_DATOS!$A:$M,F$6,0)</f>
        <v>1.6713135484977899</v>
      </c>
      <c r="G50" s="51">
        <f>VLOOKUP($A$8&amp;$C$7&amp;$A50,MOTIVOS_DATOS!$A:$M,G$6,0)</f>
        <v>2.6153852368094999</v>
      </c>
      <c r="H50" s="51">
        <f>VLOOKUP($A$8&amp;$C$7&amp;$A50,MOTIVOS_DATOS!$A:$M,H$6,0)</f>
        <v>2.3084262952391699</v>
      </c>
      <c r="I50" s="51">
        <f>VLOOKUP($A$8&amp;$C$7&amp;$A50,MOTIVOS_DATOS!$A:$M,I$6,0)</f>
        <v>1.9878907465370601</v>
      </c>
      <c r="J50" s="51">
        <f>VLOOKUP($A$8&amp;$C$7&amp;$A50,MOTIVOS_DATOS!$A:$M,J$6,0)</f>
        <v>1.58272631471152</v>
      </c>
      <c r="K50" s="51">
        <f>VLOOKUP($A$8&amp;$C$7&amp;$A50,MOTIVOS_DATOS!$A:$M,K$6,0)</f>
        <v>2.4930068436005799</v>
      </c>
      <c r="L50" s="4"/>
      <c r="M50" s="4"/>
      <c r="O50" s="13"/>
    </row>
    <row r="51" spans="1:15" ht="15" customHeight="1">
      <c r="A51" s="80" t="s">
        <v>211</v>
      </c>
      <c r="B51" s="35" t="s">
        <v>213</v>
      </c>
      <c r="C51" s="51">
        <f>VLOOKUP($A$8&amp;$C$7&amp;$A51,MOTIVOS_DATOS!$A:$M,C$6,0)</f>
        <v>2.9336821024058</v>
      </c>
      <c r="D51" s="51">
        <f>VLOOKUP($A$8&amp;$C$7&amp;$A51,MOTIVOS_DATOS!$A:$M,D$6,0)</f>
        <v>3.2456141477230598</v>
      </c>
      <c r="E51" s="51">
        <f>VLOOKUP($A$8&amp;$C$7&amp;$A51,MOTIVOS_DATOS!$A:$M,E$6,0)</f>
        <v>3.5045402707850699</v>
      </c>
      <c r="F51" s="51">
        <f>VLOOKUP($A$8&amp;$C$7&amp;$A51,MOTIVOS_DATOS!$A:$M,F$6,0)</f>
        <v>3.3036050957090901</v>
      </c>
      <c r="G51" s="51">
        <f>VLOOKUP($A$8&amp;$C$7&amp;$A51,MOTIVOS_DATOS!$A:$M,G$6,0)</f>
        <v>3.7254152887619898</v>
      </c>
      <c r="H51" s="51">
        <f>VLOOKUP($A$8&amp;$C$7&amp;$A51,MOTIVOS_DATOS!$A:$M,H$6,0)</f>
        <v>2.9108155799655999</v>
      </c>
      <c r="I51" s="51">
        <f>VLOOKUP($A$8&amp;$C$7&amp;$A51,MOTIVOS_DATOS!$A:$M,I$6,0)</f>
        <v>3.2019824981471898</v>
      </c>
      <c r="J51" s="51">
        <f>VLOOKUP($A$8&amp;$C$7&amp;$A51,MOTIVOS_DATOS!$A:$M,J$6,0)</f>
        <v>2.2219323257391101</v>
      </c>
      <c r="K51" s="51">
        <f>VLOOKUP($A$8&amp;$C$7&amp;$A51,MOTIVOS_DATOS!$A:$M,K$6,0)</f>
        <v>2.2568135950835599</v>
      </c>
      <c r="L51" s="4"/>
      <c r="M51" s="4"/>
      <c r="O51" s="13"/>
    </row>
    <row r="52" spans="1:15" ht="15" customHeight="1">
      <c r="A52" s="80" t="s">
        <v>212</v>
      </c>
      <c r="B52" s="35" t="s">
        <v>214</v>
      </c>
      <c r="C52" s="51">
        <f>VLOOKUP($A$8&amp;$C$7&amp;$A52,MOTIVOS_DATOS!$A:$M,C$6,0)</f>
        <v>19.067660625777201</v>
      </c>
      <c r="D52" s="51">
        <f>VLOOKUP($A$8&amp;$C$7&amp;$A52,MOTIVOS_DATOS!$A:$M,D$6,0)</f>
        <v>17.780757909517401</v>
      </c>
      <c r="E52" s="51">
        <f>VLOOKUP($A$8&amp;$C$7&amp;$A52,MOTIVOS_DATOS!$A:$M,E$6,0)</f>
        <v>16.290064839986002</v>
      </c>
      <c r="F52" s="51">
        <f>VLOOKUP($A$8&amp;$C$7&amp;$A52,MOTIVOS_DATOS!$A:$M,F$6,0)</f>
        <v>16.293767018688499</v>
      </c>
      <c r="G52" s="51">
        <f>VLOOKUP($A$8&amp;$C$7&amp;$A52,MOTIVOS_DATOS!$A:$M,G$6,0)</f>
        <v>17.467533013214101</v>
      </c>
      <c r="H52" s="51">
        <f>VLOOKUP($A$8&amp;$C$7&amp;$A52,MOTIVOS_DATOS!$A:$M,H$6,0)</f>
        <v>16.235082498628199</v>
      </c>
      <c r="I52" s="51">
        <f>VLOOKUP($A$8&amp;$C$7&amp;$A52,MOTIVOS_DATOS!$A:$M,I$6,0)</f>
        <v>17.371984794411699</v>
      </c>
      <c r="J52" s="51">
        <f>VLOOKUP($A$8&amp;$C$7&amp;$A52,MOTIVOS_DATOS!$A:$M,J$6,0)</f>
        <v>17.502996511277701</v>
      </c>
      <c r="K52" s="51">
        <f>VLOOKUP($A$8&amp;$C$7&amp;$A52,MOTIVOS_DATOS!$A:$M,K$6,0)</f>
        <v>16.422721027062401</v>
      </c>
      <c r="L52" s="4"/>
      <c r="M52" s="4"/>
      <c r="O52" s="13"/>
    </row>
    <row r="53" spans="1:15" ht="15" customHeight="1">
      <c r="A53" s="80" t="s">
        <v>213</v>
      </c>
      <c r="B53" s="35"/>
      <c r="C53" s="51">
        <f>VLOOKUP($A$8&amp;$C$7&amp;$A53,MOTIVOS_DATOS!$A:$M,C$6,0)</f>
        <v>1.4378195138401699</v>
      </c>
      <c r="D53" s="51">
        <f>VLOOKUP($A$8&amp;$C$7&amp;$A53,MOTIVOS_DATOS!$A:$M,D$6,0)</f>
        <v>3.0075114732336701</v>
      </c>
      <c r="E53" s="51">
        <f>VLOOKUP($A$8&amp;$C$7&amp;$A53,MOTIVOS_DATOS!$A:$M,E$6,0)</f>
        <v>2.8101239258645299</v>
      </c>
      <c r="F53" s="51">
        <f>VLOOKUP($A$8&amp;$C$7&amp;$A53,MOTIVOS_DATOS!$A:$M,F$6,0)</f>
        <v>2.1003263635090001</v>
      </c>
      <c r="G53" s="51">
        <f>VLOOKUP($A$8&amp;$C$7&amp;$A53,MOTIVOS_DATOS!$A:$M,G$6,0)</f>
        <v>3.0849217931721</v>
      </c>
      <c r="H53" s="51">
        <f>VLOOKUP($A$8&amp;$C$7&amp;$A53,MOTIVOS_DATOS!$A:$M,H$6,0)</f>
        <v>2.2851949848615498</v>
      </c>
      <c r="I53" s="51">
        <f>VLOOKUP($A$8&amp;$C$7&amp;$A53,MOTIVOS_DATOS!$A:$M,I$6,0)</f>
        <v>2.7147530208417998</v>
      </c>
      <c r="J53" s="51">
        <f>VLOOKUP($A$8&amp;$C$7&amp;$A53,MOTIVOS_DATOS!$A:$M,J$6,0)</f>
        <v>3.3098714802586202</v>
      </c>
      <c r="K53" s="51">
        <f>VLOOKUP($A$8&amp;$C$7&amp;$A53,MOTIVOS_DATOS!$A:$M,K$6,0)</f>
        <v>2.73623560159451</v>
      </c>
      <c r="L53" s="4"/>
      <c r="M53" s="4"/>
      <c r="O53" s="13"/>
    </row>
    <row r="54" spans="1:15" ht="15" customHeight="1">
      <c r="A54" s="81" t="s">
        <v>214</v>
      </c>
      <c r="B54" s="82"/>
      <c r="C54" s="61">
        <f>VLOOKUP($A$8&amp;$C$7&amp;$A54,MOTIVOS_DATOS!$A:$M,C$6,0)</f>
        <v>7.8855879240606503</v>
      </c>
      <c r="D54" s="61">
        <f>VLOOKUP($A$8&amp;$C$7&amp;$A54,MOTIVOS_DATOS!$A:$M,D$6,0)</f>
        <v>7.3606439387007798</v>
      </c>
      <c r="E54" s="61">
        <f>VLOOKUP($A$8&amp;$C$7&amp;$A54,MOTIVOS_DATOS!$A:$M,E$6,0)</f>
        <v>6.7840495726379499</v>
      </c>
      <c r="F54" s="61">
        <f>VLOOKUP($A$8&amp;$C$7&amp;$A54,MOTIVOS_DATOS!$A:$M,F$6,0)</f>
        <v>8.3814524344130898</v>
      </c>
      <c r="G54" s="61">
        <f>VLOOKUP($A$8&amp;$C$7&amp;$A54,MOTIVOS_DATOS!$A:$M,G$6,0)</f>
        <v>8.01889705366405</v>
      </c>
      <c r="H54" s="61">
        <f>VLOOKUP($A$8&amp;$C$7&amp;$A54,MOTIVOS_DATOS!$A:$M,H$6,0)</f>
        <v>7.9724355039312202</v>
      </c>
      <c r="I54" s="61">
        <f>VLOOKUP($A$8&amp;$C$7&amp;$A54,MOTIVOS_DATOS!$A:$M,I$6,0)</f>
        <v>7.6297698107493099</v>
      </c>
      <c r="J54" s="61">
        <f>VLOOKUP($A$8&amp;$C$7&amp;$A54,MOTIVOS_DATOS!$A:$M,J$6,0)</f>
        <v>8.0927369099456392</v>
      </c>
      <c r="K54" s="61">
        <f>VLOOKUP($A$8&amp;$C$7&amp;$A54,MOTIVOS_DATOS!$A:$M,K$6,0)</f>
        <v>8.4445659766538004</v>
      </c>
      <c r="L54" s="4"/>
      <c r="M54" s="4"/>
      <c r="O54" s="13"/>
    </row>
    <row r="55" spans="1:15">
      <c r="B55" s="15"/>
    </row>
    <row r="56" spans="1:15">
      <c r="B56" s="15"/>
    </row>
    <row r="57" spans="1:15">
      <c r="B57" s="15"/>
    </row>
    <row r="58" spans="1:15">
      <c r="B58" s="15"/>
    </row>
    <row r="59" spans="1:15">
      <c r="B59" s="15"/>
    </row>
    <row r="60" spans="1:15">
      <c r="B60" s="15"/>
    </row>
    <row r="61" spans="1:15">
      <c r="B61" s="15"/>
    </row>
    <row r="62" spans="1:15">
      <c r="B62" s="15"/>
    </row>
    <row r="63" spans="1:15">
      <c r="B63" s="15"/>
    </row>
    <row r="64" spans="1:15">
      <c r="B64" s="15"/>
    </row>
    <row r="65" spans="2:2">
      <c r="B65" s="15"/>
    </row>
    <row r="66" spans="2:2">
      <c r="B66" s="15"/>
    </row>
    <row r="67" spans="2:2">
      <c r="B67" s="15"/>
    </row>
    <row r="68" spans="2:2">
      <c r="B68" s="15"/>
    </row>
    <row r="69" spans="2:2">
      <c r="B69" s="15"/>
    </row>
    <row r="70" spans="2:2">
      <c r="B70" s="15"/>
    </row>
    <row r="71" spans="2:2">
      <c r="B71" s="15"/>
    </row>
    <row r="72" spans="2:2">
      <c r="B72" s="15"/>
    </row>
    <row r="73" spans="2:2">
      <c r="B73" s="15"/>
    </row>
    <row r="74" spans="2:2">
      <c r="B74" s="15"/>
    </row>
    <row r="75" spans="2:2">
      <c r="B75" s="15"/>
    </row>
    <row r="76" spans="2:2">
      <c r="B76" s="15"/>
    </row>
    <row r="77" spans="2:2">
      <c r="B77" s="15"/>
    </row>
    <row r="78" spans="2:2">
      <c r="B78" s="15"/>
    </row>
    <row r="79" spans="2:2">
      <c r="B79" s="15"/>
    </row>
    <row r="80" spans="2:2">
      <c r="B80" s="15"/>
    </row>
    <row r="81" spans="2:2">
      <c r="B81" s="15"/>
    </row>
    <row r="82" spans="2:2">
      <c r="B82" s="15"/>
    </row>
    <row r="83" spans="2:2">
      <c r="B83" s="15"/>
    </row>
    <row r="84" spans="2:2">
      <c r="B84" s="15"/>
    </row>
    <row r="85" spans="2:2">
      <c r="B85" s="15"/>
    </row>
    <row r="86" spans="2:2">
      <c r="B86" s="15"/>
    </row>
    <row r="87" spans="2:2">
      <c r="B87" s="15"/>
    </row>
    <row r="88" spans="2:2">
      <c r="B88" s="15"/>
    </row>
    <row r="89" spans="2:2">
      <c r="B89" s="15"/>
    </row>
    <row r="90" spans="2:2">
      <c r="B90" s="15"/>
    </row>
    <row r="91" spans="2:2">
      <c r="B91" s="15"/>
    </row>
    <row r="92" spans="2:2">
      <c r="B92" s="15"/>
    </row>
    <row r="93" spans="2:2">
      <c r="B93" s="15"/>
    </row>
    <row r="94" spans="2:2">
      <c r="B94" s="15"/>
    </row>
    <row r="95" spans="2:2">
      <c r="B95" s="15"/>
    </row>
    <row r="96" spans="2:2">
      <c r="B96" s="15"/>
    </row>
    <row r="97" spans="2:2">
      <c r="B97" s="15"/>
    </row>
    <row r="98" spans="2:2">
      <c r="B98" s="15"/>
    </row>
    <row r="99" spans="2:2">
      <c r="B99" s="15"/>
    </row>
    <row r="100" spans="2:2">
      <c r="B100" s="15"/>
    </row>
    <row r="101" spans="2:2">
      <c r="B101" s="15"/>
    </row>
    <row r="102" spans="2:2">
      <c r="B102" s="15"/>
    </row>
    <row r="103" spans="2:2">
      <c r="B103" s="15"/>
    </row>
    <row r="104" spans="2:2">
      <c r="B104" s="15"/>
    </row>
    <row r="105" spans="2:2">
      <c r="B105" s="15"/>
    </row>
    <row r="106" spans="2:2">
      <c r="B106" s="15"/>
    </row>
    <row r="107" spans="2:2">
      <c r="B107" s="15"/>
    </row>
    <row r="108" spans="2:2">
      <c r="B108" s="15"/>
    </row>
    <row r="109" spans="2:2">
      <c r="B109" s="15"/>
    </row>
    <row r="110" spans="2:2">
      <c r="B110" s="15"/>
    </row>
    <row r="111" spans="2:2">
      <c r="B111" s="15"/>
    </row>
    <row r="112" spans="2:2">
      <c r="B112" s="15"/>
    </row>
    <row r="113" spans="2:2">
      <c r="B113" s="15"/>
    </row>
    <row r="114" spans="2:2">
      <c r="B114" s="15"/>
    </row>
    <row r="115" spans="2:2">
      <c r="B115" s="15"/>
    </row>
    <row r="116" spans="2:2">
      <c r="B116" s="15"/>
    </row>
    <row r="117" spans="2:2">
      <c r="B117" s="15"/>
    </row>
    <row r="118" spans="2:2">
      <c r="B118" s="15"/>
    </row>
    <row r="119" spans="2:2">
      <c r="B119" s="15"/>
    </row>
    <row r="120" spans="2:2">
      <c r="B120" s="15"/>
    </row>
    <row r="121" spans="2:2">
      <c r="B121" s="15"/>
    </row>
    <row r="122" spans="2:2">
      <c r="B122" s="15"/>
    </row>
    <row r="123" spans="2:2">
      <c r="B123" s="15"/>
    </row>
    <row r="124" spans="2:2">
      <c r="B124" s="15"/>
    </row>
    <row r="125" spans="2:2">
      <c r="B125" s="15"/>
    </row>
    <row r="126" spans="2:2">
      <c r="B126" s="15"/>
    </row>
    <row r="127" spans="2:2">
      <c r="B127" s="15"/>
    </row>
    <row r="128" spans="2:2">
      <c r="B128" s="15"/>
    </row>
    <row r="129" spans="2:2">
      <c r="B129" s="15"/>
    </row>
    <row r="130" spans="2:2">
      <c r="B130" s="15"/>
    </row>
    <row r="131" spans="2:2">
      <c r="B131" s="15"/>
    </row>
    <row r="132" spans="2:2">
      <c r="B132" s="15"/>
    </row>
    <row r="133" spans="2:2">
      <c r="B133" s="15"/>
    </row>
    <row r="134" spans="2:2">
      <c r="B134" s="15"/>
    </row>
    <row r="135" spans="2:2">
      <c r="B135" s="15"/>
    </row>
    <row r="136" spans="2:2">
      <c r="B136" s="15"/>
    </row>
    <row r="137" spans="2:2">
      <c r="B137" s="15"/>
    </row>
    <row r="138" spans="2:2">
      <c r="B138" s="15"/>
    </row>
    <row r="139" spans="2:2">
      <c r="B139" s="15"/>
    </row>
    <row r="140" spans="2:2">
      <c r="B140" s="15"/>
    </row>
    <row r="141" spans="2:2">
      <c r="B141" s="15"/>
    </row>
    <row r="142" spans="2:2">
      <c r="B142" s="15"/>
    </row>
    <row r="143" spans="2:2">
      <c r="B143" s="15"/>
    </row>
    <row r="144" spans="2:2">
      <c r="B144" s="15"/>
    </row>
    <row r="145" spans="2:2">
      <c r="B145" s="15"/>
    </row>
    <row r="146" spans="2:2">
      <c r="B146" s="15"/>
    </row>
    <row r="147" spans="2:2">
      <c r="B147" s="15"/>
    </row>
    <row r="148" spans="2:2">
      <c r="B148" s="15"/>
    </row>
    <row r="149" spans="2:2">
      <c r="B149" s="15"/>
    </row>
    <row r="150" spans="2:2">
      <c r="B150" s="15"/>
    </row>
    <row r="151" spans="2:2">
      <c r="B151" s="15"/>
    </row>
    <row r="152" spans="2:2">
      <c r="B152" s="15"/>
    </row>
    <row r="153" spans="2:2">
      <c r="B153" s="15"/>
    </row>
    <row r="154" spans="2:2">
      <c r="B154" s="15"/>
    </row>
    <row r="155" spans="2:2">
      <c r="B155" s="15"/>
    </row>
    <row r="156" spans="2:2">
      <c r="B156" s="15"/>
    </row>
    <row r="157" spans="2:2">
      <c r="B157" s="15"/>
    </row>
    <row r="158" spans="2:2">
      <c r="B158" s="15"/>
    </row>
    <row r="159" spans="2:2">
      <c r="B159" s="15"/>
    </row>
    <row r="160" spans="2:2">
      <c r="B160" s="15"/>
    </row>
    <row r="161" spans="2:2">
      <c r="B161" s="15"/>
    </row>
    <row r="162" spans="2:2">
      <c r="B162" s="15"/>
    </row>
    <row r="163" spans="2:2">
      <c r="B163" s="15"/>
    </row>
    <row r="164" spans="2:2">
      <c r="B164" s="15"/>
    </row>
    <row r="165" spans="2:2">
      <c r="B165" s="15"/>
    </row>
    <row r="166" spans="2:2">
      <c r="B166" s="15"/>
    </row>
    <row r="167" spans="2:2">
      <c r="B167" s="15"/>
    </row>
    <row r="168" spans="2:2">
      <c r="B168" s="15"/>
    </row>
    <row r="169" spans="2:2">
      <c r="B169" s="15"/>
    </row>
    <row r="170" spans="2:2">
      <c r="B170" s="15"/>
    </row>
    <row r="171" spans="2:2">
      <c r="B171" s="15"/>
    </row>
    <row r="172" spans="2:2">
      <c r="B172" s="15"/>
    </row>
    <row r="173" spans="2:2">
      <c r="B173" s="15"/>
    </row>
    <row r="174" spans="2:2">
      <c r="B174" s="15"/>
    </row>
    <row r="175" spans="2:2">
      <c r="B175" s="15"/>
    </row>
    <row r="176" spans="2:2">
      <c r="B176" s="15"/>
    </row>
    <row r="177" spans="2:2">
      <c r="B177" s="15"/>
    </row>
    <row r="178" spans="2:2">
      <c r="B178" s="15"/>
    </row>
    <row r="179" spans="2:2">
      <c r="B179" s="15"/>
    </row>
    <row r="180" spans="2:2">
      <c r="B180" s="15"/>
    </row>
    <row r="181" spans="2:2">
      <c r="B181" s="15"/>
    </row>
    <row r="182" spans="2:2">
      <c r="B182" s="15"/>
    </row>
    <row r="183" spans="2:2">
      <c r="B183" s="15"/>
    </row>
    <row r="184" spans="2:2">
      <c r="B184" s="15"/>
    </row>
    <row r="185" spans="2:2">
      <c r="B185" s="15"/>
    </row>
    <row r="186" spans="2:2">
      <c r="B186" s="15"/>
    </row>
    <row r="187" spans="2:2">
      <c r="B187" s="15"/>
    </row>
    <row r="188" spans="2:2">
      <c r="B188" s="15"/>
    </row>
    <row r="189" spans="2:2">
      <c r="B189" s="15"/>
    </row>
    <row r="190" spans="2:2">
      <c r="B190" s="15"/>
    </row>
    <row r="191" spans="2:2">
      <c r="B191" s="15"/>
    </row>
    <row r="192" spans="2:2">
      <c r="B192" s="15"/>
    </row>
    <row r="193" spans="2:2">
      <c r="B193" s="15"/>
    </row>
    <row r="194" spans="2:2">
      <c r="B194" s="15"/>
    </row>
    <row r="195" spans="2:2">
      <c r="B195" s="15"/>
    </row>
    <row r="196" spans="2:2">
      <c r="B196" s="15"/>
    </row>
    <row r="197" spans="2:2">
      <c r="B197" s="15"/>
    </row>
    <row r="198" spans="2:2">
      <c r="B198" s="15"/>
    </row>
    <row r="199" spans="2:2">
      <c r="B199" s="15"/>
    </row>
    <row r="200" spans="2:2">
      <c r="B200" s="15"/>
    </row>
    <row r="201" spans="2:2">
      <c r="B201" s="15"/>
    </row>
    <row r="202" spans="2:2">
      <c r="B202" s="15"/>
    </row>
    <row r="203" spans="2:2">
      <c r="B203" s="15"/>
    </row>
    <row r="204" spans="2:2">
      <c r="B204" s="15"/>
    </row>
    <row r="205" spans="2:2">
      <c r="B205" s="15"/>
    </row>
    <row r="206" spans="2:2">
      <c r="B206" s="15"/>
    </row>
    <row r="207" spans="2:2">
      <c r="B207" s="15"/>
    </row>
    <row r="208" spans="2:2">
      <c r="B208" s="15"/>
    </row>
    <row r="209" spans="2:2">
      <c r="B209" s="15"/>
    </row>
    <row r="210" spans="2:2">
      <c r="B210" s="15"/>
    </row>
    <row r="211" spans="2:2">
      <c r="B211" s="15"/>
    </row>
    <row r="212" spans="2:2">
      <c r="B212" s="15"/>
    </row>
    <row r="213" spans="2:2">
      <c r="B213" s="15"/>
    </row>
    <row r="214" spans="2:2">
      <c r="B214" s="15"/>
    </row>
    <row r="215" spans="2:2">
      <c r="B215" s="15"/>
    </row>
    <row r="216" spans="2:2">
      <c r="B216" s="15"/>
    </row>
    <row r="217" spans="2:2">
      <c r="B217" s="15"/>
    </row>
    <row r="218" spans="2:2">
      <c r="B218" s="15"/>
    </row>
    <row r="219" spans="2:2">
      <c r="B219" s="15"/>
    </row>
    <row r="220" spans="2:2">
      <c r="B220" s="15"/>
    </row>
    <row r="221" spans="2:2">
      <c r="B221" s="15"/>
    </row>
    <row r="222" spans="2:2">
      <c r="B222" s="15"/>
    </row>
    <row r="223" spans="2:2">
      <c r="B223" s="15"/>
    </row>
    <row r="224" spans="2:2">
      <c r="B224" s="15"/>
    </row>
    <row r="225" spans="2:2">
      <c r="B225" s="15"/>
    </row>
    <row r="226" spans="2:2">
      <c r="B226" s="15"/>
    </row>
    <row r="227" spans="2:2">
      <c r="B227" s="15"/>
    </row>
    <row r="228" spans="2:2">
      <c r="B228" s="15"/>
    </row>
    <row r="229" spans="2:2">
      <c r="B229" s="15"/>
    </row>
    <row r="230" spans="2:2">
      <c r="B230" s="15"/>
    </row>
    <row r="231" spans="2:2">
      <c r="B231" s="15"/>
    </row>
    <row r="232" spans="2:2">
      <c r="B232" s="15"/>
    </row>
    <row r="233" spans="2:2">
      <c r="B233" s="15"/>
    </row>
    <row r="234" spans="2:2">
      <c r="B234" s="15"/>
    </row>
    <row r="235" spans="2:2">
      <c r="B235" s="15"/>
    </row>
    <row r="236" spans="2:2">
      <c r="B236" s="15"/>
    </row>
    <row r="237" spans="2:2">
      <c r="B237" s="15"/>
    </row>
    <row r="238" spans="2:2">
      <c r="B238" s="15"/>
    </row>
    <row r="239" spans="2:2">
      <c r="B239" s="15"/>
    </row>
    <row r="240" spans="2:2">
      <c r="B240" s="15"/>
    </row>
    <row r="241" spans="2:2">
      <c r="B241" s="15"/>
    </row>
    <row r="242" spans="2:2">
      <c r="B242" s="15"/>
    </row>
    <row r="243" spans="2:2">
      <c r="B243" s="15"/>
    </row>
    <row r="244" spans="2:2">
      <c r="B244" s="15"/>
    </row>
    <row r="245" spans="2:2">
      <c r="B245" s="15"/>
    </row>
    <row r="246" spans="2:2">
      <c r="B246" s="15"/>
    </row>
    <row r="247" spans="2:2">
      <c r="B247" s="15"/>
    </row>
    <row r="248" spans="2:2">
      <c r="B248" s="15"/>
    </row>
    <row r="249" spans="2:2">
      <c r="B249" s="15"/>
    </row>
    <row r="250" spans="2:2">
      <c r="B250" s="15"/>
    </row>
    <row r="251" spans="2:2">
      <c r="B251" s="15"/>
    </row>
    <row r="252" spans="2:2">
      <c r="B252" s="15"/>
    </row>
    <row r="253" spans="2:2">
      <c r="B253" s="15"/>
    </row>
    <row r="254" spans="2:2">
      <c r="B254" s="15"/>
    </row>
    <row r="255" spans="2:2">
      <c r="B255" s="15"/>
    </row>
    <row r="256" spans="2:2">
      <c r="B256" s="15"/>
    </row>
    <row r="257" spans="2:2">
      <c r="B257" s="15"/>
    </row>
    <row r="258" spans="2:2">
      <c r="B258" s="15"/>
    </row>
    <row r="259" spans="2:2">
      <c r="B259" s="15"/>
    </row>
    <row r="260" spans="2:2">
      <c r="B260" s="15"/>
    </row>
    <row r="261" spans="2:2">
      <c r="B261" s="15"/>
    </row>
    <row r="262" spans="2:2">
      <c r="B262" s="15"/>
    </row>
    <row r="263" spans="2:2">
      <c r="B263" s="15"/>
    </row>
    <row r="264" spans="2:2">
      <c r="B264" s="15"/>
    </row>
    <row r="265" spans="2:2">
      <c r="B265" s="15"/>
    </row>
    <row r="266" spans="2:2">
      <c r="B266" s="15"/>
    </row>
    <row r="267" spans="2:2">
      <c r="B267" s="15"/>
    </row>
    <row r="268" spans="2:2">
      <c r="B268" s="15"/>
    </row>
    <row r="269" spans="2:2">
      <c r="B269" s="15"/>
    </row>
    <row r="270" spans="2:2">
      <c r="B270" s="15"/>
    </row>
    <row r="271" spans="2:2">
      <c r="B271" s="15"/>
    </row>
    <row r="272" spans="2:2">
      <c r="B272" s="15"/>
    </row>
    <row r="273" spans="2:2">
      <c r="B273" s="15"/>
    </row>
    <row r="274" spans="2:2">
      <c r="B274" s="15"/>
    </row>
    <row r="275" spans="2:2">
      <c r="B275" s="15"/>
    </row>
    <row r="276" spans="2:2">
      <c r="B276" s="15"/>
    </row>
    <row r="277" spans="2:2">
      <c r="B277" s="15"/>
    </row>
    <row r="278" spans="2:2">
      <c r="B278" s="15"/>
    </row>
    <row r="279" spans="2:2">
      <c r="B279" s="15"/>
    </row>
    <row r="280" spans="2:2">
      <c r="B280" s="15"/>
    </row>
    <row r="281" spans="2:2">
      <c r="B281" s="15"/>
    </row>
    <row r="282" spans="2:2">
      <c r="B282" s="15"/>
    </row>
    <row r="283" spans="2:2">
      <c r="B283" s="15"/>
    </row>
    <row r="284" spans="2:2">
      <c r="B284" s="15"/>
    </row>
    <row r="285" spans="2:2">
      <c r="B285" s="15"/>
    </row>
    <row r="286" spans="2:2">
      <c r="B286" s="15"/>
    </row>
    <row r="287" spans="2:2">
      <c r="B287" s="15"/>
    </row>
    <row r="288" spans="2:2">
      <c r="B288" s="15"/>
    </row>
    <row r="289" spans="2:2">
      <c r="B289" s="15"/>
    </row>
    <row r="290" spans="2:2">
      <c r="B290" s="15"/>
    </row>
    <row r="291" spans="2:2">
      <c r="B291" s="15"/>
    </row>
    <row r="292" spans="2:2">
      <c r="B292" s="15"/>
    </row>
    <row r="293" spans="2:2">
      <c r="B293" s="15"/>
    </row>
    <row r="294" spans="2:2">
      <c r="B294" s="15"/>
    </row>
    <row r="295" spans="2:2">
      <c r="B295" s="15"/>
    </row>
    <row r="296" spans="2:2">
      <c r="B296" s="15"/>
    </row>
    <row r="297" spans="2:2">
      <c r="B297" s="15"/>
    </row>
    <row r="298" spans="2:2">
      <c r="B298" s="15"/>
    </row>
    <row r="299" spans="2:2">
      <c r="B299" s="15"/>
    </row>
    <row r="300" spans="2:2">
      <c r="B300" s="15"/>
    </row>
    <row r="301" spans="2:2">
      <c r="B301" s="15"/>
    </row>
    <row r="302" spans="2:2">
      <c r="B302" s="15"/>
    </row>
    <row r="303" spans="2:2">
      <c r="B303" s="15"/>
    </row>
    <row r="304" spans="2:2">
      <c r="B304" s="15"/>
    </row>
    <row r="305" spans="2:2">
      <c r="B305" s="15"/>
    </row>
    <row r="306" spans="2:2">
      <c r="B306" s="15"/>
    </row>
    <row r="307" spans="2:2">
      <c r="B307" s="15"/>
    </row>
    <row r="308" spans="2:2">
      <c r="B308" s="15"/>
    </row>
    <row r="309" spans="2:2">
      <c r="B309" s="15"/>
    </row>
    <row r="310" spans="2:2">
      <c r="B310" s="15"/>
    </row>
    <row r="311" spans="2:2">
      <c r="B311" s="15"/>
    </row>
    <row r="312" spans="2:2">
      <c r="B312" s="15"/>
    </row>
    <row r="313" spans="2:2">
      <c r="B313" s="15"/>
    </row>
    <row r="314" spans="2:2">
      <c r="B314" s="15"/>
    </row>
    <row r="315" spans="2:2">
      <c r="B315" s="15"/>
    </row>
    <row r="316" spans="2:2">
      <c r="B316" s="15"/>
    </row>
    <row r="317" spans="2:2">
      <c r="B317" s="15"/>
    </row>
    <row r="318" spans="2:2">
      <c r="B318" s="15"/>
    </row>
    <row r="319" spans="2:2">
      <c r="B319" s="15"/>
    </row>
    <row r="320" spans="2:2">
      <c r="B320" s="15"/>
    </row>
    <row r="321" spans="2:2">
      <c r="B321" s="15"/>
    </row>
    <row r="322" spans="2:2">
      <c r="B322" s="15"/>
    </row>
    <row r="323" spans="2:2">
      <c r="B323" s="15"/>
    </row>
    <row r="324" spans="2:2">
      <c r="B324" s="15"/>
    </row>
    <row r="325" spans="2:2">
      <c r="B325" s="15"/>
    </row>
    <row r="326" spans="2:2">
      <c r="B326" s="15"/>
    </row>
    <row r="327" spans="2:2">
      <c r="B327" s="15"/>
    </row>
    <row r="328" spans="2:2">
      <c r="B328" s="15"/>
    </row>
    <row r="329" spans="2:2">
      <c r="B329" s="15"/>
    </row>
    <row r="330" spans="2:2">
      <c r="B330" s="15"/>
    </row>
    <row r="331" spans="2:2">
      <c r="B331" s="15"/>
    </row>
    <row r="332" spans="2:2">
      <c r="B332" s="15"/>
    </row>
    <row r="333" spans="2:2">
      <c r="B333" s="15"/>
    </row>
    <row r="334" spans="2:2">
      <c r="B334" s="15"/>
    </row>
    <row r="335" spans="2:2">
      <c r="B335" s="15"/>
    </row>
    <row r="336" spans="2:2">
      <c r="B336" s="15"/>
    </row>
    <row r="337" spans="2:2">
      <c r="B337" s="15"/>
    </row>
    <row r="338" spans="2:2">
      <c r="B338" s="15"/>
    </row>
    <row r="339" spans="2:2">
      <c r="B339" s="15"/>
    </row>
    <row r="340" spans="2:2">
      <c r="B340" s="15"/>
    </row>
    <row r="341" spans="2:2">
      <c r="B341" s="15"/>
    </row>
    <row r="342" spans="2:2">
      <c r="B342" s="15"/>
    </row>
    <row r="343" spans="2:2">
      <c r="B343" s="15"/>
    </row>
    <row r="344" spans="2:2">
      <c r="B344" s="15"/>
    </row>
    <row r="345" spans="2:2">
      <c r="B345" s="15"/>
    </row>
    <row r="346" spans="2:2">
      <c r="B346" s="15"/>
    </row>
    <row r="347" spans="2:2">
      <c r="B347" s="15"/>
    </row>
    <row r="348" spans="2:2">
      <c r="B348" s="15"/>
    </row>
    <row r="349" spans="2:2">
      <c r="B349" s="15"/>
    </row>
    <row r="350" spans="2:2">
      <c r="B350" s="15"/>
    </row>
    <row r="351" spans="2:2">
      <c r="B351" s="15"/>
    </row>
    <row r="352" spans="2:2">
      <c r="B352" s="15"/>
    </row>
    <row r="353" spans="2:2">
      <c r="B353" s="15"/>
    </row>
    <row r="354" spans="2:2">
      <c r="B354" s="15"/>
    </row>
    <row r="355" spans="2:2">
      <c r="B355" s="15"/>
    </row>
    <row r="356" spans="2:2">
      <c r="B356" s="15"/>
    </row>
    <row r="357" spans="2:2">
      <c r="B357" s="15"/>
    </row>
    <row r="358" spans="2:2">
      <c r="B358" s="15"/>
    </row>
    <row r="359" spans="2:2">
      <c r="B359" s="15"/>
    </row>
    <row r="360" spans="2:2">
      <c r="B360" s="15"/>
    </row>
    <row r="361" spans="2:2">
      <c r="B361" s="15"/>
    </row>
    <row r="362" spans="2:2">
      <c r="B362" s="15"/>
    </row>
    <row r="363" spans="2:2">
      <c r="B363" s="15"/>
    </row>
    <row r="364" spans="2:2">
      <c r="B364" s="15"/>
    </row>
    <row r="365" spans="2:2">
      <c r="B365" s="15"/>
    </row>
    <row r="366" spans="2:2">
      <c r="B366" s="15"/>
    </row>
    <row r="367" spans="2:2">
      <c r="B367" s="15"/>
    </row>
    <row r="368" spans="2:2">
      <c r="B368" s="15"/>
    </row>
    <row r="369" spans="2:2">
      <c r="B369" s="15"/>
    </row>
    <row r="370" spans="2:2">
      <c r="B370" s="15"/>
    </row>
    <row r="371" spans="2:2">
      <c r="B371" s="15"/>
    </row>
    <row r="372" spans="2:2">
      <c r="B372" s="15"/>
    </row>
    <row r="373" spans="2:2">
      <c r="B373" s="15"/>
    </row>
    <row r="374" spans="2:2">
      <c r="B374" s="15"/>
    </row>
    <row r="375" spans="2:2">
      <c r="B375" s="15"/>
    </row>
    <row r="376" spans="2:2">
      <c r="B376" s="15"/>
    </row>
    <row r="377" spans="2:2">
      <c r="B377" s="15"/>
    </row>
    <row r="378" spans="2:2">
      <c r="B378" s="15"/>
    </row>
    <row r="379" spans="2:2">
      <c r="B379" s="15"/>
    </row>
    <row r="380" spans="2:2">
      <c r="B380" s="15"/>
    </row>
    <row r="381" spans="2:2">
      <c r="B381" s="15"/>
    </row>
    <row r="382" spans="2:2">
      <c r="B382" s="15"/>
    </row>
    <row r="383" spans="2:2">
      <c r="B383" s="15"/>
    </row>
    <row r="384" spans="2:2">
      <c r="B384" s="15"/>
    </row>
    <row r="385" spans="2:2">
      <c r="B385" s="15"/>
    </row>
    <row r="386" spans="2:2">
      <c r="B386" s="15"/>
    </row>
    <row r="387" spans="2:2">
      <c r="B387" s="15"/>
    </row>
    <row r="388" spans="2:2">
      <c r="B388" s="15"/>
    </row>
    <row r="389" spans="2:2">
      <c r="B389" s="15"/>
    </row>
    <row r="390" spans="2:2">
      <c r="B390" s="15"/>
    </row>
    <row r="391" spans="2:2">
      <c r="B391" s="15"/>
    </row>
    <row r="392" spans="2:2">
      <c r="B392" s="15"/>
    </row>
    <row r="393" spans="2:2">
      <c r="B393" s="15"/>
    </row>
    <row r="394" spans="2:2">
      <c r="B394" s="15"/>
    </row>
    <row r="395" spans="2:2">
      <c r="B395" s="15"/>
    </row>
    <row r="396" spans="2:2">
      <c r="B396" s="15"/>
    </row>
    <row r="397" spans="2:2">
      <c r="B397" s="15"/>
    </row>
    <row r="398" spans="2:2">
      <c r="B398" s="15"/>
    </row>
    <row r="399" spans="2:2">
      <c r="B399" s="15"/>
    </row>
    <row r="400" spans="2:2">
      <c r="B400" s="15"/>
    </row>
    <row r="401" spans="2:2">
      <c r="B401" s="15"/>
    </row>
    <row r="402" spans="2:2">
      <c r="B402" s="15"/>
    </row>
    <row r="403" spans="2:2">
      <c r="B403" s="15"/>
    </row>
    <row r="404" spans="2:2">
      <c r="B404" s="15"/>
    </row>
    <row r="405" spans="2:2">
      <c r="B405" s="15"/>
    </row>
    <row r="406" spans="2:2">
      <c r="B406" s="15"/>
    </row>
    <row r="407" spans="2:2">
      <c r="B407" s="15"/>
    </row>
    <row r="408" spans="2:2">
      <c r="B408" s="15"/>
    </row>
    <row r="409" spans="2:2">
      <c r="B409" s="15"/>
    </row>
    <row r="410" spans="2:2">
      <c r="B410" s="15"/>
    </row>
    <row r="411" spans="2:2">
      <c r="B411" s="15"/>
    </row>
    <row r="412" spans="2:2">
      <c r="B412" s="15"/>
    </row>
    <row r="413" spans="2:2">
      <c r="B413" s="15"/>
    </row>
    <row r="414" spans="2:2">
      <c r="B414" s="15"/>
    </row>
    <row r="415" spans="2:2">
      <c r="B415" s="15"/>
    </row>
    <row r="416" spans="2:2">
      <c r="B416" s="15"/>
    </row>
    <row r="417" spans="2:2">
      <c r="B417" s="15"/>
    </row>
    <row r="418" spans="2:2">
      <c r="B418" s="15"/>
    </row>
    <row r="419" spans="2:2">
      <c r="B419" s="15"/>
    </row>
    <row r="420" spans="2:2">
      <c r="B420" s="15"/>
    </row>
    <row r="421" spans="2:2">
      <c r="B421" s="15"/>
    </row>
    <row r="422" spans="2:2">
      <c r="B422" s="15"/>
    </row>
    <row r="423" spans="2:2">
      <c r="B423" s="15"/>
    </row>
    <row r="424" spans="2:2">
      <c r="B424" s="15"/>
    </row>
    <row r="425" spans="2:2">
      <c r="B425" s="15"/>
    </row>
    <row r="426" spans="2:2">
      <c r="B426" s="15"/>
    </row>
    <row r="427" spans="2:2">
      <c r="B427" s="15"/>
    </row>
    <row r="428" spans="2:2">
      <c r="B428" s="15"/>
    </row>
    <row r="429" spans="2:2">
      <c r="B429" s="15"/>
    </row>
    <row r="430" spans="2:2">
      <c r="B430" s="15"/>
    </row>
    <row r="431" spans="2:2">
      <c r="B431" s="15"/>
    </row>
    <row r="432" spans="2:2">
      <c r="B432" s="15"/>
    </row>
    <row r="433" spans="2:2">
      <c r="B433" s="15"/>
    </row>
    <row r="434" spans="2:2">
      <c r="B434" s="15"/>
    </row>
    <row r="435" spans="2:2">
      <c r="B435" s="15"/>
    </row>
    <row r="436" spans="2:2">
      <c r="B436" s="15"/>
    </row>
    <row r="437" spans="2:2">
      <c r="B437" s="15"/>
    </row>
    <row r="438" spans="2:2">
      <c r="B438" s="15"/>
    </row>
    <row r="439" spans="2:2">
      <c r="B439" s="15"/>
    </row>
    <row r="440" spans="2:2">
      <c r="B440" s="15"/>
    </row>
    <row r="441" spans="2:2">
      <c r="B441" s="15"/>
    </row>
    <row r="442" spans="2:2">
      <c r="B442" s="15"/>
    </row>
    <row r="443" spans="2:2">
      <c r="B443" s="15"/>
    </row>
    <row r="444" spans="2:2">
      <c r="B444" s="15"/>
    </row>
    <row r="445" spans="2:2">
      <c r="B445" s="15"/>
    </row>
    <row r="446" spans="2:2">
      <c r="B446" s="15"/>
    </row>
    <row r="447" spans="2:2">
      <c r="B447" s="15"/>
    </row>
    <row r="448" spans="2:2">
      <c r="B448" s="15"/>
    </row>
    <row r="449" spans="2:2">
      <c r="B449" s="15"/>
    </row>
    <row r="450" spans="2:2">
      <c r="B450" s="15"/>
    </row>
    <row r="451" spans="2:2">
      <c r="B451" s="15"/>
    </row>
    <row r="452" spans="2:2">
      <c r="B452" s="15"/>
    </row>
    <row r="453" spans="2:2">
      <c r="B453" s="15"/>
    </row>
    <row r="454" spans="2:2">
      <c r="B454" s="15"/>
    </row>
    <row r="455" spans="2:2">
      <c r="B455" s="15"/>
    </row>
    <row r="456" spans="2:2">
      <c r="B456" s="15"/>
    </row>
    <row r="457" spans="2:2">
      <c r="B457" s="15"/>
    </row>
    <row r="458" spans="2:2">
      <c r="B458" s="15"/>
    </row>
    <row r="459" spans="2:2">
      <c r="B459" s="15"/>
    </row>
    <row r="460" spans="2:2">
      <c r="B460" s="15"/>
    </row>
    <row r="461" spans="2:2">
      <c r="B461" s="15"/>
    </row>
    <row r="462" spans="2:2">
      <c r="B462" s="15"/>
    </row>
    <row r="463" spans="2:2">
      <c r="B463" s="15"/>
    </row>
    <row r="464" spans="2:2">
      <c r="B464" s="15"/>
    </row>
    <row r="465" spans="2:2">
      <c r="B465" s="15"/>
    </row>
    <row r="466" spans="2:2">
      <c r="B466" s="15"/>
    </row>
    <row r="467" spans="2:2">
      <c r="B467" s="15"/>
    </row>
    <row r="468" spans="2:2">
      <c r="B468" s="15"/>
    </row>
    <row r="469" spans="2:2">
      <c r="B469" s="15"/>
    </row>
    <row r="470" spans="2:2">
      <c r="B470" s="15"/>
    </row>
    <row r="471" spans="2:2">
      <c r="B471" s="15"/>
    </row>
    <row r="472" spans="2:2">
      <c r="B472" s="15"/>
    </row>
    <row r="473" spans="2:2">
      <c r="B473" s="15"/>
    </row>
    <row r="474" spans="2:2">
      <c r="B474" s="15"/>
    </row>
    <row r="475" spans="2:2">
      <c r="B475" s="15"/>
    </row>
    <row r="476" spans="2:2">
      <c r="B476" s="15"/>
    </row>
    <row r="477" spans="2:2">
      <c r="B477" s="15"/>
    </row>
    <row r="478" spans="2:2">
      <c r="B478" s="15"/>
    </row>
    <row r="479" spans="2:2">
      <c r="B479" s="15"/>
    </row>
    <row r="480" spans="2:2">
      <c r="B480" s="15"/>
    </row>
    <row r="481" spans="2:2">
      <c r="B481" s="15"/>
    </row>
    <row r="482" spans="2:2">
      <c r="B482" s="15"/>
    </row>
    <row r="483" spans="2:2">
      <c r="B483" s="15"/>
    </row>
    <row r="484" spans="2:2">
      <c r="B484" s="15"/>
    </row>
    <row r="485" spans="2:2">
      <c r="B485" s="15"/>
    </row>
    <row r="486" spans="2:2">
      <c r="B486" s="15"/>
    </row>
    <row r="487" spans="2:2">
      <c r="B487" s="15"/>
    </row>
    <row r="488" spans="2:2">
      <c r="B488" s="15"/>
    </row>
    <row r="489" spans="2:2">
      <c r="B489" s="15"/>
    </row>
    <row r="490" spans="2:2">
      <c r="B490" s="15"/>
    </row>
    <row r="491" spans="2:2">
      <c r="B491" s="15"/>
    </row>
    <row r="492" spans="2:2">
      <c r="B492" s="15"/>
    </row>
    <row r="493" spans="2:2">
      <c r="B493" s="15"/>
    </row>
    <row r="494" spans="2:2">
      <c r="B494" s="15"/>
    </row>
    <row r="495" spans="2:2">
      <c r="B495" s="15"/>
    </row>
    <row r="496" spans="2:2">
      <c r="B496" s="15"/>
    </row>
    <row r="497" spans="2:2">
      <c r="B497" s="15"/>
    </row>
    <row r="498" spans="2:2">
      <c r="B498" s="15"/>
    </row>
    <row r="499" spans="2:2">
      <c r="B499" s="15"/>
    </row>
    <row r="500" spans="2:2">
      <c r="B500" s="15"/>
    </row>
    <row r="501" spans="2:2">
      <c r="B501" s="15"/>
    </row>
    <row r="502" spans="2:2">
      <c r="B502" s="15"/>
    </row>
  </sheetData>
  <sheetProtection sheet="1" objects="1" scenarios="1"/>
  <mergeCells count="2">
    <mergeCell ref="A2:M2"/>
    <mergeCell ref="C7:K7"/>
  </mergeCells>
  <pageMargins left="0.70866141732283472" right="0.70866141732283472" top="0.74803149606299213" bottom="0.74803149606299213" header="0.31496062992125984" footer="0.31496062992125984"/>
  <pageSetup paperSize="9" scale="49" orientation="landscape" r:id="rId1"/>
  <ignoredErrors>
    <ignoredError sqref="C8:K8"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9217" r:id="rId4" name="Drop Down 1">
              <controlPr defaultSize="0" autoLine="0" autoPict="0">
                <anchor moveWithCells="1">
                  <from>
                    <xdr:col>0</xdr:col>
                    <xdr:colOff>88900</xdr:colOff>
                    <xdr:row>6</xdr:row>
                    <xdr:rowOff>336550</xdr:rowOff>
                  </from>
                  <to>
                    <xdr:col>1</xdr:col>
                    <xdr:colOff>400050</xdr:colOff>
                    <xdr:row>7</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D12F9-47C0-4065-B471-3B07DB874DFB}">
  <sheetPr>
    <pageSetUpPr fitToPage="1"/>
  </sheetPr>
  <dimension ref="A2:F37"/>
  <sheetViews>
    <sheetView showGridLines="0" showRowColHeaders="0" zoomScale="60" zoomScaleNormal="60" zoomScaleSheetLayoutView="100" workbookViewId="0"/>
  </sheetViews>
  <sheetFormatPr defaultColWidth="11.42578125" defaultRowHeight="14.45"/>
  <cols>
    <col min="1" max="1" width="156.7109375" customWidth="1"/>
    <col min="2" max="2" width="4.140625" customWidth="1"/>
  </cols>
  <sheetData>
    <row r="2" spans="1:6" ht="91.5" customHeight="1">
      <c r="A2" s="83"/>
      <c r="B2" s="22"/>
      <c r="C2" s="22"/>
      <c r="D2" s="22"/>
      <c r="E2" s="22"/>
      <c r="F2" s="22"/>
    </row>
    <row r="3" spans="1:6" ht="15" thickBot="1"/>
    <row r="4" spans="1:6" ht="18.75" customHeight="1" thickTop="1" thickBot="1">
      <c r="A4" s="84"/>
      <c r="B4" s="23"/>
      <c r="C4" s="23"/>
      <c r="D4" s="23"/>
      <c r="E4" s="23"/>
      <c r="F4" s="24"/>
    </row>
    <row r="5" spans="1:6" ht="3" customHeight="1" thickTop="1"/>
    <row r="6" spans="1:6" s="25" customFormat="1" ht="18.75" customHeight="1" thickBot="1">
      <c r="A6" s="44" t="s">
        <v>7</v>
      </c>
    </row>
    <row r="7" spans="1:6" ht="5.25" customHeight="1" thickTop="1"/>
    <row r="8" spans="1:6" s="26" customFormat="1" ht="24.95" customHeight="1">
      <c r="A8" s="28" t="s">
        <v>8</v>
      </c>
    </row>
    <row r="9" spans="1:6" s="26" customFormat="1" ht="24.95" customHeight="1">
      <c r="A9" s="28" t="s">
        <v>9</v>
      </c>
    </row>
    <row r="10" spans="1:6" s="26" customFormat="1" ht="24.95" customHeight="1">
      <c r="A10" s="28" t="s">
        <v>10</v>
      </c>
    </row>
    <row r="11" spans="1:6" s="26" customFormat="1" ht="24.95" customHeight="1">
      <c r="A11" s="28" t="s">
        <v>11</v>
      </c>
    </row>
    <row r="12" spans="1:6" s="26" customFormat="1" ht="24.95" customHeight="1">
      <c r="A12" s="28" t="s">
        <v>12</v>
      </c>
    </row>
    <row r="13" spans="1:6" s="26" customFormat="1">
      <c r="A13" s="28"/>
    </row>
    <row r="14" spans="1:6" s="25" customFormat="1" ht="22.5" customHeight="1" thickBot="1">
      <c r="A14" s="44" t="s">
        <v>13</v>
      </c>
    </row>
    <row r="15" spans="1:6" ht="5.25" customHeight="1" thickTop="1"/>
    <row r="16" spans="1:6" s="27" customFormat="1" ht="24.95" customHeight="1">
      <c r="A16" s="45" t="s">
        <v>14</v>
      </c>
    </row>
    <row r="17" spans="1:1" s="27" customFormat="1" ht="24.95" customHeight="1">
      <c r="A17" s="45" t="s">
        <v>15</v>
      </c>
    </row>
    <row r="18" spans="1:1" s="27" customFormat="1" ht="24.95" customHeight="1">
      <c r="A18" s="45" t="s">
        <v>16</v>
      </c>
    </row>
    <row r="19" spans="1:1" s="27" customFormat="1" ht="24.95" customHeight="1">
      <c r="A19" s="45" t="s">
        <v>17</v>
      </c>
    </row>
    <row r="20" spans="1:1" s="27" customFormat="1" ht="24.95" customHeight="1">
      <c r="A20" s="45" t="s">
        <v>18</v>
      </c>
    </row>
    <row r="21" spans="1:1" s="27" customFormat="1" ht="24.95" customHeight="1">
      <c r="A21" s="45" t="s">
        <v>19</v>
      </c>
    </row>
    <row r="22" spans="1:1" s="27" customFormat="1" ht="24.95" customHeight="1">
      <c r="A22" s="45" t="s">
        <v>20</v>
      </c>
    </row>
    <row r="23" spans="1:1" s="27" customFormat="1" ht="24.95" customHeight="1">
      <c r="A23" s="45" t="s">
        <v>21</v>
      </c>
    </row>
    <row r="24" spans="1:1" s="27" customFormat="1" ht="24.95" customHeight="1">
      <c r="A24" s="45" t="s">
        <v>22</v>
      </c>
    </row>
    <row r="25" spans="1:1" s="27" customFormat="1" ht="24.95" customHeight="1">
      <c r="A25" s="45" t="s">
        <v>23</v>
      </c>
    </row>
    <row r="26" spans="1:1" s="27" customFormat="1" ht="24.95" customHeight="1">
      <c r="A26" s="45" t="s">
        <v>24</v>
      </c>
    </row>
    <row r="27" spans="1:1" s="25" customFormat="1" ht="22.5" customHeight="1" thickBot="1">
      <c r="A27" s="44" t="s">
        <v>25</v>
      </c>
    </row>
    <row r="28" spans="1:1" ht="5.25" customHeight="1" thickTop="1"/>
    <row r="29" spans="1:1" s="26" customFormat="1" ht="24.95" customHeight="1">
      <c r="A29" s="28" t="s">
        <v>26</v>
      </c>
    </row>
    <row r="30" spans="1:1" s="26" customFormat="1" ht="24.95" customHeight="1">
      <c r="A30" s="28" t="s">
        <v>27</v>
      </c>
    </row>
    <row r="31" spans="1:1" s="26" customFormat="1" ht="24.95" customHeight="1">
      <c r="A31" s="28" t="s">
        <v>28</v>
      </c>
    </row>
    <row r="32" spans="1:1" s="26" customFormat="1" ht="24.95" customHeight="1">
      <c r="A32" s="28" t="s">
        <v>29</v>
      </c>
    </row>
    <row r="33" spans="1:1" s="26" customFormat="1" ht="24.95" customHeight="1">
      <c r="A33" s="28" t="s">
        <v>30</v>
      </c>
    </row>
    <row r="34" spans="1:1" s="26" customFormat="1" ht="24.95" customHeight="1">
      <c r="A34" s="28" t="s">
        <v>31</v>
      </c>
    </row>
    <row r="35" spans="1:1" s="26" customFormat="1" ht="24.95" customHeight="1">
      <c r="A35" s="28" t="s">
        <v>32</v>
      </c>
    </row>
    <row r="36" spans="1:1" s="26" customFormat="1" ht="24.95" customHeight="1">
      <c r="A36" s="28" t="s">
        <v>33</v>
      </c>
    </row>
    <row r="37" spans="1:1" ht="19.5" customHeight="1">
      <c r="A37" s="29" t="s">
        <v>34</v>
      </c>
    </row>
  </sheetData>
  <pageMargins left="0.7" right="0.7" top="0.75" bottom="0.75" header="0.3" footer="0.3"/>
  <pageSetup paperSize="9" scale="65" fitToWidth="0"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BBC8C9-5DF4-4851-8B55-CEA38A4D2362}">
  <sheetPr>
    <pageSetUpPr fitToPage="1"/>
  </sheetPr>
  <dimension ref="A1:F21"/>
  <sheetViews>
    <sheetView showGridLines="0" showRowColHeaders="0" zoomScale="90" zoomScaleNormal="90" zoomScaleSheetLayoutView="80" workbookViewId="0"/>
  </sheetViews>
  <sheetFormatPr defaultColWidth="11.42578125" defaultRowHeight="14.45"/>
  <cols>
    <col min="1" max="1" width="117.85546875" customWidth="1"/>
    <col min="2" max="2" width="4.140625" customWidth="1"/>
  </cols>
  <sheetData>
    <row r="1" spans="1:6" ht="48.75" customHeight="1">
      <c r="A1" s="100"/>
      <c r="B1" s="22"/>
      <c r="C1" s="22"/>
      <c r="D1" s="22"/>
      <c r="E1" s="22"/>
      <c r="F1" s="22"/>
    </row>
    <row r="2" spans="1:6" ht="54" customHeight="1" thickBot="1"/>
    <row r="3" spans="1:6" ht="18.75" customHeight="1" thickTop="1" thickBot="1">
      <c r="A3" s="84"/>
      <c r="B3" s="23"/>
      <c r="C3" s="23"/>
      <c r="D3" s="23"/>
      <c r="E3" s="23"/>
      <c r="F3" s="24"/>
    </row>
    <row r="4" spans="1:6" ht="3" customHeight="1" thickTop="1"/>
    <row r="5" spans="1:6" s="25" customFormat="1" ht="18.75" customHeight="1" thickBot="1">
      <c r="A5" s="44"/>
    </row>
    <row r="6" spans="1:6" s="26" customFormat="1" ht="15" thickTop="1">
      <c r="A6" s="101"/>
    </row>
    <row r="7" spans="1:6" s="26" customFormat="1" ht="365.45" customHeight="1">
      <c r="A7" s="103" t="s">
        <v>35</v>
      </c>
    </row>
    <row r="8" spans="1:6" s="26" customFormat="1" ht="33" customHeight="1">
      <c r="A8" s="103"/>
    </row>
    <row r="9" spans="1:6">
      <c r="A9" s="103"/>
    </row>
    <row r="10" spans="1:6">
      <c r="A10" s="103"/>
    </row>
    <row r="11" spans="1:6">
      <c r="A11" s="103"/>
    </row>
    <row r="12" spans="1:6">
      <c r="A12" s="103"/>
    </row>
    <row r="13" spans="1:6">
      <c r="A13" s="103"/>
    </row>
    <row r="14" spans="1:6">
      <c r="A14" s="103"/>
    </row>
    <row r="15" spans="1:6">
      <c r="A15" s="43"/>
    </row>
    <row r="16" spans="1:6">
      <c r="A16" s="43"/>
    </row>
    <row r="17" spans="1:1">
      <c r="A17" s="43"/>
    </row>
    <row r="18" spans="1:1">
      <c r="A18" s="43"/>
    </row>
    <row r="19" spans="1:1">
      <c r="A19" s="43"/>
    </row>
    <row r="20" spans="1:1" s="25" customFormat="1" ht="18.75" customHeight="1">
      <c r="A20" s="43"/>
    </row>
    <row r="21" spans="1:1">
      <c r="A21" s="43"/>
    </row>
  </sheetData>
  <mergeCells count="1">
    <mergeCell ref="A7:A14"/>
  </mergeCells>
  <pageMargins left="0.7" right="0.7" top="0.75" bottom="0.75" header="0.3" footer="0.3"/>
  <pageSetup paperSize="9" fitToWidth="0"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6ECC3E-A299-4612-8B2B-7207E04F4C0F}">
  <dimension ref="A1:L41"/>
  <sheetViews>
    <sheetView showGridLines="0" showRowColHeaders="0" zoomScale="70" zoomScaleNormal="70" zoomScaleSheetLayoutView="85" workbookViewId="0"/>
  </sheetViews>
  <sheetFormatPr defaultColWidth="11.42578125" defaultRowHeight="14.45"/>
  <cols>
    <col min="1" max="1" width="6.140625" customWidth="1"/>
    <col min="9" max="9" width="40.28515625" customWidth="1"/>
  </cols>
  <sheetData>
    <row r="1" spans="1:12" ht="78.599999999999994" customHeight="1"/>
    <row r="2" spans="1:12" ht="44.1" customHeight="1">
      <c r="A2" s="104" t="s">
        <v>0</v>
      </c>
      <c r="B2" s="104"/>
      <c r="C2" s="104"/>
      <c r="D2" s="104"/>
      <c r="E2" s="104"/>
      <c r="F2" s="104"/>
      <c r="G2" s="104"/>
      <c r="H2" s="104"/>
      <c r="I2" s="104"/>
      <c r="J2" s="104"/>
      <c r="K2" s="22"/>
      <c r="L2" s="22"/>
    </row>
    <row r="4" spans="1:12" ht="32.450000000000003" customHeight="1">
      <c r="A4" s="105" t="s">
        <v>36</v>
      </c>
      <c r="B4" s="106"/>
      <c r="C4" s="106"/>
      <c r="D4" s="106"/>
      <c r="E4" s="106"/>
      <c r="F4" s="106"/>
      <c r="G4" s="106"/>
      <c r="H4" s="106"/>
      <c r="I4" s="106"/>
      <c r="J4" s="107"/>
      <c r="K4" s="24"/>
      <c r="L4" s="24"/>
    </row>
    <row r="6" spans="1:12" ht="15" customHeight="1">
      <c r="B6" s="108" t="s">
        <v>37</v>
      </c>
      <c r="C6" s="108"/>
      <c r="D6" s="108"/>
      <c r="E6" s="108"/>
      <c r="F6" s="108"/>
      <c r="G6" s="108"/>
      <c r="H6" s="108"/>
      <c r="I6" s="108"/>
    </row>
    <row r="7" spans="1:12" ht="14.45" customHeight="1">
      <c r="B7" s="108"/>
      <c r="C7" s="108"/>
      <c r="D7" s="108"/>
      <c r="E7" s="108"/>
      <c r="F7" s="108"/>
      <c r="G7" s="108"/>
      <c r="H7" s="108"/>
      <c r="I7" s="108"/>
    </row>
    <row r="8" spans="1:12" ht="14.45" customHeight="1">
      <c r="B8" s="108"/>
      <c r="C8" s="108"/>
      <c r="D8" s="108"/>
      <c r="E8" s="108"/>
      <c r="F8" s="108"/>
      <c r="G8" s="108"/>
      <c r="H8" s="108"/>
      <c r="I8" s="108"/>
    </row>
    <row r="9" spans="1:12" ht="14.45" customHeight="1">
      <c r="B9" s="108"/>
      <c r="C9" s="108"/>
      <c r="D9" s="108"/>
      <c r="E9" s="108"/>
      <c r="F9" s="108"/>
      <c r="G9" s="108"/>
      <c r="H9" s="108"/>
      <c r="I9" s="108"/>
    </row>
    <row r="10" spans="1:12" ht="14.45" customHeight="1">
      <c r="B10" s="108"/>
      <c r="C10" s="108"/>
      <c r="D10" s="108"/>
      <c r="E10" s="108"/>
      <c r="F10" s="108"/>
      <c r="G10" s="108"/>
      <c r="H10" s="108"/>
      <c r="I10" s="108"/>
    </row>
    <row r="11" spans="1:12" ht="14.45" customHeight="1">
      <c r="B11" s="108"/>
      <c r="C11" s="108"/>
      <c r="D11" s="108"/>
      <c r="E11" s="108"/>
      <c r="F11" s="108"/>
      <c r="G11" s="108"/>
      <c r="H11" s="108"/>
      <c r="I11" s="108"/>
    </row>
    <row r="12" spans="1:12" ht="14.45" customHeight="1">
      <c r="B12" s="108"/>
      <c r="C12" s="108"/>
      <c r="D12" s="108"/>
      <c r="E12" s="108"/>
      <c r="F12" s="108"/>
      <c r="G12" s="108"/>
      <c r="H12" s="108"/>
      <c r="I12" s="108"/>
    </row>
    <row r="13" spans="1:12" ht="14.45" customHeight="1">
      <c r="B13" s="108"/>
      <c r="C13" s="108"/>
      <c r="D13" s="108"/>
      <c r="E13" s="108"/>
      <c r="F13" s="108"/>
      <c r="G13" s="108"/>
      <c r="H13" s="108"/>
      <c r="I13" s="108"/>
    </row>
    <row r="14" spans="1:12" ht="14.45" customHeight="1">
      <c r="B14" s="108"/>
      <c r="C14" s="108"/>
      <c r="D14" s="108"/>
      <c r="E14" s="108"/>
      <c r="F14" s="108"/>
      <c r="G14" s="108"/>
      <c r="H14" s="108"/>
      <c r="I14" s="108"/>
    </row>
    <row r="15" spans="1:12" ht="14.45" customHeight="1">
      <c r="B15" s="108"/>
      <c r="C15" s="108"/>
      <c r="D15" s="108"/>
      <c r="E15" s="108"/>
      <c r="F15" s="108"/>
      <c r="G15" s="108"/>
      <c r="H15" s="108"/>
      <c r="I15" s="108"/>
    </row>
    <row r="16" spans="1:12" ht="14.45" customHeight="1">
      <c r="B16" s="108"/>
      <c r="C16" s="108"/>
      <c r="D16" s="108"/>
      <c r="E16" s="108"/>
      <c r="F16" s="108"/>
      <c r="G16" s="108"/>
      <c r="H16" s="108"/>
      <c r="I16" s="108"/>
    </row>
    <row r="17" spans="2:9" ht="14.45" customHeight="1">
      <c r="B17" s="108"/>
      <c r="C17" s="108"/>
      <c r="D17" s="108"/>
      <c r="E17" s="108"/>
      <c r="F17" s="108"/>
      <c r="G17" s="108"/>
      <c r="H17" s="108"/>
      <c r="I17" s="108"/>
    </row>
    <row r="18" spans="2:9" ht="14.45" customHeight="1">
      <c r="B18" s="108"/>
      <c r="C18" s="108"/>
      <c r="D18" s="108"/>
      <c r="E18" s="108"/>
      <c r="F18" s="108"/>
      <c r="G18" s="108"/>
      <c r="H18" s="108"/>
      <c r="I18" s="108"/>
    </row>
    <row r="19" spans="2:9" ht="14.45" customHeight="1">
      <c r="B19" s="108"/>
      <c r="C19" s="108"/>
      <c r="D19" s="108"/>
      <c r="E19" s="108"/>
      <c r="F19" s="108"/>
      <c r="G19" s="108"/>
      <c r="H19" s="108"/>
      <c r="I19" s="108"/>
    </row>
    <row r="20" spans="2:9" ht="14.45" customHeight="1">
      <c r="B20" s="108"/>
      <c r="C20" s="108"/>
      <c r="D20" s="108"/>
      <c r="E20" s="108"/>
      <c r="F20" s="108"/>
      <c r="G20" s="108"/>
      <c r="H20" s="108"/>
      <c r="I20" s="108"/>
    </row>
    <row r="21" spans="2:9" ht="14.45" customHeight="1">
      <c r="B21" s="108"/>
      <c r="C21" s="108"/>
      <c r="D21" s="108"/>
      <c r="E21" s="108"/>
      <c r="F21" s="108"/>
      <c r="G21" s="108"/>
      <c r="H21" s="108"/>
      <c r="I21" s="108"/>
    </row>
    <row r="22" spans="2:9" ht="14.45" customHeight="1">
      <c r="B22" s="108"/>
      <c r="C22" s="108"/>
      <c r="D22" s="108"/>
      <c r="E22" s="108"/>
      <c r="F22" s="108"/>
      <c r="G22" s="108"/>
      <c r="H22" s="108"/>
      <c r="I22" s="108"/>
    </row>
    <row r="23" spans="2:9" ht="14.45" customHeight="1">
      <c r="B23" s="108"/>
      <c r="C23" s="108"/>
      <c r="D23" s="108"/>
      <c r="E23" s="108"/>
      <c r="F23" s="108"/>
      <c r="G23" s="108"/>
      <c r="H23" s="108"/>
      <c r="I23" s="108"/>
    </row>
    <row r="24" spans="2:9" ht="14.45" customHeight="1">
      <c r="B24" s="108"/>
      <c r="C24" s="108"/>
      <c r="D24" s="108"/>
      <c r="E24" s="108"/>
      <c r="F24" s="108"/>
      <c r="G24" s="108"/>
      <c r="H24" s="108"/>
      <c r="I24" s="108"/>
    </row>
    <row r="25" spans="2:9" ht="14.45" customHeight="1">
      <c r="B25" s="108"/>
      <c r="C25" s="108"/>
      <c r="D25" s="108"/>
      <c r="E25" s="108"/>
      <c r="F25" s="108"/>
      <c r="G25" s="108"/>
      <c r="H25" s="108"/>
      <c r="I25" s="108"/>
    </row>
    <row r="26" spans="2:9" ht="14.45" customHeight="1">
      <c r="B26" s="108"/>
      <c r="C26" s="108"/>
      <c r="D26" s="108"/>
      <c r="E26" s="108"/>
      <c r="F26" s="108"/>
      <c r="G26" s="108"/>
      <c r="H26" s="108"/>
      <c r="I26" s="108"/>
    </row>
    <row r="27" spans="2:9" ht="14.45" customHeight="1">
      <c r="B27" s="108"/>
      <c r="C27" s="108"/>
      <c r="D27" s="108"/>
      <c r="E27" s="108"/>
      <c r="F27" s="108"/>
      <c r="G27" s="108"/>
      <c r="H27" s="108"/>
      <c r="I27" s="108"/>
    </row>
    <row r="28" spans="2:9" ht="14.45" customHeight="1">
      <c r="B28" s="108"/>
      <c r="C28" s="108"/>
      <c r="D28" s="108"/>
      <c r="E28" s="108"/>
      <c r="F28" s="108"/>
      <c r="G28" s="108"/>
      <c r="H28" s="108"/>
      <c r="I28" s="108"/>
    </row>
    <row r="29" spans="2:9" ht="14.45" customHeight="1">
      <c r="B29" s="108"/>
      <c r="C29" s="108"/>
      <c r="D29" s="108"/>
      <c r="E29" s="108"/>
      <c r="F29" s="108"/>
      <c r="G29" s="108"/>
      <c r="H29" s="108"/>
      <c r="I29" s="108"/>
    </row>
    <row r="30" spans="2:9" ht="14.45" customHeight="1">
      <c r="B30" s="108"/>
      <c r="C30" s="108"/>
      <c r="D30" s="108"/>
      <c r="E30" s="108"/>
      <c r="F30" s="108"/>
      <c r="G30" s="108"/>
      <c r="H30" s="108"/>
      <c r="I30" s="108"/>
    </row>
    <row r="31" spans="2:9" ht="14.45" customHeight="1">
      <c r="B31" s="108"/>
      <c r="C31" s="108"/>
      <c r="D31" s="108"/>
      <c r="E31" s="108"/>
      <c r="F31" s="108"/>
      <c r="G31" s="108"/>
      <c r="H31" s="108"/>
      <c r="I31" s="108"/>
    </row>
    <row r="32" spans="2:9" ht="14.45" customHeight="1">
      <c r="B32" s="108"/>
      <c r="C32" s="108"/>
      <c r="D32" s="108"/>
      <c r="E32" s="108"/>
      <c r="F32" s="108"/>
      <c r="G32" s="108"/>
      <c r="H32" s="108"/>
      <c r="I32" s="108"/>
    </row>
    <row r="33" spans="2:9" ht="14.45" customHeight="1">
      <c r="B33" s="108"/>
      <c r="C33" s="108"/>
      <c r="D33" s="108"/>
      <c r="E33" s="108"/>
      <c r="F33" s="108"/>
      <c r="G33" s="108"/>
      <c r="H33" s="108"/>
      <c r="I33" s="108"/>
    </row>
    <row r="34" spans="2:9" ht="14.45" customHeight="1">
      <c r="B34" s="108"/>
      <c r="C34" s="108"/>
      <c r="D34" s="108"/>
      <c r="E34" s="108"/>
      <c r="F34" s="108"/>
      <c r="G34" s="108"/>
      <c r="H34" s="108"/>
      <c r="I34" s="108"/>
    </row>
    <row r="35" spans="2:9" ht="14.45" customHeight="1">
      <c r="B35" s="108"/>
      <c r="C35" s="108"/>
      <c r="D35" s="108"/>
      <c r="E35" s="108"/>
      <c r="F35" s="108"/>
      <c r="G35" s="108"/>
      <c r="H35" s="108"/>
      <c r="I35" s="108"/>
    </row>
    <row r="36" spans="2:9" ht="14.45" customHeight="1">
      <c r="B36" s="108"/>
      <c r="C36" s="108"/>
      <c r="D36" s="108"/>
      <c r="E36" s="108"/>
      <c r="F36" s="108"/>
      <c r="G36" s="108"/>
      <c r="H36" s="108"/>
      <c r="I36" s="108"/>
    </row>
    <row r="37" spans="2:9" ht="45.6" customHeight="1">
      <c r="B37" s="108"/>
      <c r="C37" s="108"/>
      <c r="D37" s="108"/>
      <c r="E37" s="108"/>
      <c r="F37" s="108"/>
      <c r="G37" s="108"/>
      <c r="H37" s="108"/>
      <c r="I37" s="108"/>
    </row>
    <row r="38" spans="2:9" ht="45.6" customHeight="1">
      <c r="B38" s="108"/>
      <c r="C38" s="108"/>
      <c r="D38" s="108"/>
      <c r="E38" s="108"/>
      <c r="F38" s="108"/>
      <c r="G38" s="108"/>
      <c r="H38" s="108"/>
      <c r="I38" s="108"/>
    </row>
    <row r="39" spans="2:9" ht="45.6" customHeight="1">
      <c r="B39" s="108"/>
      <c r="C39" s="108"/>
      <c r="D39" s="108"/>
      <c r="E39" s="108"/>
      <c r="F39" s="108"/>
      <c r="G39" s="108"/>
      <c r="H39" s="108"/>
      <c r="I39" s="108"/>
    </row>
    <row r="40" spans="2:9" ht="45.6" customHeight="1">
      <c r="B40" s="108"/>
      <c r="C40" s="108"/>
      <c r="D40" s="108"/>
      <c r="E40" s="108"/>
      <c r="F40" s="108"/>
      <c r="G40" s="108"/>
      <c r="H40" s="108"/>
      <c r="I40" s="108"/>
    </row>
    <row r="41" spans="2:9" ht="45.6" customHeight="1">
      <c r="B41" s="108"/>
      <c r="C41" s="108"/>
      <c r="D41" s="108"/>
      <c r="E41" s="108"/>
      <c r="F41" s="108"/>
      <c r="G41" s="108"/>
      <c r="H41" s="108"/>
      <c r="I41" s="108"/>
    </row>
  </sheetData>
  <mergeCells count="3">
    <mergeCell ref="A2:J2"/>
    <mergeCell ref="A4:J4"/>
    <mergeCell ref="B6:I41"/>
  </mergeCells>
  <pageMargins left="0.7" right="0.7" top="0.75" bottom="0.75" header="0.3" footer="0.3"/>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DC37A-66C3-4F16-B1FE-93ED8103BC16}">
  <sheetPr>
    <tabColor rgb="FFFFFF00"/>
  </sheetPr>
  <dimension ref="C2:U32"/>
  <sheetViews>
    <sheetView topLeftCell="H1" workbookViewId="0">
      <selection activeCell="O33" sqref="O33"/>
    </sheetView>
  </sheetViews>
  <sheetFormatPr defaultColWidth="11.42578125" defaultRowHeight="14.45"/>
  <cols>
    <col min="4" max="4" width="44.5703125" bestFit="1" customWidth="1"/>
    <col min="5" max="5" width="41.5703125" bestFit="1" customWidth="1"/>
    <col min="6" max="6" width="8" customWidth="1"/>
    <col min="7" max="7" width="8.140625" customWidth="1"/>
    <col min="8" max="8" width="36.85546875" bestFit="1" customWidth="1"/>
    <col min="20" max="20" width="23.140625" customWidth="1"/>
    <col min="21" max="21" width="11.42578125" style="2"/>
  </cols>
  <sheetData>
    <row r="2" spans="3:21">
      <c r="C2" s="109" t="s">
        <v>38</v>
      </c>
      <c r="D2" s="109"/>
      <c r="G2" s="109" t="s">
        <v>39</v>
      </c>
      <c r="H2" s="109"/>
      <c r="L2" s="109" t="s">
        <v>40</v>
      </c>
      <c r="M2" s="109"/>
      <c r="U2" s="2" t="s">
        <v>41</v>
      </c>
    </row>
    <row r="3" spans="3:21">
      <c r="C3">
        <v>1</v>
      </c>
      <c r="D3" t="s">
        <v>42</v>
      </c>
      <c r="E3" t="s">
        <v>43</v>
      </c>
      <c r="G3">
        <v>1</v>
      </c>
      <c r="H3" t="s">
        <v>44</v>
      </c>
      <c r="L3">
        <v>1</v>
      </c>
      <c r="M3" t="s">
        <v>45</v>
      </c>
      <c r="R3" t="s">
        <v>46</v>
      </c>
      <c r="S3" t="s">
        <v>44</v>
      </c>
      <c r="T3" t="s">
        <v>47</v>
      </c>
      <c r="U3" s="2">
        <v>100</v>
      </c>
    </row>
    <row r="4" spans="3:21">
      <c r="C4">
        <v>2</v>
      </c>
      <c r="D4" t="s">
        <v>48</v>
      </c>
      <c r="E4" t="s">
        <v>49</v>
      </c>
      <c r="G4">
        <v>2</v>
      </c>
      <c r="H4" t="s">
        <v>50</v>
      </c>
      <c r="L4">
        <v>2</v>
      </c>
      <c r="M4" t="s">
        <v>51</v>
      </c>
      <c r="T4" t="s">
        <v>52</v>
      </c>
      <c r="U4" s="2">
        <v>9.5199527923019005</v>
      </c>
    </row>
    <row r="5" spans="3:21">
      <c r="C5">
        <v>3</v>
      </c>
      <c r="D5" t="s">
        <v>53</v>
      </c>
      <c r="E5" t="s">
        <v>54</v>
      </c>
      <c r="G5">
        <v>3</v>
      </c>
      <c r="H5" t="s">
        <v>55</v>
      </c>
      <c r="L5">
        <v>3</v>
      </c>
      <c r="M5" t="s">
        <v>56</v>
      </c>
      <c r="T5" t="s">
        <v>57</v>
      </c>
      <c r="U5" s="2">
        <v>13.219977861506001</v>
      </c>
    </row>
    <row r="6" spans="3:21">
      <c r="C6">
        <v>4</v>
      </c>
      <c r="D6" t="s">
        <v>58</v>
      </c>
      <c r="E6" t="s">
        <v>59</v>
      </c>
      <c r="G6">
        <v>4</v>
      </c>
      <c r="H6" t="s">
        <v>60</v>
      </c>
      <c r="T6" t="s">
        <v>61</v>
      </c>
      <c r="U6" s="2">
        <v>15.8400147125061</v>
      </c>
    </row>
    <row r="7" spans="3:21">
      <c r="C7">
        <v>5</v>
      </c>
      <c r="D7" t="s">
        <v>62</v>
      </c>
      <c r="E7" t="s">
        <v>63</v>
      </c>
      <c r="G7">
        <v>5</v>
      </c>
      <c r="H7" t="s">
        <v>64</v>
      </c>
      <c r="T7" t="s">
        <v>65</v>
      </c>
      <c r="U7" s="2">
        <v>20.2200969748463</v>
      </c>
    </row>
    <row r="8" spans="3:21">
      <c r="C8">
        <v>6</v>
      </c>
      <c r="D8" t="s">
        <v>66</v>
      </c>
      <c r="E8" t="s">
        <v>67</v>
      </c>
      <c r="G8">
        <v>6</v>
      </c>
      <c r="H8" t="s">
        <v>68</v>
      </c>
      <c r="T8" t="s">
        <v>69</v>
      </c>
      <c r="U8" s="2">
        <v>13.559949688181501</v>
      </c>
    </row>
    <row r="9" spans="3:21">
      <c r="C9">
        <v>7</v>
      </c>
      <c r="D9" t="s">
        <v>70</v>
      </c>
      <c r="E9" t="s">
        <v>71</v>
      </c>
      <c r="G9">
        <v>7</v>
      </c>
      <c r="H9" t="s">
        <v>72</v>
      </c>
      <c r="T9" t="s">
        <v>73</v>
      </c>
      <c r="U9" s="2">
        <v>9.5200530468625999</v>
      </c>
    </row>
    <row r="10" spans="3:21">
      <c r="C10">
        <v>8</v>
      </c>
      <c r="D10" t="s">
        <v>74</v>
      </c>
      <c r="E10" t="s">
        <v>75</v>
      </c>
      <c r="G10">
        <v>8</v>
      </c>
      <c r="H10" t="s">
        <v>76</v>
      </c>
      <c r="T10" t="s">
        <v>77</v>
      </c>
      <c r="U10" s="2">
        <v>9.2799496321086394</v>
      </c>
    </row>
    <row r="11" spans="3:21">
      <c r="C11">
        <v>9</v>
      </c>
      <c r="D11" t="s">
        <v>78</v>
      </c>
      <c r="E11" t="s">
        <v>56</v>
      </c>
      <c r="G11">
        <v>9</v>
      </c>
      <c r="H11" t="s">
        <v>79</v>
      </c>
      <c r="T11" t="s">
        <v>80</v>
      </c>
      <c r="U11" s="2">
        <v>8.8399765918664208</v>
      </c>
    </row>
    <row r="12" spans="3:21">
      <c r="C12">
        <v>10</v>
      </c>
      <c r="D12" t="s">
        <v>81</v>
      </c>
      <c r="E12" t="s">
        <v>82</v>
      </c>
      <c r="T12" t="s">
        <v>83</v>
      </c>
      <c r="U12" s="2">
        <v>5.7999907580322603</v>
      </c>
    </row>
    <row r="13" spans="3:21">
      <c r="C13">
        <v>11</v>
      </c>
      <c r="D13" t="s">
        <v>84</v>
      </c>
      <c r="E13" t="s">
        <v>85</v>
      </c>
      <c r="T13" t="s">
        <v>86</v>
      </c>
      <c r="U13" s="2">
        <v>6.50002835996193</v>
      </c>
    </row>
    <row r="14" spans="3:21">
      <c r="T14" t="s">
        <v>87</v>
      </c>
      <c r="U14" s="2">
        <v>8.1399747827299596</v>
      </c>
    </row>
    <row r="15" spans="3:21">
      <c r="T15" t="s">
        <v>88</v>
      </c>
      <c r="U15" s="2">
        <v>18.237468084267601</v>
      </c>
    </row>
    <row r="16" spans="3:21">
      <c r="T16" t="s">
        <v>89</v>
      </c>
      <c r="U16" s="2">
        <v>20.866866323679801</v>
      </c>
    </row>
    <row r="17" spans="20:21">
      <c r="T17" t="s">
        <v>90</v>
      </c>
      <c r="U17" s="2">
        <v>10.3491287481515</v>
      </c>
    </row>
    <row r="18" spans="20:21">
      <c r="T18" t="s">
        <v>91</v>
      </c>
      <c r="U18" s="2">
        <v>13.054655336403</v>
      </c>
    </row>
    <row r="19" spans="20:21">
      <c r="T19" t="s">
        <v>92</v>
      </c>
      <c r="U19" s="2">
        <v>17.0518617225013</v>
      </c>
    </row>
    <row r="20" spans="20:21">
      <c r="T20" t="s">
        <v>93</v>
      </c>
      <c r="U20" s="2">
        <v>6.9746923507203498</v>
      </c>
    </row>
    <row r="21" spans="20:21">
      <c r="T21" t="s">
        <v>94</v>
      </c>
      <c r="U21" s="2">
        <v>6.9663947992202102</v>
      </c>
    </row>
    <row r="22" spans="20:21">
      <c r="T22" t="s">
        <v>95</v>
      </c>
      <c r="U22" s="2">
        <v>14.513301859854201</v>
      </c>
    </row>
    <row r="23" spans="20:21">
      <c r="T23" t="s">
        <v>96</v>
      </c>
      <c r="U23" s="2">
        <v>28.346016576113101</v>
      </c>
    </row>
    <row r="24" spans="20:21">
      <c r="T24" t="s">
        <v>97</v>
      </c>
      <c r="U24" s="2">
        <v>19.918177342812999</v>
      </c>
    </row>
    <row r="25" spans="20:21">
      <c r="T25" t="s">
        <v>98</v>
      </c>
      <c r="U25" s="2">
        <v>23.2813856917371</v>
      </c>
    </row>
    <row r="26" spans="20:21">
      <c r="T26" t="s">
        <v>99</v>
      </c>
      <c r="U26" s="2">
        <v>22.480541353428499</v>
      </c>
    </row>
    <row r="27" spans="20:21">
      <c r="T27" t="s">
        <v>100</v>
      </c>
      <c r="U27" s="2">
        <v>14.886262700603</v>
      </c>
    </row>
    <row r="28" spans="20:21">
      <c r="T28" t="s">
        <v>101</v>
      </c>
      <c r="U28" s="2">
        <v>25.039710280951802</v>
      </c>
    </row>
    <row r="29" spans="20:21">
      <c r="T29" t="s">
        <v>102</v>
      </c>
      <c r="U29" s="2">
        <v>15.056025508191199</v>
      </c>
    </row>
    <row r="30" spans="20:21">
      <c r="T30" t="s">
        <v>103</v>
      </c>
      <c r="U30" s="2">
        <v>22.537438421505801</v>
      </c>
    </row>
    <row r="31" spans="20:21">
      <c r="T31" t="s">
        <v>104</v>
      </c>
      <c r="U31" s="2">
        <v>49.740683674218999</v>
      </c>
    </row>
    <row r="32" spans="20:21">
      <c r="T32" t="s">
        <v>105</v>
      </c>
      <c r="U32" s="2">
        <v>50.259296465416199</v>
      </c>
    </row>
  </sheetData>
  <mergeCells count="3">
    <mergeCell ref="G2:H2"/>
    <mergeCell ref="C2:D2"/>
    <mergeCell ref="L2:M2"/>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FFFF00"/>
  </sheetPr>
  <dimension ref="A2:O101"/>
  <sheetViews>
    <sheetView zoomScale="70" zoomScaleNormal="70" workbookViewId="0">
      <selection activeCell="N12" sqref="N12"/>
    </sheetView>
  </sheetViews>
  <sheetFormatPr defaultColWidth="11.42578125" defaultRowHeight="14.45"/>
  <cols>
    <col min="1" max="1" width="57.28515625" style="20" customWidth="1"/>
    <col min="2" max="2" width="35.5703125" style="20" bestFit="1" customWidth="1"/>
    <col min="3" max="3" width="38.28515625" style="20" customWidth="1"/>
    <col min="4" max="4" width="22.42578125" style="21" bestFit="1" customWidth="1"/>
    <col min="5" max="8" width="18.5703125" style="21" bestFit="1" customWidth="1"/>
    <col min="9" max="12" width="13" style="21" bestFit="1" customWidth="1"/>
    <col min="13" max="16384" width="11.42578125" style="20"/>
  </cols>
  <sheetData>
    <row r="2" spans="1:15">
      <c r="B2" s="20">
        <v>0</v>
      </c>
      <c r="C2" s="20">
        <v>0</v>
      </c>
      <c r="D2" s="21" t="s">
        <v>106</v>
      </c>
      <c r="E2" s="39" t="s">
        <v>107</v>
      </c>
      <c r="F2" s="39" t="s">
        <v>108</v>
      </c>
      <c r="G2" s="39" t="s">
        <v>109</v>
      </c>
      <c r="H2" s="39" t="s">
        <v>110</v>
      </c>
      <c r="I2" s="39" t="s">
        <v>111</v>
      </c>
      <c r="J2" s="39" t="s">
        <v>112</v>
      </c>
      <c r="K2" s="39" t="s">
        <v>113</v>
      </c>
      <c r="L2" s="39" t="s">
        <v>41</v>
      </c>
      <c r="M2"/>
    </row>
    <row r="3" spans="1:15">
      <c r="A3" s="20" t="str">
        <f>B3&amp;C3</f>
        <v>VOLUMEN (miles Consumiciones)Total Aperitivos</v>
      </c>
      <c r="B3" s="20" t="s">
        <v>114</v>
      </c>
      <c r="C3" s="20" t="s">
        <v>44</v>
      </c>
      <c r="D3" s="21">
        <v>142315.9</v>
      </c>
      <c r="E3" s="21">
        <v>120396</v>
      </c>
      <c r="F3" s="21">
        <v>108393.1</v>
      </c>
      <c r="G3" s="21">
        <v>110506.6</v>
      </c>
      <c r="H3" s="21">
        <v>135145.60000000001</v>
      </c>
      <c r="I3" s="21">
        <v>111810.7</v>
      </c>
      <c r="J3" s="21">
        <v>116074.9</v>
      </c>
      <c r="K3" s="21">
        <v>113821.6</v>
      </c>
      <c r="L3" s="21">
        <v>138839.70000000001</v>
      </c>
      <c r="M3" s="21"/>
      <c r="N3" s="21"/>
      <c r="O3" s="21"/>
    </row>
    <row r="4" spans="1:15">
      <c r="A4" s="20" t="str">
        <f>B3&amp;C4</f>
        <v>VOLUMEN (miles Consumiciones)Patatas Fritas + Otros Aperitivos Salados</v>
      </c>
      <c r="B4" s="20">
        <v>0</v>
      </c>
      <c r="C4" s="20" t="s">
        <v>50</v>
      </c>
      <c r="D4" s="21">
        <v>79033.59</v>
      </c>
      <c r="E4" s="21">
        <v>53950.66</v>
      </c>
      <c r="F4" s="21">
        <v>55151.8</v>
      </c>
      <c r="G4" s="21">
        <v>55060.42</v>
      </c>
      <c r="H4" s="21">
        <v>79029.58</v>
      </c>
      <c r="I4" s="21">
        <v>53182.46</v>
      </c>
      <c r="J4" s="21">
        <v>56810.32</v>
      </c>
      <c r="K4" s="21">
        <v>60362.52</v>
      </c>
      <c r="L4" s="21">
        <v>79063.070000000007</v>
      </c>
      <c r="M4" s="21"/>
      <c r="N4" s="21"/>
      <c r="O4" s="21"/>
    </row>
    <row r="5" spans="1:15">
      <c r="A5" s="20" t="str">
        <f>B3&amp;C5</f>
        <v>VOLUMEN (miles Consumiciones)Patatas Fritas</v>
      </c>
      <c r="B5" s="20">
        <v>0</v>
      </c>
      <c r="C5" s="20" t="s">
        <v>55</v>
      </c>
      <c r="D5" s="21">
        <v>44774.46</v>
      </c>
      <c r="E5" s="21">
        <v>28768.17</v>
      </c>
      <c r="F5" s="21">
        <v>28725.87</v>
      </c>
      <c r="G5" s="21">
        <v>29477.42</v>
      </c>
      <c r="H5" s="21">
        <v>42583.68</v>
      </c>
      <c r="I5" s="21">
        <v>28360.080000000002</v>
      </c>
      <c r="J5" s="21">
        <v>27499.68</v>
      </c>
      <c r="K5" s="21">
        <v>29002.81</v>
      </c>
      <c r="L5" s="21">
        <v>41062.839999999997</v>
      </c>
      <c r="M5" s="21"/>
      <c r="N5" s="21"/>
      <c r="O5" s="21"/>
    </row>
    <row r="6" spans="1:15">
      <c r="A6" s="20" t="str">
        <f>B3&amp;C6</f>
        <v>VOLUMEN (miles Consumiciones)Otros Snacks Salados</v>
      </c>
      <c r="B6" s="20">
        <v>0</v>
      </c>
      <c r="C6" s="20" t="s">
        <v>60</v>
      </c>
      <c r="D6" s="21">
        <v>34259.129999999997</v>
      </c>
      <c r="E6" s="21">
        <v>25182.49</v>
      </c>
      <c r="F6" s="21">
        <v>26425.919999999998</v>
      </c>
      <c r="G6" s="21">
        <v>25583</v>
      </c>
      <c r="H6" s="21">
        <v>36445.89</v>
      </c>
      <c r="I6" s="21">
        <v>24822.38</v>
      </c>
      <c r="J6" s="21">
        <v>29310.639999999999</v>
      </c>
      <c r="K6" s="21">
        <v>31359.71</v>
      </c>
      <c r="L6" s="21">
        <v>38000.239999999998</v>
      </c>
      <c r="M6" s="21"/>
      <c r="N6" s="21"/>
      <c r="O6" s="21"/>
    </row>
    <row r="7" spans="1:15">
      <c r="A7" s="20" t="str">
        <f>B3&amp;C7</f>
        <v>VOLUMEN (miles Consumiciones)Frutos Secos</v>
      </c>
      <c r="B7" s="20">
        <v>0</v>
      </c>
      <c r="C7" s="20" t="s">
        <v>64</v>
      </c>
      <c r="D7" s="21">
        <v>21486.3</v>
      </c>
      <c r="E7" s="21">
        <v>15492.21</v>
      </c>
      <c r="F7" s="21">
        <v>15672.41</v>
      </c>
      <c r="G7" s="21">
        <v>12140.44</v>
      </c>
      <c r="H7" s="21">
        <v>16746.68</v>
      </c>
      <c r="I7" s="21">
        <v>12584.54</v>
      </c>
      <c r="J7" s="21">
        <v>13302.51</v>
      </c>
      <c r="K7" s="21">
        <v>15181.32</v>
      </c>
      <c r="L7" s="21">
        <v>17511</v>
      </c>
      <c r="M7" s="21"/>
      <c r="N7" s="21"/>
      <c r="O7" s="21"/>
    </row>
    <row r="8" spans="1:15">
      <c r="A8" s="20" t="str">
        <f>B3&amp;C8</f>
        <v>VOLUMEN (miles Consumiciones)Chocolatinas/Chocolate/Bombones</v>
      </c>
      <c r="B8" s="20">
        <v>0</v>
      </c>
      <c r="C8" s="20" t="s">
        <v>68</v>
      </c>
      <c r="D8" s="21">
        <v>13779.56</v>
      </c>
      <c r="E8" s="21">
        <v>18408.53</v>
      </c>
      <c r="F8" s="21">
        <v>18141.93</v>
      </c>
      <c r="G8" s="21">
        <v>17491.740000000002</v>
      </c>
      <c r="H8" s="21">
        <v>15728.37</v>
      </c>
      <c r="I8" s="21">
        <v>21280.46</v>
      </c>
      <c r="J8" s="21">
        <v>16331.49</v>
      </c>
      <c r="K8" s="21">
        <v>17897.41</v>
      </c>
      <c r="L8" s="21">
        <v>12378.73</v>
      </c>
      <c r="M8" s="21"/>
      <c r="N8" s="21"/>
      <c r="O8" s="21"/>
    </row>
    <row r="9" spans="1:15">
      <c r="A9" s="20" t="str">
        <f>B3&amp;C9</f>
        <v>VOLUMEN (miles Consumiciones)Chicles</v>
      </c>
      <c r="B9" s="20">
        <v>0</v>
      </c>
      <c r="C9" s="20" t="s">
        <v>72</v>
      </c>
      <c r="D9" s="21">
        <v>8895.0750000000007</v>
      </c>
      <c r="E9" s="21">
        <v>7603.2479999999996</v>
      </c>
      <c r="F9" s="21">
        <v>5115.2809999999999</v>
      </c>
      <c r="G9" s="21">
        <v>6657.3450000000003</v>
      </c>
      <c r="H9" s="21">
        <v>6403.8940000000002</v>
      </c>
      <c r="I9" s="21">
        <v>7150.8370000000004</v>
      </c>
      <c r="J9" s="21">
        <v>9581.0820000000003</v>
      </c>
      <c r="K9" s="21">
        <v>4958.5360000000001</v>
      </c>
      <c r="L9" s="21">
        <v>9536.7129999999997</v>
      </c>
      <c r="M9" s="21"/>
      <c r="N9" s="21"/>
      <c r="O9" s="21"/>
    </row>
    <row r="10" spans="1:15">
      <c r="A10" s="20" t="str">
        <f>B3&amp;C10</f>
        <v>VOLUMEN (miles Consumiciones)Caramelos</v>
      </c>
      <c r="B10" s="20">
        <v>0</v>
      </c>
      <c r="C10" s="20" t="s">
        <v>76</v>
      </c>
      <c r="D10" s="21">
        <v>6271.4740000000002</v>
      </c>
      <c r="E10" s="21">
        <v>11155.18</v>
      </c>
      <c r="F10" s="21">
        <v>5965.2669999999998</v>
      </c>
      <c r="G10" s="21">
        <v>8343.259</v>
      </c>
      <c r="H10" s="21">
        <v>6806.7619999999997</v>
      </c>
      <c r="I10" s="21">
        <v>9029.9509999999991</v>
      </c>
      <c r="J10" s="21">
        <v>10984.67</v>
      </c>
      <c r="K10" s="21">
        <v>7574.8720000000003</v>
      </c>
      <c r="L10" s="21">
        <v>10644.25</v>
      </c>
      <c r="M10" s="21"/>
      <c r="N10" s="21"/>
      <c r="O10" s="21"/>
    </row>
    <row r="11" spans="1:15">
      <c r="A11" s="20" t="str">
        <f>B3&amp;C11</f>
        <v>VOLUMEN (miles Consumiciones)Golosinas</v>
      </c>
      <c r="B11" s="20">
        <v>0</v>
      </c>
      <c r="C11" s="20" t="s">
        <v>79</v>
      </c>
      <c r="D11" s="21">
        <v>12849.93</v>
      </c>
      <c r="E11" s="21">
        <v>13786.15</v>
      </c>
      <c r="F11" s="21">
        <v>8346.3979999999992</v>
      </c>
      <c r="G11" s="21">
        <v>10813.37</v>
      </c>
      <c r="H11" s="21">
        <v>10430.290000000001</v>
      </c>
      <c r="I11" s="21">
        <v>8582.4390000000003</v>
      </c>
      <c r="J11" s="21">
        <v>9064.8340000000007</v>
      </c>
      <c r="K11" s="21">
        <v>7846.9089999999997</v>
      </c>
      <c r="L11" s="21">
        <v>9705.9</v>
      </c>
      <c r="M11" s="21"/>
      <c r="N11" s="21"/>
      <c r="O11" s="21"/>
    </row>
    <row r="12" spans="1:15">
      <c r="A12" s="20" t="str">
        <f>B12&amp;C12</f>
        <v>VOLUMEN (Miles kg ó litros)Total Aperitivos</v>
      </c>
      <c r="B12" s="20" t="s">
        <v>115</v>
      </c>
      <c r="C12" s="20" t="s">
        <v>44</v>
      </c>
      <c r="D12" s="21">
        <v>16048.280994860001</v>
      </c>
      <c r="E12" s="21">
        <v>11797.9702707</v>
      </c>
      <c r="F12" s="21">
        <v>11582.410850684</v>
      </c>
      <c r="G12" s="21">
        <v>11283.449835580001</v>
      </c>
      <c r="H12" s="21">
        <v>15459.029273951999</v>
      </c>
      <c r="I12" s="21">
        <v>12225.029082887</v>
      </c>
      <c r="J12" s="21">
        <v>11972.46315999</v>
      </c>
      <c r="K12" s="21">
        <v>12543.626434629999</v>
      </c>
      <c r="L12" s="21">
        <v>15360.196380205</v>
      </c>
      <c r="M12" s="21"/>
      <c r="N12" s="21"/>
      <c r="O12" s="21"/>
    </row>
    <row r="13" spans="1:15">
      <c r="A13" s="20" t="str">
        <f>B12&amp;C13</f>
        <v>VOLUMEN (Miles kg ó litros)Patatas Fritas + Otros Aperitivos Salados</v>
      </c>
      <c r="B13" s="20">
        <v>0</v>
      </c>
      <c r="C13" s="20" t="s">
        <v>50</v>
      </c>
      <c r="D13" s="21">
        <v>10028.337401999999</v>
      </c>
      <c r="E13" s="21">
        <v>6397.2350159999996</v>
      </c>
      <c r="F13" s="21">
        <v>6563.5273219999999</v>
      </c>
      <c r="G13" s="21">
        <v>6491.2914030000002</v>
      </c>
      <c r="H13" s="21">
        <v>9529.5981830000001</v>
      </c>
      <c r="I13" s="21">
        <v>6548.8336939999999</v>
      </c>
      <c r="J13" s="21">
        <v>6517.14491</v>
      </c>
      <c r="K13" s="21">
        <v>6808.9806920000001</v>
      </c>
      <c r="L13" s="21">
        <v>9180.3924609999995</v>
      </c>
      <c r="M13" s="21"/>
      <c r="N13" s="21"/>
      <c r="O13" s="21"/>
    </row>
    <row r="14" spans="1:15">
      <c r="A14" s="20" t="str">
        <f>B12&amp;C14</f>
        <v>VOLUMEN (Miles kg ó litros)Patatas Fritas</v>
      </c>
      <c r="B14" s="20">
        <v>0</v>
      </c>
      <c r="C14" s="20" t="s">
        <v>55</v>
      </c>
      <c r="D14" s="21">
        <v>6510.8680299999996</v>
      </c>
      <c r="E14" s="21">
        <v>3969.1217900000001</v>
      </c>
      <c r="F14" s="21">
        <v>3847.47415</v>
      </c>
      <c r="G14" s="21">
        <v>3815.9975800000002</v>
      </c>
      <c r="H14" s="21">
        <v>5884.7322899999999</v>
      </c>
      <c r="I14" s="21">
        <v>3933.30341</v>
      </c>
      <c r="J14" s="21">
        <v>3619.2775299999998</v>
      </c>
      <c r="K14" s="21">
        <v>3778.8087700000001</v>
      </c>
      <c r="L14" s="21">
        <v>5335.8137500000003</v>
      </c>
      <c r="M14" s="21"/>
      <c r="N14" s="21"/>
      <c r="O14" s="21"/>
    </row>
    <row r="15" spans="1:15">
      <c r="A15" s="20" t="str">
        <f>B12&amp;C15</f>
        <v>VOLUMEN (Miles kg ó litros)Otros Snacks Salados</v>
      </c>
      <c r="B15" s="20">
        <v>0</v>
      </c>
      <c r="C15" s="20" t="s">
        <v>60</v>
      </c>
      <c r="D15" s="21">
        <v>3517.469372</v>
      </c>
      <c r="E15" s="21">
        <v>2428.1132259999999</v>
      </c>
      <c r="F15" s="21">
        <v>2716.0531719999999</v>
      </c>
      <c r="G15" s="21">
        <v>2675.293823</v>
      </c>
      <c r="H15" s="21">
        <v>3644.8658930000001</v>
      </c>
      <c r="I15" s="21">
        <v>2615.5302839999999</v>
      </c>
      <c r="J15" s="21">
        <v>2897.8673800000001</v>
      </c>
      <c r="K15" s="21">
        <v>3030.171922</v>
      </c>
      <c r="L15" s="21">
        <v>3844.5787110000001</v>
      </c>
      <c r="M15" s="21"/>
      <c r="N15" s="21"/>
      <c r="O15" s="21"/>
    </row>
    <row r="16" spans="1:15">
      <c r="A16" s="20" t="str">
        <f>B12&amp;C16</f>
        <v>VOLUMEN (Miles kg ó litros)Frutos Secos</v>
      </c>
      <c r="B16" s="20">
        <v>0</v>
      </c>
      <c r="C16" s="20" t="s">
        <v>64</v>
      </c>
      <c r="D16" s="21">
        <v>3470.9141760000002</v>
      </c>
      <c r="E16" s="21">
        <v>2422.164217</v>
      </c>
      <c r="F16" s="21">
        <v>2525.6303280000002</v>
      </c>
      <c r="G16" s="21">
        <v>2291.401773</v>
      </c>
      <c r="H16" s="21">
        <v>3216.5187879999999</v>
      </c>
      <c r="I16" s="21">
        <v>2550.7224620000002</v>
      </c>
      <c r="J16" s="21">
        <v>2922.4024920000002</v>
      </c>
      <c r="K16" s="21">
        <v>3184.3658059999998</v>
      </c>
      <c r="L16" s="21">
        <v>3754.6568360000001</v>
      </c>
      <c r="M16" s="21"/>
      <c r="N16" s="21"/>
      <c r="O16" s="21"/>
    </row>
    <row r="17" spans="1:15">
      <c r="A17" s="20" t="str">
        <f>B12&amp;C17</f>
        <v>VOLUMEN (Miles kg ó litros)Chocolatinas/Chocolate/Bombones</v>
      </c>
      <c r="B17" s="20">
        <v>0</v>
      </c>
      <c r="C17" s="20" t="s">
        <v>68</v>
      </c>
      <c r="D17" s="21">
        <v>1101.5858471900001</v>
      </c>
      <c r="E17" s="21">
        <v>1645.5043939</v>
      </c>
      <c r="F17" s="21">
        <v>1278.5255387340001</v>
      </c>
      <c r="G17" s="21">
        <v>1278.07177978</v>
      </c>
      <c r="H17" s="21">
        <v>1292.855883212</v>
      </c>
      <c r="I17" s="21">
        <v>1857.0133996070001</v>
      </c>
      <c r="J17" s="21">
        <v>1281.3651708499999</v>
      </c>
      <c r="K17" s="21">
        <v>1354.8855464000001</v>
      </c>
      <c r="L17" s="21">
        <v>1196.375874545</v>
      </c>
      <c r="M17" s="21"/>
      <c r="N17" s="21"/>
      <c r="O17" s="21"/>
    </row>
    <row r="18" spans="1:15">
      <c r="A18" s="20" t="str">
        <f>B12&amp;C18</f>
        <v>VOLUMEN (Miles kg ó litros)Chicles</v>
      </c>
      <c r="B18" s="20">
        <v>0</v>
      </c>
      <c r="C18" s="20" t="s">
        <v>72</v>
      </c>
      <c r="D18" s="21">
        <v>353.48168412000001</v>
      </c>
      <c r="E18" s="21">
        <v>310.0550088</v>
      </c>
      <c r="F18" s="21">
        <v>240.23433879999999</v>
      </c>
      <c r="G18" s="21">
        <v>286.888036</v>
      </c>
      <c r="H18" s="21">
        <v>302.21646664000002</v>
      </c>
      <c r="I18" s="21">
        <v>250.26895518000001</v>
      </c>
      <c r="J18" s="21">
        <v>271.88174684000001</v>
      </c>
      <c r="K18" s="21">
        <v>225.0673592</v>
      </c>
      <c r="L18" s="21">
        <v>237.79652666000001</v>
      </c>
      <c r="M18" s="21"/>
      <c r="N18" s="21"/>
      <c r="O18" s="21"/>
    </row>
    <row r="19" spans="1:15">
      <c r="A19" s="20" t="str">
        <f>B12&amp;C19</f>
        <v>VOLUMEN (Miles kg ó litros)Caramelos</v>
      </c>
      <c r="B19" s="20">
        <v>0</v>
      </c>
      <c r="C19" s="20" t="s">
        <v>76</v>
      </c>
      <c r="D19" s="21">
        <v>342.75739055000003</v>
      </c>
      <c r="E19" s="21">
        <v>506.53272600000003</v>
      </c>
      <c r="F19" s="21">
        <v>395.47056114999998</v>
      </c>
      <c r="G19" s="21">
        <v>397.48251379999999</v>
      </c>
      <c r="H19" s="21">
        <v>415.68235809999999</v>
      </c>
      <c r="I19" s="21">
        <v>445.49745309999997</v>
      </c>
      <c r="J19" s="21">
        <v>503.4188633</v>
      </c>
      <c r="K19" s="21">
        <v>393.23662002999998</v>
      </c>
      <c r="L19" s="21">
        <v>332.600235</v>
      </c>
      <c r="M19" s="21"/>
      <c r="N19" s="21"/>
      <c r="O19" s="21"/>
    </row>
    <row r="20" spans="1:15">
      <c r="A20" s="20" t="str">
        <f>B12&amp;C20</f>
        <v>VOLUMEN (Miles kg ó litros)Golosinas</v>
      </c>
      <c r="B20" s="20">
        <v>0</v>
      </c>
      <c r="C20" s="20" t="s">
        <v>79</v>
      </c>
      <c r="D20" s="21">
        <v>751.20449499999995</v>
      </c>
      <c r="E20" s="21">
        <v>516.47890900000004</v>
      </c>
      <c r="F20" s="21">
        <v>579.02276199999994</v>
      </c>
      <c r="G20" s="21">
        <v>538.31433000000004</v>
      </c>
      <c r="H20" s="21">
        <v>702.15759500000001</v>
      </c>
      <c r="I20" s="21">
        <v>572.69311900000002</v>
      </c>
      <c r="J20" s="21">
        <v>476.249977</v>
      </c>
      <c r="K20" s="21">
        <v>577.09041100000002</v>
      </c>
      <c r="L20" s="21">
        <v>658.37444700000003</v>
      </c>
      <c r="M20" s="21"/>
      <c r="N20" s="21"/>
      <c r="O20" s="21"/>
    </row>
    <row r="21" spans="1:15">
      <c r="A21" s="20" t="str">
        <f>B21&amp;C21</f>
        <v>VALOR (Miles Euros)Total Aperitivos</v>
      </c>
      <c r="B21" s="20" t="s">
        <v>116</v>
      </c>
      <c r="C21" s="20" t="s">
        <v>44</v>
      </c>
      <c r="D21" s="21">
        <v>140455.1</v>
      </c>
      <c r="E21" s="21">
        <v>108034.8</v>
      </c>
      <c r="F21" s="21">
        <v>104084.7</v>
      </c>
      <c r="G21" s="21">
        <v>97035.13</v>
      </c>
      <c r="H21" s="21">
        <v>131803.9</v>
      </c>
      <c r="I21" s="21">
        <v>98878.77</v>
      </c>
      <c r="J21" s="21">
        <v>100480.5</v>
      </c>
      <c r="K21" s="21">
        <v>104511.6</v>
      </c>
      <c r="L21" s="21">
        <v>127251.9</v>
      </c>
      <c r="M21" s="21"/>
      <c r="N21" s="21"/>
      <c r="O21" s="21"/>
    </row>
    <row r="22" spans="1:15">
      <c r="A22" s="20" t="str">
        <f>B21&amp;C22</f>
        <v>VALOR (Miles Euros)Patatas Fritas + Otros Aperitivos Salados</v>
      </c>
      <c r="B22" s="20">
        <v>0</v>
      </c>
      <c r="C22" s="20" t="s">
        <v>50</v>
      </c>
      <c r="D22" s="21">
        <v>78662.73</v>
      </c>
      <c r="E22" s="21">
        <v>54367.34</v>
      </c>
      <c r="F22" s="21">
        <v>54823.26</v>
      </c>
      <c r="G22" s="21">
        <v>53945.06</v>
      </c>
      <c r="H22" s="21">
        <v>79596.899999999994</v>
      </c>
      <c r="I22" s="21">
        <v>52237.18</v>
      </c>
      <c r="J22" s="21">
        <v>54088.89</v>
      </c>
      <c r="K22" s="21">
        <v>57656.95</v>
      </c>
      <c r="L22" s="21">
        <v>76237.820000000007</v>
      </c>
      <c r="M22" s="21"/>
      <c r="N22" s="21"/>
      <c r="O22" s="21"/>
    </row>
    <row r="23" spans="1:15">
      <c r="A23" s="20" t="str">
        <f>B21&amp;C23</f>
        <v>VALOR (Miles Euros)Patatas Fritas</v>
      </c>
      <c r="B23" s="20">
        <v>0</v>
      </c>
      <c r="C23" s="20" t="s">
        <v>55</v>
      </c>
      <c r="D23" s="21">
        <v>50325.97</v>
      </c>
      <c r="E23" s="21">
        <v>32710.78</v>
      </c>
      <c r="F23" s="21">
        <v>33444.370000000003</v>
      </c>
      <c r="G23" s="21">
        <v>33537.11</v>
      </c>
      <c r="H23" s="21">
        <v>49373.5</v>
      </c>
      <c r="I23" s="21">
        <v>32303.47</v>
      </c>
      <c r="J23" s="21">
        <v>30990.53</v>
      </c>
      <c r="K23" s="21">
        <v>32894.730000000003</v>
      </c>
      <c r="L23" s="21">
        <v>45362.15</v>
      </c>
      <c r="M23" s="21"/>
      <c r="N23" s="21"/>
      <c r="O23" s="21"/>
    </row>
    <row r="24" spans="1:15">
      <c r="A24" s="20" t="str">
        <f>B21&amp;C24</f>
        <v>VALOR (Miles Euros)Otros Snacks Salados</v>
      </c>
      <c r="B24" s="20">
        <v>0</v>
      </c>
      <c r="C24" s="20" t="s">
        <v>60</v>
      </c>
      <c r="D24" s="21">
        <v>28336.76</v>
      </c>
      <c r="E24" s="21">
        <v>21656.57</v>
      </c>
      <c r="F24" s="21">
        <v>21378.89</v>
      </c>
      <c r="G24" s="21">
        <v>20407.95</v>
      </c>
      <c r="H24" s="21">
        <v>30223.4</v>
      </c>
      <c r="I24" s="21">
        <v>19933.71</v>
      </c>
      <c r="J24" s="21">
        <v>23098.36</v>
      </c>
      <c r="K24" s="21">
        <v>24762.22</v>
      </c>
      <c r="L24" s="21">
        <v>30875.66</v>
      </c>
      <c r="M24" s="21"/>
      <c r="N24" s="21"/>
      <c r="O24" s="21"/>
    </row>
    <row r="25" spans="1:15">
      <c r="A25" s="20" t="str">
        <f>B21&amp;C25</f>
        <v>VALOR (Miles Euros)Frutos Secos</v>
      </c>
      <c r="B25" s="20">
        <v>0</v>
      </c>
      <c r="C25" s="20" t="s">
        <v>64</v>
      </c>
      <c r="D25" s="21">
        <v>34901.89</v>
      </c>
      <c r="E25" s="21">
        <v>24451.279999999999</v>
      </c>
      <c r="F25" s="21">
        <v>23761.9</v>
      </c>
      <c r="G25" s="21">
        <v>18906.23</v>
      </c>
      <c r="H25" s="21">
        <v>27132.28</v>
      </c>
      <c r="I25" s="21">
        <v>20276.71</v>
      </c>
      <c r="J25" s="21">
        <v>21677.73</v>
      </c>
      <c r="K25" s="21">
        <v>24628.880000000001</v>
      </c>
      <c r="L25" s="21">
        <v>28168.31</v>
      </c>
      <c r="M25" s="21"/>
      <c r="N25" s="21"/>
      <c r="O25" s="21"/>
    </row>
    <row r="26" spans="1:15">
      <c r="A26" s="20" t="str">
        <f>B21&amp;C26</f>
        <v>VALOR (Miles Euros)Chocolatinas/Chocolate/Bombones</v>
      </c>
      <c r="B26" s="20">
        <v>0</v>
      </c>
      <c r="C26" s="20" t="s">
        <v>68</v>
      </c>
      <c r="D26" s="21">
        <v>10528.13</v>
      </c>
      <c r="E26" s="21">
        <v>13466.2</v>
      </c>
      <c r="F26" s="21">
        <v>12223.08</v>
      </c>
      <c r="G26" s="21">
        <v>10523.55</v>
      </c>
      <c r="H26" s="21">
        <v>10172.11</v>
      </c>
      <c r="I26" s="21">
        <v>13877.29</v>
      </c>
      <c r="J26" s="21">
        <v>10679.77</v>
      </c>
      <c r="K26" s="21">
        <v>10238.14</v>
      </c>
      <c r="L26" s="21">
        <v>8209.1830000000009</v>
      </c>
      <c r="M26" s="21"/>
      <c r="N26" s="21"/>
      <c r="O26" s="21"/>
    </row>
    <row r="27" spans="1:15">
      <c r="A27" s="20" t="str">
        <f>B21&amp;C27</f>
        <v>VALOR (Miles Euros)Chicles</v>
      </c>
      <c r="B27" s="20">
        <v>0</v>
      </c>
      <c r="C27" s="20" t="s">
        <v>72</v>
      </c>
      <c r="D27" s="21">
        <v>6401.2070000000003</v>
      </c>
      <c r="E27" s="21">
        <v>4318.7139999999999</v>
      </c>
      <c r="F27" s="21">
        <v>4207.2820000000002</v>
      </c>
      <c r="G27" s="21">
        <v>4306.6949999999997</v>
      </c>
      <c r="H27" s="21">
        <v>5008.9859999999999</v>
      </c>
      <c r="I27" s="21">
        <v>3385.9780000000001</v>
      </c>
      <c r="J27" s="21">
        <v>4204.6769999999997</v>
      </c>
      <c r="K27" s="21">
        <v>3237.1149999999998</v>
      </c>
      <c r="L27" s="21">
        <v>4911.607</v>
      </c>
      <c r="M27" s="21"/>
      <c r="N27" s="21"/>
      <c r="O27" s="21"/>
    </row>
    <row r="28" spans="1:15">
      <c r="A28" s="20" t="str">
        <f>B21&amp;C28</f>
        <v>VALOR (Miles Euros)Caramelos</v>
      </c>
      <c r="B28" s="20">
        <v>0</v>
      </c>
      <c r="C28" s="20" t="s">
        <v>76</v>
      </c>
      <c r="D28" s="21">
        <v>4931.5410000000002</v>
      </c>
      <c r="E28" s="21">
        <v>7179.0940000000001</v>
      </c>
      <c r="F28" s="21">
        <v>4697.6469999999999</v>
      </c>
      <c r="G28" s="21">
        <v>5071.4970000000003</v>
      </c>
      <c r="H28" s="21">
        <v>5240.45</v>
      </c>
      <c r="I28" s="21">
        <v>5002.7939999999999</v>
      </c>
      <c r="J28" s="21">
        <v>5848.8710000000001</v>
      </c>
      <c r="K28" s="21">
        <v>4986.3869999999997</v>
      </c>
      <c r="L28" s="21">
        <v>5292.7349999999997</v>
      </c>
      <c r="M28" s="21"/>
      <c r="N28" s="21"/>
      <c r="O28" s="21"/>
    </row>
    <row r="29" spans="1:15">
      <c r="A29" s="20" t="str">
        <f>B21&amp;C29</f>
        <v>VALOR (Miles Euros)Golosinas</v>
      </c>
      <c r="B29" s="20">
        <v>0</v>
      </c>
      <c r="C29" s="20" t="s">
        <v>79</v>
      </c>
      <c r="D29" s="21">
        <v>5029.6239999999998</v>
      </c>
      <c r="E29" s="21">
        <v>4252.1239999999998</v>
      </c>
      <c r="F29" s="21">
        <v>4371.567</v>
      </c>
      <c r="G29" s="21">
        <v>4282.0940000000001</v>
      </c>
      <c r="H29" s="21">
        <v>4653.1959999999999</v>
      </c>
      <c r="I29" s="21">
        <v>4098.817</v>
      </c>
      <c r="J29" s="21">
        <v>3980.57</v>
      </c>
      <c r="K29" s="21">
        <v>3764.0970000000002</v>
      </c>
      <c r="L29" s="21">
        <v>4432.201</v>
      </c>
      <c r="M29" s="21"/>
      <c r="N29" s="21"/>
      <c r="O29" s="21"/>
    </row>
    <row r="30" spans="1:15">
      <c r="A30" s="20" t="str">
        <f>B30&amp;C30</f>
        <v>PENETRACION (%)Total Aperitivos</v>
      </c>
      <c r="B30" s="20" t="s">
        <v>59</v>
      </c>
      <c r="C30" s="20" t="s">
        <v>44</v>
      </c>
      <c r="D30" s="21">
        <v>38.389040000000001</v>
      </c>
      <c r="E30" s="21">
        <v>30.80152</v>
      </c>
      <c r="F30" s="21">
        <v>31.13701</v>
      </c>
      <c r="G30" s="21">
        <v>31.205480000000001</v>
      </c>
      <c r="H30" s="21">
        <v>36.529269999999997</v>
      </c>
      <c r="I30" s="21">
        <v>30.775069999999999</v>
      </c>
      <c r="J30" s="21">
        <v>29.51961</v>
      </c>
      <c r="K30" s="21">
        <v>31.8002</v>
      </c>
      <c r="L30" s="21">
        <v>35.343040000000002</v>
      </c>
      <c r="M30" s="21"/>
      <c r="N30" s="21"/>
      <c r="O30" s="21"/>
    </row>
    <row r="31" spans="1:15">
      <c r="A31" s="20" t="str">
        <f>B30&amp;C31</f>
        <v>PENETRACION (%)Patatas Fritas + Otros Aperitivos Salados</v>
      </c>
      <c r="B31" s="20">
        <v>0</v>
      </c>
      <c r="C31" s="20" t="s">
        <v>50</v>
      </c>
      <c r="D31" s="21">
        <v>32.134059999999998</v>
      </c>
      <c r="E31" s="21">
        <v>24.574400000000001</v>
      </c>
      <c r="F31" s="21">
        <v>23.96762</v>
      </c>
      <c r="G31" s="21">
        <v>25.237069999999999</v>
      </c>
      <c r="H31" s="21">
        <v>30.223510000000001</v>
      </c>
      <c r="I31" s="21">
        <v>24.660430000000002</v>
      </c>
      <c r="J31" s="21">
        <v>22.577159999999999</v>
      </c>
      <c r="K31" s="21">
        <v>24.431170000000002</v>
      </c>
      <c r="L31" s="21">
        <v>27.436990000000002</v>
      </c>
      <c r="M31" s="21"/>
      <c r="N31" s="21"/>
      <c r="O31" s="21"/>
    </row>
    <row r="32" spans="1:15">
      <c r="A32" s="20" t="str">
        <f>B30&amp;C32</f>
        <v>PENETRACION (%)Patatas Fritas</v>
      </c>
      <c r="B32" s="20">
        <v>0</v>
      </c>
      <c r="C32" s="20" t="s">
        <v>55</v>
      </c>
      <c r="D32" s="21">
        <v>25.18206</v>
      </c>
      <c r="E32" s="21">
        <v>17.066420000000001</v>
      </c>
      <c r="F32" s="21">
        <v>17.334610000000001</v>
      </c>
      <c r="G32" s="21">
        <v>18.439170000000001</v>
      </c>
      <c r="H32" s="21">
        <v>23.0669</v>
      </c>
      <c r="I32" s="21">
        <v>17.785150000000002</v>
      </c>
      <c r="J32" s="21">
        <v>15.94463</v>
      </c>
      <c r="K32" s="21">
        <v>17.937090000000001</v>
      </c>
      <c r="L32" s="21">
        <v>21.812460000000002</v>
      </c>
      <c r="M32" s="21"/>
      <c r="N32" s="21"/>
      <c r="O32" s="21"/>
    </row>
    <row r="33" spans="1:15">
      <c r="A33" s="20" t="str">
        <f>B30&amp;C33</f>
        <v>PENETRACION (%)Otros Snacks Salados</v>
      </c>
      <c r="B33" s="20">
        <v>0</v>
      </c>
      <c r="C33" s="20" t="s">
        <v>60</v>
      </c>
      <c r="D33" s="21">
        <v>17.664429999999999</v>
      </c>
      <c r="E33" s="21">
        <v>14.69436</v>
      </c>
      <c r="F33" s="21">
        <v>14.591290000000001</v>
      </c>
      <c r="G33" s="21">
        <v>14.12257</v>
      </c>
      <c r="H33" s="21">
        <v>17.79025</v>
      </c>
      <c r="I33" s="21">
        <v>13.41606</v>
      </c>
      <c r="J33" s="21">
        <v>12.64922</v>
      </c>
      <c r="K33" s="21">
        <v>14.164809999999999</v>
      </c>
      <c r="L33" s="21">
        <v>14.77459</v>
      </c>
      <c r="M33" s="21"/>
      <c r="N33" s="21"/>
      <c r="O33" s="21"/>
    </row>
    <row r="34" spans="1:15">
      <c r="A34" s="20" t="str">
        <f>B30&amp;C34</f>
        <v>PENETRACION (%)Frutos Secos</v>
      </c>
      <c r="B34" s="20">
        <v>0</v>
      </c>
      <c r="C34" s="20" t="s">
        <v>64</v>
      </c>
      <c r="D34" s="21">
        <v>11.40612</v>
      </c>
      <c r="E34" s="21">
        <v>9.1150439999999993</v>
      </c>
      <c r="F34" s="21">
        <v>7.7069400000000003</v>
      </c>
      <c r="G34" s="21">
        <v>7.9374729999999998</v>
      </c>
      <c r="H34" s="21">
        <v>10.186999999999999</v>
      </c>
      <c r="I34" s="21">
        <v>7.595294</v>
      </c>
      <c r="J34" s="21">
        <v>7.5312349999999997</v>
      </c>
      <c r="K34" s="21">
        <v>8.3228010000000001</v>
      </c>
      <c r="L34" s="21">
        <v>10.30301</v>
      </c>
      <c r="M34" s="21"/>
      <c r="N34" s="21"/>
      <c r="O34" s="21"/>
    </row>
    <row r="35" spans="1:15">
      <c r="A35" s="20" t="str">
        <f>B30&amp;C35</f>
        <v>PENETRACION (%)Chocolatinas/Chocolate/Bombones</v>
      </c>
      <c r="B35" s="20">
        <v>0</v>
      </c>
      <c r="C35" s="20" t="s">
        <v>68</v>
      </c>
      <c r="D35" s="21">
        <v>7.9989379999999999</v>
      </c>
      <c r="E35" s="21">
        <v>8.2583789999999997</v>
      </c>
      <c r="F35" s="21">
        <v>9.3957940000000004</v>
      </c>
      <c r="G35" s="21">
        <v>7.6027810000000002</v>
      </c>
      <c r="H35" s="21">
        <v>7.2464110000000002</v>
      </c>
      <c r="I35" s="21">
        <v>8.4321420000000007</v>
      </c>
      <c r="J35" s="21">
        <v>7.241168</v>
      </c>
      <c r="K35" s="21">
        <v>8.1919400000000007</v>
      </c>
      <c r="L35" s="21">
        <v>6.5730709999999997</v>
      </c>
      <c r="M35" s="21"/>
      <c r="N35" s="21"/>
      <c r="O35" s="21"/>
    </row>
    <row r="36" spans="1:15">
      <c r="A36" s="20" t="str">
        <f>B30&amp;C36</f>
        <v>PENETRACION (%)Chicles</v>
      </c>
      <c r="B36" s="20">
        <v>0</v>
      </c>
      <c r="C36" s="20" t="s">
        <v>72</v>
      </c>
      <c r="D36" s="21">
        <v>5.93058</v>
      </c>
      <c r="E36" s="21">
        <v>3.846622</v>
      </c>
      <c r="F36" s="21">
        <v>3.278079</v>
      </c>
      <c r="G36" s="21">
        <v>4.4082020000000002</v>
      </c>
      <c r="H36" s="21">
        <v>4.874339</v>
      </c>
      <c r="I36" s="21">
        <v>3.8487269999999998</v>
      </c>
      <c r="J36" s="21">
        <v>3.9841190000000002</v>
      </c>
      <c r="K36" s="21">
        <v>3.8940399999999999</v>
      </c>
      <c r="L36" s="21">
        <v>4.7222439999999999</v>
      </c>
      <c r="M36" s="21"/>
      <c r="N36" s="21"/>
      <c r="O36" s="21"/>
    </row>
    <row r="37" spans="1:15">
      <c r="A37" s="20" t="str">
        <f>B30&amp;C37</f>
        <v>PENETRACION (%)Caramelos</v>
      </c>
      <c r="B37" s="20">
        <v>0</v>
      </c>
      <c r="C37" s="20" t="s">
        <v>76</v>
      </c>
      <c r="D37" s="21">
        <v>3.7479830000000001</v>
      </c>
      <c r="E37" s="21">
        <v>4.4125759999999996</v>
      </c>
      <c r="F37" s="21">
        <v>3.352115</v>
      </c>
      <c r="G37" s="21">
        <v>3.7671960000000002</v>
      </c>
      <c r="H37" s="21">
        <v>3.9819849999999999</v>
      </c>
      <c r="I37" s="21">
        <v>4.2279390000000001</v>
      </c>
      <c r="J37" s="21">
        <v>3.994526</v>
      </c>
      <c r="K37" s="21">
        <v>3.8506670000000001</v>
      </c>
      <c r="L37" s="21">
        <v>3.7590340000000002</v>
      </c>
      <c r="M37" s="21"/>
      <c r="N37" s="21"/>
      <c r="O37" s="21"/>
    </row>
    <row r="38" spans="1:15">
      <c r="A38" s="20" t="str">
        <f>B30&amp;C38</f>
        <v>PENETRACION (%)Golosinas</v>
      </c>
      <c r="B38" s="20">
        <v>0</v>
      </c>
      <c r="C38" s="20" t="s">
        <v>79</v>
      </c>
      <c r="D38" s="21">
        <v>6.2168770000000002</v>
      </c>
      <c r="E38" s="21">
        <v>4.5541869999999998</v>
      </c>
      <c r="F38" s="21">
        <v>4.3784939999999999</v>
      </c>
      <c r="G38" s="21">
        <v>4.5472979999999996</v>
      </c>
      <c r="H38" s="21">
        <v>6.0769729999999997</v>
      </c>
      <c r="I38" s="21">
        <v>4.3844190000000003</v>
      </c>
      <c r="J38" s="21">
        <v>4.621607</v>
      </c>
      <c r="K38" s="21">
        <v>4.9364470000000003</v>
      </c>
      <c r="L38" s="21">
        <v>5.1884319999999997</v>
      </c>
      <c r="M38" s="21"/>
      <c r="N38" s="21"/>
      <c r="O38" s="21"/>
    </row>
    <row r="39" spans="1:15">
      <c r="A39" s="20" t="str">
        <f>B39&amp;C39</f>
        <v>FRECUENCIA COMPRA (Actos)Total Aperitivos</v>
      </c>
      <c r="B39" s="20" t="s">
        <v>117</v>
      </c>
      <c r="C39" s="20" t="s">
        <v>44</v>
      </c>
      <c r="D39" s="21">
        <v>5.7441693550608699</v>
      </c>
      <c r="E39" s="21">
        <v>5.0954647781198803</v>
      </c>
      <c r="F39" s="21">
        <v>5.2306217645643196</v>
      </c>
      <c r="G39" s="21">
        <v>4.8889143655660403</v>
      </c>
      <c r="H39" s="21">
        <v>5.6550384189469698</v>
      </c>
      <c r="I39" s="21">
        <v>4.7319830808055396</v>
      </c>
      <c r="J39" s="21">
        <v>5.1388204639446897</v>
      </c>
      <c r="K39" s="21">
        <v>5.0639684056509999</v>
      </c>
      <c r="L39" s="21">
        <v>5.6317985833561703</v>
      </c>
      <c r="M39" s="21"/>
      <c r="N39" s="21"/>
      <c r="O39" s="21"/>
    </row>
    <row r="40" spans="1:15">
      <c r="A40" s="20" t="str">
        <f>B39&amp;C40</f>
        <v>FRECUENCIA COMPRA (Actos)Patatas Fritas + Otros Aperitivos Salados</v>
      </c>
      <c r="B40" s="20">
        <v>0</v>
      </c>
      <c r="C40" s="20" t="s">
        <v>50</v>
      </c>
      <c r="D40" s="21">
        <v>4.8103472812725698</v>
      </c>
      <c r="E40" s="21">
        <v>4.13249467454383</v>
      </c>
      <c r="F40" s="21">
        <v>4.39354019396343</v>
      </c>
      <c r="G40" s="21">
        <v>3.9650197417350399</v>
      </c>
      <c r="H40" s="21">
        <v>4.9395408921742501</v>
      </c>
      <c r="I40" s="21">
        <v>3.8917978956227901</v>
      </c>
      <c r="J40" s="21">
        <v>4.5243772490923497</v>
      </c>
      <c r="K40" s="21">
        <v>4.6583944884949897</v>
      </c>
      <c r="L40" s="21">
        <v>5.3271949022528098</v>
      </c>
      <c r="M40" s="21"/>
      <c r="N40" s="21"/>
      <c r="O40" s="21"/>
    </row>
    <row r="41" spans="1:15">
      <c r="A41" s="20" t="str">
        <f>B39&amp;C41</f>
        <v>FRECUENCIA COMPRA (Actos)Patatas Fritas</v>
      </c>
      <c r="B41" s="20">
        <v>0</v>
      </c>
      <c r="C41" s="20" t="s">
        <v>55</v>
      </c>
      <c r="D41" s="21">
        <v>3.7136155366288</v>
      </c>
      <c r="E41" s="21">
        <v>3.5254864439795002</v>
      </c>
      <c r="F41" s="21">
        <v>3.5392904658264999</v>
      </c>
      <c r="G41" s="21">
        <v>3.1900886468860801</v>
      </c>
      <c r="H41" s="21">
        <v>3.9259018000646999</v>
      </c>
      <c r="I41" s="21">
        <v>3.21330975447311</v>
      </c>
      <c r="J41" s="21">
        <v>3.3871087943421099</v>
      </c>
      <c r="K41" s="21">
        <v>3.4519028904374198</v>
      </c>
      <c r="L41" s="21">
        <v>3.8850583159283101</v>
      </c>
      <c r="M41" s="21"/>
      <c r="N41" s="21"/>
      <c r="O41" s="21"/>
    </row>
    <row r="42" spans="1:15">
      <c r="A42" s="20" t="str">
        <f>B39&amp;C42</f>
        <v>FRECUENCIA COMPRA (Actos)Otros Snacks Salados</v>
      </c>
      <c r="B42" s="20">
        <v>0</v>
      </c>
      <c r="C42" s="20" t="s">
        <v>60</v>
      </c>
      <c r="D42" s="21">
        <v>3.82596077642016</v>
      </c>
      <c r="E42" s="21">
        <v>3.1163522055395299</v>
      </c>
      <c r="F42" s="21">
        <v>3.4504572196612</v>
      </c>
      <c r="G42" s="21">
        <v>3.2909501518733402</v>
      </c>
      <c r="H42" s="21">
        <v>3.6907303698148799</v>
      </c>
      <c r="I42" s="21">
        <v>3.1667260882656398</v>
      </c>
      <c r="J42" s="21">
        <v>4.1830125464284302</v>
      </c>
      <c r="K42" s="21">
        <v>3.9981540652214602</v>
      </c>
      <c r="L42" s="21">
        <v>4.5350837242574897</v>
      </c>
      <c r="M42" s="21"/>
      <c r="N42" s="21"/>
      <c r="O42" s="21"/>
    </row>
    <row r="43" spans="1:15">
      <c r="A43" s="20" t="str">
        <f>B39&amp;C43</f>
        <v>FRECUENCIA COMPRA (Actos)Frutos Secos</v>
      </c>
      <c r="B43" s="20">
        <v>0</v>
      </c>
      <c r="C43" s="20" t="s">
        <v>64</v>
      </c>
      <c r="D43" s="21">
        <v>3.19337663942057</v>
      </c>
      <c r="E43" s="21">
        <v>2.9626187331534699</v>
      </c>
      <c r="F43" s="21">
        <v>3.4132077195803898</v>
      </c>
      <c r="G43" s="21">
        <v>2.7786998346898599</v>
      </c>
      <c r="H43" s="21">
        <v>2.90923213867468</v>
      </c>
      <c r="I43" s="21">
        <v>2.8433355833636198</v>
      </c>
      <c r="J43" s="21">
        <v>2.86439267579446</v>
      </c>
      <c r="K43" s="21">
        <v>2.9549486472958502</v>
      </c>
      <c r="L43" s="21">
        <v>2.7407611681407702</v>
      </c>
      <c r="M43" s="21"/>
      <c r="N43" s="21"/>
      <c r="O43" s="21"/>
    </row>
    <row r="44" spans="1:15">
      <c r="A44" s="20" t="str">
        <f>B39&amp;C44</f>
        <v>FRECUENCIA COMPRA (Actos)Chocolatinas/Chocolate/Bombones</v>
      </c>
      <c r="B44" s="20">
        <v>0</v>
      </c>
      <c r="C44" s="20" t="s">
        <v>68</v>
      </c>
      <c r="D44" s="21">
        <v>2.13846820115258</v>
      </c>
      <c r="E44" s="21">
        <v>2.0415167633834899</v>
      </c>
      <c r="F44" s="21">
        <v>2.2116078621370701</v>
      </c>
      <c r="G44" s="21">
        <v>2.3400525617459702</v>
      </c>
      <c r="H44" s="21">
        <v>2.3819049062940998</v>
      </c>
      <c r="I44" s="21">
        <v>2.1800587572252201</v>
      </c>
      <c r="J44" s="21">
        <v>2.1376229785402399</v>
      </c>
      <c r="K44" s="21">
        <v>2.0746181246989401</v>
      </c>
      <c r="L44" s="21">
        <v>1.9494957064237901</v>
      </c>
      <c r="M44" s="21"/>
      <c r="N44" s="21"/>
      <c r="O44" s="21"/>
    </row>
    <row r="45" spans="1:15">
      <c r="A45" s="20" t="str">
        <f>B39&amp;C45</f>
        <v>FRECUENCIA COMPRA (Actos)Chicles</v>
      </c>
      <c r="B45" s="20">
        <v>0</v>
      </c>
      <c r="C45" s="20" t="s">
        <v>72</v>
      </c>
      <c r="D45" s="21">
        <v>2.1937729103672701</v>
      </c>
      <c r="E45" s="21">
        <v>2.3552357337799501</v>
      </c>
      <c r="F45" s="21">
        <v>2.6803369623035702</v>
      </c>
      <c r="G45" s="21">
        <v>2.0672425174439102</v>
      </c>
      <c r="H45" s="21">
        <v>2.1269561116678402</v>
      </c>
      <c r="I45" s="21">
        <v>2.2212326616471398</v>
      </c>
      <c r="J45" s="21">
        <v>2.4340597091237299</v>
      </c>
      <c r="K45" s="21">
        <v>1.85768781649346</v>
      </c>
      <c r="L45" s="21">
        <v>1.9726358293550601</v>
      </c>
      <c r="M45" s="21"/>
      <c r="N45" s="21"/>
      <c r="O45" s="21"/>
    </row>
    <row r="46" spans="1:15">
      <c r="A46" s="20" t="str">
        <f>B39&amp;C46</f>
        <v>FRECUENCIA COMPRA (Actos)Caramelos</v>
      </c>
      <c r="B46" s="20">
        <v>0</v>
      </c>
      <c r="C46" s="20" t="s">
        <v>76</v>
      </c>
      <c r="D46" s="21">
        <v>2.3246801478522601</v>
      </c>
      <c r="E46" s="21">
        <v>2.4283101118646502</v>
      </c>
      <c r="F46" s="21">
        <v>2.4293929358061099</v>
      </c>
      <c r="G46" s="21">
        <v>2.3113775141663702</v>
      </c>
      <c r="H46" s="21">
        <v>2.2704850421062202</v>
      </c>
      <c r="I46" s="21">
        <v>2.0202008155215601</v>
      </c>
      <c r="J46" s="21">
        <v>2.16762968732366</v>
      </c>
      <c r="K46" s="21">
        <v>1.97847704613321</v>
      </c>
      <c r="L46" s="21">
        <v>1.9460867633994701</v>
      </c>
      <c r="M46" s="21"/>
      <c r="N46" s="21"/>
      <c r="O46" s="21"/>
    </row>
    <row r="47" spans="1:15">
      <c r="A47" s="20" t="str">
        <f>B39&amp;C47</f>
        <v>FRECUENCIA COMPRA (Actos)Golosinas</v>
      </c>
      <c r="B47" s="20">
        <v>0</v>
      </c>
      <c r="C47" s="20" t="s">
        <v>79</v>
      </c>
      <c r="D47" s="21">
        <v>1.64700121971348</v>
      </c>
      <c r="E47" s="21">
        <v>1.6426880050207899</v>
      </c>
      <c r="F47" s="21">
        <v>1.6479271762927901</v>
      </c>
      <c r="G47" s="21">
        <v>1.6520039324739499</v>
      </c>
      <c r="H47" s="21">
        <v>1.61791059997126</v>
      </c>
      <c r="I47" s="21">
        <v>1.75451755267988</v>
      </c>
      <c r="J47" s="21">
        <v>1.4702764348461199</v>
      </c>
      <c r="K47" s="21">
        <v>1.51543542893479</v>
      </c>
      <c r="L47" s="21">
        <v>1.6805974952398799</v>
      </c>
      <c r="M47" s="21"/>
      <c r="N47" s="21"/>
      <c r="O47" s="21"/>
    </row>
    <row r="48" spans="1:15">
      <c r="A48" s="20" t="str">
        <f>B48&amp;C48</f>
        <v>COMPRA MEDIA (Consumiciones)Total Aperitivos</v>
      </c>
      <c r="B48" s="20" t="s">
        <v>118</v>
      </c>
      <c r="C48" s="20" t="s">
        <v>44</v>
      </c>
      <c r="D48" s="21">
        <v>10.5959263475537</v>
      </c>
      <c r="E48" s="21">
        <v>11.1720459442456</v>
      </c>
      <c r="F48" s="21">
        <v>9.8063307332236906</v>
      </c>
      <c r="G48" s="21">
        <v>9.9756176163398997</v>
      </c>
      <c r="H48" s="21">
        <v>10.421821838495401</v>
      </c>
      <c r="I48" s="21">
        <v>10.234510799670799</v>
      </c>
      <c r="J48" s="21">
        <v>10.942482510395701</v>
      </c>
      <c r="K48" s="21">
        <v>9.9604458072555708</v>
      </c>
      <c r="L48" s="21">
        <v>10.9318811001824</v>
      </c>
      <c r="M48" s="21"/>
      <c r="N48" s="21"/>
      <c r="O48" s="21"/>
    </row>
    <row r="49" spans="1:15">
      <c r="A49" s="20" t="str">
        <f>B48&amp;C49</f>
        <v>COMPRA MEDIA (Consumiciones)Patatas Fritas + Otros Aperitivos Salados</v>
      </c>
      <c r="B49" s="20">
        <v>0</v>
      </c>
      <c r="C49" s="20" t="s">
        <v>50</v>
      </c>
      <c r="D49" s="21">
        <v>7.0297320230975302</v>
      </c>
      <c r="E49" s="21">
        <v>6.2748976343518201</v>
      </c>
      <c r="F49" s="21">
        <v>6.4821136524842498</v>
      </c>
      <c r="G49" s="21">
        <v>6.1458639242883599</v>
      </c>
      <c r="H49" s="21">
        <v>7.3659301318753601</v>
      </c>
      <c r="I49" s="21">
        <v>6.0750592656417801</v>
      </c>
      <c r="J49" s="21">
        <v>7.0023856787783103</v>
      </c>
      <c r="K49" s="21">
        <v>6.87554417728595</v>
      </c>
      <c r="L49" s="21">
        <v>8.0190435253048502</v>
      </c>
      <c r="M49" s="21"/>
      <c r="N49" s="21"/>
      <c r="O49" s="21"/>
    </row>
    <row r="50" spans="1:15">
      <c r="A50" s="20" t="str">
        <f>B48&amp;C50</f>
        <v>COMPRA MEDIA (Consumiciones)Patatas Fritas</v>
      </c>
      <c r="B50" s="20">
        <v>0</v>
      </c>
      <c r="C50" s="20" t="s">
        <v>55</v>
      </c>
      <c r="D50" s="21">
        <v>5.0819679387800196</v>
      </c>
      <c r="E50" s="21">
        <v>4.8179520575739199</v>
      </c>
      <c r="F50" s="21">
        <v>4.6681079809147201</v>
      </c>
      <c r="G50" s="21">
        <v>4.5032942005387904</v>
      </c>
      <c r="H50" s="21">
        <v>5.2004002179143303</v>
      </c>
      <c r="I50" s="21">
        <v>4.4919280945076201</v>
      </c>
      <c r="J50" s="21">
        <v>4.7995585052918797</v>
      </c>
      <c r="K50" s="21">
        <v>4.4995817345851501</v>
      </c>
      <c r="L50" s="21">
        <v>5.2387745075337602</v>
      </c>
      <c r="M50" s="21"/>
      <c r="N50" s="21"/>
      <c r="O50" s="21"/>
    </row>
    <row r="51" spans="1:15">
      <c r="A51" s="20" t="str">
        <f>B48&amp;C51</f>
        <v>COMPRA MEDIA (Consumiciones)Otros Snacks Salados</v>
      </c>
      <c r="B51" s="20">
        <v>0</v>
      </c>
      <c r="C51" s="20" t="s">
        <v>60</v>
      </c>
      <c r="D51" s="21">
        <v>5.5433135358986396</v>
      </c>
      <c r="E51" s="21">
        <v>4.8982469394332702</v>
      </c>
      <c r="F51" s="21">
        <v>5.1017397243824396</v>
      </c>
      <c r="G51" s="21">
        <v>5.1029363775554604</v>
      </c>
      <c r="H51" s="21">
        <v>5.7709770566313097</v>
      </c>
      <c r="I51" s="21">
        <v>5.2119629326805796</v>
      </c>
      <c r="J51" s="21">
        <v>6.4483656906915696</v>
      </c>
      <c r="K51" s="21">
        <v>6.1609173407851801</v>
      </c>
      <c r="L51" s="21">
        <v>7.1574135079128496</v>
      </c>
      <c r="M51" s="21"/>
      <c r="N51" s="21"/>
      <c r="O51" s="21"/>
    </row>
    <row r="52" spans="1:15">
      <c r="A52" s="20" t="str">
        <f>B48&amp;C52</f>
        <v>COMPRA MEDIA (Consumiciones)Frutos Secos</v>
      </c>
      <c r="B52" s="20">
        <v>0</v>
      </c>
      <c r="C52" s="20" t="s">
        <v>64</v>
      </c>
      <c r="D52" s="21">
        <v>5.3841429356475397</v>
      </c>
      <c r="E52" s="21">
        <v>4.85788709234376</v>
      </c>
      <c r="F52" s="21">
        <v>5.7284294016594197</v>
      </c>
      <c r="G52" s="21">
        <v>4.30858271220775</v>
      </c>
      <c r="H52" s="21">
        <v>4.6308994491870301</v>
      </c>
      <c r="I52" s="21">
        <v>4.6674059623330102</v>
      </c>
      <c r="J52" s="21">
        <v>4.9153608930818802</v>
      </c>
      <c r="K52" s="21">
        <v>5.0760284834727498</v>
      </c>
      <c r="L52" s="21">
        <v>4.7296833750994596</v>
      </c>
      <c r="M52" s="21"/>
      <c r="N52" s="21"/>
      <c r="O52" s="21"/>
    </row>
    <row r="53" spans="1:15">
      <c r="A53" s="20" t="str">
        <f>B48&amp;C53</f>
        <v>COMPRA MEDIA (Consumiciones)Chocolatinas/Chocolate/Bombones</v>
      </c>
      <c r="B53" s="20">
        <v>0</v>
      </c>
      <c r="C53" s="20" t="s">
        <v>68</v>
      </c>
      <c r="D53" s="21">
        <v>4.9237473701061099</v>
      </c>
      <c r="E53" s="21">
        <v>6.3711378597981598</v>
      </c>
      <c r="F53" s="21">
        <v>5.4391594004849102</v>
      </c>
      <c r="G53" s="21">
        <v>6.4810122267380201</v>
      </c>
      <c r="H53" s="21">
        <v>6.1142547261128701</v>
      </c>
      <c r="I53" s="21">
        <v>7.1092834945916499</v>
      </c>
      <c r="J53" s="21">
        <v>6.2763212506917503</v>
      </c>
      <c r="K53" s="21">
        <v>6.0797747915762201</v>
      </c>
      <c r="L53" s="21">
        <v>5.24074551537944</v>
      </c>
      <c r="M53" s="21"/>
      <c r="N53" s="21"/>
      <c r="O53" s="21"/>
    </row>
    <row r="54" spans="1:15">
      <c r="A54" s="20" t="str">
        <f>B48&amp;C54</f>
        <v>COMPRA MEDIA (Consumiciones)Chicles</v>
      </c>
      <c r="B54" s="20">
        <v>0</v>
      </c>
      <c r="C54" s="20" t="s">
        <v>72</v>
      </c>
      <c r="D54" s="21">
        <v>4.2869194875596</v>
      </c>
      <c r="E54" s="21">
        <v>5.6495323665366604</v>
      </c>
      <c r="F54" s="21">
        <v>4.3957382157290903</v>
      </c>
      <c r="G54" s="21">
        <v>4.2542398009295299</v>
      </c>
      <c r="H54" s="21">
        <v>3.7009326458407701</v>
      </c>
      <c r="I54" s="21">
        <v>5.23386566129654</v>
      </c>
      <c r="J54" s="21">
        <v>6.6922232295899802</v>
      </c>
      <c r="K54" s="21">
        <v>3.5435376376206098</v>
      </c>
      <c r="L54" s="21">
        <v>5.6199901351089396</v>
      </c>
      <c r="M54" s="21"/>
      <c r="N54" s="21"/>
      <c r="O54" s="21"/>
    </row>
    <row r="55" spans="1:15">
      <c r="A55" s="20" t="str">
        <f>B48&amp;C55</f>
        <v>COMPRA MEDIA (Consumiciones)Caramelos</v>
      </c>
      <c r="B55" s="20">
        <v>0</v>
      </c>
      <c r="C55" s="20" t="s">
        <v>76</v>
      </c>
      <c r="D55" s="21">
        <v>4.7826057778906401</v>
      </c>
      <c r="E55" s="21">
        <v>7.2256530835649002</v>
      </c>
      <c r="F55" s="21">
        <v>5.0129431508109903</v>
      </c>
      <c r="G55" s="21">
        <v>6.2387809368274798</v>
      </c>
      <c r="H55" s="21">
        <v>4.8153056662290004</v>
      </c>
      <c r="I55" s="21">
        <v>6.0164376898886003</v>
      </c>
      <c r="J55" s="21">
        <v>7.65261450703421</v>
      </c>
      <c r="K55" s="21">
        <v>5.4742334498298799</v>
      </c>
      <c r="L55" s="21">
        <v>7.8799600236896703</v>
      </c>
      <c r="M55" s="21"/>
      <c r="N55" s="21"/>
      <c r="O55" s="21"/>
    </row>
    <row r="56" spans="1:15">
      <c r="A56" s="20" t="str">
        <f>B48&amp;C56</f>
        <v>COMPRA MEDIA (Consumiciones)Golosinas</v>
      </c>
      <c r="B56" s="20">
        <v>0</v>
      </c>
      <c r="C56" s="20" t="s">
        <v>79</v>
      </c>
      <c r="D56" s="21">
        <v>5.9077394566964898</v>
      </c>
      <c r="E56" s="21">
        <v>8.6521691378363492</v>
      </c>
      <c r="F56" s="21">
        <v>5.3697756395203298</v>
      </c>
      <c r="G56" s="21">
        <v>6.6986918391253898</v>
      </c>
      <c r="H56" s="21">
        <v>4.8349488010309303</v>
      </c>
      <c r="I56" s="21">
        <v>5.5141859988473598</v>
      </c>
      <c r="J56" s="21">
        <v>5.4582674244755296</v>
      </c>
      <c r="K56" s="21">
        <v>4.4235201865262299</v>
      </c>
      <c r="L56" s="21">
        <v>5.2057711389417802</v>
      </c>
      <c r="M56" s="21"/>
      <c r="N56" s="21"/>
      <c r="O56" s="21"/>
    </row>
    <row r="57" spans="1:15">
      <c r="A57" s="20" t="str">
        <f>B57&amp;C57</f>
        <v>CONSUMO MEDIO (kg ó litros por consumidor)Total Aperitivos</v>
      </c>
      <c r="B57" s="20" t="s">
        <v>71</v>
      </c>
      <c r="C57" s="20" t="s">
        <v>44</v>
      </c>
      <c r="D57" s="21">
        <v>1.19485175884341</v>
      </c>
      <c r="E57" s="21">
        <v>1.09478276614758</v>
      </c>
      <c r="F57" s="21">
        <v>1.04786145511002</v>
      </c>
      <c r="G57" s="21">
        <v>1.01857609367132</v>
      </c>
      <c r="H57" s="21">
        <v>1.1921309231614901</v>
      </c>
      <c r="I57" s="21">
        <v>1.1190091125008399</v>
      </c>
      <c r="J57" s="21">
        <v>1.1286545905665</v>
      </c>
      <c r="K57" s="21">
        <v>1.0976836674988799</v>
      </c>
      <c r="L57" s="21">
        <v>1.20942238065807</v>
      </c>
      <c r="M57" s="21"/>
      <c r="N57" s="21"/>
      <c r="O57" s="21"/>
    </row>
    <row r="58" spans="1:15">
      <c r="A58" s="20" t="str">
        <f>B57&amp;C58</f>
        <v>CONSUMO MEDIO (kg ó litros por consumidor)Patatas Fritas + Otros Aperitivos Salados</v>
      </c>
      <c r="B58" s="20">
        <v>0</v>
      </c>
      <c r="C58" s="20" t="s">
        <v>50</v>
      </c>
      <c r="D58" s="21">
        <v>0.89198180891524903</v>
      </c>
      <c r="E58" s="21">
        <v>0.74405011668608001</v>
      </c>
      <c r="F58" s="21">
        <v>0.77142595640377298</v>
      </c>
      <c r="G58" s="21">
        <v>0.72456028587760202</v>
      </c>
      <c r="H58" s="21">
        <v>0.88820356125927002</v>
      </c>
      <c r="I58" s="21">
        <v>0.74807658035904701</v>
      </c>
      <c r="J58" s="21">
        <v>0.80329704504933097</v>
      </c>
      <c r="K58" s="21">
        <v>0.77557145642914005</v>
      </c>
      <c r="L58" s="21">
        <v>0.93112962504668095</v>
      </c>
      <c r="M58" s="21"/>
      <c r="N58" s="21"/>
      <c r="O58" s="21"/>
    </row>
    <row r="59" spans="1:15">
      <c r="A59" s="20" t="str">
        <f>B57&amp;C59</f>
        <v>CONSUMO MEDIO (kg ó litros por consumidor)Patatas Fritas</v>
      </c>
      <c r="B59" s="20">
        <v>0</v>
      </c>
      <c r="C59" s="20" t="s">
        <v>55</v>
      </c>
      <c r="D59" s="21">
        <v>0.73899322475553797</v>
      </c>
      <c r="E59" s="21">
        <v>0.66472905627615397</v>
      </c>
      <c r="F59" s="21">
        <v>0.62523518995170801</v>
      </c>
      <c r="G59" s="21">
        <v>0.58297367175567205</v>
      </c>
      <c r="H59" s="21">
        <v>0.71865473071569896</v>
      </c>
      <c r="I59" s="21">
        <v>0.62299246305375799</v>
      </c>
      <c r="J59" s="21">
        <v>0.63167768687211201</v>
      </c>
      <c r="K59" s="21">
        <v>0.58625557040790799</v>
      </c>
      <c r="L59" s="21">
        <v>0.6807401789659</v>
      </c>
      <c r="M59" s="21"/>
      <c r="N59" s="21"/>
      <c r="O59" s="21"/>
    </row>
    <row r="60" spans="1:15">
      <c r="A60" s="20" t="str">
        <f>B57&amp;C60</f>
        <v>CONSUMO MEDIO (kg ó litros por consumidor)Otros Snacks Salados</v>
      </c>
      <c r="B60" s="20">
        <v>0</v>
      </c>
      <c r="C60" s="20" t="s">
        <v>60</v>
      </c>
      <c r="D60" s="21">
        <v>0.56914567246501802</v>
      </c>
      <c r="E60" s="21">
        <v>0.47229238164502202</v>
      </c>
      <c r="F60" s="21">
        <v>0.52435625178337497</v>
      </c>
      <c r="G60" s="21">
        <v>0.53362991713388197</v>
      </c>
      <c r="H60" s="21">
        <v>0.577141549925135</v>
      </c>
      <c r="I60" s="21">
        <v>0.54918371604622496</v>
      </c>
      <c r="J60" s="21">
        <v>0.63753328447847801</v>
      </c>
      <c r="K60" s="21">
        <v>0.59530648528988805</v>
      </c>
      <c r="L60" s="21">
        <v>0.724133310693447</v>
      </c>
      <c r="M60" s="21"/>
      <c r="N60" s="21"/>
      <c r="O60" s="21"/>
    </row>
    <row r="61" spans="1:15">
      <c r="A61" s="20" t="str">
        <f>B57&amp;C61</f>
        <v>CONSUMO MEDIO (kg ó litros por consumidor)Frutos Secos</v>
      </c>
      <c r="B61" s="20">
        <v>0</v>
      </c>
      <c r="C61" s="20" t="s">
        <v>64</v>
      </c>
      <c r="D61" s="21">
        <v>0.86975877842854699</v>
      </c>
      <c r="E61" s="21">
        <v>0.75951722093240603</v>
      </c>
      <c r="F61" s="21">
        <v>0.92314424065207101</v>
      </c>
      <c r="G61" s="21">
        <v>0.81320726974228197</v>
      </c>
      <c r="H61" s="21">
        <v>0.88945242183220297</v>
      </c>
      <c r="I61" s="21">
        <v>0.946022439230638</v>
      </c>
      <c r="J61" s="21">
        <v>1.0798460533404499</v>
      </c>
      <c r="K61" s="21">
        <v>1.06472503926224</v>
      </c>
      <c r="L61" s="21">
        <v>1.01412472254199</v>
      </c>
      <c r="M61" s="21"/>
      <c r="N61" s="21"/>
      <c r="O61" s="21"/>
    </row>
    <row r="62" spans="1:15">
      <c r="A62" s="20" t="str">
        <f>B57&amp;C62</f>
        <v>CONSUMO MEDIO (kg ó litros por consumidor)Chocolatinas/Chocolate/Bombones</v>
      </c>
      <c r="B62" s="20">
        <v>0</v>
      </c>
      <c r="C62" s="20" t="s">
        <v>68</v>
      </c>
      <c r="D62" s="21">
        <v>0.39362145221239803</v>
      </c>
      <c r="E62" s="21">
        <v>0.56950421040900701</v>
      </c>
      <c r="F62" s="21">
        <v>0.38331667042950102</v>
      </c>
      <c r="G62" s="21">
        <v>0.47354916271354403</v>
      </c>
      <c r="H62" s="21">
        <v>0.50258546779556901</v>
      </c>
      <c r="I62" s="21">
        <v>0.62038295746715899</v>
      </c>
      <c r="J62" s="21">
        <v>0.492438806973652</v>
      </c>
      <c r="K62" s="21">
        <v>0.46025648350647902</v>
      </c>
      <c r="L62" s="21">
        <v>0.50650603892562995</v>
      </c>
      <c r="M62" s="21"/>
      <c r="N62" s="21"/>
      <c r="O62" s="21"/>
    </row>
    <row r="63" spans="1:15">
      <c r="A63" s="20" t="str">
        <f>B57&amp;C63</f>
        <v>CONSUMO MEDIO (kg ó litros por consumidor)Chicles</v>
      </c>
      <c r="B63" s="20">
        <v>0</v>
      </c>
      <c r="C63" s="20" t="s">
        <v>72</v>
      </c>
      <c r="D63" s="21">
        <v>0.170358037470107</v>
      </c>
      <c r="E63" s="21">
        <v>0.23038388431133799</v>
      </c>
      <c r="F63" s="21">
        <v>0.20644169182368899</v>
      </c>
      <c r="G63" s="21">
        <v>0.183329916229624</v>
      </c>
      <c r="H63" s="21">
        <v>0.17465666788029699</v>
      </c>
      <c r="I63" s="21">
        <v>0.18317773018811201</v>
      </c>
      <c r="J63" s="21">
        <v>0.189904787570355</v>
      </c>
      <c r="K63" s="21">
        <v>0.160840751851974</v>
      </c>
      <c r="L63" s="21">
        <v>0.140133621929523</v>
      </c>
      <c r="M63" s="21"/>
      <c r="N63" s="21"/>
      <c r="O63" s="21"/>
    </row>
    <row r="64" spans="1:15">
      <c r="A64" s="20" t="str">
        <f>B57&amp;C64</f>
        <v>CONSUMO MEDIO (kg ó litros por consumidor)Caramelos</v>
      </c>
      <c r="B64" s="20">
        <v>0</v>
      </c>
      <c r="C64" s="20" t="s">
        <v>76</v>
      </c>
      <c r="D64" s="21">
        <v>0.26138567686944902</v>
      </c>
      <c r="E64" s="21">
        <v>0.32810136219661501</v>
      </c>
      <c r="F64" s="21">
        <v>0.332335743037867</v>
      </c>
      <c r="G64" s="21">
        <v>0.297222743512782</v>
      </c>
      <c r="H64" s="21">
        <v>0.29406604995302699</v>
      </c>
      <c r="I64" s="21">
        <v>0.29682416522306898</v>
      </c>
      <c r="J64" s="21">
        <v>0.35071335747038801</v>
      </c>
      <c r="K64" s="21">
        <v>0.28418553594915802</v>
      </c>
      <c r="L64" s="21">
        <v>0.24622463355048901</v>
      </c>
      <c r="M64" s="21"/>
      <c r="N64" s="21"/>
      <c r="O64" s="21"/>
    </row>
    <row r="65" spans="1:15">
      <c r="A65" s="20" t="str">
        <f>B57&amp;C65</f>
        <v>CONSUMO MEDIO (kg ó litros por consumidor)Golosinas</v>
      </c>
      <c r="B65" s="20">
        <v>0</v>
      </c>
      <c r="C65" s="20" t="s">
        <v>79</v>
      </c>
      <c r="D65" s="21">
        <v>0.34536533935665498</v>
      </c>
      <c r="E65" s="21">
        <v>0.32414146638424701</v>
      </c>
      <c r="F65" s="21">
        <v>0.37252265254009898</v>
      </c>
      <c r="G65" s="21">
        <v>0.333476225196701</v>
      </c>
      <c r="H65" s="21">
        <v>0.32548433668479099</v>
      </c>
      <c r="I65" s="21">
        <v>0.36795325646078297</v>
      </c>
      <c r="J65" s="21">
        <v>0.28676749462442602</v>
      </c>
      <c r="K65" s="21">
        <v>0.32532186654760697</v>
      </c>
      <c r="L65" s="21">
        <v>0.353119926519885</v>
      </c>
      <c r="M65" s="21"/>
      <c r="N65" s="21"/>
      <c r="O65" s="21"/>
    </row>
    <row r="66" spans="1:15">
      <c r="A66" s="20" t="str">
        <f>B66&amp;C66</f>
        <v>VOLUMEN POR ACTO (consumiciones)Total Aperitivos</v>
      </c>
      <c r="B66" s="20" t="s">
        <v>75</v>
      </c>
      <c r="C66" s="20" t="s">
        <v>44</v>
      </c>
      <c r="D66" s="21">
        <v>1.8446403113477501</v>
      </c>
      <c r="E66" s="21">
        <v>2.1925469865317799</v>
      </c>
      <c r="F66" s="21">
        <v>1.8747925532788901</v>
      </c>
      <c r="G66" s="21">
        <v>2.0404566066038901</v>
      </c>
      <c r="H66" s="21">
        <v>1.8429267966734899</v>
      </c>
      <c r="I66" s="21">
        <v>2.1628375725148601</v>
      </c>
      <c r="J66" s="21">
        <v>2.1293763008789699</v>
      </c>
      <c r="K66" s="21">
        <v>1.96692495082325</v>
      </c>
      <c r="L66" s="21">
        <v>1.94109944423256</v>
      </c>
      <c r="M66" s="21"/>
      <c r="N66" s="21"/>
      <c r="O66" s="21"/>
    </row>
    <row r="67" spans="1:15">
      <c r="A67" s="20" t="str">
        <f>B66&amp;C67</f>
        <v>VOLUMEN POR ACTO (consumiciones)Patatas Fritas + Otros Aperitivos Salados</v>
      </c>
      <c r="B67" s="20">
        <v>0</v>
      </c>
      <c r="C67" s="20" t="s">
        <v>50</v>
      </c>
      <c r="D67" s="21">
        <v>1.4613772378691601</v>
      </c>
      <c r="E67" s="21">
        <v>1.5184284865520099</v>
      </c>
      <c r="F67" s="21">
        <v>1.47537370009507</v>
      </c>
      <c r="G67" s="21">
        <v>1.55002101492665</v>
      </c>
      <c r="H67" s="21">
        <v>1.49121756306244</v>
      </c>
      <c r="I67" s="21">
        <v>1.56099042873592</v>
      </c>
      <c r="J67" s="21">
        <v>1.5477015494636499</v>
      </c>
      <c r="K67" s="21">
        <v>1.4759471732732701</v>
      </c>
      <c r="L67" s="21">
        <v>1.5053031984832601</v>
      </c>
      <c r="M67" s="21"/>
      <c r="N67" s="21"/>
      <c r="O67" s="21"/>
    </row>
    <row r="68" spans="1:15">
      <c r="A68" s="20" t="str">
        <f>B66&amp;C68</f>
        <v>VOLUMEN POR ACTO (consumiciones)Patatas Fritas</v>
      </c>
      <c r="B68" s="20">
        <v>0</v>
      </c>
      <c r="C68" s="20" t="s">
        <v>55</v>
      </c>
      <c r="D68" s="21">
        <v>1.3684690535825901</v>
      </c>
      <c r="E68" s="21">
        <v>1.3666063206118899</v>
      </c>
      <c r="F68" s="21">
        <v>1.3189389302707599</v>
      </c>
      <c r="G68" s="21">
        <v>1.4116517435760201</v>
      </c>
      <c r="H68" s="21">
        <v>1.32463838444167</v>
      </c>
      <c r="I68" s="21">
        <v>1.3979131916101799</v>
      </c>
      <c r="J68" s="21">
        <v>1.4170074824018499</v>
      </c>
      <c r="K68" s="21">
        <v>1.3035076238818999</v>
      </c>
      <c r="L68" s="21">
        <v>1.34844166587033</v>
      </c>
      <c r="M68" s="21"/>
      <c r="N68" s="21"/>
      <c r="O68" s="21"/>
    </row>
    <row r="69" spans="1:15">
      <c r="A69" s="20" t="str">
        <f>B66&amp;C69</f>
        <v>VOLUMEN POR ACTO (consumiciones)Otros Snacks Salados</v>
      </c>
      <c r="B69" s="20">
        <v>0</v>
      </c>
      <c r="C69" s="20" t="s">
        <v>60</v>
      </c>
      <c r="D69" s="21">
        <v>1.4488683653169501</v>
      </c>
      <c r="E69" s="21">
        <v>1.5717886221994799</v>
      </c>
      <c r="F69" s="21">
        <v>1.4785691865159201</v>
      </c>
      <c r="G69" s="21">
        <v>1.55059667939688</v>
      </c>
      <c r="H69" s="21">
        <v>1.56364092696394</v>
      </c>
      <c r="I69" s="21">
        <v>1.6458521474255701</v>
      </c>
      <c r="J69" s="21">
        <v>1.5415602078930799</v>
      </c>
      <c r="K69" s="21">
        <v>1.54094045409026</v>
      </c>
      <c r="L69" s="21">
        <v>1.5782318349778</v>
      </c>
      <c r="M69" s="21"/>
      <c r="N69" s="21"/>
      <c r="O69" s="21"/>
    </row>
    <row r="70" spans="1:15">
      <c r="A70" s="20" t="str">
        <f>B66&amp;C70</f>
        <v>VOLUMEN POR ACTO (consumiciones)Frutos Secos</v>
      </c>
      <c r="B70" s="20">
        <v>0</v>
      </c>
      <c r="C70" s="20" t="s">
        <v>64</v>
      </c>
      <c r="D70" s="21">
        <v>1.6860344217412699</v>
      </c>
      <c r="E70" s="21">
        <v>1.63972739319478</v>
      </c>
      <c r="F70" s="21">
        <v>1.6783125646872901</v>
      </c>
      <c r="G70" s="21">
        <v>1.5505750777462599</v>
      </c>
      <c r="H70" s="21">
        <v>1.59179440774935</v>
      </c>
      <c r="I70" s="21">
        <v>1.64152483078045</v>
      </c>
      <c r="J70" s="21">
        <v>1.71602201563324</v>
      </c>
      <c r="K70" s="21">
        <v>1.71780598898663</v>
      </c>
      <c r="L70" s="21">
        <v>1.7256824235830499</v>
      </c>
      <c r="M70" s="21"/>
      <c r="N70" s="21"/>
      <c r="O70" s="21"/>
    </row>
    <row r="71" spans="1:15">
      <c r="A71" s="20" t="str">
        <f>B66&amp;C71</f>
        <v>VOLUMEN POR ACTO (consumiciones)Chocolatinas/Chocolate/Bombones</v>
      </c>
      <c r="B71" s="20">
        <v>0</v>
      </c>
      <c r="C71" s="20" t="s">
        <v>68</v>
      </c>
      <c r="D71" s="21">
        <v>2.3024646181095099</v>
      </c>
      <c r="E71" s="21">
        <v>3.1207864535185199</v>
      </c>
      <c r="F71" s="21">
        <v>2.4593688119868902</v>
      </c>
      <c r="G71" s="21">
        <v>2.76960113319095</v>
      </c>
      <c r="H71" s="21">
        <v>2.5669600452797998</v>
      </c>
      <c r="I71" s="21">
        <v>3.2610513230571598</v>
      </c>
      <c r="J71" s="21">
        <v>2.93612171730011</v>
      </c>
      <c r="K71" s="21">
        <v>2.9305512755310099</v>
      </c>
      <c r="L71" s="21">
        <v>2.68825701852569</v>
      </c>
      <c r="M71" s="21"/>
      <c r="N71" s="21"/>
      <c r="O71" s="21"/>
    </row>
    <row r="72" spans="1:15">
      <c r="A72" s="20" t="str">
        <f>B66&amp;C72</f>
        <v>VOLUMEN POR ACTO (consumiciones)Chicles</v>
      </c>
      <c r="B72" s="20">
        <v>0</v>
      </c>
      <c r="C72" s="20" t="s">
        <v>72</v>
      </c>
      <c r="D72" s="21">
        <v>1.9541309254483901</v>
      </c>
      <c r="E72" s="21">
        <v>2.39871206330147</v>
      </c>
      <c r="F72" s="21">
        <v>1.63999462662756</v>
      </c>
      <c r="G72" s="21">
        <v>2.0579297131474399</v>
      </c>
      <c r="H72" s="21">
        <v>1.74001363993294</v>
      </c>
      <c r="I72" s="21">
        <v>2.3562888083121498</v>
      </c>
      <c r="J72" s="21">
        <v>2.74940799706151</v>
      </c>
      <c r="K72" s="21">
        <v>1.90749899211232</v>
      </c>
      <c r="L72" s="21">
        <v>2.8489749863999698</v>
      </c>
      <c r="M72" s="21"/>
      <c r="N72" s="21"/>
      <c r="O72" s="21"/>
    </row>
    <row r="73" spans="1:15">
      <c r="A73" s="20" t="str">
        <f>B66&amp;C73</f>
        <v>VOLUMEN POR ACTO (consumiciones)Caramelos</v>
      </c>
      <c r="B73" s="20">
        <v>0</v>
      </c>
      <c r="C73" s="20" t="s">
        <v>76</v>
      </c>
      <c r="D73" s="21">
        <v>2.05731777006365</v>
      </c>
      <c r="E73" s="21">
        <v>2.9755890931148299</v>
      </c>
      <c r="F73" s="21">
        <v>2.06345506193201</v>
      </c>
      <c r="G73" s="21">
        <v>2.6991613869176101</v>
      </c>
      <c r="H73" s="21">
        <v>2.1208268616304502</v>
      </c>
      <c r="I73" s="21">
        <v>2.9781384324089202</v>
      </c>
      <c r="J73" s="21">
        <v>3.5304067626434801</v>
      </c>
      <c r="K73" s="21">
        <v>2.76689257554384</v>
      </c>
      <c r="L73" s="21">
        <v>4.0491308876305103</v>
      </c>
      <c r="M73" s="21"/>
      <c r="N73" s="21"/>
      <c r="O73" s="21"/>
    </row>
    <row r="74" spans="1:15">
      <c r="A74" s="20" t="str">
        <f>B66&amp;C74</f>
        <v>VOLUMEN POR ACTO (consumiciones)Golosinas</v>
      </c>
      <c r="B74" s="20">
        <v>0</v>
      </c>
      <c r="C74" s="20" t="s">
        <v>79</v>
      </c>
      <c r="D74" s="21">
        <v>3.5869672626740701</v>
      </c>
      <c r="E74" s="21">
        <v>5.2670800002139497</v>
      </c>
      <c r="F74" s="21">
        <v>3.2585029950172202</v>
      </c>
      <c r="G74" s="21">
        <v>4.0548885553158502</v>
      </c>
      <c r="H74" s="21">
        <v>2.9883905829635</v>
      </c>
      <c r="I74" s="21">
        <v>3.1428502897704802</v>
      </c>
      <c r="J74" s="21">
        <v>3.71240896957366</v>
      </c>
      <c r="K74" s="21">
        <v>2.9189763562777098</v>
      </c>
      <c r="L74" s="21">
        <v>3.0975716396618398</v>
      </c>
      <c r="M74" s="21"/>
      <c r="N74" s="21"/>
      <c r="O74" s="21"/>
    </row>
    <row r="75" spans="1:15">
      <c r="A75" s="20" t="str">
        <f>B75&amp;C75</f>
        <v>CONSUMO PER CAPITA (kg ó litros por individuo)Total Aperitivos</v>
      </c>
      <c r="B75" s="20" t="s">
        <v>56</v>
      </c>
      <c r="C75" s="20" t="s">
        <v>44</v>
      </c>
      <c r="D75" s="21">
        <v>0.45869211964310003</v>
      </c>
      <c r="E75" s="21">
        <v>0.33720973267149901</v>
      </c>
      <c r="F75" s="21">
        <v>0.32627272606375302</v>
      </c>
      <c r="G75" s="21">
        <v>0.31785155919538599</v>
      </c>
      <c r="H75" s="21">
        <v>0.435476723675153</v>
      </c>
      <c r="I75" s="21">
        <v>0.34437583767851099</v>
      </c>
      <c r="J75" s="21">
        <v>0.33317443338232799</v>
      </c>
      <c r="K75" s="21">
        <v>0.34906560163197897</v>
      </c>
      <c r="L75" s="21">
        <v>0.42744663576493502</v>
      </c>
      <c r="M75" s="21"/>
      <c r="N75" s="21"/>
      <c r="O75" s="21"/>
    </row>
    <row r="76" spans="1:15">
      <c r="A76" s="20" t="str">
        <f>B75&amp;C76</f>
        <v>CONSUMO PER CAPITA (kg ó litros por individuo)Patatas Fritas + Otros Aperitivos Salados</v>
      </c>
      <c r="B76" s="20">
        <v>0</v>
      </c>
      <c r="C76" s="20" t="s">
        <v>50</v>
      </c>
      <c r="D76" s="21">
        <v>0.28662996966591098</v>
      </c>
      <c r="E76" s="21">
        <v>0.18284585187490399</v>
      </c>
      <c r="F76" s="21">
        <v>0.184892441812222</v>
      </c>
      <c r="G76" s="21">
        <v>0.18285778653913101</v>
      </c>
      <c r="H76" s="21">
        <v>0.268446292157552</v>
      </c>
      <c r="I76" s="21">
        <v>0.18447890144583701</v>
      </c>
      <c r="J76" s="21">
        <v>0.18136165913606</v>
      </c>
      <c r="K76" s="21">
        <v>0.18948118099167899</v>
      </c>
      <c r="L76" s="21">
        <v>0.25547394211109498</v>
      </c>
      <c r="M76" s="21"/>
      <c r="N76" s="21"/>
      <c r="O76" s="21"/>
    </row>
    <row r="77" spans="1:15">
      <c r="A77" s="20" t="str">
        <f>B75&amp;C77</f>
        <v>CONSUMO PER CAPITA (kg ó litros por individuo)Patatas Fritas</v>
      </c>
      <c r="B77" s="20">
        <v>0</v>
      </c>
      <c r="C77" s="20" t="s">
        <v>55</v>
      </c>
      <c r="D77" s="21">
        <v>0.186093717253874</v>
      </c>
      <c r="E77" s="21">
        <v>0.113445452606125</v>
      </c>
      <c r="F77" s="21">
        <v>0.108382081760888</v>
      </c>
      <c r="G77" s="21">
        <v>0.10749550639027</v>
      </c>
      <c r="H77" s="21">
        <v>0.16577136807946</v>
      </c>
      <c r="I77" s="21">
        <v>0.110800144042805</v>
      </c>
      <c r="J77" s="21">
        <v>0.100718669964317</v>
      </c>
      <c r="K77" s="21">
        <v>0.10515718929407999</v>
      </c>
      <c r="L77" s="21">
        <v>0.14848617924086499</v>
      </c>
      <c r="M77" s="21"/>
      <c r="N77" s="21"/>
      <c r="O77" s="21"/>
    </row>
    <row r="78" spans="1:15">
      <c r="A78" s="20" t="str">
        <f>B75&amp;C78</f>
        <v>CONSUMO PER CAPITA (kg ó litros por individuo)Otros Snacks Salados</v>
      </c>
      <c r="B78" s="20">
        <v>0</v>
      </c>
      <c r="C78" s="20" t="s">
        <v>60</v>
      </c>
      <c r="D78" s="21">
        <v>0.10053633891061201</v>
      </c>
      <c r="E78" s="21">
        <v>6.9400342811493404E-2</v>
      </c>
      <c r="F78" s="21">
        <v>7.6510341330842405E-2</v>
      </c>
      <c r="G78" s="21">
        <v>7.5362258588174497E-2</v>
      </c>
      <c r="H78" s="21">
        <v>0.10267492458555599</v>
      </c>
      <c r="I78" s="21">
        <v>7.3678816854991197E-2</v>
      </c>
      <c r="J78" s="21">
        <v>8.0642987726908505E-2</v>
      </c>
      <c r="K78" s="21">
        <v>8.4324032558990597E-2</v>
      </c>
      <c r="L78" s="21">
        <v>0.106987727708383</v>
      </c>
      <c r="M78" s="21"/>
      <c r="N78" s="21"/>
      <c r="O78" s="21"/>
    </row>
    <row r="79" spans="1:15">
      <c r="A79" s="20" t="str">
        <f>B75&amp;C79</f>
        <v>CONSUMO PER CAPITA (kg ó litros por individuo)Frutos Secos</v>
      </c>
      <c r="B79" s="20">
        <v>0</v>
      </c>
      <c r="C79" s="20" t="s">
        <v>64</v>
      </c>
      <c r="D79" s="21">
        <v>9.9205729978094195E-2</v>
      </c>
      <c r="E79" s="21">
        <v>6.9230328875566002E-2</v>
      </c>
      <c r="F79" s="21">
        <v>7.1146172740510702E-2</v>
      </c>
      <c r="G79" s="21">
        <v>6.4548107469830807E-2</v>
      </c>
      <c r="H79" s="21">
        <v>9.0608518212046602E-2</v>
      </c>
      <c r="I79" s="21">
        <v>7.1853185565538297E-2</v>
      </c>
      <c r="J79" s="21">
        <v>8.1325743915294499E-2</v>
      </c>
      <c r="K79" s="21">
        <v>8.8614946214968196E-2</v>
      </c>
      <c r="L79" s="21">
        <v>0.104485371575973</v>
      </c>
      <c r="M79" s="21"/>
      <c r="N79" s="21"/>
      <c r="O79" s="21"/>
    </row>
    <row r="80" spans="1:15">
      <c r="A80" s="20" t="str">
        <f>B75&amp;C80</f>
        <v>CONSUMO PER CAPITA (kg ó litros por individuo)Chocolatinas/Chocolate/Bombones</v>
      </c>
      <c r="B80" s="20">
        <v>0</v>
      </c>
      <c r="C80" s="20" t="s">
        <v>68</v>
      </c>
      <c r="D80" s="21">
        <v>3.1485535917169398E-2</v>
      </c>
      <c r="E80" s="21">
        <v>4.7031816116533197E-2</v>
      </c>
      <c r="F80" s="21">
        <v>3.6015644721214803E-2</v>
      </c>
      <c r="G80" s="21">
        <v>3.60029057684444E-2</v>
      </c>
      <c r="H80" s="21">
        <v>3.6419408622739603E-2</v>
      </c>
      <c r="I80" s="21">
        <v>5.2311571917430397E-2</v>
      </c>
      <c r="J80" s="21">
        <v>3.5658321310157899E-2</v>
      </c>
      <c r="K80" s="21">
        <v>3.7703934974960697E-2</v>
      </c>
      <c r="L80" s="21">
        <v>3.3293001557869302E-2</v>
      </c>
      <c r="M80" s="21"/>
      <c r="N80" s="21"/>
      <c r="O80" s="21"/>
    </row>
    <row r="81" spans="1:15">
      <c r="A81" s="20" t="str">
        <f>B75&amp;C81</f>
        <v>CONSUMO PER CAPITA (kg ó litros por individuo)Chicles</v>
      </c>
      <c r="B81" s="20">
        <v>0</v>
      </c>
      <c r="C81" s="20" t="s">
        <v>72</v>
      </c>
      <c r="D81" s="21">
        <v>1.01032196985947E-2</v>
      </c>
      <c r="E81" s="21">
        <v>8.8619971783744592E-3</v>
      </c>
      <c r="F81" s="21">
        <v>6.7673217469170497E-3</v>
      </c>
      <c r="G81" s="21">
        <v>8.0815530338325999E-3</v>
      </c>
      <c r="H81" s="21">
        <v>8.5133580785897792E-3</v>
      </c>
      <c r="I81" s="21">
        <v>7.0500107597369997E-3</v>
      </c>
      <c r="J81" s="21">
        <v>7.5660327235001403E-3</v>
      </c>
      <c r="K81" s="21">
        <v>6.2632032134165901E-3</v>
      </c>
      <c r="L81" s="21">
        <v>6.6174515535495897E-3</v>
      </c>
      <c r="M81" s="21"/>
      <c r="N81" s="21"/>
      <c r="O81" s="21"/>
    </row>
    <row r="82" spans="1:15">
      <c r="A82" s="20" t="str">
        <f>B75&amp;C82</f>
        <v>CONSUMO PER CAPITA (kg ó litros por individuo)Caramelos</v>
      </c>
      <c r="B82" s="20">
        <v>0</v>
      </c>
      <c r="C82" s="20" t="s">
        <v>76</v>
      </c>
      <c r="D82" s="21">
        <v>9.7966907335018706E-3</v>
      </c>
      <c r="E82" s="21">
        <v>1.44777219639609E-2</v>
      </c>
      <c r="F82" s="21">
        <v>1.11402762927338E-2</v>
      </c>
      <c r="G82" s="21">
        <v>1.1196963304703799E-2</v>
      </c>
      <c r="H82" s="21">
        <v>1.1709665999222E-2</v>
      </c>
      <c r="I82" s="21">
        <v>1.2549544642890599E-2</v>
      </c>
      <c r="J82" s="21">
        <v>1.4009336249627601E-2</v>
      </c>
      <c r="K82" s="21">
        <v>1.0943038651567399E-2</v>
      </c>
      <c r="L82" s="21">
        <v>9.2556676915382698E-3</v>
      </c>
      <c r="M82" s="21"/>
      <c r="N82" s="21"/>
      <c r="O82" s="21"/>
    </row>
    <row r="83" spans="1:15">
      <c r="A83" s="20" t="str">
        <f>B75&amp;C83</f>
        <v>CONSUMO PER CAPITA (kg ó litros por individuo)Golosinas</v>
      </c>
      <c r="B83" s="20">
        <v>0</v>
      </c>
      <c r="C83" s="20" t="s">
        <v>79</v>
      </c>
      <c r="D83" s="21">
        <v>2.1470938348435799E-2</v>
      </c>
      <c r="E83" s="21">
        <v>1.47620085236808E-2</v>
      </c>
      <c r="F83" s="21">
        <v>1.6310881990109102E-2</v>
      </c>
      <c r="G83" s="21">
        <v>1.5164157718845101E-2</v>
      </c>
      <c r="H83" s="21">
        <v>1.9779595259563899E-2</v>
      </c>
      <c r="I83" s="21">
        <v>1.61326124873853E-2</v>
      </c>
      <c r="J83" s="21">
        <v>1.32532666052871E-2</v>
      </c>
      <c r="K83" s="21">
        <v>1.6059341521533401E-2</v>
      </c>
      <c r="L83" s="21">
        <v>1.83213872659342E-2</v>
      </c>
      <c r="M83" s="21"/>
      <c r="N83" s="21"/>
      <c r="O83" s="21"/>
    </row>
    <row r="84" spans="1:15">
      <c r="A84" s="20" t="str">
        <f>B84&amp;C84</f>
        <v>GASTO PER CAPITA (€ por individuo)Total Aperitivos</v>
      </c>
      <c r="B84" s="20" t="s">
        <v>82</v>
      </c>
      <c r="C84" s="20" t="s">
        <v>44</v>
      </c>
      <c r="D84" s="21">
        <v>4.0144890006797596</v>
      </c>
      <c r="E84" s="21">
        <v>3.08785199414283</v>
      </c>
      <c r="F84" s="21">
        <v>2.93203196194015</v>
      </c>
      <c r="G84" s="21">
        <v>2.73345189783808</v>
      </c>
      <c r="H84" s="21">
        <v>3.7128806422742602</v>
      </c>
      <c r="I84" s="21">
        <v>2.7853888131061502</v>
      </c>
      <c r="J84" s="21">
        <v>2.7962110391242998</v>
      </c>
      <c r="K84" s="21">
        <v>2.9083618458856599</v>
      </c>
      <c r="L84" s="21">
        <v>3.54119147980385</v>
      </c>
      <c r="M84" s="21"/>
      <c r="N84" s="21"/>
      <c r="O84" s="21"/>
    </row>
    <row r="85" spans="1:15">
      <c r="A85" s="20" t="str">
        <f>B84&amp;C85</f>
        <v>GASTO PER CAPITA (€ por individuo)Patatas Fritas + Otros Aperitivos Salados</v>
      </c>
      <c r="B85" s="20">
        <v>0</v>
      </c>
      <c r="C85" s="20" t="s">
        <v>50</v>
      </c>
      <c r="D85" s="21">
        <v>2.2483383845103901</v>
      </c>
      <c r="E85" s="21">
        <v>1.55392799726909</v>
      </c>
      <c r="F85" s="21">
        <v>1.5443535026555799</v>
      </c>
      <c r="G85" s="21">
        <v>1.5196166146172001</v>
      </c>
      <c r="H85" s="21">
        <v>2.2422238862445698</v>
      </c>
      <c r="I85" s="21">
        <v>1.47150745175549</v>
      </c>
      <c r="J85" s="21">
        <v>1.5052067994031799</v>
      </c>
      <c r="K85" s="21">
        <v>1.60448494019289</v>
      </c>
      <c r="L85" s="21">
        <v>2.12156250357455</v>
      </c>
      <c r="M85" s="21"/>
      <c r="N85" s="21"/>
      <c r="O85" s="21"/>
    </row>
    <row r="86" spans="1:15">
      <c r="A86" s="20" t="str">
        <f>B84&amp;C86</f>
        <v>GASTO PER CAPITA (€ por individuo)Patatas Fritas</v>
      </c>
      <c r="B86" s="20">
        <v>0</v>
      </c>
      <c r="C86" s="20" t="s">
        <v>55</v>
      </c>
      <c r="D86" s="21">
        <v>1.4384175487130799</v>
      </c>
      <c r="E86" s="21">
        <v>0.934939626077681</v>
      </c>
      <c r="F86" s="21">
        <v>0.94211690643363599</v>
      </c>
      <c r="G86" s="21">
        <v>0.94473032195062301</v>
      </c>
      <c r="H86" s="21">
        <v>1.3908385697985901</v>
      </c>
      <c r="I86" s="21">
        <v>0.90998043018564001</v>
      </c>
      <c r="J86" s="21">
        <v>0.86241658375649899</v>
      </c>
      <c r="K86" s="21">
        <v>0.91539888889049204</v>
      </c>
      <c r="L86" s="21">
        <v>1.2623477226226301</v>
      </c>
      <c r="M86" s="21"/>
      <c r="N86" s="21"/>
      <c r="O86" s="21"/>
    </row>
    <row r="87" spans="1:15">
      <c r="A87" s="20" t="str">
        <f>B84&amp;C87</f>
        <v>GASTO PER CAPITA (€ por individuo)Otros Snacks Salados</v>
      </c>
      <c r="B87" s="20">
        <v>0</v>
      </c>
      <c r="C87" s="20" t="s">
        <v>60</v>
      </c>
      <c r="D87" s="21">
        <v>0.80992151052301697</v>
      </c>
      <c r="E87" s="21">
        <v>0.61898817815718499</v>
      </c>
      <c r="F87" s="21">
        <v>0.60223643190683895</v>
      </c>
      <c r="G87" s="21">
        <v>0.57488608986876699</v>
      </c>
      <c r="H87" s="21">
        <v>0.85138532028813496</v>
      </c>
      <c r="I87" s="21">
        <v>0.561527494946225</v>
      </c>
      <c r="J87" s="21">
        <v>0.64279020318442404</v>
      </c>
      <c r="K87" s="21">
        <v>0.68908639485205003</v>
      </c>
      <c r="L87" s="21">
        <v>0.85921422168968897</v>
      </c>
      <c r="M87" s="21"/>
      <c r="N87" s="21"/>
      <c r="O87" s="21"/>
    </row>
    <row r="88" spans="1:15">
      <c r="A88" s="20" t="str">
        <f>B84&amp;C88</f>
        <v>GASTO PER CAPITA (€ por individuo)Frutos Secos</v>
      </c>
      <c r="B88" s="20">
        <v>0</v>
      </c>
      <c r="C88" s="20" t="s">
        <v>64</v>
      </c>
      <c r="D88" s="21">
        <v>0.99756643336408002</v>
      </c>
      <c r="E88" s="21">
        <v>0.69886680017309</v>
      </c>
      <c r="F88" s="21">
        <v>0.66936488024416096</v>
      </c>
      <c r="G88" s="21">
        <v>0.53258288453342295</v>
      </c>
      <c r="H88" s="21">
        <v>0.76430944401321699</v>
      </c>
      <c r="I88" s="21">
        <v>0.57118962489796998</v>
      </c>
      <c r="J88" s="21">
        <v>0.60325623300382003</v>
      </c>
      <c r="K88" s="21">
        <v>0.68537567901986995</v>
      </c>
      <c r="L88" s="21">
        <v>0.78387359100244702</v>
      </c>
      <c r="M88" s="21"/>
      <c r="N88" s="21"/>
      <c r="O88" s="21"/>
    </row>
    <row r="89" spans="1:15">
      <c r="A89" s="20" t="str">
        <f>B84&amp;C89</f>
        <v>GASTO PER CAPITA (€ por individuo)Chocolatinas/Chocolate/Bombones</v>
      </c>
      <c r="B89" s="20">
        <v>0</v>
      </c>
      <c r="C89" s="20" t="s">
        <v>68</v>
      </c>
      <c r="D89" s="21">
        <v>0.30091509990002102</v>
      </c>
      <c r="E89" s="21">
        <v>0.38489100639068202</v>
      </c>
      <c r="F89" s="21">
        <v>0.34432015109756497</v>
      </c>
      <c r="G89" s="21">
        <v>0.29644530533702201</v>
      </c>
      <c r="H89" s="21">
        <v>0.286545650954591</v>
      </c>
      <c r="I89" s="21">
        <v>0.39091955610426399</v>
      </c>
      <c r="J89" s="21">
        <v>0.29720073468671199</v>
      </c>
      <c r="K89" s="21">
        <v>0.28490832000548999</v>
      </c>
      <c r="L89" s="21">
        <v>0.22844688548386</v>
      </c>
      <c r="M89" s="21"/>
      <c r="N89" s="21"/>
      <c r="O89" s="21"/>
    </row>
    <row r="90" spans="1:15">
      <c r="A90" s="20" t="str">
        <f>B84&amp;C90</f>
        <v>GASTO PER CAPITA (€ por individuo)Chicles</v>
      </c>
      <c r="B90" s="20">
        <v>0</v>
      </c>
      <c r="C90" s="20" t="s">
        <v>72</v>
      </c>
      <c r="D90" s="21">
        <v>0.18295941080564501</v>
      </c>
      <c r="E90" s="21">
        <v>0.123437552034174</v>
      </c>
      <c r="F90" s="21">
        <v>0.11851774028739601</v>
      </c>
      <c r="G90" s="21">
        <v>0.121318353070121</v>
      </c>
      <c r="H90" s="21">
        <v>0.14110181322263901</v>
      </c>
      <c r="I90" s="21">
        <v>9.5382111277301604E-2</v>
      </c>
      <c r="J90" s="21">
        <v>0.11700941362742499</v>
      </c>
      <c r="K90" s="21">
        <v>9.0082849606737E-2</v>
      </c>
      <c r="L90" s="21">
        <v>0.13668122839761501</v>
      </c>
      <c r="M90" s="21"/>
      <c r="N90" s="21"/>
      <c r="O90" s="21"/>
    </row>
    <row r="91" spans="1:15">
      <c r="A91" s="20" t="str">
        <f>B84&amp;C91</f>
        <v>GASTO PER CAPITA (€ por individuo)Caramelos</v>
      </c>
      <c r="B91" s="20">
        <v>0</v>
      </c>
      <c r="C91" s="20" t="s">
        <v>76</v>
      </c>
      <c r="D91" s="21">
        <v>0.14095329042813701</v>
      </c>
      <c r="E91" s="21">
        <v>0.20519291558101599</v>
      </c>
      <c r="F91" s="21">
        <v>0.13233117871922301</v>
      </c>
      <c r="G91" s="21">
        <v>0.14286255077245399</v>
      </c>
      <c r="H91" s="21">
        <v>0.14762213981393199</v>
      </c>
      <c r="I91" s="21">
        <v>0.14092737501709701</v>
      </c>
      <c r="J91" s="21">
        <v>0.16276466078877599</v>
      </c>
      <c r="K91" s="21">
        <v>0.13876181131988699</v>
      </c>
      <c r="L91" s="21">
        <v>0.147287317278576</v>
      </c>
      <c r="M91" s="21"/>
      <c r="N91" s="21"/>
      <c r="O91" s="21"/>
    </row>
    <row r="92" spans="1:15">
      <c r="A92" s="20" t="str">
        <f>B84&amp;C92</f>
        <v>GASTO PER CAPITA (€ por individuo)Golosinas</v>
      </c>
      <c r="B92" s="20">
        <v>0</v>
      </c>
      <c r="C92" s="20" t="s">
        <v>79</v>
      </c>
      <c r="D92" s="21">
        <v>0.14375678998008801</v>
      </c>
      <c r="E92" s="21">
        <v>0.121534276885153</v>
      </c>
      <c r="F92" s="21">
        <v>0.123145613831422</v>
      </c>
      <c r="G92" s="21">
        <v>0.12062533944233</v>
      </c>
      <c r="H92" s="21">
        <v>0.13107931068298401</v>
      </c>
      <c r="I92" s="21">
        <v>0.115462582182181</v>
      </c>
      <c r="J92" s="21">
        <v>0.110772825194294</v>
      </c>
      <c r="K92" s="21">
        <v>0.10474774505164899</v>
      </c>
      <c r="L92" s="21">
        <v>0.123340253151503</v>
      </c>
      <c r="M92" s="21"/>
      <c r="N92" s="21"/>
      <c r="O92" s="21"/>
    </row>
    <row r="93" spans="1:15">
      <c r="A93" s="20" t="str">
        <f>B93&amp;C93</f>
        <v>PRECIO MEDIO (kg ó litros)Total Aperitivos</v>
      </c>
      <c r="B93" s="20" t="s">
        <v>85</v>
      </c>
      <c r="C93" s="20" t="s">
        <v>44</v>
      </c>
      <c r="D93" s="21">
        <v>8.7520339433852996</v>
      </c>
      <c r="E93" s="21">
        <v>9.1570666412257395</v>
      </c>
      <c r="F93" s="21">
        <v>8.9864451660211397</v>
      </c>
      <c r="G93" s="21">
        <v>8.5997750168587608</v>
      </c>
      <c r="H93" s="21">
        <v>8.5260139989569499</v>
      </c>
      <c r="I93" s="21">
        <v>8.0882237031577908</v>
      </c>
      <c r="J93" s="21">
        <v>8.3926338847121507</v>
      </c>
      <c r="K93" s="21">
        <v>8.3318488911203605</v>
      </c>
      <c r="L93" s="21">
        <v>8.2845229872185797</v>
      </c>
      <c r="M93" s="21"/>
      <c r="N93" s="21"/>
      <c r="O93" s="21"/>
    </row>
    <row r="94" spans="1:15">
      <c r="A94" s="20" t="str">
        <f>B93&amp;C94</f>
        <v>PRECIO MEDIO (kg ó litros)Patatas Fritas + Otros Aperitivos Salados</v>
      </c>
      <c r="B94" s="20">
        <v>0</v>
      </c>
      <c r="C94" s="20" t="s">
        <v>50</v>
      </c>
      <c r="D94" s="21">
        <v>7.8440450143123304</v>
      </c>
      <c r="E94" s="21">
        <v>8.4985685009262504</v>
      </c>
      <c r="F94" s="21">
        <v>8.3527130017788291</v>
      </c>
      <c r="G94" s="21">
        <v>8.3103741075418203</v>
      </c>
      <c r="H94" s="21">
        <v>8.3525977141401597</v>
      </c>
      <c r="I94" s="21">
        <v>7.9765623072486003</v>
      </c>
      <c r="J94" s="21">
        <v>8.2994763423175097</v>
      </c>
      <c r="K94" s="21">
        <v>8.4677799230275692</v>
      </c>
      <c r="L94" s="21">
        <v>8.3044183921191106</v>
      </c>
      <c r="M94" s="21"/>
      <c r="N94" s="21"/>
      <c r="O94" s="21"/>
    </row>
    <row r="95" spans="1:15">
      <c r="A95" s="20" t="str">
        <f>B93&amp;C95</f>
        <v>PRECIO MEDIO (kg ó litros)Patatas Fritas</v>
      </c>
      <c r="B95" s="20">
        <v>0</v>
      </c>
      <c r="C95" s="20" t="s">
        <v>55</v>
      </c>
      <c r="D95" s="21">
        <v>7.7295331080454996</v>
      </c>
      <c r="E95" s="21">
        <v>8.2413142580842802</v>
      </c>
      <c r="F95" s="21">
        <v>8.69255222936326</v>
      </c>
      <c r="G95" s="21">
        <v>8.7885564120300099</v>
      </c>
      <c r="H95" s="21">
        <v>8.3901012938007398</v>
      </c>
      <c r="I95" s="21">
        <v>8.2128090901586503</v>
      </c>
      <c r="J95" s="21">
        <v>8.5626287962503902</v>
      </c>
      <c r="K95" s="21">
        <v>8.7050528360026007</v>
      </c>
      <c r="L95" s="21">
        <v>8.50144928690586</v>
      </c>
      <c r="M95" s="21"/>
      <c r="N95" s="21"/>
      <c r="O95" s="21"/>
    </row>
    <row r="96" spans="1:15">
      <c r="A96" s="20" t="str">
        <f>B93&amp;C96</f>
        <v>PRECIO MEDIO (kg ó litros)Otros Snacks Salados</v>
      </c>
      <c r="B96" s="20">
        <v>0</v>
      </c>
      <c r="C96" s="20" t="s">
        <v>60</v>
      </c>
      <c r="D96" s="21">
        <v>8.0560076018197098</v>
      </c>
      <c r="E96" s="21">
        <v>8.9190939566176599</v>
      </c>
      <c r="F96" s="21">
        <v>7.87130760929006</v>
      </c>
      <c r="G96" s="21">
        <v>7.6283022913405096</v>
      </c>
      <c r="H96" s="21">
        <v>8.2920471938471891</v>
      </c>
      <c r="I96" s="21">
        <v>7.6212881655168001</v>
      </c>
      <c r="J96" s="21">
        <v>7.9708133503335103</v>
      </c>
      <c r="K96" s="21">
        <v>8.1718861627020196</v>
      </c>
      <c r="L96" s="21">
        <v>8.0309605605574994</v>
      </c>
      <c r="M96" s="21"/>
      <c r="N96" s="21"/>
      <c r="O96" s="21"/>
    </row>
    <row r="97" spans="1:15">
      <c r="A97" s="20" t="str">
        <f>B93&amp;C97</f>
        <v>PRECIO MEDIO (kg ó litros)Frutos Secos</v>
      </c>
      <c r="B97" s="20">
        <v>0</v>
      </c>
      <c r="C97" s="20" t="s">
        <v>64</v>
      </c>
      <c r="D97" s="21">
        <v>10.0555324131414</v>
      </c>
      <c r="E97" s="21">
        <v>10.0948068790664</v>
      </c>
      <c r="F97" s="21">
        <v>9.4083048245689298</v>
      </c>
      <c r="G97" s="21">
        <v>8.2509449991596906</v>
      </c>
      <c r="H97" s="21">
        <v>8.4352934922138605</v>
      </c>
      <c r="I97" s="21">
        <v>7.9493987692025101</v>
      </c>
      <c r="J97" s="21">
        <v>7.41777700345596</v>
      </c>
      <c r="K97" s="21">
        <v>7.7343124190047901</v>
      </c>
      <c r="L97" s="21">
        <v>7.5022328884812097</v>
      </c>
      <c r="M97" s="21"/>
      <c r="N97" s="21"/>
      <c r="O97" s="21"/>
    </row>
    <row r="98" spans="1:15">
      <c r="A98" s="20" t="str">
        <f>B93&amp;C98</f>
        <v>PRECIO MEDIO (kg ó litros)Chocolatinas/Chocolate/Bombones</v>
      </c>
      <c r="B98" s="20">
        <v>0</v>
      </c>
      <c r="C98" s="20" t="s">
        <v>68</v>
      </c>
      <c r="D98" s="21">
        <v>9.5572487853360393</v>
      </c>
      <c r="E98" s="21">
        <v>8.1836305329357693</v>
      </c>
      <c r="F98" s="21">
        <v>9.5602939712125998</v>
      </c>
      <c r="G98" s="21">
        <v>8.2339272069769507</v>
      </c>
      <c r="H98" s="21">
        <v>7.8679380525601799</v>
      </c>
      <c r="I98" s="21">
        <v>7.4729078438189296</v>
      </c>
      <c r="J98" s="21">
        <v>8.3346810440582804</v>
      </c>
      <c r="K98" s="21">
        <v>7.5564611543781401</v>
      </c>
      <c r="L98" s="21">
        <v>6.8617089116094698</v>
      </c>
      <c r="M98" s="21"/>
      <c r="N98" s="21"/>
      <c r="O98" s="21"/>
    </row>
    <row r="99" spans="1:15">
      <c r="A99" s="20" t="str">
        <f>B93&amp;C99</f>
        <v>PRECIO MEDIO (kg ó litros)Chicles</v>
      </c>
      <c r="B99" s="20">
        <v>0</v>
      </c>
      <c r="C99" s="20" t="s">
        <v>72</v>
      </c>
      <c r="D99" s="21">
        <v>18.109020318650799</v>
      </c>
      <c r="E99" s="21">
        <v>13.928863838435101</v>
      </c>
      <c r="F99" s="21">
        <v>17.513241533312399</v>
      </c>
      <c r="G99" s="21">
        <v>15.0117622890346</v>
      </c>
      <c r="H99" s="21">
        <v>16.574166377130901</v>
      </c>
      <c r="I99" s="21">
        <v>13.529356837585899</v>
      </c>
      <c r="J99" s="21">
        <v>15.4650948394649</v>
      </c>
      <c r="K99" s="21">
        <v>14.382871916684399</v>
      </c>
      <c r="L99" s="21">
        <v>20.654662492285201</v>
      </c>
      <c r="M99" s="21"/>
      <c r="N99" s="21"/>
      <c r="O99" s="21"/>
    </row>
    <row r="100" spans="1:15">
      <c r="A100" s="20" t="str">
        <f>B93&amp;C100</f>
        <v>PRECIO MEDIO (kg ó litros)Caramelos</v>
      </c>
      <c r="B100" s="20">
        <v>0</v>
      </c>
      <c r="C100" s="20" t="s">
        <v>76</v>
      </c>
      <c r="D100" s="21">
        <v>14.3878473111453</v>
      </c>
      <c r="E100" s="21">
        <v>14.173011202439101</v>
      </c>
      <c r="F100" s="21">
        <v>11.878626278374799</v>
      </c>
      <c r="G100" s="21">
        <v>12.7590442948436</v>
      </c>
      <c r="H100" s="21">
        <v>12.606861700729899</v>
      </c>
      <c r="I100" s="21">
        <v>11.2296803611064</v>
      </c>
      <c r="J100" s="21">
        <v>11.6182992461975</v>
      </c>
      <c r="K100" s="21">
        <v>12.680372951073601</v>
      </c>
      <c r="L100" s="21">
        <v>15.913202827412301</v>
      </c>
      <c r="M100" s="21"/>
      <c r="N100" s="21"/>
      <c r="O100" s="21"/>
    </row>
    <row r="101" spans="1:15">
      <c r="A101" s="20" t="str">
        <f>B93&amp;C101</f>
        <v>PRECIO MEDIO (kg ó litros)Golosinas</v>
      </c>
      <c r="B101" s="20">
        <v>0</v>
      </c>
      <c r="C101" s="20" t="s">
        <v>79</v>
      </c>
      <c r="D101" s="21">
        <v>6.6954125454214699</v>
      </c>
      <c r="E101" s="21">
        <v>8.2329092745198604</v>
      </c>
      <c r="F101" s="21">
        <v>7.5499052660731198</v>
      </c>
      <c r="G101" s="21">
        <v>7.9546349806441201</v>
      </c>
      <c r="H101" s="21">
        <v>6.6269966075066096</v>
      </c>
      <c r="I101" s="21">
        <v>7.1570914055281296</v>
      </c>
      <c r="J101" s="21">
        <v>8.3581526346194508</v>
      </c>
      <c r="K101" s="21">
        <v>6.5225429642427404</v>
      </c>
      <c r="L101" s="21">
        <v>6.7320367918228197</v>
      </c>
      <c r="M101" s="21"/>
      <c r="N101" s="21"/>
      <c r="O101" s="21"/>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5">
    <tabColor rgb="FF92D050"/>
  </sheetPr>
  <dimension ref="A1:O27"/>
  <sheetViews>
    <sheetView showGridLines="0" showRowColHeaders="0" zoomScale="70" zoomScaleNormal="70" zoomScaleSheetLayoutView="80" workbookViewId="0"/>
  </sheetViews>
  <sheetFormatPr defaultColWidth="11.42578125" defaultRowHeight="14.45"/>
  <cols>
    <col min="1" max="1" width="54.85546875" style="15" customWidth="1"/>
    <col min="2" max="2" width="8.42578125" style="15" customWidth="1"/>
    <col min="3" max="11" width="18.5703125" style="15" customWidth="1"/>
    <col min="12" max="12" width="4" style="15" customWidth="1"/>
    <col min="13" max="13" width="18.5703125" style="15" customWidth="1"/>
    <col min="14" max="14" width="1.28515625" style="15" customWidth="1"/>
    <col min="15" max="15" width="53.85546875" customWidth="1"/>
    <col min="16" max="16" width="21.7109375" bestFit="1" customWidth="1"/>
    <col min="17" max="17" width="25.7109375" customWidth="1"/>
    <col min="18" max="18" width="19.5703125" customWidth="1"/>
  </cols>
  <sheetData>
    <row r="1" spans="1:15" ht="57.95" customHeight="1"/>
    <row r="2" spans="1:15" ht="48.75" customHeight="1">
      <c r="A2" s="110" t="s">
        <v>0</v>
      </c>
      <c r="B2" s="110"/>
      <c r="C2" s="111"/>
      <c r="D2" s="111"/>
      <c r="E2" s="111"/>
      <c r="F2" s="111"/>
      <c r="G2" s="111"/>
      <c r="H2" s="111"/>
      <c r="I2" s="111"/>
      <c r="J2" s="111"/>
      <c r="K2" s="111"/>
      <c r="L2" s="111"/>
      <c r="M2" s="111"/>
      <c r="N2" s="111"/>
    </row>
    <row r="3" spans="1:15">
      <c r="A3" s="46">
        <v>2</v>
      </c>
      <c r="B3" s="46"/>
      <c r="C3" s="40"/>
      <c r="D3" s="40"/>
      <c r="E3" s="40"/>
      <c r="F3" s="40"/>
      <c r="G3" s="40"/>
      <c r="H3" s="40"/>
      <c r="I3" s="40"/>
      <c r="J3" s="40"/>
      <c r="K3" s="40"/>
      <c r="L3" s="40"/>
      <c r="M3" s="40"/>
      <c r="N3" s="40"/>
    </row>
    <row r="4" spans="1:15" ht="21" customHeight="1">
      <c r="A4" s="40"/>
      <c r="B4" s="35"/>
      <c r="C4" s="40"/>
      <c r="D4" s="40"/>
      <c r="E4" s="40"/>
      <c r="F4" s="40"/>
      <c r="G4" s="40"/>
      <c r="H4" s="40"/>
      <c r="I4" s="40"/>
      <c r="J4" s="40"/>
      <c r="K4" s="40"/>
      <c r="L4" s="40"/>
      <c r="M4" s="40"/>
      <c r="N4" s="40"/>
    </row>
    <row r="5" spans="1:15" ht="18.95" thickBot="1">
      <c r="A5" s="47" t="s">
        <v>119</v>
      </c>
      <c r="B5" s="48"/>
      <c r="C5" s="40"/>
      <c r="D5" s="40"/>
      <c r="E5" s="40"/>
      <c r="F5" s="40"/>
      <c r="G5" s="40"/>
      <c r="H5" s="40"/>
      <c r="I5" s="40"/>
      <c r="J5" s="40"/>
      <c r="K5" s="40"/>
      <c r="L5" s="40"/>
      <c r="M5" s="40"/>
      <c r="N5" s="40"/>
    </row>
    <row r="6" spans="1:15" ht="15" thickTop="1">
      <c r="A6" s="63"/>
      <c r="B6" s="64"/>
      <c r="C6" s="40"/>
      <c r="D6" s="40"/>
      <c r="E6" s="40"/>
      <c r="F6" s="40"/>
      <c r="G6" s="40"/>
      <c r="H6" s="40"/>
      <c r="I6" s="40"/>
      <c r="J6" s="40"/>
      <c r="K6" s="40"/>
      <c r="L6" s="40"/>
      <c r="M6" s="40"/>
      <c r="N6" s="40"/>
    </row>
    <row r="7" spans="1:15" ht="32.25" customHeight="1">
      <c r="A7" s="48">
        <v>11</v>
      </c>
      <c r="B7" s="48"/>
      <c r="C7" s="64">
        <v>4</v>
      </c>
      <c r="D7" s="64">
        <v>5</v>
      </c>
      <c r="E7" s="64">
        <v>6</v>
      </c>
      <c r="F7" s="64">
        <v>7</v>
      </c>
      <c r="G7" s="64">
        <v>8</v>
      </c>
      <c r="H7" s="64">
        <v>9</v>
      </c>
      <c r="I7" s="64">
        <v>10</v>
      </c>
      <c r="J7" s="64">
        <v>11</v>
      </c>
      <c r="K7" s="64">
        <v>12</v>
      </c>
      <c r="L7" s="4"/>
      <c r="M7" s="4"/>
      <c r="N7" s="40"/>
    </row>
    <row r="8" spans="1:15" ht="24.95" customHeight="1">
      <c r="A8" s="65" t="str">
        <f>VLOOKUP(A7,DESPLEGABLES!C3:E13,3,0)</f>
        <v>PRECIO MEDIO (kg ó litros)</v>
      </c>
      <c r="B8" s="65"/>
      <c r="C8" s="66" t="str">
        <f>KPI_DATOS!D2</f>
        <v>TRIM 3 23</v>
      </c>
      <c r="D8" s="67" t="str">
        <f>KPI_DATOS!E2</f>
        <v>TRIM 4 23</v>
      </c>
      <c r="E8" s="67" t="str">
        <f>KPI_DATOS!F2</f>
        <v>TRIM 1 24</v>
      </c>
      <c r="F8" s="67" t="str">
        <f>KPI_DATOS!G2</f>
        <v>TRIM 2 24</v>
      </c>
      <c r="G8" s="67" t="str">
        <f>KPI_DATOS!H2</f>
        <v>TRIM 3 24</v>
      </c>
      <c r="H8" s="67" t="str">
        <f>KPI_DATOS!I2</f>
        <v>TRIM 4 24</v>
      </c>
      <c r="I8" s="67" t="str">
        <f>KPI_DATOS!J2</f>
        <v>TRIM 1 25</v>
      </c>
      <c r="J8" s="67" t="str">
        <f>KPI_DATOS!K2</f>
        <v>TRIM 2 25</v>
      </c>
      <c r="K8" s="67" t="str">
        <f>KPI_DATOS!L2</f>
        <v>TRIM 3 25</v>
      </c>
      <c r="L8" s="4"/>
      <c r="M8" s="68" t="str">
        <f>"Evolución "&amp;K8&amp;" vs "&amp;G8</f>
        <v>Evolución TRIM 3 25 vs TRIM 3 24</v>
      </c>
      <c r="N8" s="40"/>
      <c r="O8" s="50"/>
    </row>
    <row r="9" spans="1:15" ht="24.95" customHeight="1">
      <c r="A9" s="69" t="s">
        <v>44</v>
      </c>
      <c r="B9" s="35"/>
      <c r="C9" s="62">
        <f>IF($A$7&lt;4,VLOOKUP($A$8&amp;$A9,KPI_DATOS!$A$2:$L$101,KPI!C$7,0)/1000,VLOOKUP($A$8&amp;$A9,KPI_DATOS!$A$2:$L$101,KPI!C$7,0))</f>
        <v>8.7520339433852996</v>
      </c>
      <c r="D9" s="62">
        <f>IF($A$7&lt;4,VLOOKUP($A$8&amp;$A9,KPI_DATOS!$A$2:$L$101,KPI!D$7,0)/1000,VLOOKUP($A$8&amp;$A9,KPI_DATOS!$A$2:$L$101,KPI!D$7,0))</f>
        <v>9.1570666412257395</v>
      </c>
      <c r="E9" s="62">
        <f>IF($A$7&lt;4,VLOOKUP($A$8&amp;$A9,KPI_DATOS!$A$2:$L$101,KPI!E$7,0)/1000,VLOOKUP($A$8&amp;$A9,KPI_DATOS!$A$2:$L$101,KPI!E$7,0))</f>
        <v>8.9864451660211397</v>
      </c>
      <c r="F9" s="62">
        <f>IF($A$7&lt;4,VLOOKUP($A$8&amp;$A9,KPI_DATOS!$A$2:$L$101,KPI!F$7,0)/1000,VLOOKUP($A$8&amp;$A9,KPI_DATOS!$A$2:$L$101,KPI!F$7,0))</f>
        <v>8.5997750168587608</v>
      </c>
      <c r="G9" s="62">
        <f>IF($A$7&lt;4,VLOOKUP($A$8&amp;$A9,KPI_DATOS!$A$2:$L$101,KPI!G$7,0)/1000,VLOOKUP($A$8&amp;$A9,KPI_DATOS!$A$2:$L$101,KPI!G$7,0))</f>
        <v>8.5260139989569499</v>
      </c>
      <c r="H9" s="62">
        <f>IF($A$7&lt;4,VLOOKUP($A$8&amp;$A9,KPI_DATOS!$A$2:$L$101,KPI!H$7,0)/1000,VLOOKUP($A$8&amp;$A9,KPI_DATOS!$A$2:$L$101,KPI!H$7,0))</f>
        <v>8.0882237031577908</v>
      </c>
      <c r="I9" s="62">
        <f>IF($A$7&lt;4,VLOOKUP($A$8&amp;$A9,KPI_DATOS!$A$2:$L$101,KPI!I$7,0)/1000,VLOOKUP($A$8&amp;$A9,KPI_DATOS!$A$2:$L$101,KPI!I$7,0))</f>
        <v>8.3926338847121507</v>
      </c>
      <c r="J9" s="62">
        <f>IF($A$7&lt;4,VLOOKUP($A$8&amp;$A9,KPI_DATOS!$A$2:$L$101,KPI!J$7,0)/1000,VLOOKUP($A$8&amp;$A9,KPI_DATOS!$A$2:$L$101,KPI!J$7,0))</f>
        <v>8.3318488911203605</v>
      </c>
      <c r="K9" s="62">
        <f>IF($A$7&lt;4,VLOOKUP($A$8&amp;$A9,KPI_DATOS!$A$2:$L$101,KPI!K$7,0)/1000,VLOOKUP($A$8&amp;$A9,KPI_DATOS!$A$2:$L$101,KPI!K$7,0))</f>
        <v>8.2845229872185797</v>
      </c>
      <c r="L9" s="4"/>
      <c r="M9" s="70">
        <f>IFERROR(IF(A7=4,(K9-G9),((K9/G9-1)*100)),"-")</f>
        <v>-2.8324022429228157</v>
      </c>
      <c r="N9" s="40"/>
      <c r="O9" s="58"/>
    </row>
    <row r="10" spans="1:15" ht="24.95" customHeight="1">
      <c r="A10" s="71" t="s">
        <v>50</v>
      </c>
      <c r="B10" s="35"/>
      <c r="C10" s="62">
        <f>IF($A$7&lt;4,VLOOKUP($A$8&amp;$A10,KPI_DATOS!$A$2:$L$101,KPI!C$7,0)/1000,VLOOKUP($A$8&amp;$A10,KPI_DATOS!$A$2:$L$101,KPI!C$7,0))</f>
        <v>7.8440450143123304</v>
      </c>
      <c r="D10" s="62">
        <f>IF($A$7&lt;4,VLOOKUP($A$8&amp;$A10,KPI_DATOS!$A$2:$L$101,KPI!D$7,0)/1000,VLOOKUP($A$8&amp;$A10,KPI_DATOS!$A$2:$L$101,KPI!D$7,0))</f>
        <v>8.4985685009262504</v>
      </c>
      <c r="E10" s="62">
        <f>IF($A$7&lt;4,VLOOKUP($A$8&amp;$A10,KPI_DATOS!$A$2:$L$101,KPI!E$7,0)/1000,VLOOKUP($A$8&amp;$A10,KPI_DATOS!$A$2:$L$101,KPI!E$7,0))</f>
        <v>8.3527130017788291</v>
      </c>
      <c r="F10" s="62">
        <f>IF($A$7&lt;4,VLOOKUP($A$8&amp;$A10,KPI_DATOS!$A$2:$L$101,KPI!F$7,0)/1000,VLOOKUP($A$8&amp;$A10,KPI_DATOS!$A$2:$L$101,KPI!F$7,0))</f>
        <v>8.3103741075418203</v>
      </c>
      <c r="G10" s="62">
        <f>IF($A$7&lt;4,VLOOKUP($A$8&amp;$A10,KPI_DATOS!$A$2:$L$101,KPI!G$7,0)/1000,VLOOKUP($A$8&amp;$A10,KPI_DATOS!$A$2:$L$101,KPI!G$7,0))</f>
        <v>8.3525977141401597</v>
      </c>
      <c r="H10" s="62">
        <f>IF($A$7&lt;4,VLOOKUP($A$8&amp;$A10,KPI_DATOS!$A$2:$L$101,KPI!H$7,0)/1000,VLOOKUP($A$8&amp;$A10,KPI_DATOS!$A$2:$L$101,KPI!H$7,0))</f>
        <v>7.9765623072486003</v>
      </c>
      <c r="I10" s="62">
        <f>IF($A$7&lt;4,VLOOKUP($A$8&amp;$A10,KPI_DATOS!$A$2:$L$101,KPI!I$7,0)/1000,VLOOKUP($A$8&amp;$A10,KPI_DATOS!$A$2:$L$101,KPI!I$7,0))</f>
        <v>8.2994763423175097</v>
      </c>
      <c r="J10" s="62">
        <f>IF($A$7&lt;4,VLOOKUP($A$8&amp;$A10,KPI_DATOS!$A$2:$L$101,KPI!J$7,0)/1000,VLOOKUP($A$8&amp;$A10,KPI_DATOS!$A$2:$L$101,KPI!J$7,0))</f>
        <v>8.4677799230275692</v>
      </c>
      <c r="K10" s="62">
        <f>IF($A$7&lt;4,VLOOKUP($A$8&amp;$A10,KPI_DATOS!$A$2:$L$101,KPI!K$7,0)/1000,VLOOKUP($A$8&amp;$A10,KPI_DATOS!$A$2:$L$101,KPI!K$7,0))</f>
        <v>8.3044183921191106</v>
      </c>
      <c r="L10" s="4"/>
      <c r="M10" s="70">
        <f t="shared" ref="M10:M17" si="0">IFERROR(IF(A8=4,(K10-G10),((K10/G10-1)*100)),"-")</f>
        <v>-0.57681841829262392</v>
      </c>
      <c r="N10" s="40"/>
      <c r="O10" s="58"/>
    </row>
    <row r="11" spans="1:15" ht="24.95" customHeight="1">
      <c r="A11" s="72" t="s">
        <v>55</v>
      </c>
      <c r="B11" s="35"/>
      <c r="C11" s="62">
        <f>IF($A$7&lt;4,VLOOKUP($A$8&amp;$A11,KPI_DATOS!$A$2:$L$101,KPI!C$7,0)/1000,VLOOKUP($A$8&amp;$A11,KPI_DATOS!$A$2:$L$101,KPI!C$7,0))</f>
        <v>7.7295331080454996</v>
      </c>
      <c r="D11" s="62">
        <f>IF($A$7&lt;4,VLOOKUP($A$8&amp;$A11,KPI_DATOS!$A$2:$L$101,KPI!D$7,0)/1000,VLOOKUP($A$8&amp;$A11,KPI_DATOS!$A$2:$L$101,KPI!D$7,0))</f>
        <v>8.2413142580842802</v>
      </c>
      <c r="E11" s="62">
        <f>IF($A$7&lt;4,VLOOKUP($A$8&amp;$A11,KPI_DATOS!$A$2:$L$101,KPI!E$7,0)/1000,VLOOKUP($A$8&amp;$A11,KPI_DATOS!$A$2:$L$101,KPI!E$7,0))</f>
        <v>8.69255222936326</v>
      </c>
      <c r="F11" s="62">
        <f>IF($A$7&lt;4,VLOOKUP($A$8&amp;$A11,KPI_DATOS!$A$2:$L$101,KPI!F$7,0)/1000,VLOOKUP($A$8&amp;$A11,KPI_DATOS!$A$2:$L$101,KPI!F$7,0))</f>
        <v>8.7885564120300099</v>
      </c>
      <c r="G11" s="62">
        <f>IF($A$7&lt;4,VLOOKUP($A$8&amp;$A11,KPI_DATOS!$A$2:$L$101,KPI!G$7,0)/1000,VLOOKUP($A$8&amp;$A11,KPI_DATOS!$A$2:$L$101,KPI!G$7,0))</f>
        <v>8.3901012938007398</v>
      </c>
      <c r="H11" s="62">
        <f>IF($A$7&lt;4,VLOOKUP($A$8&amp;$A11,KPI_DATOS!$A$2:$L$101,KPI!H$7,0)/1000,VLOOKUP($A$8&amp;$A11,KPI_DATOS!$A$2:$L$101,KPI!H$7,0))</f>
        <v>8.2128090901586503</v>
      </c>
      <c r="I11" s="62">
        <f>IF($A$7&lt;4,VLOOKUP($A$8&amp;$A11,KPI_DATOS!$A$2:$L$101,KPI!I$7,0)/1000,VLOOKUP($A$8&amp;$A11,KPI_DATOS!$A$2:$L$101,KPI!I$7,0))</f>
        <v>8.5626287962503902</v>
      </c>
      <c r="J11" s="62">
        <f>IF($A$7&lt;4,VLOOKUP($A$8&amp;$A11,KPI_DATOS!$A$2:$L$101,KPI!J$7,0)/1000,VLOOKUP($A$8&amp;$A11,KPI_DATOS!$A$2:$L$101,KPI!J$7,0))</f>
        <v>8.7050528360026007</v>
      </c>
      <c r="K11" s="62">
        <f>IF($A$7&lt;4,VLOOKUP($A$8&amp;$A11,KPI_DATOS!$A$2:$L$101,KPI!K$7,0)/1000,VLOOKUP($A$8&amp;$A11,KPI_DATOS!$A$2:$L$101,KPI!K$7,0))</f>
        <v>8.50144928690586</v>
      </c>
      <c r="L11" s="4"/>
      <c r="M11" s="70">
        <f t="shared" si="0"/>
        <v>1.3271352657850732</v>
      </c>
      <c r="N11" s="40"/>
      <c r="O11" s="58"/>
    </row>
    <row r="12" spans="1:15" ht="24.95" customHeight="1">
      <c r="A12" s="72" t="s">
        <v>60</v>
      </c>
      <c r="B12" s="35"/>
      <c r="C12" s="62">
        <f>IF($A$7&lt;4,VLOOKUP($A$8&amp;$A12,KPI_DATOS!$A$2:$L$101,KPI!C$7,0)/1000,VLOOKUP($A$8&amp;$A12,KPI_DATOS!$A$2:$L$101,KPI!C$7,0))</f>
        <v>8.0560076018197098</v>
      </c>
      <c r="D12" s="62">
        <f>IF($A$7&lt;4,VLOOKUP($A$8&amp;$A12,KPI_DATOS!$A$2:$L$101,KPI!D$7,0)/1000,VLOOKUP($A$8&amp;$A12,KPI_DATOS!$A$2:$L$101,KPI!D$7,0))</f>
        <v>8.9190939566176599</v>
      </c>
      <c r="E12" s="62">
        <f>IF($A$7&lt;4,VLOOKUP($A$8&amp;$A12,KPI_DATOS!$A$2:$L$101,KPI!E$7,0)/1000,VLOOKUP($A$8&amp;$A12,KPI_DATOS!$A$2:$L$101,KPI!E$7,0))</f>
        <v>7.87130760929006</v>
      </c>
      <c r="F12" s="62">
        <f>IF($A$7&lt;4,VLOOKUP($A$8&amp;$A12,KPI_DATOS!$A$2:$L$101,KPI!F$7,0)/1000,VLOOKUP($A$8&amp;$A12,KPI_DATOS!$A$2:$L$101,KPI!F$7,0))</f>
        <v>7.6283022913405096</v>
      </c>
      <c r="G12" s="62">
        <f>IF($A$7&lt;4,VLOOKUP($A$8&amp;$A12,KPI_DATOS!$A$2:$L$101,KPI!G$7,0)/1000,VLOOKUP($A$8&amp;$A12,KPI_DATOS!$A$2:$L$101,KPI!G$7,0))</f>
        <v>8.2920471938471891</v>
      </c>
      <c r="H12" s="62">
        <f>IF($A$7&lt;4,VLOOKUP($A$8&amp;$A12,KPI_DATOS!$A$2:$L$101,KPI!H$7,0)/1000,VLOOKUP($A$8&amp;$A12,KPI_DATOS!$A$2:$L$101,KPI!H$7,0))</f>
        <v>7.6212881655168001</v>
      </c>
      <c r="I12" s="62">
        <f>IF($A$7&lt;4,VLOOKUP($A$8&amp;$A12,KPI_DATOS!$A$2:$L$101,KPI!I$7,0)/1000,VLOOKUP($A$8&amp;$A12,KPI_DATOS!$A$2:$L$101,KPI!I$7,0))</f>
        <v>7.9708133503335103</v>
      </c>
      <c r="J12" s="62">
        <f>IF($A$7&lt;4,VLOOKUP($A$8&amp;$A12,KPI_DATOS!$A$2:$L$101,KPI!J$7,0)/1000,VLOOKUP($A$8&amp;$A12,KPI_DATOS!$A$2:$L$101,KPI!J$7,0))</f>
        <v>8.1718861627020196</v>
      </c>
      <c r="K12" s="62">
        <f>IF($A$7&lt;4,VLOOKUP($A$8&amp;$A12,KPI_DATOS!$A$2:$L$101,KPI!K$7,0)/1000,VLOOKUP($A$8&amp;$A12,KPI_DATOS!$A$2:$L$101,KPI!K$7,0))</f>
        <v>8.0309605605574994</v>
      </c>
      <c r="L12" s="4"/>
      <c r="M12" s="70">
        <f t="shared" si="0"/>
        <v>-3.1486390174361278</v>
      </c>
      <c r="N12" s="40"/>
      <c r="O12" s="58"/>
    </row>
    <row r="13" spans="1:15" ht="24.95" customHeight="1">
      <c r="A13" s="71" t="s">
        <v>64</v>
      </c>
      <c r="B13" s="35"/>
      <c r="C13" s="62">
        <f>IF($A$7&lt;4,VLOOKUP($A$8&amp;$A13,KPI_DATOS!$A$2:$L$101,KPI!C$7,0)/1000,VLOOKUP($A$8&amp;$A13,KPI_DATOS!$A$2:$L$101,KPI!C$7,0))</f>
        <v>10.0555324131414</v>
      </c>
      <c r="D13" s="62">
        <f>IF($A$7&lt;4,VLOOKUP($A$8&amp;$A13,KPI_DATOS!$A$2:$L$101,KPI!D$7,0)/1000,VLOOKUP($A$8&amp;$A13,KPI_DATOS!$A$2:$L$101,KPI!D$7,0))</f>
        <v>10.0948068790664</v>
      </c>
      <c r="E13" s="62">
        <f>IF($A$7&lt;4,VLOOKUP($A$8&amp;$A13,KPI_DATOS!$A$2:$L$101,KPI!E$7,0)/1000,VLOOKUP($A$8&amp;$A13,KPI_DATOS!$A$2:$L$101,KPI!E$7,0))</f>
        <v>9.4083048245689298</v>
      </c>
      <c r="F13" s="62">
        <f>IF($A$7&lt;4,VLOOKUP($A$8&amp;$A13,KPI_DATOS!$A$2:$L$101,KPI!F$7,0)/1000,VLOOKUP($A$8&amp;$A13,KPI_DATOS!$A$2:$L$101,KPI!F$7,0))</f>
        <v>8.2509449991596906</v>
      </c>
      <c r="G13" s="62">
        <f>IF($A$7&lt;4,VLOOKUP($A$8&amp;$A13,KPI_DATOS!$A$2:$L$101,KPI!G$7,0)/1000,VLOOKUP($A$8&amp;$A13,KPI_DATOS!$A$2:$L$101,KPI!G$7,0))</f>
        <v>8.4352934922138605</v>
      </c>
      <c r="H13" s="62">
        <f>IF($A$7&lt;4,VLOOKUP($A$8&amp;$A13,KPI_DATOS!$A$2:$L$101,KPI!H$7,0)/1000,VLOOKUP($A$8&amp;$A13,KPI_DATOS!$A$2:$L$101,KPI!H$7,0))</f>
        <v>7.9493987692025101</v>
      </c>
      <c r="I13" s="62">
        <f>IF($A$7&lt;4,VLOOKUP($A$8&amp;$A13,KPI_DATOS!$A$2:$L$101,KPI!I$7,0)/1000,VLOOKUP($A$8&amp;$A13,KPI_DATOS!$A$2:$L$101,KPI!I$7,0))</f>
        <v>7.41777700345596</v>
      </c>
      <c r="J13" s="62">
        <f>IF($A$7&lt;4,VLOOKUP($A$8&amp;$A13,KPI_DATOS!$A$2:$L$101,KPI!J$7,0)/1000,VLOOKUP($A$8&amp;$A13,KPI_DATOS!$A$2:$L$101,KPI!J$7,0))</f>
        <v>7.7343124190047901</v>
      </c>
      <c r="K13" s="62">
        <f>IF($A$7&lt;4,VLOOKUP($A$8&amp;$A13,KPI_DATOS!$A$2:$L$101,KPI!K$7,0)/1000,VLOOKUP($A$8&amp;$A13,KPI_DATOS!$A$2:$L$101,KPI!K$7,0))</f>
        <v>7.5022328884812097</v>
      </c>
      <c r="L13" s="4"/>
      <c r="M13" s="70">
        <f t="shared" si="0"/>
        <v>-11.061388730503641</v>
      </c>
      <c r="N13" s="40"/>
      <c r="O13" s="58"/>
    </row>
    <row r="14" spans="1:15" ht="24.95" customHeight="1">
      <c r="A14" s="71" t="s">
        <v>68</v>
      </c>
      <c r="B14" s="35"/>
      <c r="C14" s="62">
        <f>IF($A$7&lt;4,VLOOKUP($A$8&amp;$A14,KPI_DATOS!$A$2:$L$101,KPI!C$7,0)/1000,VLOOKUP($A$8&amp;$A14,KPI_DATOS!$A$2:$L$101,KPI!C$7,0))</f>
        <v>9.5572487853360393</v>
      </c>
      <c r="D14" s="62">
        <f>IF($A$7&lt;4,VLOOKUP($A$8&amp;$A14,KPI_DATOS!$A$2:$L$101,KPI!D$7,0)/1000,VLOOKUP($A$8&amp;$A14,KPI_DATOS!$A$2:$L$101,KPI!D$7,0))</f>
        <v>8.1836305329357693</v>
      </c>
      <c r="E14" s="62">
        <f>IF($A$7&lt;4,VLOOKUP($A$8&amp;$A14,KPI_DATOS!$A$2:$L$101,KPI!E$7,0)/1000,VLOOKUP($A$8&amp;$A14,KPI_DATOS!$A$2:$L$101,KPI!E$7,0))</f>
        <v>9.5602939712125998</v>
      </c>
      <c r="F14" s="62">
        <f>IF($A$7&lt;4,VLOOKUP($A$8&amp;$A14,KPI_DATOS!$A$2:$L$101,KPI!F$7,0)/1000,VLOOKUP($A$8&amp;$A14,KPI_DATOS!$A$2:$L$101,KPI!F$7,0))</f>
        <v>8.2339272069769507</v>
      </c>
      <c r="G14" s="62">
        <f>IF($A$7&lt;4,VLOOKUP($A$8&amp;$A14,KPI_DATOS!$A$2:$L$101,KPI!G$7,0)/1000,VLOOKUP($A$8&amp;$A14,KPI_DATOS!$A$2:$L$101,KPI!G$7,0))</f>
        <v>7.8679380525601799</v>
      </c>
      <c r="H14" s="62">
        <f>IF($A$7&lt;4,VLOOKUP($A$8&amp;$A14,KPI_DATOS!$A$2:$L$101,KPI!H$7,0)/1000,VLOOKUP($A$8&amp;$A14,KPI_DATOS!$A$2:$L$101,KPI!H$7,0))</f>
        <v>7.4729078438189296</v>
      </c>
      <c r="I14" s="62">
        <f>IF($A$7&lt;4,VLOOKUP($A$8&amp;$A14,KPI_DATOS!$A$2:$L$101,KPI!I$7,0)/1000,VLOOKUP($A$8&amp;$A14,KPI_DATOS!$A$2:$L$101,KPI!I$7,0))</f>
        <v>8.3346810440582804</v>
      </c>
      <c r="J14" s="62">
        <f>IF($A$7&lt;4,VLOOKUP($A$8&amp;$A14,KPI_DATOS!$A$2:$L$101,KPI!J$7,0)/1000,VLOOKUP($A$8&amp;$A14,KPI_DATOS!$A$2:$L$101,KPI!J$7,0))</f>
        <v>7.5564611543781401</v>
      </c>
      <c r="K14" s="62">
        <f>IF($A$7&lt;4,VLOOKUP($A$8&amp;$A14,KPI_DATOS!$A$2:$L$101,KPI!K$7,0)/1000,VLOOKUP($A$8&amp;$A14,KPI_DATOS!$A$2:$L$101,KPI!K$7,0))</f>
        <v>6.8617089116094698</v>
      </c>
      <c r="L14" s="4"/>
      <c r="M14" s="70">
        <f t="shared" si="0"/>
        <v>-12.788981487002038</v>
      </c>
      <c r="N14" s="40"/>
      <c r="O14" s="58"/>
    </row>
    <row r="15" spans="1:15" ht="24.95" customHeight="1">
      <c r="A15" s="71" t="s">
        <v>72</v>
      </c>
      <c r="B15" s="35"/>
      <c r="C15" s="62">
        <f>IF($A$7&lt;4,VLOOKUP($A$8&amp;$A15,KPI_DATOS!$A$2:$L$101,KPI!C$7,0)/1000,VLOOKUP($A$8&amp;$A15,KPI_DATOS!$A$2:$L$101,KPI!C$7,0))</f>
        <v>18.109020318650799</v>
      </c>
      <c r="D15" s="62">
        <f>IF($A$7&lt;4,VLOOKUP($A$8&amp;$A15,KPI_DATOS!$A$2:$L$101,KPI!D$7,0)/1000,VLOOKUP($A$8&amp;$A15,KPI_DATOS!$A$2:$L$101,KPI!D$7,0))</f>
        <v>13.928863838435101</v>
      </c>
      <c r="E15" s="62">
        <f>IF($A$7&lt;4,VLOOKUP($A$8&amp;$A15,KPI_DATOS!$A$2:$L$101,KPI!E$7,0)/1000,VLOOKUP($A$8&amp;$A15,KPI_DATOS!$A$2:$L$101,KPI!E$7,0))</f>
        <v>17.513241533312399</v>
      </c>
      <c r="F15" s="62">
        <f>IF($A$7&lt;4,VLOOKUP($A$8&amp;$A15,KPI_DATOS!$A$2:$L$101,KPI!F$7,0)/1000,VLOOKUP($A$8&amp;$A15,KPI_DATOS!$A$2:$L$101,KPI!F$7,0))</f>
        <v>15.0117622890346</v>
      </c>
      <c r="G15" s="62">
        <f>IF($A$7&lt;4,VLOOKUP($A$8&amp;$A15,KPI_DATOS!$A$2:$L$101,KPI!G$7,0)/1000,VLOOKUP($A$8&amp;$A15,KPI_DATOS!$A$2:$L$101,KPI!G$7,0))</f>
        <v>16.574166377130901</v>
      </c>
      <c r="H15" s="62">
        <f>IF($A$7&lt;4,VLOOKUP($A$8&amp;$A15,KPI_DATOS!$A$2:$L$101,KPI!H$7,0)/1000,VLOOKUP($A$8&amp;$A15,KPI_DATOS!$A$2:$L$101,KPI!H$7,0))</f>
        <v>13.529356837585899</v>
      </c>
      <c r="I15" s="62">
        <f>IF($A$7&lt;4,VLOOKUP($A$8&amp;$A15,KPI_DATOS!$A$2:$L$101,KPI!I$7,0)/1000,VLOOKUP($A$8&amp;$A15,KPI_DATOS!$A$2:$L$101,KPI!I$7,0))</f>
        <v>15.4650948394649</v>
      </c>
      <c r="J15" s="62">
        <f>IF($A$7&lt;4,VLOOKUP($A$8&amp;$A15,KPI_DATOS!$A$2:$L$101,KPI!J$7,0)/1000,VLOOKUP($A$8&amp;$A15,KPI_DATOS!$A$2:$L$101,KPI!J$7,0))</f>
        <v>14.382871916684399</v>
      </c>
      <c r="K15" s="62">
        <f>IF($A$7&lt;4,VLOOKUP($A$8&amp;$A15,KPI_DATOS!$A$2:$L$101,KPI!K$7,0)/1000,VLOOKUP($A$8&amp;$A15,KPI_DATOS!$A$2:$L$101,KPI!K$7,0))</f>
        <v>20.654662492285201</v>
      </c>
      <c r="L15" s="4"/>
      <c r="M15" s="70">
        <f t="shared" si="0"/>
        <v>24.61961598735116</v>
      </c>
      <c r="N15" s="40"/>
      <c r="O15" s="58"/>
    </row>
    <row r="16" spans="1:15" ht="24.95" customHeight="1">
      <c r="A16" s="71" t="s">
        <v>76</v>
      </c>
      <c r="B16" s="35"/>
      <c r="C16" s="62">
        <f>IF($A$7&lt;4,VLOOKUP($A$8&amp;$A16,KPI_DATOS!$A$2:$L$101,KPI!C$7,0)/1000,VLOOKUP($A$8&amp;$A16,KPI_DATOS!$A$2:$L$101,KPI!C$7,0))</f>
        <v>14.3878473111453</v>
      </c>
      <c r="D16" s="62">
        <f>IF($A$7&lt;4,VLOOKUP($A$8&amp;$A16,KPI_DATOS!$A$2:$L$101,KPI!D$7,0)/1000,VLOOKUP($A$8&amp;$A16,KPI_DATOS!$A$2:$L$101,KPI!D$7,0))</f>
        <v>14.173011202439101</v>
      </c>
      <c r="E16" s="62">
        <f>IF($A$7&lt;4,VLOOKUP($A$8&amp;$A16,KPI_DATOS!$A$2:$L$101,KPI!E$7,0)/1000,VLOOKUP($A$8&amp;$A16,KPI_DATOS!$A$2:$L$101,KPI!E$7,0))</f>
        <v>11.878626278374799</v>
      </c>
      <c r="F16" s="62">
        <f>IF($A$7&lt;4,VLOOKUP($A$8&amp;$A16,KPI_DATOS!$A$2:$L$101,KPI!F$7,0)/1000,VLOOKUP($A$8&amp;$A16,KPI_DATOS!$A$2:$L$101,KPI!F$7,0))</f>
        <v>12.7590442948436</v>
      </c>
      <c r="G16" s="62">
        <f>IF($A$7&lt;4,VLOOKUP($A$8&amp;$A16,KPI_DATOS!$A$2:$L$101,KPI!G$7,0)/1000,VLOOKUP($A$8&amp;$A16,KPI_DATOS!$A$2:$L$101,KPI!G$7,0))</f>
        <v>12.606861700729899</v>
      </c>
      <c r="H16" s="62">
        <f>IF($A$7&lt;4,VLOOKUP($A$8&amp;$A16,KPI_DATOS!$A$2:$L$101,KPI!H$7,0)/1000,VLOOKUP($A$8&amp;$A16,KPI_DATOS!$A$2:$L$101,KPI!H$7,0))</f>
        <v>11.2296803611064</v>
      </c>
      <c r="I16" s="62">
        <f>IF($A$7&lt;4,VLOOKUP($A$8&amp;$A16,KPI_DATOS!$A$2:$L$101,KPI!I$7,0)/1000,VLOOKUP($A$8&amp;$A16,KPI_DATOS!$A$2:$L$101,KPI!I$7,0))</f>
        <v>11.6182992461975</v>
      </c>
      <c r="J16" s="62">
        <f>IF($A$7&lt;4,VLOOKUP($A$8&amp;$A16,KPI_DATOS!$A$2:$L$101,KPI!J$7,0)/1000,VLOOKUP($A$8&amp;$A16,KPI_DATOS!$A$2:$L$101,KPI!J$7,0))</f>
        <v>12.680372951073601</v>
      </c>
      <c r="K16" s="62">
        <f>IF($A$7&lt;4,VLOOKUP($A$8&amp;$A16,KPI_DATOS!$A$2:$L$101,KPI!K$7,0)/1000,VLOOKUP($A$8&amp;$A16,KPI_DATOS!$A$2:$L$101,KPI!K$7,0))</f>
        <v>15.913202827412301</v>
      </c>
      <c r="L16" s="4"/>
      <c r="M16" s="70">
        <f t="shared" si="0"/>
        <v>26.226520169496069</v>
      </c>
      <c r="N16" s="40"/>
      <c r="O16" s="58"/>
    </row>
    <row r="17" spans="1:15" ht="24.95" customHeight="1">
      <c r="A17" s="71" t="s">
        <v>79</v>
      </c>
      <c r="B17" s="35"/>
      <c r="C17" s="62">
        <f>IF($A$7&lt;4,VLOOKUP($A$8&amp;$A17,KPI_DATOS!$A$2:$L$101,KPI!C$7,0)/1000,VLOOKUP($A$8&amp;$A17,KPI_DATOS!$A$2:$L$101,KPI!C$7,0))</f>
        <v>6.6954125454214699</v>
      </c>
      <c r="D17" s="62">
        <f>IF($A$7&lt;4,VLOOKUP($A$8&amp;$A17,KPI_DATOS!$A$2:$L$101,KPI!D$7,0)/1000,VLOOKUP($A$8&amp;$A17,KPI_DATOS!$A$2:$L$101,KPI!D$7,0))</f>
        <v>8.2329092745198604</v>
      </c>
      <c r="E17" s="62">
        <f>IF($A$7&lt;4,VLOOKUP($A$8&amp;$A17,KPI_DATOS!$A$2:$L$101,KPI!E$7,0)/1000,VLOOKUP($A$8&amp;$A17,KPI_DATOS!$A$2:$L$101,KPI!E$7,0))</f>
        <v>7.5499052660731198</v>
      </c>
      <c r="F17" s="62">
        <f>IF($A$7&lt;4,VLOOKUP($A$8&amp;$A17,KPI_DATOS!$A$2:$L$101,KPI!F$7,0)/1000,VLOOKUP($A$8&amp;$A17,KPI_DATOS!$A$2:$L$101,KPI!F$7,0))</f>
        <v>7.9546349806441201</v>
      </c>
      <c r="G17" s="62">
        <f>IF($A$7&lt;4,VLOOKUP($A$8&amp;$A17,KPI_DATOS!$A$2:$L$101,KPI!G$7,0)/1000,VLOOKUP($A$8&amp;$A17,KPI_DATOS!$A$2:$L$101,KPI!G$7,0))</f>
        <v>6.6269966075066096</v>
      </c>
      <c r="H17" s="62">
        <f>IF($A$7&lt;4,VLOOKUP($A$8&amp;$A17,KPI_DATOS!$A$2:$L$101,KPI!H$7,0)/1000,VLOOKUP($A$8&amp;$A17,KPI_DATOS!$A$2:$L$101,KPI!H$7,0))</f>
        <v>7.1570914055281296</v>
      </c>
      <c r="I17" s="62">
        <f>IF($A$7&lt;4,VLOOKUP($A$8&amp;$A17,KPI_DATOS!$A$2:$L$101,KPI!I$7,0)/1000,VLOOKUP($A$8&amp;$A17,KPI_DATOS!$A$2:$L$101,KPI!I$7,0))</f>
        <v>8.3581526346194508</v>
      </c>
      <c r="J17" s="62">
        <f>IF($A$7&lt;4,VLOOKUP($A$8&amp;$A17,KPI_DATOS!$A$2:$L$101,KPI!J$7,0)/1000,VLOOKUP($A$8&amp;$A17,KPI_DATOS!$A$2:$L$101,KPI!J$7,0))</f>
        <v>6.5225429642427404</v>
      </c>
      <c r="K17" s="62">
        <f>IF($A$7&lt;4,VLOOKUP($A$8&amp;$A17,KPI_DATOS!$A$2:$L$101,KPI!K$7,0)/1000,VLOOKUP($A$8&amp;$A17,KPI_DATOS!$A$2:$L$101,KPI!K$7,0))</f>
        <v>6.7320367918228197</v>
      </c>
      <c r="L17" s="4"/>
      <c r="M17" s="70">
        <f t="shared" si="0"/>
        <v>1.5850345267602428</v>
      </c>
      <c r="N17" s="40"/>
      <c r="O17" s="58"/>
    </row>
    <row r="18" spans="1:15" ht="48" customHeight="1">
      <c r="A18" s="40"/>
      <c r="B18" s="35"/>
      <c r="C18" s="4"/>
      <c r="D18" s="4"/>
      <c r="E18" s="4"/>
      <c r="F18" s="4"/>
      <c r="G18" s="4"/>
      <c r="H18" s="4"/>
      <c r="I18" s="4"/>
      <c r="J18" s="4"/>
      <c r="K18" s="4"/>
      <c r="L18" s="4"/>
      <c r="M18" s="4"/>
      <c r="N18" s="40"/>
    </row>
    <row r="19" spans="1:15">
      <c r="A19" s="73" t="s">
        <v>120</v>
      </c>
      <c r="B19" s="35"/>
      <c r="C19" s="40"/>
      <c r="D19" s="40"/>
      <c r="E19" s="40"/>
      <c r="F19" s="40"/>
      <c r="G19" s="40"/>
      <c r="H19" s="40"/>
      <c r="I19" s="40"/>
      <c r="J19" s="40"/>
      <c r="K19" s="40"/>
      <c r="L19" s="40"/>
      <c r="M19" s="40"/>
      <c r="N19" s="40"/>
    </row>
    <row r="20" spans="1:15">
      <c r="A20" s="74" t="s">
        <v>121</v>
      </c>
      <c r="B20" s="35"/>
      <c r="C20" s="40"/>
      <c r="D20" s="40"/>
      <c r="E20" s="40"/>
      <c r="F20" s="40"/>
      <c r="G20" s="40"/>
      <c r="H20" s="40"/>
      <c r="I20" s="40"/>
      <c r="J20" s="40"/>
      <c r="K20" s="40"/>
      <c r="L20" s="40"/>
      <c r="M20" s="40"/>
      <c r="N20" s="40"/>
    </row>
    <row r="21" spans="1:15">
      <c r="A21" s="40"/>
      <c r="B21" s="35"/>
      <c r="C21" s="40"/>
      <c r="D21" s="40"/>
      <c r="E21" s="40"/>
      <c r="F21" s="40"/>
      <c r="G21" s="40"/>
      <c r="H21" s="40"/>
      <c r="I21" s="40"/>
      <c r="J21" s="40"/>
      <c r="K21" s="40"/>
      <c r="L21" s="40"/>
      <c r="M21" s="40"/>
      <c r="N21" s="40"/>
    </row>
    <row r="22" spans="1:15">
      <c r="A22" s="20"/>
      <c r="C22" s="20"/>
      <c r="D22" s="20"/>
      <c r="E22" s="20"/>
      <c r="F22" s="20"/>
      <c r="G22" s="20"/>
      <c r="H22" s="20"/>
      <c r="I22" s="20"/>
      <c r="J22" s="20"/>
      <c r="K22" s="20"/>
      <c r="L22" s="20"/>
      <c r="M22" s="20"/>
      <c r="N22" s="20"/>
    </row>
    <row r="23" spans="1:15">
      <c r="A23" s="20"/>
      <c r="C23" s="20"/>
      <c r="D23" s="20"/>
      <c r="E23" s="20"/>
      <c r="F23" s="20"/>
      <c r="G23" s="20"/>
      <c r="H23" s="20"/>
      <c r="I23" s="20"/>
      <c r="J23" s="20"/>
      <c r="K23" s="20"/>
      <c r="L23" s="20"/>
      <c r="M23" s="20"/>
      <c r="N23" s="20"/>
    </row>
    <row r="24" spans="1:15">
      <c r="A24" s="20"/>
      <c r="C24" s="20"/>
      <c r="D24" s="20"/>
      <c r="E24" s="20"/>
      <c r="F24" s="20"/>
      <c r="G24" s="20"/>
      <c r="H24" s="20"/>
      <c r="I24" s="20"/>
      <c r="J24" s="20"/>
      <c r="K24" s="20"/>
      <c r="L24" s="20"/>
      <c r="M24" s="20"/>
      <c r="N24" s="20"/>
    </row>
    <row r="25" spans="1:15">
      <c r="A25" s="20"/>
      <c r="C25" s="20"/>
      <c r="D25" s="20"/>
      <c r="E25" s="20"/>
      <c r="F25" s="20"/>
      <c r="G25" s="20"/>
      <c r="H25" s="20"/>
      <c r="I25" s="20"/>
      <c r="J25" s="20"/>
      <c r="K25" s="20"/>
      <c r="L25" s="20"/>
      <c r="M25" s="20"/>
      <c r="N25" s="20"/>
    </row>
    <row r="26" spans="1:15">
      <c r="A26" s="20"/>
      <c r="C26" s="20"/>
      <c r="D26" s="20"/>
      <c r="E26" s="20"/>
      <c r="F26" s="20"/>
      <c r="G26" s="20"/>
      <c r="H26" s="20"/>
      <c r="I26" s="20"/>
      <c r="J26" s="20"/>
      <c r="K26" s="20"/>
      <c r="L26" s="20"/>
      <c r="M26" s="20"/>
      <c r="N26" s="20"/>
    </row>
    <row r="27" spans="1:15">
      <c r="L27" s="7"/>
    </row>
  </sheetData>
  <sheetProtection sheet="1" objects="1" scenarios="1"/>
  <mergeCells count="1">
    <mergeCell ref="A2:N2"/>
  </mergeCells>
  <conditionalFormatting sqref="M9:M17">
    <cfRule type="containsErrors" dxfId="0" priority="1">
      <formula>ISERROR(M9)</formula>
    </cfRule>
  </conditionalFormatting>
  <pageMargins left="0.70866141732283472" right="0.70866141732283472" top="0.74803149606299213" bottom="0.74803149606299213" header="0.31496062992125984" footer="0.31496062992125984"/>
  <pageSetup paperSize="9" scale="51"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7170" r:id="rId4" name="Drop Down 2">
              <controlPr defaultSize="0" autoLine="0" autoPict="0">
                <anchor moveWithCells="1">
                  <from>
                    <xdr:col>0</xdr:col>
                    <xdr:colOff>184150</xdr:colOff>
                    <xdr:row>5</xdr:row>
                    <xdr:rowOff>152400</xdr:rowOff>
                  </from>
                  <to>
                    <xdr:col>1</xdr:col>
                    <xdr:colOff>393700</xdr:colOff>
                    <xdr:row>7</xdr:row>
                    <xdr:rowOff>190500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6">
    <tabColor rgb="FFFFFF00"/>
  </sheetPr>
  <dimension ref="A2:O812"/>
  <sheetViews>
    <sheetView zoomScale="69" zoomScaleNormal="85" workbookViewId="0">
      <pane xSplit="4" ySplit="2" topLeftCell="E530" activePane="bottomRight" state="frozen"/>
      <selection pane="bottomRight" activeCell="A3" sqref="A3:A812"/>
      <selection pane="bottomLeft" activeCell="N12" sqref="N12"/>
      <selection pane="topRight" activeCell="N12" sqref="N12"/>
    </sheetView>
  </sheetViews>
  <sheetFormatPr defaultColWidth="11.42578125" defaultRowHeight="14.45"/>
  <cols>
    <col min="1" max="1" width="100.85546875" style="20" bestFit="1" customWidth="1"/>
    <col min="2" max="2" width="55.5703125" style="20" bestFit="1" customWidth="1"/>
    <col min="3" max="3" width="39.42578125" style="20" bestFit="1" customWidth="1"/>
    <col min="4" max="4" width="21.140625" style="20" bestFit="1" customWidth="1"/>
    <col min="5" max="16384" width="11.42578125" style="20"/>
  </cols>
  <sheetData>
    <row r="2" spans="1:15">
      <c r="E2" t="s">
        <v>106</v>
      </c>
      <c r="F2" t="s">
        <v>107</v>
      </c>
      <c r="G2" t="s">
        <v>108</v>
      </c>
      <c r="H2" t="s">
        <v>109</v>
      </c>
      <c r="I2" t="s">
        <v>110</v>
      </c>
      <c r="J2" t="s">
        <v>111</v>
      </c>
      <c r="K2" t="s">
        <v>112</v>
      </c>
      <c r="L2" t="s">
        <v>113</v>
      </c>
      <c r="M2" t="s">
        <v>41</v>
      </c>
    </row>
    <row r="3" spans="1:15">
      <c r="A3" s="20" t="str">
        <f>B3&amp;C3&amp;D3</f>
        <v>DISTRIBUCION VOLUMEN X CRITERIO (Consumiciones)Total AperitivosT.ESPAÑA</v>
      </c>
      <c r="B3" s="20" t="s">
        <v>45</v>
      </c>
      <c r="C3" s="20" t="s">
        <v>44</v>
      </c>
      <c r="D3" s="20" t="s">
        <v>47</v>
      </c>
      <c r="E3" s="21">
        <v>100</v>
      </c>
      <c r="F3" s="21">
        <v>100</v>
      </c>
      <c r="G3" s="21">
        <v>100</v>
      </c>
      <c r="H3" s="21">
        <v>100</v>
      </c>
      <c r="I3" s="21">
        <v>100</v>
      </c>
      <c r="J3" s="21">
        <v>100</v>
      </c>
      <c r="K3" s="21">
        <v>100</v>
      </c>
      <c r="L3" s="21">
        <v>100</v>
      </c>
      <c r="M3" s="21">
        <v>100</v>
      </c>
      <c r="N3" s="21"/>
      <c r="O3" s="21"/>
    </row>
    <row r="4" spans="1:15">
      <c r="A4" s="20" t="str">
        <f t="shared" ref="A4:A67" si="0">B4&amp;C4&amp;D4</f>
        <v>DISTRIBUCION VOLUMEN X CRITERIO (Consumiciones)Total AperitivosBCN AM</v>
      </c>
      <c r="B4" s="20" t="s">
        <v>45</v>
      </c>
      <c r="C4" s="20" t="s">
        <v>44</v>
      </c>
      <c r="D4" s="20" t="s">
        <v>52</v>
      </c>
      <c r="E4" s="21">
        <v>9.8908203510640806</v>
      </c>
      <c r="F4" s="21">
        <v>10.5517375992558</v>
      </c>
      <c r="G4" s="21">
        <v>11.586217203862599</v>
      </c>
      <c r="H4" s="21">
        <v>11.858079064960799</v>
      </c>
      <c r="I4" s="21">
        <v>8.8941704354414792</v>
      </c>
      <c r="J4" s="21">
        <v>9.1887627928275197</v>
      </c>
      <c r="K4" s="21">
        <v>11.032867570853</v>
      </c>
      <c r="L4" s="21">
        <v>13.0980147880543</v>
      </c>
      <c r="M4" s="21">
        <v>10.192617817526299</v>
      </c>
      <c r="N4" s="21"/>
      <c r="O4" s="21"/>
    </row>
    <row r="5" spans="1:15">
      <c r="A5" s="20" t="str">
        <f t="shared" si="0"/>
        <v>DISTRIBUCION VOLUMEN X CRITERIO (Consumiciones)Total AperitivosREST.CAT ARAGON</v>
      </c>
      <c r="B5" s="20" t="s">
        <v>45</v>
      </c>
      <c r="C5" s="20" t="s">
        <v>44</v>
      </c>
      <c r="D5" s="20" t="s">
        <v>57</v>
      </c>
      <c r="E5" s="21">
        <v>13.568968751910401</v>
      </c>
      <c r="F5" s="21">
        <v>12.1095551347221</v>
      </c>
      <c r="G5" s="21">
        <v>14.7291940169623</v>
      </c>
      <c r="H5" s="21">
        <v>17.569312602143199</v>
      </c>
      <c r="I5" s="21">
        <v>15.351509779082701</v>
      </c>
      <c r="J5" s="21">
        <v>16.4611794756674</v>
      </c>
      <c r="K5" s="21">
        <v>15.1302650271506</v>
      </c>
      <c r="L5" s="21">
        <v>16.8770338846054</v>
      </c>
      <c r="M5" s="21">
        <v>13.869822536349499</v>
      </c>
      <c r="N5" s="21"/>
      <c r="O5" s="21"/>
    </row>
    <row r="6" spans="1:15">
      <c r="A6" s="20" t="str">
        <f t="shared" si="0"/>
        <v>DISTRIBUCION VOLUMEN X CRITERIO (Consumiciones)Total AperitivosLEVANTE</v>
      </c>
      <c r="B6" s="20" t="s">
        <v>45</v>
      </c>
      <c r="C6" s="20" t="s">
        <v>44</v>
      </c>
      <c r="D6" s="20" t="s">
        <v>61</v>
      </c>
      <c r="E6" s="21">
        <v>13.8286375591202</v>
      </c>
      <c r="F6" s="21">
        <v>12.0567294594505</v>
      </c>
      <c r="G6" s="21">
        <v>14.502998807119599</v>
      </c>
      <c r="H6" s="21">
        <v>13.195972005292001</v>
      </c>
      <c r="I6" s="21">
        <v>14.4967057751048</v>
      </c>
      <c r="J6" s="21">
        <v>12.726733666813599</v>
      </c>
      <c r="K6" s="21">
        <v>10.948921773785701</v>
      </c>
      <c r="L6" s="21">
        <v>10.0156297223023</v>
      </c>
      <c r="M6" s="21">
        <v>12.450084521934301</v>
      </c>
      <c r="N6" s="21"/>
      <c r="O6" s="21"/>
    </row>
    <row r="7" spans="1:15">
      <c r="A7" s="20" t="str">
        <f t="shared" si="0"/>
        <v>DISTRIBUCION VOLUMEN X CRITERIO (Consumiciones)Total AperitivosANDALUCIA</v>
      </c>
      <c r="B7" s="20" t="s">
        <v>45</v>
      </c>
      <c r="C7" s="20" t="s">
        <v>44</v>
      </c>
      <c r="D7" s="20" t="s">
        <v>65</v>
      </c>
      <c r="E7" s="21">
        <v>21.420438615783599</v>
      </c>
      <c r="F7" s="21">
        <v>21.1008089969766</v>
      </c>
      <c r="G7" s="21">
        <v>20.822432424204099</v>
      </c>
      <c r="H7" s="21">
        <v>17.842843775846902</v>
      </c>
      <c r="I7" s="21">
        <v>18.063125991523201</v>
      </c>
      <c r="J7" s="21">
        <v>24.2404081183643</v>
      </c>
      <c r="K7" s="21">
        <v>26.4626805622921</v>
      </c>
      <c r="L7" s="21">
        <v>21.8793269467307</v>
      </c>
      <c r="M7" s="21">
        <v>25.847455734923098</v>
      </c>
      <c r="N7" s="21"/>
      <c r="O7" s="21"/>
    </row>
    <row r="8" spans="1:15">
      <c r="A8" s="20" t="str">
        <f t="shared" si="0"/>
        <v>DISTRIBUCION VOLUMEN X CRITERIO (Consumiciones)Total AperitivosMDD AM</v>
      </c>
      <c r="B8" s="20" t="s">
        <v>45</v>
      </c>
      <c r="C8" s="20" t="s">
        <v>44</v>
      </c>
      <c r="D8" s="20" t="s">
        <v>69</v>
      </c>
      <c r="E8" s="21">
        <v>10.558792095612599</v>
      </c>
      <c r="F8" s="21">
        <v>12.2386208844148</v>
      </c>
      <c r="G8" s="21">
        <v>11.066211779163099</v>
      </c>
      <c r="H8" s="21">
        <v>9.1807548146445495</v>
      </c>
      <c r="I8" s="21">
        <v>14.328132029455601</v>
      </c>
      <c r="J8" s="21">
        <v>9.2274889612532593</v>
      </c>
      <c r="K8" s="21">
        <v>8.4101575792871692</v>
      </c>
      <c r="L8" s="21">
        <v>8.82339555936659</v>
      </c>
      <c r="M8" s="21">
        <v>11.9230954834964</v>
      </c>
      <c r="N8" s="21"/>
      <c r="O8" s="21"/>
    </row>
    <row r="9" spans="1:15">
      <c r="A9" s="20" t="str">
        <f t="shared" si="0"/>
        <v>DISTRIBUCION VOLUMEN X CRITERIO (Consumiciones)Total AperitivosRTO CENTRO</v>
      </c>
      <c r="B9" s="20" t="s">
        <v>45</v>
      </c>
      <c r="C9" s="20" t="s">
        <v>44</v>
      </c>
      <c r="D9" s="20" t="s">
        <v>73</v>
      </c>
      <c r="E9" s="21">
        <v>11.5051867008535</v>
      </c>
      <c r="F9" s="21">
        <v>13.3857021827968</v>
      </c>
      <c r="G9" s="21">
        <v>10.227043972356199</v>
      </c>
      <c r="H9" s="21">
        <v>10.2169553673717</v>
      </c>
      <c r="I9" s="21">
        <v>8.9842362607439696</v>
      </c>
      <c r="J9" s="21">
        <v>12.599295058522999</v>
      </c>
      <c r="K9" s="21">
        <v>11.7154613098956</v>
      </c>
      <c r="L9" s="21">
        <v>11.431802048117399</v>
      </c>
      <c r="M9" s="21">
        <v>11.106463064959099</v>
      </c>
      <c r="N9" s="21"/>
      <c r="O9" s="21"/>
    </row>
    <row r="10" spans="1:15">
      <c r="A10" s="20" t="str">
        <f t="shared" si="0"/>
        <v>DISTRIBUCION VOLUMEN X CRITERIO (Consumiciones)Total AperitivosNORTE-CENTRO</v>
      </c>
      <c r="B10" s="20" t="s">
        <v>45</v>
      </c>
      <c r="C10" s="20" t="s">
        <v>44</v>
      </c>
      <c r="D10" s="20" t="s">
        <v>77</v>
      </c>
      <c r="E10" s="21">
        <v>11.402464517316799</v>
      </c>
      <c r="F10" s="21">
        <v>10.976336423137001</v>
      </c>
      <c r="G10" s="21">
        <v>8.9124446113267393</v>
      </c>
      <c r="H10" s="21">
        <v>10.948350596254</v>
      </c>
      <c r="I10" s="21">
        <v>12.1820688205905</v>
      </c>
      <c r="J10" s="21">
        <v>9.4616168220036201</v>
      </c>
      <c r="K10" s="21">
        <v>9.7304929834098495</v>
      </c>
      <c r="L10" s="21">
        <v>10.4261669138371</v>
      </c>
      <c r="M10" s="21">
        <v>7.93635393911108</v>
      </c>
      <c r="N10" s="21"/>
      <c r="O10" s="21"/>
    </row>
    <row r="11" spans="1:15">
      <c r="A11" s="20" t="str">
        <f t="shared" si="0"/>
        <v>DISTRIBUCION VOLUMEN X CRITERIO (Consumiciones)Total AperitivosNOROESTE</v>
      </c>
      <c r="B11" s="20" t="s">
        <v>45</v>
      </c>
      <c r="C11" s="20" t="s">
        <v>44</v>
      </c>
      <c r="D11" s="20" t="s">
        <v>80</v>
      </c>
      <c r="E11" s="21">
        <v>7.8247265414475802</v>
      </c>
      <c r="F11" s="21">
        <v>7.58049769095319</v>
      </c>
      <c r="G11" s="21">
        <v>8.1534405787822308</v>
      </c>
      <c r="H11" s="21">
        <v>9.1877046257870596</v>
      </c>
      <c r="I11" s="21">
        <v>7.7000213103497304</v>
      </c>
      <c r="J11" s="21">
        <v>6.0945124214408803</v>
      </c>
      <c r="K11" s="21">
        <v>6.5691678390418602</v>
      </c>
      <c r="L11" s="21">
        <v>7.4486090513575602</v>
      </c>
      <c r="M11" s="21">
        <v>6.6740838535375699</v>
      </c>
      <c r="N11" s="21"/>
      <c r="O11" s="21"/>
    </row>
    <row r="12" spans="1:15">
      <c r="A12" s="20" t="str">
        <f t="shared" si="0"/>
        <v>DISTRIBUCION VOLUMEN X CRITERIO (Consumiciones)Total Aperitivos&lt;2MIL</v>
      </c>
      <c r="B12" s="20" t="s">
        <v>45</v>
      </c>
      <c r="C12" s="20" t="s">
        <v>44</v>
      </c>
      <c r="D12" s="20" t="s">
        <v>83</v>
      </c>
      <c r="E12" s="21">
        <v>6.5771828727499901</v>
      </c>
      <c r="F12" s="21">
        <v>4.0393144290508003</v>
      </c>
      <c r="G12" s="21">
        <v>4.3833620405726901</v>
      </c>
      <c r="H12" s="21">
        <v>5.9114270097894597</v>
      </c>
      <c r="I12" s="21">
        <v>5.4683689295100999</v>
      </c>
      <c r="J12" s="21">
        <v>4.6441065121674399</v>
      </c>
      <c r="K12" s="21">
        <v>5.7054160718639402</v>
      </c>
      <c r="L12" s="21">
        <v>6.1186655256998703</v>
      </c>
      <c r="M12" s="21">
        <v>5.1346394439054501</v>
      </c>
      <c r="N12" s="21"/>
      <c r="O12" s="21"/>
    </row>
    <row r="13" spans="1:15">
      <c r="A13" s="20" t="str">
        <f t="shared" si="0"/>
        <v>DISTRIBUCION VOLUMEN X CRITERIO (Consumiciones)Total Aperitivos2-5MIL</v>
      </c>
      <c r="B13" s="20" t="s">
        <v>45</v>
      </c>
      <c r="C13" s="20" t="s">
        <v>44</v>
      </c>
      <c r="D13" s="20" t="s">
        <v>86</v>
      </c>
      <c r="E13" s="21">
        <v>4.8319885550384702</v>
      </c>
      <c r="F13" s="21">
        <v>4.8185429748496604</v>
      </c>
      <c r="G13" s="21">
        <v>6.9850257996127096</v>
      </c>
      <c r="H13" s="21">
        <v>4.8936371221266404</v>
      </c>
      <c r="I13" s="21">
        <v>4.8040942509412101</v>
      </c>
      <c r="J13" s="21">
        <v>4.1181926237828801</v>
      </c>
      <c r="K13" s="21">
        <v>4.2370684790596398</v>
      </c>
      <c r="L13" s="21">
        <v>4.9630026286750502</v>
      </c>
      <c r="M13" s="21">
        <v>3.7424079712070801</v>
      </c>
      <c r="N13" s="21"/>
      <c r="O13" s="21"/>
    </row>
    <row r="14" spans="1:15">
      <c r="A14" s="20" t="str">
        <f t="shared" si="0"/>
        <v>DISTRIBUCION VOLUMEN X CRITERIO (Consumiciones)Total Aperitivos5-10MIL</v>
      </c>
      <c r="B14" s="20" t="s">
        <v>45</v>
      </c>
      <c r="C14" s="20" t="s">
        <v>44</v>
      </c>
      <c r="D14" s="20" t="s">
        <v>87</v>
      </c>
      <c r="E14" s="21">
        <v>8.4350308011964898</v>
      </c>
      <c r="F14" s="21">
        <v>7.66453204425396</v>
      </c>
      <c r="G14" s="21">
        <v>5.7272861464428999</v>
      </c>
      <c r="H14" s="21">
        <v>5.3842603066242196</v>
      </c>
      <c r="I14" s="21">
        <v>5.99547451045391</v>
      </c>
      <c r="J14" s="21">
        <v>8.7367568577962604</v>
      </c>
      <c r="K14" s="21">
        <v>13.172753110276201</v>
      </c>
      <c r="L14" s="21">
        <v>7.5690940911039704</v>
      </c>
      <c r="M14" s="21">
        <v>11.3441256355351</v>
      </c>
      <c r="N14" s="21"/>
      <c r="O14" s="21"/>
    </row>
    <row r="15" spans="1:15">
      <c r="A15" s="20" t="str">
        <f t="shared" si="0"/>
        <v>DISTRIBUCION VOLUMEN X CRITERIO (Consumiciones)Total Aperitivos10-30MIL</v>
      </c>
      <c r="B15" s="20" t="s">
        <v>45</v>
      </c>
      <c r="C15" s="20" t="s">
        <v>44</v>
      </c>
      <c r="D15" s="20" t="s">
        <v>88</v>
      </c>
      <c r="E15" s="21">
        <v>22.2886058409496</v>
      </c>
      <c r="F15" s="21">
        <v>24.369937539453101</v>
      </c>
      <c r="G15" s="21">
        <v>20.780252617555899</v>
      </c>
      <c r="H15" s="21">
        <v>23.253995688945299</v>
      </c>
      <c r="I15" s="21">
        <v>20.340085063812701</v>
      </c>
      <c r="J15" s="21">
        <v>20.627229773179099</v>
      </c>
      <c r="K15" s="21">
        <v>16.9324462049935</v>
      </c>
      <c r="L15" s="21">
        <v>16.5320554270894</v>
      </c>
      <c r="M15" s="21">
        <v>18.304778820467099</v>
      </c>
      <c r="N15" s="21"/>
      <c r="O15" s="21"/>
    </row>
    <row r="16" spans="1:15">
      <c r="A16" s="20" t="str">
        <f t="shared" si="0"/>
        <v>DISTRIBUCION VOLUMEN X CRITERIO (Consumiciones)Total Aperitivos30-100MIL</v>
      </c>
      <c r="B16" s="20" t="s">
        <v>45</v>
      </c>
      <c r="C16" s="20" t="s">
        <v>44</v>
      </c>
      <c r="D16" s="20" t="s">
        <v>89</v>
      </c>
      <c r="E16" s="21">
        <v>18.3620593341995</v>
      </c>
      <c r="F16" s="21">
        <v>19.6765839396658</v>
      </c>
      <c r="G16" s="21">
        <v>20.738847767985199</v>
      </c>
      <c r="H16" s="21">
        <v>19.589391040897102</v>
      </c>
      <c r="I16" s="21">
        <v>21.7377258305117</v>
      </c>
      <c r="J16" s="21">
        <v>21.845163298324799</v>
      </c>
      <c r="K16" s="21">
        <v>21.6453169462132</v>
      </c>
      <c r="L16" s="21">
        <v>23.708039598810799</v>
      </c>
      <c r="M16" s="21">
        <v>20.268547108644</v>
      </c>
      <c r="N16" s="21"/>
      <c r="O16" s="21"/>
    </row>
    <row r="17" spans="1:15">
      <c r="A17" s="20" t="str">
        <f t="shared" si="0"/>
        <v>DISTRIBUCION VOLUMEN X CRITERIO (Consumiciones)Total Aperitivos100-200MIL</v>
      </c>
      <c r="B17" s="20" t="s">
        <v>45</v>
      </c>
      <c r="C17" s="20" t="s">
        <v>44</v>
      </c>
      <c r="D17" s="20" t="s">
        <v>90</v>
      </c>
      <c r="E17" s="21">
        <v>9.0382592528311996</v>
      </c>
      <c r="F17" s="21">
        <v>6.3534419748164401</v>
      </c>
      <c r="G17" s="21">
        <v>9.4215314443446996</v>
      </c>
      <c r="H17" s="21">
        <v>8.6868757160205803</v>
      </c>
      <c r="I17" s="21">
        <v>8.5564457888381096</v>
      </c>
      <c r="J17" s="21">
        <v>9.2120521560101096</v>
      </c>
      <c r="K17" s="21">
        <v>6.9116105204484404</v>
      </c>
      <c r="L17" s="21">
        <v>9.8237856434982493</v>
      </c>
      <c r="M17" s="21">
        <v>8.8336477246781708</v>
      </c>
      <c r="N17" s="21"/>
      <c r="O17" s="21"/>
    </row>
    <row r="18" spans="1:15">
      <c r="A18" s="20" t="str">
        <f t="shared" si="0"/>
        <v>DISTRIBUCION VOLUMEN X CRITERIO (Consumiciones)Total Aperitivos200-500MIL</v>
      </c>
      <c r="B18" s="20" t="s">
        <v>45</v>
      </c>
      <c r="C18" s="20" t="s">
        <v>44</v>
      </c>
      <c r="D18" s="20" t="s">
        <v>91</v>
      </c>
      <c r="E18" s="21">
        <v>15.750123492877499</v>
      </c>
      <c r="F18" s="21">
        <v>14.9564769593674</v>
      </c>
      <c r="G18" s="21">
        <v>15.1020406280474</v>
      </c>
      <c r="H18" s="21">
        <v>13.5788631629242</v>
      </c>
      <c r="I18" s="21">
        <v>14.696334915824099</v>
      </c>
      <c r="J18" s="21">
        <v>14.689801602172199</v>
      </c>
      <c r="K18" s="21">
        <v>14.910751592290801</v>
      </c>
      <c r="L18" s="21">
        <v>15.288266901888599</v>
      </c>
      <c r="M18" s="21">
        <v>13.450367582182899</v>
      </c>
      <c r="N18" s="21"/>
      <c r="O18" s="21"/>
    </row>
    <row r="19" spans="1:15">
      <c r="A19" s="20" t="str">
        <f t="shared" si="0"/>
        <v>DISTRIBUCION VOLUMEN X CRITERIO (Consumiciones)Total Aperitivos&gt;500MIL</v>
      </c>
      <c r="B19" s="20" t="s">
        <v>45</v>
      </c>
      <c r="C19" s="20" t="s">
        <v>44</v>
      </c>
      <c r="D19" s="20" t="s">
        <v>92</v>
      </c>
      <c r="E19" s="21">
        <v>14.716781469955199</v>
      </c>
      <c r="F19" s="21">
        <v>18.121150204325701</v>
      </c>
      <c r="G19" s="21">
        <v>16.8616544780064</v>
      </c>
      <c r="H19" s="21">
        <v>18.701525519742699</v>
      </c>
      <c r="I19" s="21">
        <v>18.4014499917126</v>
      </c>
      <c r="J19" s="21">
        <v>16.1266944934608</v>
      </c>
      <c r="K19" s="21">
        <v>16.484640520905</v>
      </c>
      <c r="L19" s="21">
        <v>15.997060311926701</v>
      </c>
      <c r="M19" s="21">
        <v>18.921461224707301</v>
      </c>
      <c r="N19" s="21"/>
      <c r="O19" s="21"/>
    </row>
    <row r="20" spans="1:15">
      <c r="A20" s="20" t="str">
        <f t="shared" si="0"/>
        <v>DISTRIBUCION VOLUMEN X CRITERIO (Consumiciones)Total AperitivosDE 15 A 19 AÑOS</v>
      </c>
      <c r="B20" s="20" t="s">
        <v>45</v>
      </c>
      <c r="C20" s="20" t="s">
        <v>44</v>
      </c>
      <c r="D20" s="20" t="s">
        <v>93</v>
      </c>
      <c r="E20" s="21">
        <v>8.3700696830080101</v>
      </c>
      <c r="F20" s="21">
        <v>12.15495531413</v>
      </c>
      <c r="G20" s="21">
        <v>6.9252996731341696</v>
      </c>
      <c r="H20" s="21">
        <v>5.4528697833432602</v>
      </c>
      <c r="I20" s="21">
        <v>4.7746371321004899</v>
      </c>
      <c r="J20" s="21">
        <v>8.9326898051796508</v>
      </c>
      <c r="K20" s="21">
        <v>5.63070569089441</v>
      </c>
      <c r="L20" s="21">
        <v>7.4999639787175703</v>
      </c>
      <c r="M20" s="21">
        <v>9.6600612072771703</v>
      </c>
      <c r="N20" s="21"/>
      <c r="O20" s="21"/>
    </row>
    <row r="21" spans="1:15">
      <c r="A21" s="20" t="str">
        <f t="shared" si="0"/>
        <v>DISTRIBUCION VOLUMEN X CRITERIO (Consumiciones)Total AperitivosDE 20 A 24 AÑOS</v>
      </c>
      <c r="B21" s="20" t="s">
        <v>45</v>
      </c>
      <c r="C21" s="20" t="s">
        <v>44</v>
      </c>
      <c r="D21" s="20" t="s">
        <v>94</v>
      </c>
      <c r="E21" s="21">
        <v>3.2774581055244001</v>
      </c>
      <c r="F21" s="21">
        <v>3.6152762550250799</v>
      </c>
      <c r="G21" s="21">
        <v>4.4251645169295797</v>
      </c>
      <c r="H21" s="21">
        <v>5.2752631969493198</v>
      </c>
      <c r="I21" s="21">
        <v>4.3261156856013097</v>
      </c>
      <c r="J21" s="21">
        <v>3.1039533783439301</v>
      </c>
      <c r="K21" s="21">
        <v>4.7245020241240798</v>
      </c>
      <c r="L21" s="21">
        <v>2.9517007316713202</v>
      </c>
      <c r="M21" s="21">
        <v>3.1974197581815602</v>
      </c>
      <c r="N21" s="21"/>
      <c r="O21" s="21"/>
    </row>
    <row r="22" spans="1:15">
      <c r="A22" s="20" t="str">
        <f t="shared" si="0"/>
        <v>DISTRIBUCION VOLUMEN X CRITERIO (Consumiciones)Total AperitivosDE 25 A 34 AÑOS</v>
      </c>
      <c r="B22" s="20" t="s">
        <v>45</v>
      </c>
      <c r="C22" s="20" t="s">
        <v>44</v>
      </c>
      <c r="D22" s="20" t="s">
        <v>95</v>
      </c>
      <c r="E22" s="21">
        <v>11.337854730216399</v>
      </c>
      <c r="F22" s="21">
        <v>8.1070907671351193</v>
      </c>
      <c r="G22" s="21">
        <v>10.7871626514972</v>
      </c>
      <c r="H22" s="21">
        <v>10.736670931871901</v>
      </c>
      <c r="I22" s="21">
        <v>9.6932493547699696</v>
      </c>
      <c r="J22" s="21">
        <v>9.2030369186491097</v>
      </c>
      <c r="K22" s="21">
        <v>7.6731713746899599</v>
      </c>
      <c r="L22" s="21">
        <v>8.1088027228575204</v>
      </c>
      <c r="M22" s="21">
        <v>6.9564584193137797</v>
      </c>
      <c r="N22" s="21"/>
      <c r="O22" s="21"/>
    </row>
    <row r="23" spans="1:15">
      <c r="A23" s="20" t="str">
        <f t="shared" si="0"/>
        <v>DISTRIBUCION VOLUMEN X CRITERIO (Consumiciones)Total AperitivosDE 35 A 49 AÑOS</v>
      </c>
      <c r="B23" s="20" t="s">
        <v>45</v>
      </c>
      <c r="C23" s="20" t="s">
        <v>44</v>
      </c>
      <c r="D23" s="20" t="s">
        <v>96</v>
      </c>
      <c r="E23" s="21">
        <v>29.1839351751983</v>
      </c>
      <c r="F23" s="21">
        <v>29.107030133891499</v>
      </c>
      <c r="G23" s="21">
        <v>27.187228707362401</v>
      </c>
      <c r="H23" s="21">
        <v>28.193827337009701</v>
      </c>
      <c r="I23" s="21">
        <v>29.422526519546299</v>
      </c>
      <c r="J23" s="21">
        <v>21.388033524519599</v>
      </c>
      <c r="K23" s="21">
        <v>23.153239847719</v>
      </c>
      <c r="L23" s="21">
        <v>26.3312850987862</v>
      </c>
      <c r="M23" s="21">
        <v>23.350511417123499</v>
      </c>
      <c r="N23" s="21"/>
      <c r="O23" s="21"/>
    </row>
    <row r="24" spans="1:15">
      <c r="A24" s="20" t="str">
        <f t="shared" si="0"/>
        <v>DISTRIBUCION VOLUMEN X CRITERIO (Consumiciones)Total AperitivosDE 50 A 59 AÑOS</v>
      </c>
      <c r="B24" s="20" t="s">
        <v>45</v>
      </c>
      <c r="C24" s="20" t="s">
        <v>44</v>
      </c>
      <c r="D24" s="20" t="s">
        <v>97</v>
      </c>
      <c r="E24" s="21">
        <v>22.390217818248001</v>
      </c>
      <c r="F24" s="21">
        <v>22.282991129273402</v>
      </c>
      <c r="G24" s="21">
        <v>22.900009317936298</v>
      </c>
      <c r="H24" s="21">
        <v>20.717242228065999</v>
      </c>
      <c r="I24" s="21">
        <v>21.014402244690199</v>
      </c>
      <c r="J24" s="21">
        <v>19.143087378935999</v>
      </c>
      <c r="K24" s="21">
        <v>18.985542955453798</v>
      </c>
      <c r="L24" s="21">
        <v>18.988891387926401</v>
      </c>
      <c r="M24" s="21">
        <v>17.430677248654401</v>
      </c>
      <c r="N24" s="21"/>
      <c r="O24" s="21"/>
    </row>
    <row r="25" spans="1:15">
      <c r="A25" s="20" t="str">
        <f t="shared" si="0"/>
        <v>DISTRIBUCION VOLUMEN X CRITERIO (Consumiciones)Total AperitivosDE 60 A 75 AÑOS</v>
      </c>
      <c r="B25" s="20" t="s">
        <v>45</v>
      </c>
      <c r="C25" s="20" t="s">
        <v>44</v>
      </c>
      <c r="D25" s="20" t="s">
        <v>98</v>
      </c>
      <c r="E25" s="21">
        <v>25.440495404940702</v>
      </c>
      <c r="F25" s="21">
        <v>24.732632313365901</v>
      </c>
      <c r="G25" s="21">
        <v>27.775116681781402</v>
      </c>
      <c r="H25" s="21">
        <v>29.624103899676602</v>
      </c>
      <c r="I25" s="21">
        <v>30.769044645182699</v>
      </c>
      <c r="J25" s="21">
        <v>38.229185578840003</v>
      </c>
      <c r="K25" s="21">
        <v>39.832832076529897</v>
      </c>
      <c r="L25" s="21">
        <v>36.119321815894303</v>
      </c>
      <c r="M25" s="21">
        <v>39.404853222817401</v>
      </c>
      <c r="N25" s="21"/>
      <c r="O25" s="21"/>
    </row>
    <row r="26" spans="1:15">
      <c r="A26" s="20" t="str">
        <f t="shared" si="0"/>
        <v>DISTRIBUCION VOLUMEN X CRITERIO (Consumiciones)Total AperitivosNIVEL ALTO</v>
      </c>
      <c r="B26" s="20" t="s">
        <v>45</v>
      </c>
      <c r="C26" s="20" t="s">
        <v>44</v>
      </c>
      <c r="D26" s="20" t="s">
        <v>99</v>
      </c>
      <c r="E26" s="21">
        <v>19.332091495047301</v>
      </c>
      <c r="F26" s="21">
        <v>20.406367321173501</v>
      </c>
      <c r="G26" s="21">
        <v>22.7086318225053</v>
      </c>
      <c r="H26" s="21">
        <v>21.512995603882501</v>
      </c>
      <c r="I26" s="21">
        <v>22.133824556626301</v>
      </c>
      <c r="J26" s="21">
        <v>17.816568539504701</v>
      </c>
      <c r="K26" s="21">
        <v>16.099690803093502</v>
      </c>
      <c r="L26" s="21">
        <v>16.355744428122598</v>
      </c>
      <c r="M26" s="21">
        <v>22.238372742090299</v>
      </c>
      <c r="N26" s="21"/>
      <c r="O26" s="21"/>
    </row>
    <row r="27" spans="1:15">
      <c r="A27" s="20" t="str">
        <f t="shared" si="0"/>
        <v>DISTRIBUCION VOLUMEN X CRITERIO (Consumiciones)Total AperitivosNIVEL MEDIO ALTO</v>
      </c>
      <c r="B27" s="20" t="s">
        <v>45</v>
      </c>
      <c r="C27" s="20" t="s">
        <v>44</v>
      </c>
      <c r="D27" s="20" t="s">
        <v>100</v>
      </c>
      <c r="E27" s="21">
        <v>12.6976536001951</v>
      </c>
      <c r="F27" s="21">
        <v>12.0741552875511</v>
      </c>
      <c r="G27" s="21">
        <v>12.379090550966801</v>
      </c>
      <c r="H27" s="21">
        <v>11.4371177830102</v>
      </c>
      <c r="I27" s="21">
        <v>9.8639319371107899</v>
      </c>
      <c r="J27" s="21">
        <v>8.3261145847401004</v>
      </c>
      <c r="K27" s="21">
        <v>10.991222047143699</v>
      </c>
      <c r="L27" s="21">
        <v>13.276926347898801</v>
      </c>
      <c r="M27" s="21">
        <v>12.078814632990399</v>
      </c>
      <c r="N27" s="21"/>
      <c r="O27" s="21"/>
    </row>
    <row r="28" spans="1:15">
      <c r="A28" s="20" t="str">
        <f t="shared" si="0"/>
        <v>DISTRIBUCION VOLUMEN X CRITERIO (Consumiciones)Total AperitivosNIVEL MEDIO</v>
      </c>
      <c r="B28" s="20" t="s">
        <v>45</v>
      </c>
      <c r="C28" s="20" t="s">
        <v>44</v>
      </c>
      <c r="D28" s="20" t="s">
        <v>101</v>
      </c>
      <c r="E28" s="21">
        <v>31.686501648796799</v>
      </c>
      <c r="F28" s="21">
        <v>30.320010631582399</v>
      </c>
      <c r="G28" s="21">
        <v>26.281968132657902</v>
      </c>
      <c r="H28" s="21">
        <v>24.243692231957201</v>
      </c>
      <c r="I28" s="21">
        <v>26.462962908152399</v>
      </c>
      <c r="J28" s="21">
        <v>29.3893697114856</v>
      </c>
      <c r="K28" s="21">
        <v>28.446778760955201</v>
      </c>
      <c r="L28" s="21">
        <v>27.531830513716201</v>
      </c>
      <c r="M28" s="21">
        <v>25.0077175332416</v>
      </c>
      <c r="N28" s="21"/>
      <c r="O28" s="21"/>
    </row>
    <row r="29" spans="1:15">
      <c r="A29" s="20" t="str">
        <f t="shared" si="0"/>
        <v>DISTRIBUCION VOLUMEN X CRITERIO (Consumiciones)Total AperitivosNIVEL MEDIO BAJO</v>
      </c>
      <c r="B29" s="20" t="s">
        <v>45</v>
      </c>
      <c r="C29" s="20" t="s">
        <v>44</v>
      </c>
      <c r="D29" s="20" t="s">
        <v>102</v>
      </c>
      <c r="E29" s="21">
        <v>11.6531041155626</v>
      </c>
      <c r="F29" s="21">
        <v>13.522160204658</v>
      </c>
      <c r="G29" s="21">
        <v>12.680253632380699</v>
      </c>
      <c r="H29" s="21">
        <v>12.078445993271</v>
      </c>
      <c r="I29" s="21">
        <v>14.4852884592617</v>
      </c>
      <c r="J29" s="21">
        <v>16.922629050708</v>
      </c>
      <c r="K29" s="21">
        <v>13.516987738089799</v>
      </c>
      <c r="L29" s="21">
        <v>15.6685374305053</v>
      </c>
      <c r="M29" s="21">
        <v>13.2324327983999</v>
      </c>
      <c r="N29" s="21"/>
      <c r="O29" s="21"/>
    </row>
    <row r="30" spans="1:15">
      <c r="A30" s="20" t="str">
        <f t="shared" si="0"/>
        <v>DISTRIBUCION VOLUMEN X CRITERIO (Consumiciones)Total AperitivosNIVEL BAJO</v>
      </c>
      <c r="B30" s="20" t="s">
        <v>45</v>
      </c>
      <c r="C30" s="20" t="s">
        <v>44</v>
      </c>
      <c r="D30" s="20" t="s">
        <v>103</v>
      </c>
      <c r="E30" s="21">
        <v>24.630677246885298</v>
      </c>
      <c r="F30" s="21">
        <v>23.6772899431875</v>
      </c>
      <c r="G30" s="21">
        <v>25.9500558614893</v>
      </c>
      <c r="H30" s="21">
        <v>30.727721240179299</v>
      </c>
      <c r="I30" s="21">
        <v>27.0539699405678</v>
      </c>
      <c r="J30" s="21">
        <v>27.545315430455201</v>
      </c>
      <c r="K30" s="21">
        <v>30.945329265844698</v>
      </c>
      <c r="L30" s="21">
        <v>27.166926137042498</v>
      </c>
      <c r="M30" s="21">
        <v>27.4426406856252</v>
      </c>
      <c r="N30" s="21"/>
      <c r="O30" s="21"/>
    </row>
    <row r="31" spans="1:15">
      <c r="A31" s="20" t="str">
        <f t="shared" si="0"/>
        <v>DISTRIBUCION VOLUMEN X CRITERIO (Consumiciones)Total AperitivosHOMBRE</v>
      </c>
      <c r="B31" s="20" t="s">
        <v>45</v>
      </c>
      <c r="C31" s="20" t="s">
        <v>44</v>
      </c>
      <c r="D31" s="20" t="s">
        <v>104</v>
      </c>
      <c r="E31" s="21">
        <v>36.304439630427801</v>
      </c>
      <c r="F31" s="21">
        <v>38.602686135752002</v>
      </c>
      <c r="G31" s="21">
        <v>42.578632772750296</v>
      </c>
      <c r="H31" s="21">
        <v>42.612296460120902</v>
      </c>
      <c r="I31" s="21">
        <v>40.4016556957829</v>
      </c>
      <c r="J31" s="21">
        <v>41.222924102970502</v>
      </c>
      <c r="K31" s="21">
        <v>40.691734388743797</v>
      </c>
      <c r="L31" s="21">
        <v>40.429742685043998</v>
      </c>
      <c r="M31" s="21">
        <v>46.364087505230799</v>
      </c>
      <c r="N31" s="21"/>
      <c r="O31" s="21"/>
    </row>
    <row r="32" spans="1:15">
      <c r="A32" s="20" t="str">
        <f t="shared" si="0"/>
        <v>DISTRIBUCION VOLUMEN X CRITERIO (Consumiciones)Total AperitivosMUJER</v>
      </c>
      <c r="B32" s="20" t="s">
        <v>45</v>
      </c>
      <c r="C32" s="20" t="s">
        <v>44</v>
      </c>
      <c r="D32" s="20" t="s">
        <v>105</v>
      </c>
      <c r="E32" s="21">
        <v>63.695588476059299</v>
      </c>
      <c r="F32" s="21">
        <v>61.397305558324199</v>
      </c>
      <c r="G32" s="21">
        <v>57.421348775890699</v>
      </c>
      <c r="H32" s="21">
        <v>57.3876854414126</v>
      </c>
      <c r="I32" s="21">
        <v>59.5983147065091</v>
      </c>
      <c r="J32" s="21">
        <v>58.777066953341702</v>
      </c>
      <c r="K32" s="21">
        <v>59.308274226383098</v>
      </c>
      <c r="L32" s="21">
        <v>59.570230957920103</v>
      </c>
      <c r="M32" s="21">
        <v>53.635890887116602</v>
      </c>
      <c r="N32" s="21"/>
      <c r="O32" s="21"/>
    </row>
    <row r="33" spans="1:15">
      <c r="A33" s="20" t="str">
        <f t="shared" si="0"/>
        <v>DISTRIBUCION VOLUMEN X CRITERIO (Consumiciones)Patatas Fritas + Otros Aperitivos SaladosT.ESPAÑA</v>
      </c>
      <c r="B33" s="20" t="s">
        <v>45</v>
      </c>
      <c r="C33" s="20" t="s">
        <v>50</v>
      </c>
      <c r="D33" s="20" t="s">
        <v>47</v>
      </c>
      <c r="E33" s="21">
        <v>100</v>
      </c>
      <c r="F33" s="21">
        <v>100</v>
      </c>
      <c r="G33" s="21">
        <v>100</v>
      </c>
      <c r="H33" s="21">
        <v>100</v>
      </c>
      <c r="I33" s="21">
        <v>100</v>
      </c>
      <c r="J33" s="21">
        <v>100</v>
      </c>
      <c r="K33" s="21">
        <v>100</v>
      </c>
      <c r="L33" s="21">
        <v>100</v>
      </c>
      <c r="M33" s="21">
        <v>100</v>
      </c>
      <c r="N33" s="21"/>
      <c r="O33" s="21"/>
    </row>
    <row r="34" spans="1:15">
      <c r="A34" s="20" t="str">
        <f t="shared" si="0"/>
        <v>DISTRIBUCION VOLUMEN X CRITERIO (Consumiciones)Patatas Fritas + Otros Aperitivos SaladosBCN AM</v>
      </c>
      <c r="B34" s="20" t="s">
        <v>45</v>
      </c>
      <c r="C34" s="20" t="s">
        <v>50</v>
      </c>
      <c r="D34" s="20" t="s">
        <v>52</v>
      </c>
      <c r="E34" s="21">
        <v>8.0511653336258693</v>
      </c>
      <c r="F34" s="21">
        <v>10.347024484964599</v>
      </c>
      <c r="G34" s="21">
        <v>10.8768653063001</v>
      </c>
      <c r="H34" s="21">
        <v>11.901294977408501</v>
      </c>
      <c r="I34" s="21">
        <v>8.2566919879872795</v>
      </c>
      <c r="J34" s="21">
        <v>9.9646988875655609</v>
      </c>
      <c r="K34" s="21">
        <v>13.0876608334542</v>
      </c>
      <c r="L34" s="21">
        <v>14.725223532748499</v>
      </c>
      <c r="M34" s="21">
        <v>11.188031276802199</v>
      </c>
      <c r="N34" s="21"/>
      <c r="O34" s="21"/>
    </row>
    <row r="35" spans="1:15">
      <c r="A35" s="20" t="str">
        <f t="shared" si="0"/>
        <v>DISTRIBUCION VOLUMEN X CRITERIO (Consumiciones)Patatas Fritas + Otros Aperitivos SaladosREST.CAT ARAGON</v>
      </c>
      <c r="B35" s="20" t="s">
        <v>45</v>
      </c>
      <c r="C35" s="20" t="s">
        <v>50</v>
      </c>
      <c r="D35" s="20" t="s">
        <v>57</v>
      </c>
      <c r="E35" s="21">
        <v>14.201632495752801</v>
      </c>
      <c r="F35" s="21">
        <v>12.5901184526751</v>
      </c>
      <c r="G35" s="21">
        <v>13.711077426303399</v>
      </c>
      <c r="H35" s="21">
        <v>16.4566271016458</v>
      </c>
      <c r="I35" s="21">
        <v>13.4527603461894</v>
      </c>
      <c r="J35" s="21">
        <v>14.094953486544201</v>
      </c>
      <c r="K35" s="21">
        <v>13.0834925767009</v>
      </c>
      <c r="L35" s="21">
        <v>15.971336186759601</v>
      </c>
      <c r="M35" s="21">
        <v>15.393748307522101</v>
      </c>
      <c r="N35" s="21"/>
      <c r="O35" s="21"/>
    </row>
    <row r="36" spans="1:15">
      <c r="A36" s="20" t="str">
        <f t="shared" si="0"/>
        <v>DISTRIBUCION VOLUMEN X CRITERIO (Consumiciones)Patatas Fritas + Otros Aperitivos SaladosLEVANTE</v>
      </c>
      <c r="B36" s="20" t="s">
        <v>45</v>
      </c>
      <c r="C36" s="20" t="s">
        <v>50</v>
      </c>
      <c r="D36" s="20" t="s">
        <v>61</v>
      </c>
      <c r="E36" s="21">
        <v>14.8836210021587</v>
      </c>
      <c r="F36" s="21">
        <v>14.0526399491684</v>
      </c>
      <c r="G36" s="21">
        <v>12.644314419475</v>
      </c>
      <c r="H36" s="21">
        <v>12.971760840182499</v>
      </c>
      <c r="I36" s="21">
        <v>16.4364912479606</v>
      </c>
      <c r="J36" s="21">
        <v>12.4655008436992</v>
      </c>
      <c r="K36" s="21">
        <v>10.708186470345501</v>
      </c>
      <c r="L36" s="21">
        <v>9.5985737507314095</v>
      </c>
      <c r="M36" s="21">
        <v>12.2058111328083</v>
      </c>
      <c r="N36" s="21"/>
      <c r="O36" s="21"/>
    </row>
    <row r="37" spans="1:15">
      <c r="A37" s="20" t="str">
        <f t="shared" si="0"/>
        <v>DISTRIBUCION VOLUMEN X CRITERIO (Consumiciones)Patatas Fritas + Otros Aperitivos SaladosANDALUCIA</v>
      </c>
      <c r="B37" s="20" t="s">
        <v>45</v>
      </c>
      <c r="C37" s="20" t="s">
        <v>50</v>
      </c>
      <c r="D37" s="20" t="s">
        <v>65</v>
      </c>
      <c r="E37" s="21">
        <v>21.314089363775601</v>
      </c>
      <c r="F37" s="21">
        <v>19.896308960817201</v>
      </c>
      <c r="G37" s="21">
        <v>20.264179954235399</v>
      </c>
      <c r="H37" s="21">
        <v>17.451744828680901</v>
      </c>
      <c r="I37" s="21">
        <v>17.092271020546999</v>
      </c>
      <c r="J37" s="21">
        <v>20.507193537117299</v>
      </c>
      <c r="K37" s="21">
        <v>22.2460285384768</v>
      </c>
      <c r="L37" s="21">
        <v>19.040109657449701</v>
      </c>
      <c r="M37" s="21">
        <v>20.737456817702601</v>
      </c>
      <c r="N37" s="21"/>
      <c r="O37" s="21"/>
    </row>
    <row r="38" spans="1:15">
      <c r="A38" s="20" t="str">
        <f t="shared" si="0"/>
        <v>DISTRIBUCION VOLUMEN X CRITERIO (Consumiciones)Patatas Fritas + Otros Aperitivos SaladosMDD AM</v>
      </c>
      <c r="B38" s="20" t="s">
        <v>45</v>
      </c>
      <c r="C38" s="20" t="s">
        <v>50</v>
      </c>
      <c r="D38" s="20" t="s">
        <v>69</v>
      </c>
      <c r="E38" s="21">
        <v>11.4581863230558</v>
      </c>
      <c r="F38" s="21">
        <v>9.8997658230687104</v>
      </c>
      <c r="G38" s="21">
        <v>13.0193502297296</v>
      </c>
      <c r="H38" s="21">
        <v>11.1327774107063</v>
      </c>
      <c r="I38" s="21">
        <v>15.253149516927699</v>
      </c>
      <c r="J38" s="21">
        <v>10.993611427527</v>
      </c>
      <c r="K38" s="21">
        <v>10.218535998388999</v>
      </c>
      <c r="L38" s="21">
        <v>10.8775064394263</v>
      </c>
      <c r="M38" s="21">
        <v>10.656781984307001</v>
      </c>
      <c r="N38" s="21"/>
      <c r="O38" s="21"/>
    </row>
    <row r="39" spans="1:15">
      <c r="A39" s="20" t="str">
        <f t="shared" si="0"/>
        <v>DISTRIBUCION VOLUMEN X CRITERIO (Consumiciones)Patatas Fritas + Otros Aperitivos SaladosRTO CENTRO</v>
      </c>
      <c r="B39" s="20" t="s">
        <v>45</v>
      </c>
      <c r="C39" s="20" t="s">
        <v>50</v>
      </c>
      <c r="D39" s="20" t="s">
        <v>73</v>
      </c>
      <c r="E39" s="21">
        <v>10.395040893372</v>
      </c>
      <c r="F39" s="21">
        <v>12.776344163352199</v>
      </c>
      <c r="G39" s="21">
        <v>10.5132380085509</v>
      </c>
      <c r="H39" s="21">
        <v>9.8453843977216309</v>
      </c>
      <c r="I39" s="21">
        <v>10.2060367776217</v>
      </c>
      <c r="J39" s="21">
        <v>16.4073963483449</v>
      </c>
      <c r="K39" s="21">
        <v>14.6006570637166</v>
      </c>
      <c r="L39" s="21">
        <v>13.458690922777899</v>
      </c>
      <c r="M39" s="21">
        <v>13.4107112208013</v>
      </c>
      <c r="N39" s="21"/>
      <c r="O39" s="21"/>
    </row>
    <row r="40" spans="1:15">
      <c r="A40" s="20" t="str">
        <f t="shared" si="0"/>
        <v>DISTRIBUCION VOLUMEN X CRITERIO (Consumiciones)Patatas Fritas + Otros Aperitivos SaladosNORTE-CENTRO</v>
      </c>
      <c r="B40" s="20" t="s">
        <v>45</v>
      </c>
      <c r="C40" s="20" t="s">
        <v>50</v>
      </c>
      <c r="D40" s="20" t="s">
        <v>77</v>
      </c>
      <c r="E40" s="21">
        <v>11.435192302412201</v>
      </c>
      <c r="F40" s="21">
        <v>10.1925685431837</v>
      </c>
      <c r="G40" s="21">
        <v>9.1788119336086904</v>
      </c>
      <c r="H40" s="21">
        <v>10.4856428628768</v>
      </c>
      <c r="I40" s="21">
        <v>12.2369991084351</v>
      </c>
      <c r="J40" s="21">
        <v>9.2302537340318604</v>
      </c>
      <c r="K40" s="21">
        <v>8.7775407707613695</v>
      </c>
      <c r="L40" s="21">
        <v>9.6422863061383097</v>
      </c>
      <c r="M40" s="21">
        <v>9.0709897806902795</v>
      </c>
      <c r="N40" s="21"/>
      <c r="O40" s="21"/>
    </row>
    <row r="41" spans="1:15">
      <c r="A41" s="20" t="str">
        <f t="shared" si="0"/>
        <v>DISTRIBUCION VOLUMEN X CRITERIO (Consumiciones)Patatas Fritas + Otros Aperitivos SaladosNOROESTE</v>
      </c>
      <c r="B41" s="20" t="s">
        <v>45</v>
      </c>
      <c r="C41" s="20" t="s">
        <v>50</v>
      </c>
      <c r="D41" s="20" t="s">
        <v>80</v>
      </c>
      <c r="E41" s="21">
        <v>8.2610849386950491</v>
      </c>
      <c r="F41" s="21">
        <v>10.245231476315601</v>
      </c>
      <c r="G41" s="21">
        <v>9.7921572822645899</v>
      </c>
      <c r="H41" s="21">
        <v>9.7547712131509403</v>
      </c>
      <c r="I41" s="21">
        <v>7.06560125968024</v>
      </c>
      <c r="J41" s="21">
        <v>6.3364030170849599</v>
      </c>
      <c r="K41" s="21">
        <v>7.2778995083991802</v>
      </c>
      <c r="L41" s="21">
        <v>6.6862881138825898</v>
      </c>
      <c r="M41" s="21">
        <v>7.3364732738053302</v>
      </c>
      <c r="N41" s="21"/>
      <c r="O41" s="21"/>
    </row>
    <row r="42" spans="1:15">
      <c r="A42" s="20" t="str">
        <f t="shared" si="0"/>
        <v>DISTRIBUCION VOLUMEN X CRITERIO (Consumiciones)Patatas Fritas + Otros Aperitivos Salados&lt;2MIL</v>
      </c>
      <c r="B42" s="20" t="s">
        <v>45</v>
      </c>
      <c r="C42" s="20" t="s">
        <v>50</v>
      </c>
      <c r="D42" s="20" t="s">
        <v>83</v>
      </c>
      <c r="E42" s="21">
        <v>7.1659569051589296</v>
      </c>
      <c r="F42" s="21">
        <v>5.0735394154584901</v>
      </c>
      <c r="G42" s="21">
        <v>4.0477228304425203</v>
      </c>
      <c r="H42" s="21">
        <v>5.47749363335768</v>
      </c>
      <c r="I42" s="21">
        <v>6.4171959410640902</v>
      </c>
      <c r="J42" s="21">
        <v>5.3548444355526197</v>
      </c>
      <c r="K42" s="21">
        <v>5.9902443781341104</v>
      </c>
      <c r="L42" s="21">
        <v>6.4644401857311502</v>
      </c>
      <c r="M42" s="21">
        <v>6.4695337532428203</v>
      </c>
      <c r="N42" s="21"/>
      <c r="O42" s="21"/>
    </row>
    <row r="43" spans="1:15">
      <c r="A43" s="20" t="str">
        <f t="shared" si="0"/>
        <v>DISTRIBUCION VOLUMEN X CRITERIO (Consumiciones)Patatas Fritas + Otros Aperitivos Salados2-5MIL</v>
      </c>
      <c r="B43" s="20" t="s">
        <v>45</v>
      </c>
      <c r="C43" s="20" t="s">
        <v>50</v>
      </c>
      <c r="D43" s="20" t="s">
        <v>86</v>
      </c>
      <c r="E43" s="21">
        <v>4.8646100980608402</v>
      </c>
      <c r="F43" s="21">
        <v>5.8014989992708204</v>
      </c>
      <c r="G43" s="21">
        <v>7.1064788456587102</v>
      </c>
      <c r="H43" s="21">
        <v>5.0312638370720704</v>
      </c>
      <c r="I43" s="21">
        <v>5.3803310102369304</v>
      </c>
      <c r="J43" s="21">
        <v>4.9372593896559103</v>
      </c>
      <c r="K43" s="21">
        <v>4.8878496019737296</v>
      </c>
      <c r="L43" s="21">
        <v>5.7854957016373696</v>
      </c>
      <c r="M43" s="21">
        <v>4.4556099326777998</v>
      </c>
      <c r="N43" s="21"/>
      <c r="O43" s="21"/>
    </row>
    <row r="44" spans="1:15">
      <c r="A44" s="20" t="str">
        <f t="shared" si="0"/>
        <v>DISTRIBUCION VOLUMEN X CRITERIO (Consumiciones)Patatas Fritas + Otros Aperitivos Salados5-10MIL</v>
      </c>
      <c r="B44" s="20" t="s">
        <v>45</v>
      </c>
      <c r="C44" s="20" t="s">
        <v>50</v>
      </c>
      <c r="D44" s="20" t="s">
        <v>87</v>
      </c>
      <c r="E44" s="21">
        <v>9.2365575194040908</v>
      </c>
      <c r="F44" s="21">
        <v>8.8496285309577303</v>
      </c>
      <c r="G44" s="21">
        <v>5.3644776779724301</v>
      </c>
      <c r="H44" s="21">
        <v>5.0394693683774996</v>
      </c>
      <c r="I44" s="21">
        <v>5.4670947257976099</v>
      </c>
      <c r="J44" s="21">
        <v>4.4547055551773997</v>
      </c>
      <c r="K44" s="21">
        <v>6.9836149488332397</v>
      </c>
      <c r="L44" s="21">
        <v>4.0237369148935498</v>
      </c>
      <c r="M44" s="21">
        <v>3.9866412978904102</v>
      </c>
      <c r="N44" s="21"/>
      <c r="O44" s="21"/>
    </row>
    <row r="45" spans="1:15">
      <c r="A45" s="20" t="str">
        <f t="shared" si="0"/>
        <v>DISTRIBUCION VOLUMEN X CRITERIO (Consumiciones)Patatas Fritas + Otros Aperitivos Salados10-30MIL</v>
      </c>
      <c r="B45" s="20" t="s">
        <v>45</v>
      </c>
      <c r="C45" s="20" t="s">
        <v>50</v>
      </c>
      <c r="D45" s="20" t="s">
        <v>88</v>
      </c>
      <c r="E45" s="21">
        <v>21.306813976184099</v>
      </c>
      <c r="F45" s="21">
        <v>24.384131723319001</v>
      </c>
      <c r="G45" s="21">
        <v>20.502703447575598</v>
      </c>
      <c r="H45" s="21">
        <v>23.557666287325802</v>
      </c>
      <c r="I45" s="21">
        <v>20.3226690563204</v>
      </c>
      <c r="J45" s="21">
        <v>24.567460775601599</v>
      </c>
      <c r="K45" s="21">
        <v>21.394387498609401</v>
      </c>
      <c r="L45" s="21">
        <v>18.341116308596799</v>
      </c>
      <c r="M45" s="21">
        <v>19.9981356656148</v>
      </c>
      <c r="N45" s="21"/>
      <c r="O45" s="21"/>
    </row>
    <row r="46" spans="1:15">
      <c r="A46" s="20" t="str">
        <f t="shared" si="0"/>
        <v>DISTRIBUCION VOLUMEN X CRITERIO (Consumiciones)Patatas Fritas + Otros Aperitivos Salados30-100MIL</v>
      </c>
      <c r="B46" s="20" t="s">
        <v>45</v>
      </c>
      <c r="C46" s="20" t="s">
        <v>50</v>
      </c>
      <c r="D46" s="20" t="s">
        <v>89</v>
      </c>
      <c r="E46" s="21">
        <v>19.978480036146699</v>
      </c>
      <c r="F46" s="21">
        <v>19.536406042113299</v>
      </c>
      <c r="G46" s="21">
        <v>23.295939570422</v>
      </c>
      <c r="H46" s="21">
        <v>19.146112579598899</v>
      </c>
      <c r="I46" s="21">
        <v>22.1486815443028</v>
      </c>
      <c r="J46" s="21">
        <v>20.832338331096398</v>
      </c>
      <c r="K46" s="21">
        <v>24.1834054094397</v>
      </c>
      <c r="L46" s="21">
        <v>22.7908642647789</v>
      </c>
      <c r="M46" s="21">
        <v>21.118734701296098</v>
      </c>
      <c r="N46" s="21"/>
      <c r="O46" s="21"/>
    </row>
    <row r="47" spans="1:15">
      <c r="A47" s="20" t="str">
        <f t="shared" si="0"/>
        <v>DISTRIBUCION VOLUMEN X CRITERIO (Consumiciones)Patatas Fritas + Otros Aperitivos Salados100-200MIL</v>
      </c>
      <c r="B47" s="20" t="s">
        <v>45</v>
      </c>
      <c r="C47" s="20" t="s">
        <v>50</v>
      </c>
      <c r="D47" s="20" t="s">
        <v>90</v>
      </c>
      <c r="E47" s="21">
        <v>9.4010141763774104</v>
      </c>
      <c r="F47" s="21">
        <v>7.7776082813444702</v>
      </c>
      <c r="G47" s="21">
        <v>10.457299671089601</v>
      </c>
      <c r="H47" s="21">
        <v>7.9316085856228504</v>
      </c>
      <c r="I47" s="21">
        <v>8.3355928248638005</v>
      </c>
      <c r="J47" s="21">
        <v>10.375717858858</v>
      </c>
      <c r="K47" s="21">
        <v>7.4017273622116502</v>
      </c>
      <c r="L47" s="21">
        <v>11.4463180132307</v>
      </c>
      <c r="M47" s="21">
        <v>10.545637805362199</v>
      </c>
      <c r="N47" s="21"/>
      <c r="O47" s="21"/>
    </row>
    <row r="48" spans="1:15">
      <c r="A48" s="20" t="str">
        <f t="shared" si="0"/>
        <v>DISTRIBUCION VOLUMEN X CRITERIO (Consumiciones)Patatas Fritas + Otros Aperitivos Salados200-500MIL</v>
      </c>
      <c r="B48" s="20" t="s">
        <v>45</v>
      </c>
      <c r="C48" s="20" t="s">
        <v>50</v>
      </c>
      <c r="D48" s="20" t="s">
        <v>91</v>
      </c>
      <c r="E48" s="21">
        <v>12.9937410156871</v>
      </c>
      <c r="F48" s="21">
        <v>13.778268884940401</v>
      </c>
      <c r="G48" s="21">
        <v>12.2211967696431</v>
      </c>
      <c r="H48" s="21">
        <v>13.8433306538526</v>
      </c>
      <c r="I48" s="21">
        <v>14.095836014818801</v>
      </c>
      <c r="J48" s="21">
        <v>12.7079115934088</v>
      </c>
      <c r="K48" s="21">
        <v>13.101239352286701</v>
      </c>
      <c r="L48" s="21">
        <v>13.942784363542099</v>
      </c>
      <c r="M48" s="21">
        <v>15.168548350070401</v>
      </c>
      <c r="N48" s="21"/>
      <c r="O48" s="21"/>
    </row>
    <row r="49" spans="1:15">
      <c r="A49" s="20" t="str">
        <f t="shared" si="0"/>
        <v>DISTRIBUCION VOLUMEN X CRITERIO (Consumiciones)Patatas Fritas + Otros Aperitivos Salados&gt;500MIL</v>
      </c>
      <c r="B49" s="20" t="s">
        <v>45</v>
      </c>
      <c r="C49" s="20" t="s">
        <v>50</v>
      </c>
      <c r="D49" s="20" t="s">
        <v>92</v>
      </c>
      <c r="E49" s="21">
        <v>15.052840191113701</v>
      </c>
      <c r="F49" s="21">
        <v>14.7989162690503</v>
      </c>
      <c r="G49" s="21">
        <v>17.004168494953898</v>
      </c>
      <c r="H49" s="21">
        <v>19.9730586871658</v>
      </c>
      <c r="I49" s="21">
        <v>17.832588759803599</v>
      </c>
      <c r="J49" s="21">
        <v>16.769782744160398</v>
      </c>
      <c r="K49" s="21">
        <v>16.057545530460001</v>
      </c>
      <c r="L49" s="21">
        <v>17.2052459042465</v>
      </c>
      <c r="M49" s="21">
        <v>18.257158493845498</v>
      </c>
      <c r="N49" s="21"/>
      <c r="O49" s="21"/>
    </row>
    <row r="50" spans="1:15">
      <c r="A50" s="20" t="str">
        <f t="shared" si="0"/>
        <v>DISTRIBUCION VOLUMEN X CRITERIO (Consumiciones)Patatas Fritas + Otros Aperitivos SaladosDE 15 A 19 AÑOS</v>
      </c>
      <c r="B50" s="20" t="s">
        <v>45</v>
      </c>
      <c r="C50" s="20" t="s">
        <v>50</v>
      </c>
      <c r="D50" s="20" t="s">
        <v>93</v>
      </c>
      <c r="E50" s="21">
        <v>7.7782851569819904</v>
      </c>
      <c r="F50" s="21">
        <v>8.4608362529763301</v>
      </c>
      <c r="G50" s="21">
        <v>8.1006204693228501</v>
      </c>
      <c r="H50" s="21">
        <v>3.65935457811619</v>
      </c>
      <c r="I50" s="21">
        <v>4.2823750297040704</v>
      </c>
      <c r="J50" s="21">
        <v>8.4373814223712102</v>
      </c>
      <c r="K50" s="21">
        <v>6.7346161753709497</v>
      </c>
      <c r="L50" s="21">
        <v>10.520582971022399</v>
      </c>
      <c r="M50" s="21">
        <v>7.6923081787742396</v>
      </c>
      <c r="N50" s="21"/>
      <c r="O50" s="21"/>
    </row>
    <row r="51" spans="1:15">
      <c r="A51" s="20" t="str">
        <f t="shared" si="0"/>
        <v>DISTRIBUCION VOLUMEN X CRITERIO (Consumiciones)Patatas Fritas + Otros Aperitivos SaladosDE 20 A 24 AÑOS</v>
      </c>
      <c r="B51" s="20" t="s">
        <v>45</v>
      </c>
      <c r="C51" s="20" t="s">
        <v>50</v>
      </c>
      <c r="D51" s="20" t="s">
        <v>94</v>
      </c>
      <c r="E51" s="21">
        <v>2.6743160724446402</v>
      </c>
      <c r="F51" s="21">
        <v>4.9499431517612598</v>
      </c>
      <c r="G51" s="21">
        <v>4.2281575578675596</v>
      </c>
      <c r="H51" s="21">
        <v>5.9754320798860601</v>
      </c>
      <c r="I51" s="21">
        <v>4.84828085888853</v>
      </c>
      <c r="J51" s="21">
        <v>4.1320032958234698</v>
      </c>
      <c r="K51" s="21">
        <v>5.8119440270711404</v>
      </c>
      <c r="L51" s="21">
        <v>3.3153287834901501</v>
      </c>
      <c r="M51" s="21">
        <v>2.80315955350583</v>
      </c>
      <c r="N51" s="21"/>
      <c r="O51" s="21"/>
    </row>
    <row r="52" spans="1:15">
      <c r="A52" s="20" t="str">
        <f t="shared" si="0"/>
        <v>DISTRIBUCION VOLUMEN X CRITERIO (Consumiciones)Patatas Fritas + Otros Aperitivos SaladosDE 25 A 34 AÑOS</v>
      </c>
      <c r="B52" s="20" t="s">
        <v>45</v>
      </c>
      <c r="C52" s="20" t="s">
        <v>50</v>
      </c>
      <c r="D52" s="20" t="s">
        <v>95</v>
      </c>
      <c r="E52" s="21">
        <v>10.6344441648165</v>
      </c>
      <c r="F52" s="21">
        <v>8.7476483142189494</v>
      </c>
      <c r="G52" s="21">
        <v>10.3275849564293</v>
      </c>
      <c r="H52" s="21">
        <v>10.364475970216001</v>
      </c>
      <c r="I52" s="21">
        <v>9.8303293526297395</v>
      </c>
      <c r="J52" s="21">
        <v>9.3375052601929305</v>
      </c>
      <c r="K52" s="21">
        <v>6.3830673722661704</v>
      </c>
      <c r="L52" s="21">
        <v>6.6472075718508803</v>
      </c>
      <c r="M52" s="21">
        <v>8.4895969761862293</v>
      </c>
      <c r="N52" s="21"/>
      <c r="O52" s="21"/>
    </row>
    <row r="53" spans="1:15">
      <c r="A53" s="20" t="str">
        <f t="shared" si="0"/>
        <v>DISTRIBUCION VOLUMEN X CRITERIO (Consumiciones)Patatas Fritas + Otros Aperitivos SaladosDE 35 A 49 AÑOS</v>
      </c>
      <c r="B53" s="20" t="s">
        <v>45</v>
      </c>
      <c r="C53" s="20" t="s">
        <v>50</v>
      </c>
      <c r="D53" s="20" t="s">
        <v>96</v>
      </c>
      <c r="E53" s="21">
        <v>30.0561065238211</v>
      </c>
      <c r="F53" s="21">
        <v>32.898763425692998</v>
      </c>
      <c r="G53" s="21">
        <v>30.282765023081701</v>
      </c>
      <c r="H53" s="21">
        <v>30.8519622625472</v>
      </c>
      <c r="I53" s="21">
        <v>32.219442391064199</v>
      </c>
      <c r="J53" s="21">
        <v>24.156723852187401</v>
      </c>
      <c r="K53" s="21">
        <v>27.9018319206792</v>
      </c>
      <c r="L53" s="21">
        <v>28.618818432365</v>
      </c>
      <c r="M53" s="21">
        <v>25.170246993950499</v>
      </c>
      <c r="N53" s="21"/>
      <c r="O53" s="21"/>
    </row>
    <row r="54" spans="1:15">
      <c r="A54" s="20" t="str">
        <f t="shared" si="0"/>
        <v>DISTRIBUCION VOLUMEN X CRITERIO (Consumiciones)Patatas Fritas + Otros Aperitivos SaladosDE 50 A 59 AÑOS</v>
      </c>
      <c r="B54" s="20" t="s">
        <v>45</v>
      </c>
      <c r="C54" s="20" t="s">
        <v>50</v>
      </c>
      <c r="D54" s="20" t="s">
        <v>97</v>
      </c>
      <c r="E54" s="21">
        <v>23.127318397152401</v>
      </c>
      <c r="F54" s="21">
        <v>23.043035988808999</v>
      </c>
      <c r="G54" s="21">
        <v>20.7951871017809</v>
      </c>
      <c r="H54" s="21">
        <v>22.088353121897701</v>
      </c>
      <c r="I54" s="21">
        <v>20.844157339568302</v>
      </c>
      <c r="J54" s="21">
        <v>20.980770727792599</v>
      </c>
      <c r="K54" s="21">
        <v>20.267743607147398</v>
      </c>
      <c r="L54" s="21">
        <v>19.3855392385871</v>
      </c>
      <c r="M54" s="21">
        <v>19.9116730478591</v>
      </c>
      <c r="N54" s="21"/>
      <c r="O54" s="21"/>
    </row>
    <row r="55" spans="1:15">
      <c r="A55" s="20" t="str">
        <f t="shared" si="0"/>
        <v>DISTRIBUCION VOLUMEN X CRITERIO (Consumiciones)Patatas Fritas + Otros Aperitivos SaladosDE 60 A 75 AÑOS</v>
      </c>
      <c r="B55" s="20" t="s">
        <v>45</v>
      </c>
      <c r="C55" s="20" t="s">
        <v>50</v>
      </c>
      <c r="D55" s="20" t="s">
        <v>98</v>
      </c>
      <c r="E55" s="21">
        <v>25.729541072346599</v>
      </c>
      <c r="F55" s="21">
        <v>21.899787694904902</v>
      </c>
      <c r="G55" s="21">
        <v>26.265688517872501</v>
      </c>
      <c r="H55" s="21">
        <v>27.060436516830102</v>
      </c>
      <c r="I55" s="21">
        <v>27.9754112320982</v>
      </c>
      <c r="J55" s="21">
        <v>32.955639885781899</v>
      </c>
      <c r="K55" s="21">
        <v>32.900818020387803</v>
      </c>
      <c r="L55" s="21">
        <v>31.5125345992845</v>
      </c>
      <c r="M55" s="21">
        <v>35.933021573789098</v>
      </c>
      <c r="N55" s="21"/>
      <c r="O55" s="21"/>
    </row>
    <row r="56" spans="1:15">
      <c r="A56" s="20" t="str">
        <f t="shared" si="0"/>
        <v>DISTRIBUCION VOLUMEN X CRITERIO (Consumiciones)Patatas Fritas + Otros Aperitivos SaladosNIVEL ALTO</v>
      </c>
      <c r="B56" s="20" t="s">
        <v>45</v>
      </c>
      <c r="C56" s="20" t="s">
        <v>50</v>
      </c>
      <c r="D56" s="20" t="s">
        <v>99</v>
      </c>
      <c r="E56" s="21">
        <v>21.668660122866701</v>
      </c>
      <c r="F56" s="21">
        <v>24.462573766474801</v>
      </c>
      <c r="G56" s="21">
        <v>23.1645929960582</v>
      </c>
      <c r="H56" s="21">
        <v>23.314951102806699</v>
      </c>
      <c r="I56" s="21">
        <v>22.701955394423202</v>
      </c>
      <c r="J56" s="21">
        <v>17.3568484797431</v>
      </c>
      <c r="K56" s="21">
        <v>17.714967984690102</v>
      </c>
      <c r="L56" s="21">
        <v>18.189151148759201</v>
      </c>
      <c r="M56" s="21">
        <v>25.825179821628499</v>
      </c>
      <c r="N56" s="21"/>
      <c r="O56" s="21"/>
    </row>
    <row r="57" spans="1:15">
      <c r="A57" s="20" t="str">
        <f t="shared" si="0"/>
        <v>DISTRIBUCION VOLUMEN X CRITERIO (Consumiciones)Patatas Fritas + Otros Aperitivos SaladosNIVEL MEDIO ALTO</v>
      </c>
      <c r="B57" s="20" t="s">
        <v>45</v>
      </c>
      <c r="C57" s="20" t="s">
        <v>50</v>
      </c>
      <c r="D57" s="20" t="s">
        <v>100</v>
      </c>
      <c r="E57" s="21">
        <v>13.6343926677252</v>
      </c>
      <c r="F57" s="21">
        <v>13.467045630211</v>
      </c>
      <c r="G57" s="21">
        <v>12.3663851406482</v>
      </c>
      <c r="H57" s="21">
        <v>10.6085569270994</v>
      </c>
      <c r="I57" s="21">
        <v>11.144611928849899</v>
      </c>
      <c r="J57" s="21">
        <v>9.5192945192832408</v>
      </c>
      <c r="K57" s="21">
        <v>10.1819141310945</v>
      </c>
      <c r="L57" s="21">
        <v>11.439396499682299</v>
      </c>
      <c r="M57" s="21">
        <v>9.0549570109028092</v>
      </c>
      <c r="N57" s="21"/>
      <c r="O57" s="21"/>
    </row>
    <row r="58" spans="1:15">
      <c r="A58" s="20" t="str">
        <f t="shared" si="0"/>
        <v>DISTRIBUCION VOLUMEN X CRITERIO (Consumiciones)Patatas Fritas + Otros Aperitivos SaladosNIVEL MEDIO</v>
      </c>
      <c r="B58" s="20" t="s">
        <v>45</v>
      </c>
      <c r="C58" s="20" t="s">
        <v>50</v>
      </c>
      <c r="D58" s="20" t="s">
        <v>101</v>
      </c>
      <c r="E58" s="21">
        <v>27.460387412491301</v>
      </c>
      <c r="F58" s="21">
        <v>26.941023520379499</v>
      </c>
      <c r="G58" s="21">
        <v>26.231782099587001</v>
      </c>
      <c r="H58" s="21">
        <v>23.3855462780705</v>
      </c>
      <c r="I58" s="21">
        <v>26.814529445809999</v>
      </c>
      <c r="J58" s="21">
        <v>31.843449889305599</v>
      </c>
      <c r="K58" s="21">
        <v>36.137659495669098</v>
      </c>
      <c r="L58" s="21">
        <v>32.7796288160269</v>
      </c>
      <c r="M58" s="21">
        <v>29.848297062079698</v>
      </c>
      <c r="N58" s="21"/>
      <c r="O58" s="21"/>
    </row>
    <row r="59" spans="1:15">
      <c r="A59" s="20" t="str">
        <f t="shared" si="0"/>
        <v>DISTRIBUCION VOLUMEN X CRITERIO (Consumiciones)Patatas Fritas + Otros Aperitivos SaladosNIVEL MEDIO BAJO</v>
      </c>
      <c r="B59" s="20" t="s">
        <v>45</v>
      </c>
      <c r="C59" s="20" t="s">
        <v>50</v>
      </c>
      <c r="D59" s="20" t="s">
        <v>102</v>
      </c>
      <c r="E59" s="21">
        <v>12.683847462831899</v>
      </c>
      <c r="F59" s="21">
        <v>13.5525774846869</v>
      </c>
      <c r="G59" s="21">
        <v>14.3031378848922</v>
      </c>
      <c r="H59" s="21">
        <v>11.874202921082</v>
      </c>
      <c r="I59" s="21">
        <v>13.10847153686</v>
      </c>
      <c r="J59" s="21">
        <v>12.537533991470101</v>
      </c>
      <c r="K59" s="21">
        <v>14.627585269718599</v>
      </c>
      <c r="L59" s="21">
        <v>14.9072835262676</v>
      </c>
      <c r="M59" s="21">
        <v>12.7088664783697</v>
      </c>
      <c r="N59" s="21"/>
      <c r="O59" s="21"/>
    </row>
    <row r="60" spans="1:15">
      <c r="A60" s="20" t="str">
        <f t="shared" si="0"/>
        <v>DISTRIBUCION VOLUMEN X CRITERIO (Consumiciones)Patatas Fritas + Otros Aperitivos SaladosNIVEL BAJO</v>
      </c>
      <c r="B60" s="20" t="s">
        <v>45</v>
      </c>
      <c r="C60" s="20" t="s">
        <v>50</v>
      </c>
      <c r="D60" s="20" t="s">
        <v>103</v>
      </c>
      <c r="E60" s="21">
        <v>24.552724986932802</v>
      </c>
      <c r="F60" s="21">
        <v>21.576788865974901</v>
      </c>
      <c r="G60" s="21">
        <v>23.934105505169398</v>
      </c>
      <c r="H60" s="21">
        <v>30.816746403314799</v>
      </c>
      <c r="I60" s="21">
        <v>26.230431694056801</v>
      </c>
      <c r="J60" s="21">
        <v>28.742878761155499</v>
      </c>
      <c r="K60" s="21">
        <v>21.337866077853501</v>
      </c>
      <c r="L60" s="21">
        <v>22.684556575835501</v>
      </c>
      <c r="M60" s="21">
        <v>22.562708480710398</v>
      </c>
      <c r="N60" s="21"/>
      <c r="O60" s="21"/>
    </row>
    <row r="61" spans="1:15">
      <c r="A61" s="20" t="str">
        <f t="shared" si="0"/>
        <v>DISTRIBUCION VOLUMEN X CRITERIO (Consumiciones)Patatas Fritas + Otros Aperitivos SaladosHOMBRE</v>
      </c>
      <c r="B61" s="20" t="s">
        <v>45</v>
      </c>
      <c r="C61" s="20" t="s">
        <v>50</v>
      </c>
      <c r="D61" s="20" t="s">
        <v>104</v>
      </c>
      <c r="E61" s="21">
        <v>38.211778055381302</v>
      </c>
      <c r="F61" s="21">
        <v>44.447649018566203</v>
      </c>
      <c r="G61" s="21">
        <v>42.511015052999198</v>
      </c>
      <c r="H61" s="21">
        <v>40.011372960830997</v>
      </c>
      <c r="I61" s="21">
        <v>41.628197948160697</v>
      </c>
      <c r="J61" s="21">
        <v>47.196970580149902</v>
      </c>
      <c r="K61" s="21">
        <v>51.576016470246998</v>
      </c>
      <c r="L61" s="21">
        <v>48.127728928480799</v>
      </c>
      <c r="M61" s="21">
        <v>50.378299248941403</v>
      </c>
      <c r="N61" s="21"/>
      <c r="O61" s="21"/>
    </row>
    <row r="62" spans="1:15">
      <c r="A62" s="20" t="str">
        <f t="shared" si="0"/>
        <v>DISTRIBUCION VOLUMEN X CRITERIO (Consumiciones)Patatas Fritas + Otros Aperitivos SaladosMUJER</v>
      </c>
      <c r="B62" s="20" t="s">
        <v>45</v>
      </c>
      <c r="C62" s="20" t="s">
        <v>50</v>
      </c>
      <c r="D62" s="20" t="s">
        <v>105</v>
      </c>
      <c r="E62" s="21">
        <v>61.788234597466698</v>
      </c>
      <c r="F62" s="21">
        <v>55.552350981433797</v>
      </c>
      <c r="G62" s="21">
        <v>57.488984947000802</v>
      </c>
      <c r="H62" s="21">
        <v>59.988645201035503</v>
      </c>
      <c r="I62" s="21">
        <v>58.3717893983493</v>
      </c>
      <c r="J62" s="21">
        <v>52.803029419850098</v>
      </c>
      <c r="K62" s="21">
        <v>48.423983529753002</v>
      </c>
      <c r="L62" s="21">
        <v>51.872271071519201</v>
      </c>
      <c r="M62" s="21">
        <v>49.621713399188799</v>
      </c>
      <c r="N62" s="21"/>
      <c r="O62" s="21"/>
    </row>
    <row r="63" spans="1:15">
      <c r="A63" s="20" t="str">
        <f t="shared" si="0"/>
        <v>DISTRIBUCION VOLUMEN X CRITERIO (Consumiciones)Patatas FritasT.ESPAÑA</v>
      </c>
      <c r="B63" s="20" t="s">
        <v>45</v>
      </c>
      <c r="C63" s="20" t="s">
        <v>55</v>
      </c>
      <c r="D63" s="20" t="s">
        <v>47</v>
      </c>
      <c r="E63" s="21">
        <v>100</v>
      </c>
      <c r="F63" s="21">
        <v>100</v>
      </c>
      <c r="G63" s="21">
        <v>100</v>
      </c>
      <c r="H63" s="21">
        <v>100</v>
      </c>
      <c r="I63" s="21">
        <v>100</v>
      </c>
      <c r="J63" s="21">
        <v>100</v>
      </c>
      <c r="K63" s="21">
        <v>100</v>
      </c>
      <c r="L63" s="21">
        <v>100</v>
      </c>
      <c r="M63" s="21">
        <v>100</v>
      </c>
      <c r="N63" s="21"/>
      <c r="O63" s="21"/>
    </row>
    <row r="64" spans="1:15">
      <c r="A64" s="20" t="str">
        <f t="shared" si="0"/>
        <v>DISTRIBUCION VOLUMEN X CRITERIO (Consumiciones)Patatas FritasBCN AM</v>
      </c>
      <c r="B64" s="20" t="s">
        <v>45</v>
      </c>
      <c r="C64" s="20" t="s">
        <v>55</v>
      </c>
      <c r="D64" s="20" t="s">
        <v>52</v>
      </c>
      <c r="E64" s="21">
        <v>9.9741772430086293</v>
      </c>
      <c r="F64" s="21">
        <v>9.4642829210200006</v>
      </c>
      <c r="G64" s="21">
        <v>12.2411923468288</v>
      </c>
      <c r="H64" s="21">
        <v>13.3605620844701</v>
      </c>
      <c r="I64" s="21">
        <v>9.1903870215068295</v>
      </c>
      <c r="J64" s="21">
        <v>9.0799285474512104</v>
      </c>
      <c r="K64" s="21">
        <v>11.6469318915711</v>
      </c>
      <c r="L64" s="21">
        <v>11.0806056378675</v>
      </c>
      <c r="M64" s="21">
        <v>10.696003978292801</v>
      </c>
      <c r="N64" s="21"/>
      <c r="O64" s="21"/>
    </row>
    <row r="65" spans="1:15">
      <c r="A65" s="20" t="str">
        <f t="shared" si="0"/>
        <v>DISTRIBUCION VOLUMEN X CRITERIO (Consumiciones)Patatas FritasREST.CAT ARAGON</v>
      </c>
      <c r="B65" s="20" t="s">
        <v>45</v>
      </c>
      <c r="C65" s="20" t="s">
        <v>55</v>
      </c>
      <c r="D65" s="20" t="s">
        <v>57</v>
      </c>
      <c r="E65" s="21">
        <v>14.7275232353444</v>
      </c>
      <c r="F65" s="21">
        <v>15.784754469957599</v>
      </c>
      <c r="G65" s="21">
        <v>15.0444773300165</v>
      </c>
      <c r="H65" s="21">
        <v>19.317806646579001</v>
      </c>
      <c r="I65" s="21">
        <v>12.748137314576899</v>
      </c>
      <c r="J65" s="21">
        <v>15.9973349863611</v>
      </c>
      <c r="K65" s="21">
        <v>12.4998763621977</v>
      </c>
      <c r="L65" s="21">
        <v>18.596218780180301</v>
      </c>
      <c r="M65" s="21">
        <v>16.0272231535861</v>
      </c>
      <c r="N65" s="21"/>
      <c r="O65" s="21"/>
    </row>
    <row r="66" spans="1:15">
      <c r="A66" s="20" t="str">
        <f t="shared" si="0"/>
        <v>DISTRIBUCION VOLUMEN X CRITERIO (Consumiciones)Patatas FritasLEVANTE</v>
      </c>
      <c r="B66" s="20" t="s">
        <v>45</v>
      </c>
      <c r="C66" s="20" t="s">
        <v>55</v>
      </c>
      <c r="D66" s="20" t="s">
        <v>61</v>
      </c>
      <c r="E66" s="21">
        <v>15.984550120760799</v>
      </c>
      <c r="F66" s="21">
        <v>14.5018748151168</v>
      </c>
      <c r="G66" s="21">
        <v>11.302157254071</v>
      </c>
      <c r="H66" s="21">
        <v>12.8778230930658</v>
      </c>
      <c r="I66" s="21">
        <v>16.393799220734302</v>
      </c>
      <c r="J66" s="21">
        <v>14.1444664472033</v>
      </c>
      <c r="K66" s="21">
        <v>12.720060742525</v>
      </c>
      <c r="L66" s="21">
        <v>11.3860381114795</v>
      </c>
      <c r="M66" s="21">
        <v>14.834146883167399</v>
      </c>
      <c r="N66" s="21"/>
      <c r="O66" s="21"/>
    </row>
    <row r="67" spans="1:15">
      <c r="A67" s="20" t="str">
        <f t="shared" si="0"/>
        <v>DISTRIBUCION VOLUMEN X CRITERIO (Consumiciones)Patatas FritasANDALUCIA</v>
      </c>
      <c r="B67" s="20" t="s">
        <v>45</v>
      </c>
      <c r="C67" s="20" t="s">
        <v>55</v>
      </c>
      <c r="D67" s="20" t="s">
        <v>65</v>
      </c>
      <c r="E67" s="21">
        <v>22.557033630332999</v>
      </c>
      <c r="F67" s="21">
        <v>19.131317702863999</v>
      </c>
      <c r="G67" s="21">
        <v>19.7678538543828</v>
      </c>
      <c r="H67" s="21">
        <v>18.551559125595102</v>
      </c>
      <c r="I67" s="21">
        <v>19.973499237266498</v>
      </c>
      <c r="J67" s="21">
        <v>20.766746779275699</v>
      </c>
      <c r="K67" s="21">
        <v>24.450528151600299</v>
      </c>
      <c r="L67" s="21">
        <v>19.7589268074369</v>
      </c>
      <c r="M67" s="21">
        <v>22.076178851730699</v>
      </c>
      <c r="N67" s="21"/>
      <c r="O67" s="21"/>
    </row>
    <row r="68" spans="1:15">
      <c r="A68" s="20" t="str">
        <f t="shared" ref="A68:A131" si="1">B68&amp;C68&amp;D68</f>
        <v>DISTRIBUCION VOLUMEN X CRITERIO (Consumiciones)Patatas FritasMDD AM</v>
      </c>
      <c r="B68" s="20" t="s">
        <v>45</v>
      </c>
      <c r="C68" s="20" t="s">
        <v>55</v>
      </c>
      <c r="D68" s="20" t="s">
        <v>69</v>
      </c>
      <c r="E68" s="21">
        <v>11.588550705022501</v>
      </c>
      <c r="F68" s="21">
        <v>10.8539229294043</v>
      </c>
      <c r="G68" s="21">
        <v>11.306829001175601</v>
      </c>
      <c r="H68" s="21">
        <v>9.2284127986777698</v>
      </c>
      <c r="I68" s="21">
        <v>14.587820968032799</v>
      </c>
      <c r="J68" s="21">
        <v>12.080621775397001</v>
      </c>
      <c r="K68" s="21">
        <v>9.9935381066252393</v>
      </c>
      <c r="L68" s="21">
        <v>10.408308712155799</v>
      </c>
      <c r="M68" s="21">
        <v>8.9931772863250607</v>
      </c>
      <c r="N68" s="21"/>
      <c r="O68" s="21"/>
    </row>
    <row r="69" spans="1:15">
      <c r="A69" s="20" t="str">
        <f t="shared" si="1"/>
        <v>DISTRIBUCION VOLUMEN X CRITERIO (Consumiciones)Patatas FritasRTO CENTRO</v>
      </c>
      <c r="B69" s="20" t="s">
        <v>45</v>
      </c>
      <c r="C69" s="20" t="s">
        <v>55</v>
      </c>
      <c r="D69" s="20" t="s">
        <v>73</v>
      </c>
      <c r="E69" s="21">
        <v>6.9955863230958002</v>
      </c>
      <c r="F69" s="21">
        <v>8.4949303344633993</v>
      </c>
      <c r="G69" s="21">
        <v>7.4759302329224502</v>
      </c>
      <c r="H69" s="21">
        <v>6.6843875753033997</v>
      </c>
      <c r="I69" s="21">
        <v>6.7639903362039204</v>
      </c>
      <c r="J69" s="21">
        <v>10.272393448819599</v>
      </c>
      <c r="K69" s="21">
        <v>7.8007962274470097</v>
      </c>
      <c r="L69" s="21">
        <v>8.1962196076862899</v>
      </c>
      <c r="M69" s="21">
        <v>7.6121646724873404</v>
      </c>
      <c r="N69" s="21"/>
      <c r="O69" s="21"/>
    </row>
    <row r="70" spans="1:15">
      <c r="A70" s="20" t="str">
        <f t="shared" si="1"/>
        <v>DISTRIBUCION VOLUMEN X CRITERIO (Consumiciones)Patatas FritasNORTE-CENTRO</v>
      </c>
      <c r="B70" s="20" t="s">
        <v>45</v>
      </c>
      <c r="C70" s="20" t="s">
        <v>55</v>
      </c>
      <c r="D70" s="20" t="s">
        <v>77</v>
      </c>
      <c r="E70" s="21">
        <v>9.4961591943264096</v>
      </c>
      <c r="F70" s="21">
        <v>7.6296128672765802</v>
      </c>
      <c r="G70" s="21">
        <v>9.1890445789805497</v>
      </c>
      <c r="H70" s="21">
        <v>9.3915953295776902</v>
      </c>
      <c r="I70" s="21">
        <v>11.0265998617311</v>
      </c>
      <c r="J70" s="21">
        <v>9.5612459485304697</v>
      </c>
      <c r="K70" s="21">
        <v>10.2276535581505</v>
      </c>
      <c r="L70" s="21">
        <v>10.5295486885581</v>
      </c>
      <c r="M70" s="21">
        <v>10.2354805464016</v>
      </c>
      <c r="N70" s="21"/>
      <c r="O70" s="21"/>
    </row>
    <row r="71" spans="1:15">
      <c r="A71" s="20" t="str">
        <f t="shared" si="1"/>
        <v>DISTRIBUCION VOLUMEN X CRITERIO (Consumiciones)Patatas FritasNOROESTE</v>
      </c>
      <c r="B71" s="20" t="s">
        <v>45</v>
      </c>
      <c r="C71" s="20" t="s">
        <v>55</v>
      </c>
      <c r="D71" s="20" t="s">
        <v>80</v>
      </c>
      <c r="E71" s="21">
        <v>8.6764307151889692</v>
      </c>
      <c r="F71" s="21">
        <v>14.1393213402173</v>
      </c>
      <c r="G71" s="21">
        <v>13.6725328075355</v>
      </c>
      <c r="H71" s="21">
        <v>10.587853346731199</v>
      </c>
      <c r="I71" s="21">
        <v>9.3157824781700391</v>
      </c>
      <c r="J71" s="21">
        <v>8.0972832234605807</v>
      </c>
      <c r="K71" s="21">
        <v>10.6606113234772</v>
      </c>
      <c r="L71" s="21">
        <v>10.0441336546355</v>
      </c>
      <c r="M71" s="21">
        <v>9.5256246280091705</v>
      </c>
      <c r="N71" s="21"/>
      <c r="O71" s="21"/>
    </row>
    <row r="72" spans="1:15">
      <c r="A72" s="20" t="str">
        <f t="shared" si="1"/>
        <v>DISTRIBUCION VOLUMEN X CRITERIO (Consumiciones)Patatas Fritas&lt;2MIL</v>
      </c>
      <c r="B72" s="20" t="s">
        <v>45</v>
      </c>
      <c r="C72" s="20" t="s">
        <v>55</v>
      </c>
      <c r="D72" s="20" t="s">
        <v>83</v>
      </c>
      <c r="E72" s="21">
        <v>6.8185501288011103</v>
      </c>
      <c r="F72" s="21">
        <v>5.1682154269805798</v>
      </c>
      <c r="G72" s="21">
        <v>3.6276499197413301</v>
      </c>
      <c r="H72" s="21">
        <v>5.8899455922533202</v>
      </c>
      <c r="I72" s="21">
        <v>5.1430078377444097</v>
      </c>
      <c r="J72" s="21">
        <v>6.7124951692660897</v>
      </c>
      <c r="K72" s="21">
        <v>5.3432585397357304</v>
      </c>
      <c r="L72" s="21">
        <v>7.1649850480005197</v>
      </c>
      <c r="M72" s="21">
        <v>6.7872801783802599</v>
      </c>
      <c r="N72" s="21"/>
      <c r="O72" s="21"/>
    </row>
    <row r="73" spans="1:15">
      <c r="A73" s="20" t="str">
        <f t="shared" si="1"/>
        <v>DISTRIBUCION VOLUMEN X CRITERIO (Consumiciones)Patatas Fritas2-5MIL</v>
      </c>
      <c r="B73" s="20" t="s">
        <v>45</v>
      </c>
      <c r="C73" s="20" t="s">
        <v>55</v>
      </c>
      <c r="D73" s="20" t="s">
        <v>86</v>
      </c>
      <c r="E73" s="21">
        <v>5.28645794946494</v>
      </c>
      <c r="F73" s="21">
        <v>3.5610711421685801</v>
      </c>
      <c r="G73" s="21">
        <v>7.5778418547462598</v>
      </c>
      <c r="H73" s="21">
        <v>2.8275859963321102</v>
      </c>
      <c r="I73" s="21">
        <v>4.7975116288681496</v>
      </c>
      <c r="J73" s="21">
        <v>4.4961403493925296</v>
      </c>
      <c r="K73" s="21">
        <v>5.3142872935248704</v>
      </c>
      <c r="L73" s="21">
        <v>5.6034191169752203</v>
      </c>
      <c r="M73" s="21">
        <v>3.6526260726243001</v>
      </c>
      <c r="N73" s="21"/>
      <c r="O73" s="21"/>
    </row>
    <row r="74" spans="1:15">
      <c r="A74" s="20" t="str">
        <f t="shared" si="1"/>
        <v>DISTRIBUCION VOLUMEN X CRITERIO (Consumiciones)Patatas Fritas5-10MIL</v>
      </c>
      <c r="B74" s="20" t="s">
        <v>45</v>
      </c>
      <c r="C74" s="20" t="s">
        <v>55</v>
      </c>
      <c r="D74" s="20" t="s">
        <v>87</v>
      </c>
      <c r="E74" s="21">
        <v>10.175211493337899</v>
      </c>
      <c r="F74" s="21">
        <v>7.4390515628905201</v>
      </c>
      <c r="G74" s="21">
        <v>3.93543172060585</v>
      </c>
      <c r="H74" s="21">
        <v>5.1810063431602904</v>
      </c>
      <c r="I74" s="21">
        <v>6.5256830785878499</v>
      </c>
      <c r="J74" s="21">
        <v>5.07326848161218</v>
      </c>
      <c r="K74" s="21">
        <v>6.6568410977873196</v>
      </c>
      <c r="L74" s="21">
        <v>4.1356613376427998</v>
      </c>
      <c r="M74" s="21">
        <v>3.16276224440394</v>
      </c>
      <c r="N74" s="21"/>
      <c r="O74" s="21"/>
    </row>
    <row r="75" spans="1:15">
      <c r="A75" s="20" t="str">
        <f t="shared" si="1"/>
        <v>DISTRIBUCION VOLUMEN X CRITERIO (Consumiciones)Patatas Fritas10-30MIL</v>
      </c>
      <c r="B75" s="20" t="s">
        <v>45</v>
      </c>
      <c r="C75" s="20" t="s">
        <v>55</v>
      </c>
      <c r="D75" s="20" t="s">
        <v>88</v>
      </c>
      <c r="E75" s="21">
        <v>20.2732249590503</v>
      </c>
      <c r="F75" s="21">
        <v>25.017677523457301</v>
      </c>
      <c r="G75" s="21">
        <v>19.668880350708299</v>
      </c>
      <c r="H75" s="21">
        <v>20.838913310595</v>
      </c>
      <c r="I75" s="21">
        <v>17.043552835264599</v>
      </c>
      <c r="J75" s="21">
        <v>19.830511761602899</v>
      </c>
      <c r="K75" s="21">
        <v>18.469029457797301</v>
      </c>
      <c r="L75" s="21">
        <v>18.909236725682799</v>
      </c>
      <c r="M75" s="21">
        <v>19.7526327940298</v>
      </c>
      <c r="N75" s="21"/>
      <c r="O75" s="21"/>
    </row>
    <row r="76" spans="1:15">
      <c r="A76" s="20" t="str">
        <f t="shared" si="1"/>
        <v>DISTRIBUCION VOLUMEN X CRITERIO (Consumiciones)Patatas Fritas30-100MIL</v>
      </c>
      <c r="B76" s="20" t="s">
        <v>45</v>
      </c>
      <c r="C76" s="20" t="s">
        <v>55</v>
      </c>
      <c r="D76" s="20" t="s">
        <v>89</v>
      </c>
      <c r="E76" s="21">
        <v>21.8287032384087</v>
      </c>
      <c r="F76" s="21">
        <v>21.5028171760665</v>
      </c>
      <c r="G76" s="21">
        <v>27.046627308415701</v>
      </c>
      <c r="H76" s="21">
        <v>20.886512455974799</v>
      </c>
      <c r="I76" s="21">
        <v>22.954577904023299</v>
      </c>
      <c r="J76" s="21">
        <v>20.2945725117842</v>
      </c>
      <c r="K76" s="21">
        <v>25.137677965707201</v>
      </c>
      <c r="L76" s="21">
        <v>22.1697690672042</v>
      </c>
      <c r="M76" s="21">
        <v>21.111761875213698</v>
      </c>
      <c r="N76" s="21"/>
      <c r="O76" s="21"/>
    </row>
    <row r="77" spans="1:15">
      <c r="A77" s="20" t="str">
        <f t="shared" si="1"/>
        <v>DISTRIBUCION VOLUMEN X CRITERIO (Consumiciones)Patatas Fritas100-200MIL</v>
      </c>
      <c r="B77" s="20" t="s">
        <v>45</v>
      </c>
      <c r="C77" s="20" t="s">
        <v>55</v>
      </c>
      <c r="D77" s="20" t="s">
        <v>90</v>
      </c>
      <c r="E77" s="21">
        <v>7.1370709998512503</v>
      </c>
      <c r="F77" s="21">
        <v>5.2627608916382203</v>
      </c>
      <c r="G77" s="21">
        <v>8.0524175595029792</v>
      </c>
      <c r="H77" s="21">
        <v>8.8436945974240597</v>
      </c>
      <c r="I77" s="21">
        <v>7.5750897996603399</v>
      </c>
      <c r="J77" s="21">
        <v>9.796918767507</v>
      </c>
      <c r="K77" s="21">
        <v>7.1399630832067897</v>
      </c>
      <c r="L77" s="21">
        <v>8.6395904396849801</v>
      </c>
      <c r="M77" s="21">
        <v>9.5143954972427593</v>
      </c>
      <c r="N77" s="21"/>
      <c r="O77" s="21"/>
    </row>
    <row r="78" spans="1:15">
      <c r="A78" s="20" t="str">
        <f t="shared" si="1"/>
        <v>DISTRIBUCION VOLUMEN X CRITERIO (Consumiciones)Patatas Fritas200-500MIL</v>
      </c>
      <c r="B78" s="20" t="s">
        <v>45</v>
      </c>
      <c r="C78" s="20" t="s">
        <v>55</v>
      </c>
      <c r="D78" s="20" t="s">
        <v>91</v>
      </c>
      <c r="E78" s="21">
        <v>12.4236361532892</v>
      </c>
      <c r="F78" s="21">
        <v>15.949175773085299</v>
      </c>
      <c r="G78" s="21">
        <v>11.966520074065601</v>
      </c>
      <c r="H78" s="21">
        <v>15.367074187632401</v>
      </c>
      <c r="I78" s="21">
        <v>15.845034999323699</v>
      </c>
      <c r="J78" s="21">
        <v>14.046751631166099</v>
      </c>
      <c r="K78" s="21">
        <v>14.802870433401401</v>
      </c>
      <c r="L78" s="21">
        <v>16.277081427627198</v>
      </c>
      <c r="M78" s="21">
        <v>17.758769242458602</v>
      </c>
      <c r="N78" s="21"/>
      <c r="O78" s="21"/>
    </row>
    <row r="79" spans="1:15">
      <c r="A79" s="20" t="str">
        <f t="shared" si="1"/>
        <v>DISTRIBUCION VOLUMEN X CRITERIO (Consumiciones)Patatas Fritas&gt;500MIL</v>
      </c>
      <c r="B79" s="20" t="s">
        <v>45</v>
      </c>
      <c r="C79" s="20" t="s">
        <v>55</v>
      </c>
      <c r="D79" s="20" t="s">
        <v>92</v>
      </c>
      <c r="E79" s="21">
        <v>16.0571584782932</v>
      </c>
      <c r="F79" s="21">
        <v>16.099247884032899</v>
      </c>
      <c r="G79" s="21">
        <v>18.1246486181271</v>
      </c>
      <c r="H79" s="21">
        <v>20.165262088744502</v>
      </c>
      <c r="I79" s="21">
        <v>20.115556006432499</v>
      </c>
      <c r="J79" s="21">
        <v>19.749351905918498</v>
      </c>
      <c r="K79" s="21">
        <v>17.136068492433399</v>
      </c>
      <c r="L79" s="21">
        <v>17.100260285124101</v>
      </c>
      <c r="M79" s="21">
        <v>18.259764789771001</v>
      </c>
      <c r="N79" s="21"/>
      <c r="O79" s="21"/>
    </row>
    <row r="80" spans="1:15">
      <c r="A80" s="20" t="str">
        <f t="shared" si="1"/>
        <v>DISTRIBUCION VOLUMEN X CRITERIO (Consumiciones)Patatas FritasDE 15 A 19 AÑOS</v>
      </c>
      <c r="B80" s="20" t="s">
        <v>45</v>
      </c>
      <c r="C80" s="20" t="s">
        <v>55</v>
      </c>
      <c r="D80" s="20" t="s">
        <v>93</v>
      </c>
      <c r="E80" s="21">
        <v>7.3567431075662304</v>
      </c>
      <c r="F80" s="21">
        <v>6.4606542578134096</v>
      </c>
      <c r="G80" s="21">
        <v>6.5874767239425696</v>
      </c>
      <c r="H80" s="21">
        <v>3.03920695908936</v>
      </c>
      <c r="I80" s="21">
        <v>3.7393949982716399</v>
      </c>
      <c r="J80" s="21">
        <v>8.7662975562833392</v>
      </c>
      <c r="K80" s="21">
        <v>5.4659472401133398</v>
      </c>
      <c r="L80" s="21">
        <v>6.3698000297212598</v>
      </c>
      <c r="M80" s="21">
        <v>5.2123598854828401</v>
      </c>
      <c r="N80" s="21"/>
      <c r="O80" s="21"/>
    </row>
    <row r="81" spans="1:15">
      <c r="A81" s="20" t="str">
        <f t="shared" si="1"/>
        <v>DISTRIBUCION VOLUMEN X CRITERIO (Consumiciones)Patatas FritasDE 20 A 24 AÑOS</v>
      </c>
      <c r="B81" s="20" t="s">
        <v>45</v>
      </c>
      <c r="C81" s="20" t="s">
        <v>55</v>
      </c>
      <c r="D81" s="20" t="s">
        <v>94</v>
      </c>
      <c r="E81" s="21">
        <v>2.6636412812125498</v>
      </c>
      <c r="F81" s="21">
        <v>3.83291325099928</v>
      </c>
      <c r="G81" s="21">
        <v>3.6970647016086899</v>
      </c>
      <c r="H81" s="21">
        <v>6.8735119966401399</v>
      </c>
      <c r="I81" s="21">
        <v>5.8938165982836601</v>
      </c>
      <c r="J81" s="21">
        <v>3.06982455620718</v>
      </c>
      <c r="K81" s="21">
        <v>8.0228169927795498</v>
      </c>
      <c r="L81" s="21">
        <v>4.6605828883477196</v>
      </c>
      <c r="M81" s="21">
        <v>3.40875838105694</v>
      </c>
      <c r="N81" s="21"/>
      <c r="O81" s="21"/>
    </row>
    <row r="82" spans="1:15">
      <c r="A82" s="20" t="str">
        <f t="shared" si="1"/>
        <v>DISTRIBUCION VOLUMEN X CRITERIO (Consumiciones)Patatas FritasDE 25 A 34 AÑOS</v>
      </c>
      <c r="B82" s="20" t="s">
        <v>45</v>
      </c>
      <c r="C82" s="20" t="s">
        <v>55</v>
      </c>
      <c r="D82" s="20" t="s">
        <v>95</v>
      </c>
      <c r="E82" s="21">
        <v>8.7815464441112194</v>
      </c>
      <c r="F82" s="21">
        <v>7.4415612810964298</v>
      </c>
      <c r="G82" s="21">
        <v>8.8644730342370792</v>
      </c>
      <c r="H82" s="21">
        <v>6.8213907458658198</v>
      </c>
      <c r="I82" s="21">
        <v>8.5668265401205392</v>
      </c>
      <c r="J82" s="21">
        <v>7.2622503180526996</v>
      </c>
      <c r="K82" s="21">
        <v>5.9759022650445397</v>
      </c>
      <c r="L82" s="21">
        <v>6.2411642182257498</v>
      </c>
      <c r="M82" s="21">
        <v>8.3319419699173292</v>
      </c>
      <c r="N82" s="21"/>
      <c r="O82" s="21"/>
    </row>
    <row r="83" spans="1:15">
      <c r="A83" s="20" t="str">
        <f t="shared" si="1"/>
        <v>DISTRIBUCION VOLUMEN X CRITERIO (Consumiciones)Patatas FritasDE 35 A 49 AÑOS</v>
      </c>
      <c r="B83" s="20" t="s">
        <v>45</v>
      </c>
      <c r="C83" s="20" t="s">
        <v>55</v>
      </c>
      <c r="D83" s="20" t="s">
        <v>96</v>
      </c>
      <c r="E83" s="21">
        <v>28.922403530941502</v>
      </c>
      <c r="F83" s="21">
        <v>31.239661751164601</v>
      </c>
      <c r="G83" s="21">
        <v>28.263982953344801</v>
      </c>
      <c r="H83" s="21">
        <v>24.416583947984599</v>
      </c>
      <c r="I83" s="21">
        <v>27.061094766821501</v>
      </c>
      <c r="J83" s="21">
        <v>22.538250949926798</v>
      </c>
      <c r="K83" s="21">
        <v>24.7330768939857</v>
      </c>
      <c r="L83" s="21">
        <v>25.788970103241699</v>
      </c>
      <c r="M83" s="21">
        <v>21.526608972978998</v>
      </c>
      <c r="N83" s="21"/>
      <c r="O83" s="21"/>
    </row>
    <row r="84" spans="1:15">
      <c r="A84" s="20" t="str">
        <f t="shared" si="1"/>
        <v>DISTRIBUCION VOLUMEN X CRITERIO (Consumiciones)Patatas FritasDE 50 A 59 AÑOS</v>
      </c>
      <c r="B84" s="20" t="s">
        <v>45</v>
      </c>
      <c r="C84" s="20" t="s">
        <v>55</v>
      </c>
      <c r="D84" s="20" t="s">
        <v>97</v>
      </c>
      <c r="E84" s="21">
        <v>22.472119150068998</v>
      </c>
      <c r="F84" s="21">
        <v>22.736242868420199</v>
      </c>
      <c r="G84" s="21">
        <v>19.066994315576899</v>
      </c>
      <c r="H84" s="21">
        <v>23.2629551704322</v>
      </c>
      <c r="I84" s="21">
        <v>19.684851097885399</v>
      </c>
      <c r="J84" s="21">
        <v>21.183709636926299</v>
      </c>
      <c r="K84" s="21">
        <v>19.5668204139103</v>
      </c>
      <c r="L84" s="21">
        <v>17.471114005849799</v>
      </c>
      <c r="M84" s="21">
        <v>19.2715774164671</v>
      </c>
      <c r="N84" s="21"/>
      <c r="O84" s="21"/>
    </row>
    <row r="85" spans="1:15">
      <c r="A85" s="20" t="str">
        <f t="shared" si="1"/>
        <v>DISTRIBUCION VOLUMEN X CRITERIO (Consumiciones)Patatas FritasDE 60 A 75 AÑOS</v>
      </c>
      <c r="B85" s="20" t="s">
        <v>45</v>
      </c>
      <c r="C85" s="20" t="s">
        <v>55</v>
      </c>
      <c r="D85" s="20" t="s">
        <v>98</v>
      </c>
      <c r="E85" s="21">
        <v>29.803553186347798</v>
      </c>
      <c r="F85" s="21">
        <v>28.2889804947621</v>
      </c>
      <c r="G85" s="21">
        <v>33.520022196020498</v>
      </c>
      <c r="H85" s="21">
        <v>35.586357286356801</v>
      </c>
      <c r="I85" s="21">
        <v>35.054039481792103</v>
      </c>
      <c r="J85" s="21">
        <v>37.179690607360797</v>
      </c>
      <c r="K85" s="21">
        <v>36.235436194166603</v>
      </c>
      <c r="L85" s="21">
        <v>39.468382546380802</v>
      </c>
      <c r="M85" s="21">
        <v>42.248758244680602</v>
      </c>
      <c r="N85" s="21"/>
      <c r="O85" s="21"/>
    </row>
    <row r="86" spans="1:15">
      <c r="A86" s="20" t="str">
        <f t="shared" si="1"/>
        <v>DISTRIBUCION VOLUMEN X CRITERIO (Consumiciones)Patatas FritasNIVEL ALTO</v>
      </c>
      <c r="B86" s="20" t="s">
        <v>45</v>
      </c>
      <c r="C86" s="20" t="s">
        <v>55</v>
      </c>
      <c r="D86" s="20" t="s">
        <v>99</v>
      </c>
      <c r="E86" s="21">
        <v>21.229010913811099</v>
      </c>
      <c r="F86" s="21">
        <v>21.300670150378</v>
      </c>
      <c r="G86" s="21">
        <v>20.1181095646537</v>
      </c>
      <c r="H86" s="21">
        <v>22.517642317407699</v>
      </c>
      <c r="I86" s="21">
        <v>22.4687368494221</v>
      </c>
      <c r="J86" s="21">
        <v>16.676070730407002</v>
      </c>
      <c r="K86" s="21">
        <v>17.283342933444999</v>
      </c>
      <c r="L86" s="21">
        <v>17.1478487774116</v>
      </c>
      <c r="M86" s="21">
        <v>24.634170456792599</v>
      </c>
      <c r="N86" s="21"/>
      <c r="O86" s="21"/>
    </row>
    <row r="87" spans="1:15">
      <c r="A87" s="20" t="str">
        <f t="shared" si="1"/>
        <v>DISTRIBUCION VOLUMEN X CRITERIO (Consumiciones)Patatas FritasNIVEL MEDIO ALTO</v>
      </c>
      <c r="B87" s="20" t="s">
        <v>45</v>
      </c>
      <c r="C87" s="20" t="s">
        <v>55</v>
      </c>
      <c r="D87" s="20" t="s">
        <v>100</v>
      </c>
      <c r="E87" s="21">
        <v>13.508212047671799</v>
      </c>
      <c r="F87" s="21">
        <v>14.6531983091034</v>
      </c>
      <c r="G87" s="21">
        <v>11.2949512060035</v>
      </c>
      <c r="H87" s="21">
        <v>10.734049994877401</v>
      </c>
      <c r="I87" s="21">
        <v>12.896924361633401</v>
      </c>
      <c r="J87" s="21">
        <v>9.5218842824138701</v>
      </c>
      <c r="K87" s="21">
        <v>11.9360479831038</v>
      </c>
      <c r="L87" s="21">
        <v>11.329867692130501</v>
      </c>
      <c r="M87" s="21">
        <v>9.6717007396468393</v>
      </c>
      <c r="N87" s="21"/>
      <c r="O87" s="21"/>
    </row>
    <row r="88" spans="1:15">
      <c r="A88" s="20" t="str">
        <f t="shared" si="1"/>
        <v>DISTRIBUCION VOLUMEN X CRITERIO (Consumiciones)Patatas FritasNIVEL MEDIO</v>
      </c>
      <c r="B88" s="20" t="s">
        <v>45</v>
      </c>
      <c r="C88" s="20" t="s">
        <v>55</v>
      </c>
      <c r="D88" s="20" t="s">
        <v>101</v>
      </c>
      <c r="E88" s="21">
        <v>28.0412092072132</v>
      </c>
      <c r="F88" s="21">
        <v>28.481933331178201</v>
      </c>
      <c r="G88" s="21">
        <v>31.1556238331511</v>
      </c>
      <c r="H88" s="21">
        <v>24.760063804769899</v>
      </c>
      <c r="I88" s="21">
        <v>28.699562837218402</v>
      </c>
      <c r="J88" s="21">
        <v>31.169460734948601</v>
      </c>
      <c r="K88" s="21">
        <v>33.885899763197202</v>
      </c>
      <c r="L88" s="21">
        <v>31.741962244347999</v>
      </c>
      <c r="M88" s="21">
        <v>27.995822987401699</v>
      </c>
      <c r="N88" s="21"/>
      <c r="O88" s="21"/>
    </row>
    <row r="89" spans="1:15">
      <c r="A89" s="20" t="str">
        <f t="shared" si="1"/>
        <v>DISTRIBUCION VOLUMEN X CRITERIO (Consumiciones)Patatas FritasNIVEL MEDIO BAJO</v>
      </c>
      <c r="B89" s="20" t="s">
        <v>45</v>
      </c>
      <c r="C89" s="20" t="s">
        <v>55</v>
      </c>
      <c r="D89" s="20" t="s">
        <v>102</v>
      </c>
      <c r="E89" s="21">
        <v>12.3255757858386</v>
      </c>
      <c r="F89" s="21">
        <v>11.391183380798999</v>
      </c>
      <c r="G89" s="21">
        <v>15.512055857664199</v>
      </c>
      <c r="H89" s="21">
        <v>12.042719478163299</v>
      </c>
      <c r="I89" s="21">
        <v>12.8662130656627</v>
      </c>
      <c r="J89" s="21">
        <v>14.0964764556376</v>
      </c>
      <c r="K89" s="21">
        <v>16.987859495092302</v>
      </c>
      <c r="L89" s="21">
        <v>18.983105430129001</v>
      </c>
      <c r="M89" s="21">
        <v>15.207944701340701</v>
      </c>
      <c r="N89" s="21"/>
      <c r="O89" s="21"/>
    </row>
    <row r="90" spans="1:15">
      <c r="A90" s="20" t="str">
        <f t="shared" si="1"/>
        <v>DISTRIBUCION VOLUMEN X CRITERIO (Consumiciones)Patatas FritasNIVEL BAJO</v>
      </c>
      <c r="B90" s="20" t="s">
        <v>45</v>
      </c>
      <c r="C90" s="20" t="s">
        <v>55</v>
      </c>
      <c r="D90" s="20" t="s">
        <v>103</v>
      </c>
      <c r="E90" s="21">
        <v>24.8960009791296</v>
      </c>
      <c r="F90" s="21">
        <v>24.1730322088614</v>
      </c>
      <c r="G90" s="21">
        <v>21.919269982075399</v>
      </c>
      <c r="H90" s="21">
        <v>29.945521012354501</v>
      </c>
      <c r="I90" s="21">
        <v>23.068588717555599</v>
      </c>
      <c r="J90" s="21">
        <v>28.536121900925501</v>
      </c>
      <c r="K90" s="21">
        <v>19.906846188755701</v>
      </c>
      <c r="L90" s="21">
        <v>20.797215855980799</v>
      </c>
      <c r="M90" s="21">
        <v>22.490344067775201</v>
      </c>
      <c r="N90" s="21"/>
      <c r="O90" s="21"/>
    </row>
    <row r="91" spans="1:15">
      <c r="A91" s="20" t="str">
        <f t="shared" si="1"/>
        <v>DISTRIBUCION VOLUMEN X CRITERIO (Consumiciones)Patatas FritasHOMBRE</v>
      </c>
      <c r="B91" s="20" t="s">
        <v>45</v>
      </c>
      <c r="C91" s="20" t="s">
        <v>55</v>
      </c>
      <c r="D91" s="20" t="s">
        <v>104</v>
      </c>
      <c r="E91" s="21">
        <v>42.088838145674998</v>
      </c>
      <c r="F91" s="21">
        <v>49.4907740047421</v>
      </c>
      <c r="G91" s="21">
        <v>46.987715254577097</v>
      </c>
      <c r="H91" s="21">
        <v>43.553370681694702</v>
      </c>
      <c r="I91" s="21">
        <v>42.184775951726103</v>
      </c>
      <c r="J91" s="21">
        <v>47.782869441835103</v>
      </c>
      <c r="K91" s="21">
        <v>51.406380001512701</v>
      </c>
      <c r="L91" s="21">
        <v>53.1152326274592</v>
      </c>
      <c r="M91" s="21">
        <v>56.101039285154201</v>
      </c>
      <c r="N91" s="21"/>
      <c r="O91" s="21"/>
    </row>
    <row r="92" spans="1:15">
      <c r="A92" s="20" t="str">
        <f t="shared" si="1"/>
        <v>DISTRIBUCION VOLUMEN X CRITERIO (Consumiciones)Patatas FritasMUJER</v>
      </c>
      <c r="B92" s="20" t="s">
        <v>45</v>
      </c>
      <c r="C92" s="20" t="s">
        <v>55</v>
      </c>
      <c r="D92" s="20" t="s">
        <v>105</v>
      </c>
      <c r="E92" s="21">
        <v>57.911161854325002</v>
      </c>
      <c r="F92" s="21">
        <v>50.509260755897898</v>
      </c>
      <c r="G92" s="21">
        <v>53.012284745422903</v>
      </c>
      <c r="H92" s="21">
        <v>56.4465953940338</v>
      </c>
      <c r="I92" s="21">
        <v>57.815247531448698</v>
      </c>
      <c r="J92" s="21">
        <v>52.217130558164797</v>
      </c>
      <c r="K92" s="21">
        <v>48.593619998487299</v>
      </c>
      <c r="L92" s="21">
        <v>46.8847673725408</v>
      </c>
      <c r="M92" s="21">
        <v>43.898936361927198</v>
      </c>
      <c r="N92" s="21"/>
      <c r="O92" s="21"/>
    </row>
    <row r="93" spans="1:15">
      <c r="A93" s="20" t="str">
        <f t="shared" si="1"/>
        <v>DISTRIBUCION VOLUMEN X CRITERIO (Consumiciones)Otros Snacks SaladosT.ESPAÑA</v>
      </c>
      <c r="B93" s="20" t="s">
        <v>45</v>
      </c>
      <c r="C93" s="20" t="s">
        <v>60</v>
      </c>
      <c r="D93" s="20" t="s">
        <v>47</v>
      </c>
      <c r="E93" s="21">
        <v>100</v>
      </c>
      <c r="F93" s="21">
        <v>100</v>
      </c>
      <c r="G93" s="21">
        <v>100</v>
      </c>
      <c r="H93" s="21">
        <v>100</v>
      </c>
      <c r="I93" s="21">
        <v>100</v>
      </c>
      <c r="J93" s="21">
        <v>100</v>
      </c>
      <c r="K93" s="21">
        <v>100</v>
      </c>
      <c r="L93" s="21">
        <v>100</v>
      </c>
      <c r="M93" s="21">
        <v>100</v>
      </c>
      <c r="N93" s="21"/>
      <c r="O93" s="21"/>
    </row>
    <row r="94" spans="1:15">
      <c r="A94" s="20" t="str">
        <f t="shared" si="1"/>
        <v>DISTRIBUCION VOLUMEN X CRITERIO (Consumiciones)Otros Snacks SaladosBCN AM</v>
      </c>
      <c r="B94" s="20" t="s">
        <v>45</v>
      </c>
      <c r="C94" s="20" t="s">
        <v>60</v>
      </c>
      <c r="D94" s="20" t="s">
        <v>52</v>
      </c>
      <c r="E94" s="21">
        <v>5.5379135430467699</v>
      </c>
      <c r="F94" s="21">
        <v>11.355457700965999</v>
      </c>
      <c r="G94" s="21">
        <v>9.3937959397440096</v>
      </c>
      <c r="H94" s="21">
        <v>10.219892115858199</v>
      </c>
      <c r="I94" s="21">
        <v>7.1657599800690797</v>
      </c>
      <c r="J94" s="21">
        <v>10.975563181290401</v>
      </c>
      <c r="K94" s="21">
        <v>14.4393742340665</v>
      </c>
      <c r="L94" s="21">
        <v>18.095923080921299</v>
      </c>
      <c r="M94" s="21">
        <v>11.7197128228664</v>
      </c>
      <c r="N94" s="21"/>
      <c r="O94" s="21"/>
    </row>
    <row r="95" spans="1:15">
      <c r="A95" s="20" t="str">
        <f t="shared" si="1"/>
        <v>DISTRIBUCION VOLUMEN X CRITERIO (Consumiciones)Otros Snacks SaladosREST.CAT ARAGON</v>
      </c>
      <c r="B95" s="20" t="s">
        <v>45</v>
      </c>
      <c r="C95" s="20" t="s">
        <v>60</v>
      </c>
      <c r="D95" s="20" t="s">
        <v>57</v>
      </c>
      <c r="E95" s="21">
        <v>13.514330340554499</v>
      </c>
      <c r="F95" s="21">
        <v>8.9406091295975898</v>
      </c>
      <c r="G95" s="21">
        <v>12.2616317615432</v>
      </c>
      <c r="H95" s="21">
        <v>13.1598991517805</v>
      </c>
      <c r="I95" s="21">
        <v>14.2760596599507</v>
      </c>
      <c r="J95" s="21">
        <v>11.921447500199401</v>
      </c>
      <c r="K95" s="21">
        <v>13.631053433156</v>
      </c>
      <c r="L95" s="21">
        <v>13.543734938875399</v>
      </c>
      <c r="M95" s="21">
        <v>14.7092281522433</v>
      </c>
      <c r="N95" s="21"/>
      <c r="O95" s="21"/>
    </row>
    <row r="96" spans="1:15">
      <c r="A96" s="20" t="str">
        <f t="shared" si="1"/>
        <v>DISTRIBUCION VOLUMEN X CRITERIO (Consumiciones)Otros Snacks SaladosLEVANTE</v>
      </c>
      <c r="B96" s="20" t="s">
        <v>45</v>
      </c>
      <c r="C96" s="20" t="s">
        <v>60</v>
      </c>
      <c r="D96" s="20" t="s">
        <v>61</v>
      </c>
      <c r="E96" s="21">
        <v>13.444775159205699</v>
      </c>
      <c r="F96" s="21">
        <v>13.5394355363588</v>
      </c>
      <c r="G96" s="21">
        <v>14.1032894975842</v>
      </c>
      <c r="H96" s="21">
        <v>13.0799984364617</v>
      </c>
      <c r="I96" s="21">
        <v>16.486374732514399</v>
      </c>
      <c r="J96" s="21">
        <v>10.547252116839701</v>
      </c>
      <c r="K96" s="21">
        <v>8.82061599473775</v>
      </c>
      <c r="L96" s="21">
        <v>7.9454465618463903</v>
      </c>
      <c r="M96" s="21">
        <v>9.3656461117087701</v>
      </c>
      <c r="N96" s="21"/>
      <c r="O96" s="21"/>
    </row>
    <row r="97" spans="1:15">
      <c r="A97" s="20" t="str">
        <f t="shared" si="1"/>
        <v>DISTRIBUCION VOLUMEN X CRITERIO (Consumiciones)Otros Snacks SaladosANDALUCIA</v>
      </c>
      <c r="B97" s="20" t="s">
        <v>45</v>
      </c>
      <c r="C97" s="20" t="s">
        <v>60</v>
      </c>
      <c r="D97" s="20" t="s">
        <v>65</v>
      </c>
      <c r="E97" s="21">
        <v>19.689630180334401</v>
      </c>
      <c r="F97" s="21">
        <v>20.770229631779898</v>
      </c>
      <c r="G97" s="21">
        <v>20.803718470350301</v>
      </c>
      <c r="H97" s="21">
        <v>16.184513153265801</v>
      </c>
      <c r="I97" s="21">
        <v>13.7258165461181</v>
      </c>
      <c r="J97" s="21">
        <v>20.210652644911601</v>
      </c>
      <c r="K97" s="21">
        <v>20.177744327657098</v>
      </c>
      <c r="L97" s="21">
        <v>18.375307042061301</v>
      </c>
      <c r="M97" s="21">
        <v>19.2908307947529</v>
      </c>
      <c r="N97" s="21"/>
      <c r="O97" s="21"/>
    </row>
    <row r="98" spans="1:15">
      <c r="A98" s="20" t="str">
        <f t="shared" si="1"/>
        <v>DISTRIBUCION VOLUMEN X CRITERIO (Consumiciones)Otros Snacks SaladosMDD AM</v>
      </c>
      <c r="B98" s="20" t="s">
        <v>45</v>
      </c>
      <c r="C98" s="20" t="s">
        <v>60</v>
      </c>
      <c r="D98" s="20" t="s">
        <v>69</v>
      </c>
      <c r="E98" s="21">
        <v>11.287811453472401</v>
      </c>
      <c r="F98" s="21">
        <v>8.8097483608650293</v>
      </c>
      <c r="G98" s="21">
        <v>14.8809237294293</v>
      </c>
      <c r="H98" s="21">
        <v>13.327037485830401</v>
      </c>
      <c r="I98" s="21">
        <v>16.0305181187783</v>
      </c>
      <c r="J98" s="21">
        <v>9.7516797341753705</v>
      </c>
      <c r="K98" s="21">
        <v>10.429632379231601</v>
      </c>
      <c r="L98" s="21">
        <v>11.3114406989095</v>
      </c>
      <c r="M98" s="21">
        <v>12.4544608139317</v>
      </c>
      <c r="N98" s="21"/>
      <c r="O98" s="21"/>
    </row>
    <row r="99" spans="1:15">
      <c r="A99" s="20" t="str">
        <f t="shared" si="1"/>
        <v>DISTRIBUCION VOLUMEN X CRITERIO (Consumiciones)Otros Snacks SaladosRTO CENTRO</v>
      </c>
      <c r="B99" s="20" t="s">
        <v>45</v>
      </c>
      <c r="C99" s="20" t="s">
        <v>60</v>
      </c>
      <c r="D99" s="20" t="s">
        <v>73</v>
      </c>
      <c r="E99" s="21">
        <v>14.8379074424832</v>
      </c>
      <c r="F99" s="21">
        <v>17.667379198800401</v>
      </c>
      <c r="G99" s="21">
        <v>13.814898402780299</v>
      </c>
      <c r="H99" s="21">
        <v>13.487573779462901</v>
      </c>
      <c r="I99" s="21">
        <v>14.227755173491399</v>
      </c>
      <c r="J99" s="21">
        <v>23.416767449374301</v>
      </c>
      <c r="K99" s="21">
        <v>20.980388009268999</v>
      </c>
      <c r="L99" s="21">
        <v>18.325650970624402</v>
      </c>
      <c r="M99" s="21">
        <v>19.676583621577102</v>
      </c>
      <c r="N99" s="21"/>
      <c r="O99" s="21"/>
    </row>
    <row r="100" spans="1:15">
      <c r="A100" s="20" t="str">
        <f t="shared" si="1"/>
        <v>DISTRIBUCION VOLUMEN X CRITERIO (Consumiciones)Otros Snacks SaladosNORTE-CENTRO</v>
      </c>
      <c r="B100" s="20" t="s">
        <v>45</v>
      </c>
      <c r="C100" s="20" t="s">
        <v>60</v>
      </c>
      <c r="D100" s="20" t="s">
        <v>77</v>
      </c>
      <c r="E100" s="21">
        <v>13.969385679087599</v>
      </c>
      <c r="F100" s="21">
        <v>13.1204579054732</v>
      </c>
      <c r="G100" s="21">
        <v>9.1676921749554996</v>
      </c>
      <c r="H100" s="21">
        <v>11.7462338271508</v>
      </c>
      <c r="I100" s="21">
        <v>13.6512457234547</v>
      </c>
      <c r="J100" s="21">
        <v>8.8520883170751503</v>
      </c>
      <c r="K100" s="21">
        <v>7.4170233062123501</v>
      </c>
      <c r="L100" s="21">
        <v>8.8217078538035008</v>
      </c>
      <c r="M100" s="21">
        <v>7.8126480253808896</v>
      </c>
      <c r="N100" s="21"/>
      <c r="O100" s="21"/>
    </row>
    <row r="101" spans="1:15">
      <c r="A101" s="20" t="str">
        <f t="shared" si="1"/>
        <v>DISTRIBUCION VOLUMEN X CRITERIO (Consumiciones)Otros Snacks SaladosNOROESTE</v>
      </c>
      <c r="B101" s="20" t="s">
        <v>45</v>
      </c>
      <c r="C101" s="20" t="s">
        <v>60</v>
      </c>
      <c r="D101" s="20" t="s">
        <v>80</v>
      </c>
      <c r="E101" s="21">
        <v>7.7182549586051996</v>
      </c>
      <c r="F101" s="21">
        <v>5.7966745941326696</v>
      </c>
      <c r="G101" s="21">
        <v>5.5740613761034599</v>
      </c>
      <c r="H101" s="21">
        <v>8.7948715944181703</v>
      </c>
      <c r="I101" s="21">
        <v>4.4364700656233103</v>
      </c>
      <c r="J101" s="21">
        <v>4.3245611420016896</v>
      </c>
      <c r="K101" s="21">
        <v>4.1041887860517496</v>
      </c>
      <c r="L101" s="21">
        <v>3.58080479698314</v>
      </c>
      <c r="M101" s="21">
        <v>4.9708870259766798</v>
      </c>
      <c r="N101" s="21"/>
      <c r="O101" s="21"/>
    </row>
    <row r="102" spans="1:15">
      <c r="A102" s="20" t="str">
        <f t="shared" si="1"/>
        <v>DISTRIBUCION VOLUMEN X CRITERIO (Consumiciones)Otros Snacks Salados&lt;2MIL</v>
      </c>
      <c r="B102" s="20" t="s">
        <v>45</v>
      </c>
      <c r="C102" s="20" t="s">
        <v>60</v>
      </c>
      <c r="D102" s="20" t="s">
        <v>83</v>
      </c>
      <c r="E102" s="21">
        <v>7.6199950203055398</v>
      </c>
      <c r="F102" s="21">
        <v>4.9653826924978404</v>
      </c>
      <c r="G102" s="21">
        <v>4.50435784260302</v>
      </c>
      <c r="H102" s="21">
        <v>5.00225540397921</v>
      </c>
      <c r="I102" s="21">
        <v>7.9059696443138003</v>
      </c>
      <c r="J102" s="21">
        <v>3.8037009343987198</v>
      </c>
      <c r="K102" s="21">
        <v>6.5972561499851299</v>
      </c>
      <c r="L102" s="21">
        <v>5.8165461351524002</v>
      </c>
      <c r="M102" s="21">
        <v>6.1261770978288599</v>
      </c>
      <c r="N102" s="21"/>
      <c r="O102" s="21"/>
    </row>
    <row r="103" spans="1:15">
      <c r="A103" s="20" t="str">
        <f t="shared" si="1"/>
        <v>DISTRIBUCION VOLUMEN X CRITERIO (Consumiciones)Otros Snacks Salados2-5MIL</v>
      </c>
      <c r="B103" s="20" t="s">
        <v>45</v>
      </c>
      <c r="C103" s="20" t="s">
        <v>60</v>
      </c>
      <c r="D103" s="20" t="s">
        <v>86</v>
      </c>
      <c r="E103" s="21">
        <v>4.3132823279516996</v>
      </c>
      <c r="F103" s="21">
        <v>8.3609365078671694</v>
      </c>
      <c r="G103" s="21">
        <v>6.5940939804555496</v>
      </c>
      <c r="H103" s="21">
        <v>7.5704022202243699</v>
      </c>
      <c r="I103" s="21">
        <v>6.0613062268475302</v>
      </c>
      <c r="J103" s="21">
        <v>5.4412469714829896</v>
      </c>
      <c r="K103" s="21">
        <v>4.4877593938583402</v>
      </c>
      <c r="L103" s="21">
        <v>5.9538911552434604</v>
      </c>
      <c r="M103" s="21">
        <v>5.3233084843674696</v>
      </c>
      <c r="N103" s="21"/>
      <c r="O103" s="21"/>
    </row>
    <row r="104" spans="1:15">
      <c r="A104" s="20" t="str">
        <f t="shared" si="1"/>
        <v>DISTRIBUCION VOLUMEN X CRITERIO (Consumiciones)Otros Snacks Salados5-10MIL</v>
      </c>
      <c r="B104" s="20" t="s">
        <v>45</v>
      </c>
      <c r="C104" s="20" t="s">
        <v>60</v>
      </c>
      <c r="D104" s="20" t="s">
        <v>87</v>
      </c>
      <c r="E104" s="21">
        <v>8.0097976802096298</v>
      </c>
      <c r="F104" s="21">
        <v>10.4610505156559</v>
      </c>
      <c r="G104" s="21">
        <v>6.91790106077669</v>
      </c>
      <c r="H104" s="21">
        <v>4.8763905718641301</v>
      </c>
      <c r="I104" s="21">
        <v>4.23023281911897</v>
      </c>
      <c r="J104" s="21">
        <v>3.7479870987391202</v>
      </c>
      <c r="K104" s="21">
        <v>7.2901990539954102</v>
      </c>
      <c r="L104" s="21">
        <v>3.9202243898301399</v>
      </c>
      <c r="M104" s="21">
        <v>4.8769191984050604</v>
      </c>
      <c r="N104" s="21"/>
      <c r="O104" s="21"/>
    </row>
    <row r="105" spans="1:15">
      <c r="A105" s="20" t="str">
        <f t="shared" si="1"/>
        <v>DISTRIBUCION VOLUMEN X CRITERIO (Consumiciones)Otros Snacks Salados10-30MIL</v>
      </c>
      <c r="B105" s="20" t="s">
        <v>45</v>
      </c>
      <c r="C105" s="20" t="s">
        <v>60</v>
      </c>
      <c r="D105" s="20" t="s">
        <v>88</v>
      </c>
      <c r="E105" s="21">
        <v>22.657665270542498</v>
      </c>
      <c r="F105" s="21">
        <v>23.660384656163899</v>
      </c>
      <c r="G105" s="21">
        <v>21.409116503796302</v>
      </c>
      <c r="H105" s="21">
        <v>26.6902904272368</v>
      </c>
      <c r="I105" s="21">
        <v>24.154029439259102</v>
      </c>
      <c r="J105" s="21">
        <v>29.9795063970498</v>
      </c>
      <c r="K105" s="21">
        <v>24.138991847329201</v>
      </c>
      <c r="L105" s="21">
        <v>17.815684520041799</v>
      </c>
      <c r="M105" s="21">
        <v>20.263424652054798</v>
      </c>
      <c r="N105" s="21"/>
      <c r="O105" s="21"/>
    </row>
    <row r="106" spans="1:15">
      <c r="A106" s="20" t="str">
        <f t="shared" si="1"/>
        <v>DISTRIBUCION VOLUMEN X CRITERIO (Consumiciones)Otros Snacks Salados30-100MIL</v>
      </c>
      <c r="B106" s="20" t="s">
        <v>45</v>
      </c>
      <c r="C106" s="20" t="s">
        <v>60</v>
      </c>
      <c r="D106" s="20" t="s">
        <v>89</v>
      </c>
      <c r="E106" s="21">
        <v>17.5603496060758</v>
      </c>
      <c r="F106" s="21">
        <v>17.2900098441417</v>
      </c>
      <c r="G106" s="21">
        <v>19.218835143677101</v>
      </c>
      <c r="H106" s="21">
        <v>17.1407575343001</v>
      </c>
      <c r="I106" s="21">
        <v>21.2070579151723</v>
      </c>
      <c r="J106" s="21">
        <v>21.4467387897534</v>
      </c>
      <c r="K106" s="21">
        <v>23.288085828218001</v>
      </c>
      <c r="L106" s="21">
        <v>23.3652862223535</v>
      </c>
      <c r="M106" s="21">
        <v>21.126263939385598</v>
      </c>
      <c r="N106" s="21"/>
      <c r="O106" s="21"/>
    </row>
    <row r="107" spans="1:15">
      <c r="A107" s="20" t="str">
        <f t="shared" si="1"/>
        <v>DISTRIBUCION VOLUMEN X CRITERIO (Consumiciones)Otros Snacks Salados100-200MIL</v>
      </c>
      <c r="B107" s="20" t="s">
        <v>45</v>
      </c>
      <c r="C107" s="20" t="s">
        <v>60</v>
      </c>
      <c r="D107" s="20" t="s">
        <v>90</v>
      </c>
      <c r="E107" s="21">
        <v>12.3598410117245</v>
      </c>
      <c r="F107" s="21">
        <v>10.6505432941699</v>
      </c>
      <c r="G107" s="21">
        <v>13.071491929136201</v>
      </c>
      <c r="H107" s="21">
        <v>6.8806785756166198</v>
      </c>
      <c r="I107" s="21">
        <v>9.2241704071432995</v>
      </c>
      <c r="J107" s="21">
        <v>11.0370117611607</v>
      </c>
      <c r="K107" s="21">
        <v>7.6473219281462299</v>
      </c>
      <c r="L107" s="21">
        <v>14.042100516873401</v>
      </c>
      <c r="M107" s="21">
        <v>11.659986884293399</v>
      </c>
      <c r="N107" s="21"/>
      <c r="O107" s="21"/>
    </row>
    <row r="108" spans="1:15">
      <c r="A108" s="20" t="str">
        <f t="shared" si="1"/>
        <v>DISTRIBUCION VOLUMEN X CRITERIO (Consumiciones)Otros Snacks Salados200-500MIL</v>
      </c>
      <c r="B108" s="20" t="s">
        <v>45</v>
      </c>
      <c r="C108" s="20" t="s">
        <v>60</v>
      </c>
      <c r="D108" s="20" t="s">
        <v>91</v>
      </c>
      <c r="E108" s="21">
        <v>13.7388281605517</v>
      </c>
      <c r="F108" s="21">
        <v>11.2982512849206</v>
      </c>
      <c r="G108" s="21">
        <v>12.4980473716715</v>
      </c>
      <c r="H108" s="21">
        <v>12.0876324121487</v>
      </c>
      <c r="I108" s="21">
        <v>12.0520695200474</v>
      </c>
      <c r="J108" s="21">
        <v>11.178259296650801</v>
      </c>
      <c r="K108" s="21">
        <v>11.5047436698755</v>
      </c>
      <c r="L108" s="21">
        <v>11.783929124344599</v>
      </c>
      <c r="M108" s="21">
        <v>12.369577139512799</v>
      </c>
      <c r="N108" s="21"/>
      <c r="O108" s="21"/>
    </row>
    <row r="109" spans="1:15">
      <c r="A109" s="20" t="str">
        <f t="shared" si="1"/>
        <v>DISTRIBUCION VOLUMEN X CRITERIO (Consumiciones)Otros Snacks Salados&gt;500MIL</v>
      </c>
      <c r="B109" s="20" t="s">
        <v>45</v>
      </c>
      <c r="C109" s="20" t="s">
        <v>60</v>
      </c>
      <c r="D109" s="20" t="s">
        <v>92</v>
      </c>
      <c r="E109" s="21">
        <v>13.7402467604986</v>
      </c>
      <c r="F109" s="21">
        <v>13.3134292915434</v>
      </c>
      <c r="G109" s="21">
        <v>15.7861750887008</v>
      </c>
      <c r="H109" s="21">
        <v>19.751612398858601</v>
      </c>
      <c r="I109" s="21">
        <v>15.165161284303901</v>
      </c>
      <c r="J109" s="21">
        <v>13.3655636566679</v>
      </c>
      <c r="K109" s="21">
        <v>15.045659187244</v>
      </c>
      <c r="L109" s="21">
        <v>17.302357068990801</v>
      </c>
      <c r="M109" s="21">
        <v>18.254342604152001</v>
      </c>
      <c r="N109" s="21"/>
      <c r="O109" s="21"/>
    </row>
    <row r="110" spans="1:15">
      <c r="A110" s="20" t="str">
        <f t="shared" si="1"/>
        <v>DISTRIBUCION VOLUMEN X CRITERIO (Consumiciones)Otros Snacks SaladosDE 15 A 19 AÑOS</v>
      </c>
      <c r="B110" s="20" t="s">
        <v>45</v>
      </c>
      <c r="C110" s="20" t="s">
        <v>60</v>
      </c>
      <c r="D110" s="20" t="s">
        <v>93</v>
      </c>
      <c r="E110" s="21">
        <v>8.3292132637343705</v>
      </c>
      <c r="F110" s="21">
        <v>10.745819813688</v>
      </c>
      <c r="G110" s="21">
        <v>9.7454620312178406</v>
      </c>
      <c r="H110" s="21">
        <v>4.3739084548332903</v>
      </c>
      <c r="I110" s="21">
        <v>4.9167985745443499</v>
      </c>
      <c r="J110" s="21">
        <v>8.0615879702107502</v>
      </c>
      <c r="K110" s="21">
        <v>7.9249003092392396</v>
      </c>
      <c r="L110" s="21">
        <v>14.3594057470557</v>
      </c>
      <c r="M110" s="21">
        <v>10.372121333970499</v>
      </c>
      <c r="N110" s="21"/>
      <c r="O110" s="21"/>
    </row>
    <row r="111" spans="1:15">
      <c r="A111" s="20" t="str">
        <f t="shared" si="1"/>
        <v>DISTRIBUCION VOLUMEN X CRITERIO (Consumiciones)Otros Snacks SaladosDE 20 A 24 AÑOS</v>
      </c>
      <c r="B111" s="20" t="s">
        <v>45</v>
      </c>
      <c r="C111" s="20" t="s">
        <v>60</v>
      </c>
      <c r="D111" s="20" t="s">
        <v>94</v>
      </c>
      <c r="E111" s="21">
        <v>2.6882693752001301</v>
      </c>
      <c r="F111" s="21">
        <v>6.2260245114760302</v>
      </c>
      <c r="G111" s="21">
        <v>4.8054750790133296</v>
      </c>
      <c r="H111" s="21">
        <v>4.9406363600828698</v>
      </c>
      <c r="I111" s="21">
        <v>3.6266695641127198</v>
      </c>
      <c r="J111" s="21">
        <v>5.3455631571186997</v>
      </c>
      <c r="K111" s="21">
        <v>3.73767000652323</v>
      </c>
      <c r="L111" s="21">
        <v>2.0711801862963699</v>
      </c>
      <c r="M111" s="21">
        <v>2.1487516920945802</v>
      </c>
      <c r="N111" s="21"/>
      <c r="O111" s="21"/>
    </row>
    <row r="112" spans="1:15">
      <c r="A112" s="20" t="str">
        <f t="shared" si="1"/>
        <v>DISTRIBUCION VOLUMEN X CRITERIO (Consumiciones)Otros Snacks SaladosDE 25 A 34 AÑOS</v>
      </c>
      <c r="B112" s="20" t="s">
        <v>45</v>
      </c>
      <c r="C112" s="20" t="s">
        <v>60</v>
      </c>
      <c r="D112" s="20" t="s">
        <v>95</v>
      </c>
      <c r="E112" s="21">
        <v>13.0560641790962</v>
      </c>
      <c r="F112" s="21">
        <v>10.2397022693149</v>
      </c>
      <c r="G112" s="21">
        <v>11.918041074823501</v>
      </c>
      <c r="H112" s="21">
        <v>14.446913966305701</v>
      </c>
      <c r="I112" s="21">
        <v>11.3066192100124</v>
      </c>
      <c r="J112" s="21">
        <v>11.708526740787899</v>
      </c>
      <c r="K112" s="21">
        <v>6.7650757540606401</v>
      </c>
      <c r="L112" s="21">
        <v>7.0227339474759196</v>
      </c>
      <c r="M112" s="21">
        <v>8.6599532002955808</v>
      </c>
      <c r="N112" s="21"/>
      <c r="O112" s="21"/>
    </row>
    <row r="113" spans="1:15">
      <c r="A113" s="20" t="str">
        <f t="shared" si="1"/>
        <v>DISTRIBUCION VOLUMEN X CRITERIO (Consumiciones)Otros Snacks SaladosDE 35 A 49 AÑOS</v>
      </c>
      <c r="B113" s="20" t="s">
        <v>45</v>
      </c>
      <c r="C113" s="20" t="s">
        <v>60</v>
      </c>
      <c r="D113" s="20" t="s">
        <v>96</v>
      </c>
      <c r="E113" s="21">
        <v>31.537811964285101</v>
      </c>
      <c r="F113" s="21">
        <v>34.794097009469702</v>
      </c>
      <c r="G113" s="21">
        <v>32.477245825310902</v>
      </c>
      <c r="H113" s="21">
        <v>38.266978071375497</v>
      </c>
      <c r="I113" s="21">
        <v>38.246507356522201</v>
      </c>
      <c r="J113" s="21">
        <v>26.0058503656781</v>
      </c>
      <c r="K113" s="21">
        <v>30.874791543275801</v>
      </c>
      <c r="L113" s="21">
        <v>31.2359871950346</v>
      </c>
      <c r="M113" s="21">
        <v>29.107553004928398</v>
      </c>
      <c r="N113" s="21"/>
      <c r="O113" s="21"/>
    </row>
    <row r="114" spans="1:15">
      <c r="A114" s="20" t="str">
        <f t="shared" si="1"/>
        <v>DISTRIBUCION VOLUMEN X CRITERIO (Consumiciones)Otros Snacks SaladosDE 50 A 59 AÑOS</v>
      </c>
      <c r="B114" s="20" t="s">
        <v>45</v>
      </c>
      <c r="C114" s="20" t="s">
        <v>60</v>
      </c>
      <c r="D114" s="20" t="s">
        <v>97</v>
      </c>
      <c r="E114" s="21">
        <v>23.983609624646</v>
      </c>
      <c r="F114" s="21">
        <v>23.393508743575399</v>
      </c>
      <c r="G114" s="21">
        <v>22.673802842058102</v>
      </c>
      <c r="H114" s="21">
        <v>20.7349372630262</v>
      </c>
      <c r="I114" s="21">
        <v>22.198706081810599</v>
      </c>
      <c r="J114" s="21">
        <v>20.748908847580299</v>
      </c>
      <c r="K114" s="21">
        <v>20.9253567987598</v>
      </c>
      <c r="L114" s="21">
        <v>21.156075741771801</v>
      </c>
      <c r="M114" s="21">
        <v>20.603354084079498</v>
      </c>
      <c r="N114" s="21"/>
      <c r="O114" s="21"/>
    </row>
    <row r="115" spans="1:15">
      <c r="A115" s="20" t="str">
        <f t="shared" si="1"/>
        <v>DISTRIBUCION VOLUMEN X CRITERIO (Consumiciones)Otros Snacks SaladosDE 60 A 75 AÑOS</v>
      </c>
      <c r="B115" s="20" t="s">
        <v>45</v>
      </c>
      <c r="C115" s="20" t="s">
        <v>60</v>
      </c>
      <c r="D115" s="20" t="s">
        <v>98</v>
      </c>
      <c r="E115" s="21">
        <v>20.4050482309387</v>
      </c>
      <c r="F115" s="21">
        <v>14.6008357394364</v>
      </c>
      <c r="G115" s="21">
        <v>18.379992068393499</v>
      </c>
      <c r="H115" s="21">
        <v>17.2366415197592</v>
      </c>
      <c r="I115" s="21">
        <v>19.704690981616899</v>
      </c>
      <c r="J115" s="21">
        <v>28.129575004491901</v>
      </c>
      <c r="K115" s="21">
        <v>29.772215823332399</v>
      </c>
      <c r="L115" s="21">
        <v>24.154633445270999</v>
      </c>
      <c r="M115" s="21">
        <v>29.108263526756701</v>
      </c>
      <c r="N115" s="21"/>
      <c r="O115" s="21"/>
    </row>
    <row r="116" spans="1:15">
      <c r="A116" s="20" t="str">
        <f t="shared" si="1"/>
        <v>DISTRIBUCION VOLUMEN X CRITERIO (Consumiciones)Otros Snacks SaladosNIVEL ALTO</v>
      </c>
      <c r="B116" s="20" t="s">
        <v>45</v>
      </c>
      <c r="C116" s="20" t="s">
        <v>60</v>
      </c>
      <c r="D116" s="20" t="s">
        <v>99</v>
      </c>
      <c r="E116" s="21">
        <v>22.243256031311901</v>
      </c>
      <c r="F116" s="21">
        <v>28.074674108874898</v>
      </c>
      <c r="G116" s="21">
        <v>26.476221073854799</v>
      </c>
      <c r="H116" s="21">
        <v>24.2336160731736</v>
      </c>
      <c r="I116" s="21">
        <v>22.974442385684601</v>
      </c>
      <c r="J116" s="21">
        <v>18.134655097536999</v>
      </c>
      <c r="K116" s="21">
        <v>18.119931874568401</v>
      </c>
      <c r="L116" s="21">
        <v>19.152186037434699</v>
      </c>
      <c r="M116" s="21">
        <v>27.112170870499799</v>
      </c>
      <c r="N116" s="21"/>
      <c r="O116" s="21"/>
    </row>
    <row r="117" spans="1:15">
      <c r="A117" s="20" t="str">
        <f t="shared" si="1"/>
        <v>DISTRIBUCION VOLUMEN X CRITERIO (Consumiciones)Otros Snacks SaladosNIVEL MEDIO ALTO</v>
      </c>
      <c r="B117" s="20" t="s">
        <v>45</v>
      </c>
      <c r="C117" s="20" t="s">
        <v>60</v>
      </c>
      <c r="D117" s="20" t="s">
        <v>100</v>
      </c>
      <c r="E117" s="21">
        <v>13.7992967130222</v>
      </c>
      <c r="F117" s="21">
        <v>12.112003221285899</v>
      </c>
      <c r="G117" s="21">
        <v>13.5310747932333</v>
      </c>
      <c r="H117" s="21">
        <v>10.4639604424813</v>
      </c>
      <c r="I117" s="21">
        <v>9.0971986141647196</v>
      </c>
      <c r="J117" s="21">
        <v>9.5163356616086006</v>
      </c>
      <c r="K117" s="21">
        <v>8.5361595652636701</v>
      </c>
      <c r="L117" s="21">
        <v>11.5406934566678</v>
      </c>
      <c r="M117" s="21">
        <v>8.3885049147058002</v>
      </c>
      <c r="N117" s="21"/>
      <c r="O117" s="21"/>
    </row>
    <row r="118" spans="1:15">
      <c r="A118" s="20" t="str">
        <f t="shared" si="1"/>
        <v>DISTRIBUCION VOLUMEN X CRITERIO (Consumiciones)Otros Snacks SaladosNIVEL MEDIO</v>
      </c>
      <c r="B118" s="20" t="s">
        <v>45</v>
      </c>
      <c r="C118" s="20" t="s">
        <v>60</v>
      </c>
      <c r="D118" s="20" t="s">
        <v>101</v>
      </c>
      <c r="E118" s="21">
        <v>26.7012880945897</v>
      </c>
      <c r="F118" s="21">
        <v>25.180722795879198</v>
      </c>
      <c r="G118" s="21">
        <v>20.879397954735399</v>
      </c>
      <c r="H118" s="21">
        <v>21.801805886721699</v>
      </c>
      <c r="I118" s="21">
        <v>24.612056393738801</v>
      </c>
      <c r="J118" s="21">
        <v>32.6135084548702</v>
      </c>
      <c r="K118" s="21">
        <v>38.250307738077403</v>
      </c>
      <c r="L118" s="21">
        <v>33.739310727044298</v>
      </c>
      <c r="M118" s="21">
        <v>31.850035683985201</v>
      </c>
      <c r="N118" s="21"/>
      <c r="O118" s="21"/>
    </row>
    <row r="119" spans="1:15">
      <c r="A119" s="20" t="str">
        <f t="shared" si="1"/>
        <v>DISTRIBUCION VOLUMEN X CRITERIO (Consumiciones)Otros Snacks SaladosNIVEL MEDIO BAJO</v>
      </c>
      <c r="B119" s="20" t="s">
        <v>45</v>
      </c>
      <c r="C119" s="20" t="s">
        <v>60</v>
      </c>
      <c r="D119" s="20" t="s">
        <v>102</v>
      </c>
      <c r="E119" s="21">
        <v>13.1520736224183</v>
      </c>
      <c r="F119" s="21">
        <v>16.021727795781899</v>
      </c>
      <c r="G119" s="21">
        <v>12.989008518908699</v>
      </c>
      <c r="H119" s="21">
        <v>11.680033616073199</v>
      </c>
      <c r="I119" s="21">
        <v>13.3915237081602</v>
      </c>
      <c r="J119" s="21">
        <v>10.7564101427824</v>
      </c>
      <c r="K119" s="21">
        <v>12.413140757076601</v>
      </c>
      <c r="L119" s="21">
        <v>11.1377879451054</v>
      </c>
      <c r="M119" s="21">
        <v>10.0083683681998</v>
      </c>
      <c r="N119" s="21"/>
      <c r="O119" s="21"/>
    </row>
    <row r="120" spans="1:15">
      <c r="A120" s="20" t="str">
        <f t="shared" si="1"/>
        <v>DISTRIBUCION VOLUMEN X CRITERIO (Consumiciones)Otros Snacks SaladosNIVEL BAJO</v>
      </c>
      <c r="B120" s="20" t="s">
        <v>45</v>
      </c>
      <c r="C120" s="20" t="s">
        <v>60</v>
      </c>
      <c r="D120" s="20" t="s">
        <v>103</v>
      </c>
      <c r="E120" s="21">
        <v>24.104091376517701</v>
      </c>
      <c r="F120" s="21">
        <v>18.6108601651386</v>
      </c>
      <c r="G120" s="21">
        <v>26.124316580085001</v>
      </c>
      <c r="H120" s="21">
        <v>31.8206035257788</v>
      </c>
      <c r="I120" s="21">
        <v>29.9247734106644</v>
      </c>
      <c r="J120" s="21">
        <v>28.979098700446901</v>
      </c>
      <c r="K120" s="21">
        <v>22.680470300204998</v>
      </c>
      <c r="L120" s="21">
        <v>24.430040966577799</v>
      </c>
      <c r="M120" s="21">
        <v>22.640907004797899</v>
      </c>
      <c r="N120" s="21"/>
      <c r="O120" s="21"/>
    </row>
    <row r="121" spans="1:15">
      <c r="A121" s="20" t="str">
        <f t="shared" si="1"/>
        <v>DISTRIBUCION VOLUMEN X CRITERIO (Consumiciones)Otros Snacks SaladosHOMBRE</v>
      </c>
      <c r="B121" s="20" t="s">
        <v>45</v>
      </c>
      <c r="C121" s="20" t="s">
        <v>60</v>
      </c>
      <c r="D121" s="20" t="s">
        <v>104</v>
      </c>
      <c r="E121" s="21">
        <v>33.144712081129903</v>
      </c>
      <c r="F121" s="21">
        <v>38.686452372263403</v>
      </c>
      <c r="G121" s="21">
        <v>37.644695056974399</v>
      </c>
      <c r="H121" s="21">
        <v>35.930156744713301</v>
      </c>
      <c r="I121" s="21">
        <v>40.977899016871298</v>
      </c>
      <c r="J121" s="21">
        <v>46.527569072748101</v>
      </c>
      <c r="K121" s="21">
        <v>51.735171937562598</v>
      </c>
      <c r="L121" s="21">
        <v>43.515070770743698</v>
      </c>
      <c r="M121" s="21">
        <v>44.194299825474801</v>
      </c>
      <c r="N121" s="21"/>
      <c r="O121" s="21"/>
    </row>
    <row r="122" spans="1:15">
      <c r="A122" s="20" t="str">
        <f t="shared" si="1"/>
        <v>DISTRIBUCION VOLUMEN X CRITERIO (Consumiciones)Otros Snacks SaladosMUJER</v>
      </c>
      <c r="B122" s="20" t="s">
        <v>45</v>
      </c>
      <c r="C122" s="20" t="s">
        <v>60</v>
      </c>
      <c r="D122" s="20" t="s">
        <v>105</v>
      </c>
      <c r="E122" s="21">
        <v>66.855317108169402</v>
      </c>
      <c r="F122" s="21">
        <v>61.313515859631003</v>
      </c>
      <c r="G122" s="21">
        <v>62.355331432169599</v>
      </c>
      <c r="H122" s="21">
        <v>64.069851072978196</v>
      </c>
      <c r="I122" s="21">
        <v>59.022100983128702</v>
      </c>
      <c r="J122" s="21">
        <v>53.472430927251899</v>
      </c>
      <c r="K122" s="21">
        <v>48.264828062437402</v>
      </c>
      <c r="L122" s="21">
        <v>56.484929229256302</v>
      </c>
      <c r="M122" s="21">
        <v>55.805673858901898</v>
      </c>
      <c r="N122" s="21"/>
      <c r="O122" s="21"/>
    </row>
    <row r="123" spans="1:15">
      <c r="A123" s="20" t="str">
        <f t="shared" si="1"/>
        <v>DISTRIBUCION VOLUMEN X CRITERIO (Consumiciones)Frutos SecosT.ESPAÑA</v>
      </c>
      <c r="B123" s="20" t="s">
        <v>45</v>
      </c>
      <c r="C123" s="20" t="s">
        <v>64</v>
      </c>
      <c r="D123" s="20" t="s">
        <v>47</v>
      </c>
      <c r="E123" s="21">
        <v>100</v>
      </c>
      <c r="F123" s="21">
        <v>100</v>
      </c>
      <c r="G123" s="21">
        <v>100</v>
      </c>
      <c r="H123" s="21">
        <v>100</v>
      </c>
      <c r="I123" s="21">
        <v>100</v>
      </c>
      <c r="J123" s="21">
        <v>100</v>
      </c>
      <c r="K123" s="21">
        <v>100</v>
      </c>
      <c r="L123" s="21">
        <v>100</v>
      </c>
      <c r="M123" s="21">
        <v>100</v>
      </c>
      <c r="N123" s="21"/>
      <c r="O123" s="21"/>
    </row>
    <row r="124" spans="1:15">
      <c r="A124" s="20" t="str">
        <f t="shared" si="1"/>
        <v>DISTRIBUCION VOLUMEN X CRITERIO (Consumiciones)Frutos SecosBCN AM</v>
      </c>
      <c r="B124" s="20" t="s">
        <v>45</v>
      </c>
      <c r="C124" s="20" t="s">
        <v>64</v>
      </c>
      <c r="D124" s="20" t="s">
        <v>52</v>
      </c>
      <c r="E124" s="21">
        <v>15.9598302173943</v>
      </c>
      <c r="F124" s="21">
        <v>12.125139021482401</v>
      </c>
      <c r="G124" s="21">
        <v>18.735223236247599</v>
      </c>
      <c r="H124" s="21">
        <v>14.2239490496226</v>
      </c>
      <c r="I124" s="21">
        <v>9.4176159095414693</v>
      </c>
      <c r="J124" s="21">
        <v>3.8735337167667598</v>
      </c>
      <c r="K124" s="21">
        <v>6.0184273494250302</v>
      </c>
      <c r="L124" s="21">
        <v>8.3298619619374392</v>
      </c>
      <c r="M124" s="21">
        <v>5.8509908057792197</v>
      </c>
      <c r="N124" s="21"/>
      <c r="O124" s="21"/>
    </row>
    <row r="125" spans="1:15">
      <c r="A125" s="20" t="str">
        <f t="shared" si="1"/>
        <v>DISTRIBUCION VOLUMEN X CRITERIO (Consumiciones)Frutos SecosREST.CAT ARAGON</v>
      </c>
      <c r="B125" s="20" t="s">
        <v>45</v>
      </c>
      <c r="C125" s="20" t="s">
        <v>64</v>
      </c>
      <c r="D125" s="20" t="s">
        <v>57</v>
      </c>
      <c r="E125" s="21">
        <v>13.9433080614159</v>
      </c>
      <c r="F125" s="21">
        <v>11.854809610765701</v>
      </c>
      <c r="G125" s="21">
        <v>14.0602944920405</v>
      </c>
      <c r="H125" s="21">
        <v>20.312097419862901</v>
      </c>
      <c r="I125" s="21">
        <v>23.0339744952432</v>
      </c>
      <c r="J125" s="21">
        <v>29.034831626742001</v>
      </c>
      <c r="K125" s="21">
        <v>28.492976137586101</v>
      </c>
      <c r="L125" s="21">
        <v>23.762103690588201</v>
      </c>
      <c r="M125" s="21">
        <v>16.505807777968101</v>
      </c>
      <c r="N125" s="21"/>
      <c r="O125" s="21"/>
    </row>
    <row r="126" spans="1:15">
      <c r="A126" s="20" t="str">
        <f t="shared" si="1"/>
        <v>DISTRIBUCION VOLUMEN X CRITERIO (Consumiciones)Frutos SecosLEVANTE</v>
      </c>
      <c r="B126" s="20" t="s">
        <v>45</v>
      </c>
      <c r="C126" s="20" t="s">
        <v>64</v>
      </c>
      <c r="D126" s="20" t="s">
        <v>61</v>
      </c>
      <c r="E126" s="21">
        <v>13.5560892289505</v>
      </c>
      <c r="F126" s="21">
        <v>10.3069542692747</v>
      </c>
      <c r="G126" s="21">
        <v>10.233078384243401</v>
      </c>
      <c r="H126" s="21">
        <v>9.7495807400720196</v>
      </c>
      <c r="I126" s="21">
        <v>11.463197481530701</v>
      </c>
      <c r="J126" s="21">
        <v>8.9613207951979206</v>
      </c>
      <c r="K126" s="21">
        <v>8.9663604838485398</v>
      </c>
      <c r="L126" s="21">
        <v>9.2263782069016393</v>
      </c>
      <c r="M126" s="21">
        <v>13.0734681057621</v>
      </c>
      <c r="N126" s="21"/>
      <c r="O126" s="21"/>
    </row>
    <row r="127" spans="1:15">
      <c r="A127" s="20" t="str">
        <f t="shared" si="1"/>
        <v>DISTRIBUCION VOLUMEN X CRITERIO (Consumiciones)Frutos SecosANDALUCIA</v>
      </c>
      <c r="B127" s="20" t="s">
        <v>45</v>
      </c>
      <c r="C127" s="20" t="s">
        <v>64</v>
      </c>
      <c r="D127" s="20" t="s">
        <v>65</v>
      </c>
      <c r="E127" s="21">
        <v>19.349627437018</v>
      </c>
      <c r="F127" s="21">
        <v>27.6865986195643</v>
      </c>
      <c r="G127" s="21">
        <v>20.414945754992399</v>
      </c>
      <c r="H127" s="21">
        <v>19.109966360362598</v>
      </c>
      <c r="I127" s="21">
        <v>18.104818387883501</v>
      </c>
      <c r="J127" s="21">
        <v>19.5391329361264</v>
      </c>
      <c r="K127" s="21">
        <v>18.929848577448901</v>
      </c>
      <c r="L127" s="21">
        <v>22.3690561822029</v>
      </c>
      <c r="M127" s="21">
        <v>20.311804008908702</v>
      </c>
      <c r="N127" s="21"/>
      <c r="O127" s="21"/>
    </row>
    <row r="128" spans="1:15">
      <c r="A128" s="20" t="str">
        <f t="shared" si="1"/>
        <v>DISTRIBUCION VOLUMEN X CRITERIO (Consumiciones)Frutos SecosMDD AM</v>
      </c>
      <c r="B128" s="20" t="s">
        <v>45</v>
      </c>
      <c r="C128" s="20" t="s">
        <v>64</v>
      </c>
      <c r="D128" s="20" t="s">
        <v>69</v>
      </c>
      <c r="E128" s="21">
        <v>8.4349794985641999</v>
      </c>
      <c r="F128" s="21">
        <v>9.0232704049325392</v>
      </c>
      <c r="G128" s="21">
        <v>8.4980548620154792</v>
      </c>
      <c r="H128" s="21">
        <v>8.2508706438975903</v>
      </c>
      <c r="I128" s="21">
        <v>11.2112848636267</v>
      </c>
      <c r="J128" s="21">
        <v>8.5396367288752693</v>
      </c>
      <c r="K128" s="21">
        <v>6.9256020104476503</v>
      </c>
      <c r="L128" s="21">
        <v>6.2816283432534199</v>
      </c>
      <c r="M128" s="21">
        <v>13.0960253554908</v>
      </c>
      <c r="N128" s="21"/>
      <c r="O128" s="21"/>
    </row>
    <row r="129" spans="1:15">
      <c r="A129" s="20" t="str">
        <f t="shared" si="1"/>
        <v>DISTRIBUCION VOLUMEN X CRITERIO (Consumiciones)Frutos SecosRTO CENTRO</v>
      </c>
      <c r="B129" s="20" t="s">
        <v>45</v>
      </c>
      <c r="C129" s="20" t="s">
        <v>64</v>
      </c>
      <c r="D129" s="20" t="s">
        <v>73</v>
      </c>
      <c r="E129" s="21">
        <v>10.442602960956499</v>
      </c>
      <c r="F129" s="21">
        <v>12.7926745118999</v>
      </c>
      <c r="G129" s="21">
        <v>12.536093683102999</v>
      </c>
      <c r="H129" s="21">
        <v>10.5520887216608</v>
      </c>
      <c r="I129" s="21">
        <v>7.2906808991394101</v>
      </c>
      <c r="J129" s="21">
        <v>12.5289204055134</v>
      </c>
      <c r="K129" s="21">
        <v>15.0149107198566</v>
      </c>
      <c r="L129" s="21">
        <v>14.7463593416119</v>
      </c>
      <c r="M129" s="21">
        <v>16.386008794472001</v>
      </c>
      <c r="N129" s="21"/>
      <c r="O129" s="21"/>
    </row>
    <row r="130" spans="1:15">
      <c r="A130" s="20" t="str">
        <f t="shared" si="1"/>
        <v>DISTRIBUCION VOLUMEN X CRITERIO (Consumiciones)Frutos SecosNORTE-CENTRO</v>
      </c>
      <c r="B130" s="20" t="s">
        <v>45</v>
      </c>
      <c r="C130" s="20" t="s">
        <v>64</v>
      </c>
      <c r="D130" s="20" t="s">
        <v>77</v>
      </c>
      <c r="E130" s="21">
        <v>12.062537523910599</v>
      </c>
      <c r="F130" s="21">
        <v>11.1572009416345</v>
      </c>
      <c r="G130" s="21">
        <v>10.708684879989701</v>
      </c>
      <c r="H130" s="21">
        <v>9.5081644487349699</v>
      </c>
      <c r="I130" s="21">
        <v>10.4095677471594</v>
      </c>
      <c r="J130" s="21">
        <v>11.145214684048799</v>
      </c>
      <c r="K130" s="21">
        <v>8.6304238824101596</v>
      </c>
      <c r="L130" s="21">
        <v>10.315598380114499</v>
      </c>
      <c r="M130" s="21">
        <v>7.9072411626977299</v>
      </c>
      <c r="N130" s="21"/>
      <c r="O130" s="21"/>
    </row>
    <row r="131" spans="1:15">
      <c r="A131" s="20" t="str">
        <f t="shared" si="1"/>
        <v>DISTRIBUCION VOLUMEN X CRITERIO (Consumiciones)Frutos SecosNOROESTE</v>
      </c>
      <c r="B131" s="20" t="s">
        <v>45</v>
      </c>
      <c r="C131" s="20" t="s">
        <v>64</v>
      </c>
      <c r="D131" s="20" t="s">
        <v>80</v>
      </c>
      <c r="E131" s="21">
        <v>6.2510436883037102</v>
      </c>
      <c r="F131" s="21">
        <v>5.0533661756457002</v>
      </c>
      <c r="G131" s="21">
        <v>4.8136585247578401</v>
      </c>
      <c r="H131" s="21">
        <v>8.2932743788528303</v>
      </c>
      <c r="I131" s="21">
        <v>9.0688602158756204</v>
      </c>
      <c r="J131" s="21">
        <v>6.3774321508771896</v>
      </c>
      <c r="K131" s="21">
        <v>7.0214245281529601</v>
      </c>
      <c r="L131" s="21">
        <v>4.9690112585730404</v>
      </c>
      <c r="M131" s="21">
        <v>6.8686596996173801</v>
      </c>
      <c r="N131" s="21"/>
      <c r="O131" s="21"/>
    </row>
    <row r="132" spans="1:15">
      <c r="A132" s="20" t="str">
        <f t="shared" ref="A132:A195" si="2">B132&amp;C132&amp;D132</f>
        <v>DISTRIBUCION VOLUMEN X CRITERIO (Consumiciones)Frutos Secos&lt;2MIL</v>
      </c>
      <c r="B132" s="20" t="s">
        <v>45</v>
      </c>
      <c r="C132" s="20" t="s">
        <v>64</v>
      </c>
      <c r="D132" s="20" t="s">
        <v>83</v>
      </c>
      <c r="E132" s="21">
        <v>5.3580560636312402</v>
      </c>
      <c r="F132" s="21">
        <v>4.5486802722142299</v>
      </c>
      <c r="G132" s="21">
        <v>7.0548435116232904</v>
      </c>
      <c r="H132" s="21">
        <v>7.03533067994241</v>
      </c>
      <c r="I132" s="21">
        <v>6.9266206794421299</v>
      </c>
      <c r="J132" s="21">
        <v>6.77212913622588</v>
      </c>
      <c r="K132" s="21">
        <v>13.878861959133999</v>
      </c>
      <c r="L132" s="21">
        <v>4.5831864422856503</v>
      </c>
      <c r="M132" s="21">
        <v>6.5586659813831298</v>
      </c>
      <c r="N132" s="21"/>
      <c r="O132" s="21"/>
    </row>
    <row r="133" spans="1:15">
      <c r="A133" s="20" t="str">
        <f t="shared" si="2"/>
        <v>DISTRIBUCION VOLUMEN X CRITERIO (Consumiciones)Frutos Secos2-5MIL</v>
      </c>
      <c r="B133" s="20" t="s">
        <v>45</v>
      </c>
      <c r="C133" s="20" t="s">
        <v>64</v>
      </c>
      <c r="D133" s="20" t="s">
        <v>86</v>
      </c>
      <c r="E133" s="21">
        <v>3.3806821090648498</v>
      </c>
      <c r="F133" s="21">
        <v>3.52499352900587</v>
      </c>
      <c r="G133" s="21">
        <v>6.1812178216368796</v>
      </c>
      <c r="H133" s="21">
        <v>3.89800369673587</v>
      </c>
      <c r="I133" s="21">
        <v>5.8705182161479197</v>
      </c>
      <c r="J133" s="21">
        <v>5.23481986628037</v>
      </c>
      <c r="K133" s="21">
        <v>2.68960594654693</v>
      </c>
      <c r="L133" s="21">
        <v>5.4586300795978202</v>
      </c>
      <c r="M133" s="21">
        <v>4.9589972017589004</v>
      </c>
      <c r="N133" s="21"/>
      <c r="O133" s="21"/>
    </row>
    <row r="134" spans="1:15">
      <c r="A134" s="20" t="str">
        <f t="shared" si="2"/>
        <v>DISTRIBUCION VOLUMEN X CRITERIO (Consumiciones)Frutos Secos5-10MIL</v>
      </c>
      <c r="B134" s="20" t="s">
        <v>45</v>
      </c>
      <c r="C134" s="20" t="s">
        <v>64</v>
      </c>
      <c r="D134" s="20" t="s">
        <v>87</v>
      </c>
      <c r="E134" s="21">
        <v>6.94192578526782</v>
      </c>
      <c r="F134" s="21">
        <v>12.949269342463101</v>
      </c>
      <c r="G134" s="21">
        <v>5.9085699008640002</v>
      </c>
      <c r="H134" s="21">
        <v>4.2075715542434997</v>
      </c>
      <c r="I134" s="21">
        <v>6.3240893120308002</v>
      </c>
      <c r="J134" s="21">
        <v>5.94613152328174</v>
      </c>
      <c r="K134" s="21">
        <v>5.9427378742808701</v>
      </c>
      <c r="L134" s="21">
        <v>5.7893575789193603</v>
      </c>
      <c r="M134" s="21">
        <v>6.0150305522243199</v>
      </c>
      <c r="N134" s="21"/>
      <c r="O134" s="21"/>
    </row>
    <row r="135" spans="1:15">
      <c r="A135" s="20" t="str">
        <f t="shared" si="2"/>
        <v>DISTRIBUCION VOLUMEN X CRITERIO (Consumiciones)Frutos Secos10-30MIL</v>
      </c>
      <c r="B135" s="20" t="s">
        <v>45</v>
      </c>
      <c r="C135" s="20" t="s">
        <v>64</v>
      </c>
      <c r="D135" s="20" t="s">
        <v>88</v>
      </c>
      <c r="E135" s="21">
        <v>21.439498657283899</v>
      </c>
      <c r="F135" s="21">
        <v>21.325362875922799</v>
      </c>
      <c r="G135" s="21">
        <v>17.025696749893601</v>
      </c>
      <c r="H135" s="21">
        <v>23.521552760855499</v>
      </c>
      <c r="I135" s="21">
        <v>17.439307373162901</v>
      </c>
      <c r="J135" s="21">
        <v>15.188342204005901</v>
      </c>
      <c r="K135" s="21">
        <v>16.0316586869696</v>
      </c>
      <c r="L135" s="21">
        <v>18.2845628706858</v>
      </c>
      <c r="M135" s="21">
        <v>20.7822568671121</v>
      </c>
      <c r="N135" s="21"/>
      <c r="O135" s="21"/>
    </row>
    <row r="136" spans="1:15">
      <c r="A136" s="20" t="str">
        <f t="shared" si="2"/>
        <v>DISTRIBUCION VOLUMEN X CRITERIO (Consumiciones)Frutos Secos30-100MIL</v>
      </c>
      <c r="B136" s="20" t="s">
        <v>45</v>
      </c>
      <c r="C136" s="20" t="s">
        <v>64</v>
      </c>
      <c r="D136" s="20" t="s">
        <v>89</v>
      </c>
      <c r="E136" s="21">
        <v>17.363231454461701</v>
      </c>
      <c r="F136" s="21">
        <v>20.5366180809581</v>
      </c>
      <c r="G136" s="21">
        <v>16.149264854607601</v>
      </c>
      <c r="H136" s="21">
        <v>20.355506060735902</v>
      </c>
      <c r="I136" s="21">
        <v>21.515333188429</v>
      </c>
      <c r="J136" s="21">
        <v>31.6823578772049</v>
      </c>
      <c r="K136" s="21">
        <v>25.402318810510199</v>
      </c>
      <c r="L136" s="21">
        <v>30.958210484990801</v>
      </c>
      <c r="M136" s="21">
        <v>22.792473302495601</v>
      </c>
      <c r="N136" s="21"/>
      <c r="O136" s="21"/>
    </row>
    <row r="137" spans="1:15">
      <c r="A137" s="20" t="str">
        <f t="shared" si="2"/>
        <v>DISTRIBUCION VOLUMEN X CRITERIO (Consumiciones)Frutos Secos100-200MIL</v>
      </c>
      <c r="B137" s="20" t="s">
        <v>45</v>
      </c>
      <c r="C137" s="20" t="s">
        <v>64</v>
      </c>
      <c r="D137" s="20" t="s">
        <v>90</v>
      </c>
      <c r="E137" s="21">
        <v>7.4627413747364599</v>
      </c>
      <c r="F137" s="21">
        <v>8.8634481458745995</v>
      </c>
      <c r="G137" s="21">
        <v>15.1527301799787</v>
      </c>
      <c r="H137" s="21">
        <v>14.7547700083358</v>
      </c>
      <c r="I137" s="21">
        <v>12.2680674617297</v>
      </c>
      <c r="J137" s="21">
        <v>7.9283263432751596</v>
      </c>
      <c r="K137" s="21">
        <v>8.3474697632251296</v>
      </c>
      <c r="L137" s="21">
        <v>4.8520490971799601</v>
      </c>
      <c r="M137" s="21">
        <v>10.3334761007367</v>
      </c>
      <c r="N137" s="21"/>
      <c r="O137" s="21"/>
    </row>
    <row r="138" spans="1:15">
      <c r="A138" s="20" t="str">
        <f t="shared" si="2"/>
        <v>DISTRIBUCION VOLUMEN X CRITERIO (Consumiciones)Frutos Secos200-500MIL</v>
      </c>
      <c r="B138" s="20" t="s">
        <v>45</v>
      </c>
      <c r="C138" s="20" t="s">
        <v>64</v>
      </c>
      <c r="D138" s="20" t="s">
        <v>91</v>
      </c>
      <c r="E138" s="21">
        <v>25.9992693018342</v>
      </c>
      <c r="F138" s="21">
        <v>17.041751951464601</v>
      </c>
      <c r="G138" s="21">
        <v>19.216904100900901</v>
      </c>
      <c r="H138" s="21">
        <v>14.3325035995401</v>
      </c>
      <c r="I138" s="21">
        <v>15.640120907547001</v>
      </c>
      <c r="J138" s="21">
        <v>17.950159481395399</v>
      </c>
      <c r="K138" s="21">
        <v>15.867351349482201</v>
      </c>
      <c r="L138" s="21">
        <v>18.143633096463301</v>
      </c>
      <c r="M138" s="21">
        <v>16.330455142481899</v>
      </c>
      <c r="N138" s="21"/>
      <c r="O138" s="21"/>
    </row>
    <row r="139" spans="1:15">
      <c r="A139" s="20" t="str">
        <f t="shared" si="2"/>
        <v>DISTRIBUCION VOLUMEN X CRITERIO (Consumiciones)Frutos Secos&gt;500MIL</v>
      </c>
      <c r="B139" s="20" t="s">
        <v>45</v>
      </c>
      <c r="C139" s="20" t="s">
        <v>64</v>
      </c>
      <c r="D139" s="20" t="s">
        <v>92</v>
      </c>
      <c r="E139" s="21">
        <v>12.054616197297801</v>
      </c>
      <c r="F139" s="21">
        <v>11.209898394096101</v>
      </c>
      <c r="G139" s="21">
        <v>13.310805421757101</v>
      </c>
      <c r="H139" s="21">
        <v>11.8947501079038</v>
      </c>
      <c r="I139" s="21">
        <v>14.0159422643772</v>
      </c>
      <c r="J139" s="21">
        <v>9.2977494608464006</v>
      </c>
      <c r="K139" s="21">
        <v>11.8399760646675</v>
      </c>
      <c r="L139" s="21">
        <v>11.9303657389476</v>
      </c>
      <c r="M139" s="21">
        <v>12.2286562731997</v>
      </c>
      <c r="N139" s="21"/>
      <c r="O139" s="21"/>
    </row>
    <row r="140" spans="1:15">
      <c r="A140" s="20" t="str">
        <f t="shared" si="2"/>
        <v>DISTRIBUCION VOLUMEN X CRITERIO (Consumiciones)Frutos SecosDE 15 A 19 AÑOS</v>
      </c>
      <c r="B140" s="20" t="s">
        <v>45</v>
      </c>
      <c r="C140" s="20" t="s">
        <v>64</v>
      </c>
      <c r="D140" s="20" t="s">
        <v>93</v>
      </c>
      <c r="E140" s="21">
        <v>2.8364976752628399</v>
      </c>
      <c r="F140" s="21">
        <v>9.1994299070306909</v>
      </c>
      <c r="G140" s="21">
        <v>2.46815008030035</v>
      </c>
      <c r="H140" s="21">
        <v>4.0590662282421404</v>
      </c>
      <c r="I140" s="21">
        <v>7.3006171969608298</v>
      </c>
      <c r="J140" s="21">
        <v>9.7292630481527294</v>
      </c>
      <c r="K140" s="21">
        <v>8.8910664228029095</v>
      </c>
      <c r="L140" s="21">
        <v>4.9166106768054396</v>
      </c>
      <c r="M140" s="21">
        <v>11.3442064987722</v>
      </c>
      <c r="N140" s="21"/>
      <c r="O140" s="21"/>
    </row>
    <row r="141" spans="1:15">
      <c r="A141" s="20" t="str">
        <f t="shared" si="2"/>
        <v>DISTRIBUCION VOLUMEN X CRITERIO (Consumiciones)Frutos SecosDE 20 A 24 AÑOS</v>
      </c>
      <c r="B141" s="20" t="s">
        <v>45</v>
      </c>
      <c r="C141" s="20" t="s">
        <v>64</v>
      </c>
      <c r="D141" s="20" t="s">
        <v>94</v>
      </c>
      <c r="E141" s="21">
        <v>1.1247953347016499</v>
      </c>
      <c r="F141" s="21">
        <v>1.9282910572474801</v>
      </c>
      <c r="G141" s="21">
        <v>2.57547499076402</v>
      </c>
      <c r="H141" s="21">
        <v>1.58853797720676</v>
      </c>
      <c r="I141" s="21">
        <v>3.6055540560875401</v>
      </c>
      <c r="J141" s="21">
        <v>1.49078790325272</v>
      </c>
      <c r="K141" s="21">
        <v>0.84585089580838502</v>
      </c>
      <c r="L141" s="21">
        <v>0.619037738483874</v>
      </c>
      <c r="M141" s="21">
        <v>2.9633653132316802</v>
      </c>
      <c r="N141" s="21"/>
      <c r="O141" s="21"/>
    </row>
    <row r="142" spans="1:15">
      <c r="A142" s="20" t="str">
        <f t="shared" si="2"/>
        <v>DISTRIBUCION VOLUMEN X CRITERIO (Consumiciones)Frutos SecosDE 25 A 34 AÑOS</v>
      </c>
      <c r="B142" s="20" t="s">
        <v>45</v>
      </c>
      <c r="C142" s="20" t="s">
        <v>64</v>
      </c>
      <c r="D142" s="20" t="s">
        <v>95</v>
      </c>
      <c r="E142" s="21">
        <v>6.9714562302490402</v>
      </c>
      <c r="F142" s="21">
        <v>6.6252458493655801</v>
      </c>
      <c r="G142" s="21">
        <v>4.7054779705227201</v>
      </c>
      <c r="H142" s="21">
        <v>7.16053372035939</v>
      </c>
      <c r="I142" s="21">
        <v>6.2056538967723798</v>
      </c>
      <c r="J142" s="21">
        <v>5.0882702109095801</v>
      </c>
      <c r="K142" s="21">
        <v>6.7319678767390503</v>
      </c>
      <c r="L142" s="21">
        <v>3.6427530675856898</v>
      </c>
      <c r="M142" s="21">
        <v>3.7420004568556902</v>
      </c>
      <c r="N142" s="21"/>
      <c r="O142" s="21"/>
    </row>
    <row r="143" spans="1:15">
      <c r="A143" s="20" t="str">
        <f t="shared" si="2"/>
        <v>DISTRIBUCION VOLUMEN X CRITERIO (Consumiciones)Frutos SecosDE 35 A 49 AÑOS</v>
      </c>
      <c r="B143" s="20" t="s">
        <v>45</v>
      </c>
      <c r="C143" s="20" t="s">
        <v>64</v>
      </c>
      <c r="D143" s="20" t="s">
        <v>96</v>
      </c>
      <c r="E143" s="21">
        <v>27.456551383905101</v>
      </c>
      <c r="F143" s="21">
        <v>22.9330547417057</v>
      </c>
      <c r="G143" s="21">
        <v>15.8810801912405</v>
      </c>
      <c r="H143" s="21">
        <v>15.8006793822959</v>
      </c>
      <c r="I143" s="21">
        <v>21.238143918675199</v>
      </c>
      <c r="J143" s="21">
        <v>13.4819310042322</v>
      </c>
      <c r="K143" s="21">
        <v>15.473448243978</v>
      </c>
      <c r="L143" s="21">
        <v>17.324593645348401</v>
      </c>
      <c r="M143" s="21">
        <v>15.8601050768089</v>
      </c>
      <c r="N143" s="21"/>
      <c r="O143" s="21"/>
    </row>
    <row r="144" spans="1:15">
      <c r="A144" s="20" t="str">
        <f t="shared" si="2"/>
        <v>DISTRIBUCION VOLUMEN X CRITERIO (Consumiciones)Frutos SecosDE 50 A 59 AÑOS</v>
      </c>
      <c r="B144" s="20" t="s">
        <v>45</v>
      </c>
      <c r="C144" s="20" t="s">
        <v>64</v>
      </c>
      <c r="D144" s="20" t="s">
        <v>97</v>
      </c>
      <c r="E144" s="21">
        <v>24.4694758985958</v>
      </c>
      <c r="F144" s="21">
        <v>23.713033840878701</v>
      </c>
      <c r="G144" s="21">
        <v>29.8137874136779</v>
      </c>
      <c r="H144" s="21">
        <v>22.752132542148399</v>
      </c>
      <c r="I144" s="21">
        <v>18.468251617634099</v>
      </c>
      <c r="J144" s="21">
        <v>17.543040905746299</v>
      </c>
      <c r="K144" s="21">
        <v>15.9640248344109</v>
      </c>
      <c r="L144" s="21">
        <v>20.3377044947343</v>
      </c>
      <c r="M144" s="21">
        <v>20.1816401119296</v>
      </c>
      <c r="N144" s="21"/>
      <c r="O144" s="21"/>
    </row>
    <row r="145" spans="1:15">
      <c r="A145" s="20" t="str">
        <f t="shared" si="2"/>
        <v>DISTRIBUCION VOLUMEN X CRITERIO (Consumiciones)Frutos SecosDE 60 A 75 AÑOS</v>
      </c>
      <c r="B145" s="20" t="s">
        <v>45</v>
      </c>
      <c r="C145" s="20" t="s">
        <v>64</v>
      </c>
      <c r="D145" s="20" t="s">
        <v>98</v>
      </c>
      <c r="E145" s="21">
        <v>37.141248144166298</v>
      </c>
      <c r="F145" s="21">
        <v>35.600969777714099</v>
      </c>
      <c r="G145" s="21">
        <v>44.556057428308698</v>
      </c>
      <c r="H145" s="21">
        <v>48.639044383893797</v>
      </c>
      <c r="I145" s="21">
        <v>43.181776925336798</v>
      </c>
      <c r="J145" s="21">
        <v>52.666732355731703</v>
      </c>
      <c r="K145" s="21">
        <v>52.093619925863599</v>
      </c>
      <c r="L145" s="21">
        <v>53.159290496478597</v>
      </c>
      <c r="M145" s="21">
        <v>45.908691679515698</v>
      </c>
      <c r="N145" s="21"/>
      <c r="O145" s="21"/>
    </row>
    <row r="146" spans="1:15">
      <c r="A146" s="20" t="str">
        <f t="shared" si="2"/>
        <v>DISTRIBUCION VOLUMEN X CRITERIO (Consumiciones)Frutos SecosNIVEL ALTO</v>
      </c>
      <c r="B146" s="20" t="s">
        <v>45</v>
      </c>
      <c r="C146" s="20" t="s">
        <v>64</v>
      </c>
      <c r="D146" s="20" t="s">
        <v>99</v>
      </c>
      <c r="E146" s="21">
        <v>13.801543308992199</v>
      </c>
      <c r="F146" s="21">
        <v>16.1220832921836</v>
      </c>
      <c r="G146" s="21">
        <v>14.8464530981515</v>
      </c>
      <c r="H146" s="21">
        <v>17.528994006807</v>
      </c>
      <c r="I146" s="21">
        <v>16.057373760052698</v>
      </c>
      <c r="J146" s="21">
        <v>13.5379362296914</v>
      </c>
      <c r="K146" s="21">
        <v>13.618061553797</v>
      </c>
      <c r="L146" s="21">
        <v>15.876689247048301</v>
      </c>
      <c r="M146" s="21">
        <v>14.1535206441665</v>
      </c>
      <c r="N146" s="21"/>
      <c r="O146" s="21"/>
    </row>
    <row r="147" spans="1:15">
      <c r="A147" s="20" t="str">
        <f t="shared" si="2"/>
        <v>DISTRIBUCION VOLUMEN X CRITERIO (Consumiciones)Frutos SecosNIVEL MEDIO ALTO</v>
      </c>
      <c r="B147" s="20" t="s">
        <v>45</v>
      </c>
      <c r="C147" s="20" t="s">
        <v>64</v>
      </c>
      <c r="D147" s="20" t="s">
        <v>100</v>
      </c>
      <c r="E147" s="21">
        <v>10.195724717610799</v>
      </c>
      <c r="F147" s="21">
        <v>8.1607595042928001</v>
      </c>
      <c r="G147" s="21">
        <v>7.7063706220038899</v>
      </c>
      <c r="H147" s="21">
        <v>8.5512057223626208</v>
      </c>
      <c r="I147" s="21">
        <v>7.8345976635368899</v>
      </c>
      <c r="J147" s="21">
        <v>4.7928680746376102</v>
      </c>
      <c r="K147" s="21">
        <v>6.1821084893001403</v>
      </c>
      <c r="L147" s="21">
        <v>6.6863289885201</v>
      </c>
      <c r="M147" s="21">
        <v>14.5905088230255</v>
      </c>
      <c r="N147" s="21"/>
      <c r="O147" s="21"/>
    </row>
    <row r="148" spans="1:15">
      <c r="A148" s="20" t="str">
        <f t="shared" si="2"/>
        <v>DISTRIBUCION VOLUMEN X CRITERIO (Consumiciones)Frutos SecosNIVEL MEDIO</v>
      </c>
      <c r="B148" s="20" t="s">
        <v>45</v>
      </c>
      <c r="C148" s="20" t="s">
        <v>64</v>
      </c>
      <c r="D148" s="20" t="s">
        <v>101</v>
      </c>
      <c r="E148" s="21">
        <v>38.549205772980898</v>
      </c>
      <c r="F148" s="21">
        <v>35.129842675770597</v>
      </c>
      <c r="G148" s="21">
        <v>27.887536122396</v>
      </c>
      <c r="H148" s="21">
        <v>27.964777223889701</v>
      </c>
      <c r="I148" s="21">
        <v>28.102179058774599</v>
      </c>
      <c r="J148" s="21">
        <v>41.347240344104698</v>
      </c>
      <c r="K148" s="21">
        <v>33.102023603064403</v>
      </c>
      <c r="L148" s="21">
        <v>24.129621139663701</v>
      </c>
      <c r="M148" s="21">
        <v>27.8077836788305</v>
      </c>
      <c r="N148" s="21"/>
      <c r="O148" s="21"/>
    </row>
    <row r="149" spans="1:15">
      <c r="A149" s="20" t="str">
        <f t="shared" si="2"/>
        <v>DISTRIBUCION VOLUMEN X CRITERIO (Consumiciones)Frutos SecosNIVEL MEDIO BAJO</v>
      </c>
      <c r="B149" s="20" t="s">
        <v>45</v>
      </c>
      <c r="C149" s="20" t="s">
        <v>64</v>
      </c>
      <c r="D149" s="20" t="s">
        <v>102</v>
      </c>
      <c r="E149" s="21">
        <v>10.0591632807882</v>
      </c>
      <c r="F149" s="21">
        <v>17.4723425515146</v>
      </c>
      <c r="G149" s="21">
        <v>13.211024979566</v>
      </c>
      <c r="H149" s="21">
        <v>14.9714425506819</v>
      </c>
      <c r="I149" s="21">
        <v>15.9115717264556</v>
      </c>
      <c r="J149" s="21">
        <v>14.4691422968182</v>
      </c>
      <c r="K149" s="21">
        <v>15.8157069605661</v>
      </c>
      <c r="L149" s="21">
        <v>19.775381850853599</v>
      </c>
      <c r="M149" s="21">
        <v>20.292753126606101</v>
      </c>
      <c r="N149" s="21"/>
      <c r="O149" s="21"/>
    </row>
    <row r="150" spans="1:15">
      <c r="A150" s="20" t="str">
        <f t="shared" si="2"/>
        <v>DISTRIBUCION VOLUMEN X CRITERIO (Consumiciones)Frutos SecosNIVEL BAJO</v>
      </c>
      <c r="B150" s="20" t="s">
        <v>45</v>
      </c>
      <c r="C150" s="20" t="s">
        <v>64</v>
      </c>
      <c r="D150" s="20" t="s">
        <v>103</v>
      </c>
      <c r="E150" s="21">
        <v>27.394390844398501</v>
      </c>
      <c r="F150" s="21">
        <v>23.114997795666302</v>
      </c>
      <c r="G150" s="21">
        <v>36.348647081080699</v>
      </c>
      <c r="H150" s="21">
        <v>30.983580496258799</v>
      </c>
      <c r="I150" s="21">
        <v>32.0942718198473</v>
      </c>
      <c r="J150" s="21">
        <v>25.852832125767002</v>
      </c>
      <c r="K150" s="21">
        <v>31.2820813515645</v>
      </c>
      <c r="L150" s="21">
        <v>33.531978773914297</v>
      </c>
      <c r="M150" s="21">
        <v>23.155445148763601</v>
      </c>
      <c r="N150" s="21"/>
      <c r="O150" s="21"/>
    </row>
    <row r="151" spans="1:15">
      <c r="A151" s="20" t="str">
        <f t="shared" si="2"/>
        <v>DISTRIBUCION VOLUMEN X CRITERIO (Consumiciones)Frutos SecosHOMBRE</v>
      </c>
      <c r="B151" s="20" t="s">
        <v>45</v>
      </c>
      <c r="C151" s="20" t="s">
        <v>64</v>
      </c>
      <c r="D151" s="20" t="s">
        <v>104</v>
      </c>
      <c r="E151" s="21">
        <v>38.457742840786899</v>
      </c>
      <c r="F151" s="21">
        <v>44.542431325162802</v>
      </c>
      <c r="G151" s="21">
        <v>41.032132263002303</v>
      </c>
      <c r="H151" s="21">
        <v>51.838104714491401</v>
      </c>
      <c r="I151" s="21">
        <v>44.911683987512802</v>
      </c>
      <c r="J151" s="21">
        <v>54.874258415484398</v>
      </c>
      <c r="K151" s="21">
        <v>52.428564233366501</v>
      </c>
      <c r="L151" s="21">
        <v>46.039441893063298</v>
      </c>
      <c r="M151" s="21">
        <v>59.124664496602101</v>
      </c>
      <c r="N151" s="21"/>
      <c r="O151" s="21"/>
    </row>
    <row r="152" spans="1:15">
      <c r="A152" s="20" t="str">
        <f t="shared" si="2"/>
        <v>DISTRIBUCION VOLUMEN X CRITERIO (Consumiciones)Frutos SecosMUJER</v>
      </c>
      <c r="B152" s="20" t="s">
        <v>45</v>
      </c>
      <c r="C152" s="20" t="s">
        <v>64</v>
      </c>
      <c r="D152" s="20" t="s">
        <v>105</v>
      </c>
      <c r="E152" s="21">
        <v>61.5422850839837</v>
      </c>
      <c r="F152" s="21">
        <v>55.457588039408201</v>
      </c>
      <c r="G152" s="21">
        <v>58.967893259556099</v>
      </c>
      <c r="H152" s="21">
        <v>48.161895285508599</v>
      </c>
      <c r="I152" s="21">
        <v>55.088310041154401</v>
      </c>
      <c r="J152" s="21">
        <v>45.1257574770313</v>
      </c>
      <c r="K152" s="21">
        <v>47.571413214498598</v>
      </c>
      <c r="L152" s="21">
        <v>53.960551519894203</v>
      </c>
      <c r="M152" s="21">
        <v>40.875318371309497</v>
      </c>
      <c r="N152" s="21"/>
      <c r="O152" s="21"/>
    </row>
    <row r="153" spans="1:15">
      <c r="A153" s="20" t="str">
        <f t="shared" si="2"/>
        <v>DISTRIBUCION VOLUMEN X CRITERIO (Consumiciones)Chocolatinas/Chocolate/BombonesT.ESPAÑA</v>
      </c>
      <c r="B153" s="20" t="s">
        <v>45</v>
      </c>
      <c r="C153" s="20" t="s">
        <v>68</v>
      </c>
      <c r="D153" s="20" t="s">
        <v>47</v>
      </c>
      <c r="E153" s="21">
        <v>100</v>
      </c>
      <c r="F153" s="21">
        <v>100</v>
      </c>
      <c r="G153" s="21">
        <v>100</v>
      </c>
      <c r="H153" s="21">
        <v>100</v>
      </c>
      <c r="I153" s="21">
        <v>100</v>
      </c>
      <c r="J153" s="21">
        <v>100</v>
      </c>
      <c r="K153" s="21">
        <v>100</v>
      </c>
      <c r="L153" s="21">
        <v>100</v>
      </c>
      <c r="M153" s="21">
        <v>100</v>
      </c>
      <c r="N153" s="21"/>
      <c r="O153" s="21"/>
    </row>
    <row r="154" spans="1:15">
      <c r="A154" s="20" t="str">
        <f t="shared" si="2"/>
        <v>DISTRIBUCION VOLUMEN X CRITERIO (Consumiciones)Chocolatinas/Chocolate/BombonesBCN AM</v>
      </c>
      <c r="B154" s="20" t="s">
        <v>45</v>
      </c>
      <c r="C154" s="20" t="s">
        <v>68</v>
      </c>
      <c r="D154" s="20" t="s">
        <v>52</v>
      </c>
      <c r="E154" s="21">
        <v>14.340632066626201</v>
      </c>
      <c r="F154" s="21">
        <v>11.7814132904691</v>
      </c>
      <c r="G154" s="21">
        <v>12.0449974175846</v>
      </c>
      <c r="H154" s="21">
        <v>8.04293912440958</v>
      </c>
      <c r="I154" s="21">
        <v>9.7628743474371493</v>
      </c>
      <c r="J154" s="21">
        <v>10.467654364614299</v>
      </c>
      <c r="K154" s="21">
        <v>9.1331838062540491</v>
      </c>
      <c r="L154" s="21">
        <v>17.098351102198599</v>
      </c>
      <c r="M154" s="21">
        <v>15.676575868445299</v>
      </c>
      <c r="N154" s="21"/>
      <c r="O154" s="21"/>
    </row>
    <row r="155" spans="1:15">
      <c r="A155" s="20" t="str">
        <f t="shared" si="2"/>
        <v>DISTRIBUCION VOLUMEN X CRITERIO (Consumiciones)Chocolatinas/Chocolate/BombonesREST.CAT ARAGON</v>
      </c>
      <c r="B155" s="20" t="s">
        <v>45</v>
      </c>
      <c r="C155" s="20" t="s">
        <v>68</v>
      </c>
      <c r="D155" s="20" t="s">
        <v>57</v>
      </c>
      <c r="E155" s="21">
        <v>13.797980487040199</v>
      </c>
      <c r="F155" s="21">
        <v>11.813072526703699</v>
      </c>
      <c r="G155" s="21">
        <v>16.418815418205199</v>
      </c>
      <c r="H155" s="21">
        <v>19.382554279905801</v>
      </c>
      <c r="I155" s="21">
        <v>15.3546616718706</v>
      </c>
      <c r="J155" s="21">
        <v>17.353562845915899</v>
      </c>
      <c r="K155" s="21">
        <v>16.7050832471501</v>
      </c>
      <c r="L155" s="21">
        <v>15.096960956920601</v>
      </c>
      <c r="M155" s="21">
        <v>12.9579124837524</v>
      </c>
      <c r="N155" s="21"/>
      <c r="O155" s="21"/>
    </row>
    <row r="156" spans="1:15">
      <c r="A156" s="20" t="str">
        <f t="shared" si="2"/>
        <v>DISTRIBUCION VOLUMEN X CRITERIO (Consumiciones)Chocolatinas/Chocolate/BombonesLEVANTE</v>
      </c>
      <c r="B156" s="20" t="s">
        <v>45</v>
      </c>
      <c r="C156" s="20" t="s">
        <v>68</v>
      </c>
      <c r="D156" s="20" t="s">
        <v>61</v>
      </c>
      <c r="E156" s="21">
        <v>13.0534792112375</v>
      </c>
      <c r="F156" s="21">
        <v>8.1588318024307203</v>
      </c>
      <c r="G156" s="21">
        <v>22.1114953039726</v>
      </c>
      <c r="H156" s="21">
        <v>9.4454754072493596</v>
      </c>
      <c r="I156" s="21">
        <v>13.3565652384831</v>
      </c>
      <c r="J156" s="21">
        <v>10.5294246458958</v>
      </c>
      <c r="K156" s="21">
        <v>14.3122642208396</v>
      </c>
      <c r="L156" s="21">
        <v>10.408936265079699</v>
      </c>
      <c r="M156" s="21">
        <v>20.663848391555501</v>
      </c>
      <c r="N156" s="21"/>
      <c r="O156" s="21"/>
    </row>
    <row r="157" spans="1:15">
      <c r="A157" s="20" t="str">
        <f t="shared" si="2"/>
        <v>DISTRIBUCION VOLUMEN X CRITERIO (Consumiciones)Chocolatinas/Chocolate/BombonesANDALUCIA</v>
      </c>
      <c r="B157" s="20" t="s">
        <v>45</v>
      </c>
      <c r="C157" s="20" t="s">
        <v>68</v>
      </c>
      <c r="D157" s="20" t="s">
        <v>65</v>
      </c>
      <c r="E157" s="21">
        <v>12.5280850767369</v>
      </c>
      <c r="F157" s="21">
        <v>20.1592631242147</v>
      </c>
      <c r="G157" s="21">
        <v>16.060198666845299</v>
      </c>
      <c r="H157" s="21">
        <v>13.9884654128177</v>
      </c>
      <c r="I157" s="21">
        <v>14.053821216057401</v>
      </c>
      <c r="J157" s="21">
        <v>25.602129841178201</v>
      </c>
      <c r="K157" s="21">
        <v>14.5993170249622</v>
      </c>
      <c r="L157" s="21">
        <v>12.6390243057515</v>
      </c>
      <c r="M157" s="21">
        <v>15.546982606454799</v>
      </c>
      <c r="N157" s="21"/>
      <c r="O157" s="21"/>
    </row>
    <row r="158" spans="1:15">
      <c r="A158" s="20" t="str">
        <f t="shared" si="2"/>
        <v>DISTRIBUCION VOLUMEN X CRITERIO (Consumiciones)Chocolatinas/Chocolate/BombonesMDD AM</v>
      </c>
      <c r="B158" s="20" t="s">
        <v>45</v>
      </c>
      <c r="C158" s="20" t="s">
        <v>68</v>
      </c>
      <c r="D158" s="20" t="s">
        <v>69</v>
      </c>
      <c r="E158" s="21">
        <v>16.3165079291356</v>
      </c>
      <c r="F158" s="21">
        <v>11.3274987193437</v>
      </c>
      <c r="G158" s="21">
        <v>9.8610511671029499</v>
      </c>
      <c r="H158" s="21">
        <v>7.5740892558430399</v>
      </c>
      <c r="I158" s="21">
        <v>10.204700169184701</v>
      </c>
      <c r="J158" s="21">
        <v>8.2214059282553098</v>
      </c>
      <c r="K158" s="21">
        <v>6.9302127362536998</v>
      </c>
      <c r="L158" s="21">
        <v>8.0522880126230607</v>
      </c>
      <c r="M158" s="21">
        <v>8.4893361435300694</v>
      </c>
      <c r="N158" s="21"/>
      <c r="O158" s="21"/>
    </row>
    <row r="159" spans="1:15">
      <c r="A159" s="20" t="str">
        <f t="shared" si="2"/>
        <v>DISTRIBUCION VOLUMEN X CRITERIO (Consumiciones)Chocolatinas/Chocolate/BombonesRTO CENTRO</v>
      </c>
      <c r="B159" s="20" t="s">
        <v>45</v>
      </c>
      <c r="C159" s="20" t="s">
        <v>68</v>
      </c>
      <c r="D159" s="20" t="s">
        <v>73</v>
      </c>
      <c r="E159" s="21">
        <v>8.1281042355488893</v>
      </c>
      <c r="F159" s="21">
        <v>7.5266466143684498</v>
      </c>
      <c r="G159" s="21">
        <v>5.3473770431260599</v>
      </c>
      <c r="H159" s="21">
        <v>5.5394414735183597</v>
      </c>
      <c r="I159" s="21">
        <v>6.7227563949729099</v>
      </c>
      <c r="J159" s="21">
        <v>8.0096952791434006</v>
      </c>
      <c r="K159" s="21">
        <v>7.7846050788997196</v>
      </c>
      <c r="L159" s="21">
        <v>4.4634391233144903</v>
      </c>
      <c r="M159" s="21">
        <v>6.6017499371906503</v>
      </c>
      <c r="N159" s="21"/>
      <c r="O159" s="21"/>
    </row>
    <row r="160" spans="1:15">
      <c r="A160" s="20" t="str">
        <f t="shared" si="2"/>
        <v>DISTRIBUCION VOLUMEN X CRITERIO (Consumiciones)Chocolatinas/Chocolate/BombonesNORTE-CENTRO</v>
      </c>
      <c r="B160" s="20" t="s">
        <v>45</v>
      </c>
      <c r="C160" s="20" t="s">
        <v>68</v>
      </c>
      <c r="D160" s="20" t="s">
        <v>77</v>
      </c>
      <c r="E160" s="21">
        <v>12.9697827797114</v>
      </c>
      <c r="F160" s="21">
        <v>19.3842745727117</v>
      </c>
      <c r="G160" s="21">
        <v>8.3448067542979203</v>
      </c>
      <c r="H160" s="21">
        <v>21.6549411322144</v>
      </c>
      <c r="I160" s="21">
        <v>18.761371966707301</v>
      </c>
      <c r="J160" s="21">
        <v>12.449571108895199</v>
      </c>
      <c r="K160" s="21">
        <v>21.882038932148902</v>
      </c>
      <c r="L160" s="21">
        <v>18.567206092948599</v>
      </c>
      <c r="M160" s="21">
        <v>8.0609585959141192</v>
      </c>
      <c r="N160" s="21"/>
      <c r="O160" s="21"/>
    </row>
    <row r="161" spans="1:15">
      <c r="A161" s="20" t="str">
        <f t="shared" si="2"/>
        <v>DISTRIBUCION VOLUMEN X CRITERIO (Consumiciones)Chocolatinas/Chocolate/BombonesNOROESTE</v>
      </c>
      <c r="B161" s="20" t="s">
        <v>45</v>
      </c>
      <c r="C161" s="20" t="s">
        <v>68</v>
      </c>
      <c r="D161" s="20" t="s">
        <v>80</v>
      </c>
      <c r="E161" s="21">
        <v>8.8654717567179198</v>
      </c>
      <c r="F161" s="21">
        <v>9.8489993497579693</v>
      </c>
      <c r="G161" s="21">
        <v>9.8112714578878908</v>
      </c>
      <c r="H161" s="21">
        <v>14.372115066883</v>
      </c>
      <c r="I161" s="21">
        <v>11.783236279411</v>
      </c>
      <c r="J161" s="21">
        <v>7.3665418886621801</v>
      </c>
      <c r="K161" s="21">
        <v>8.6533010766317098</v>
      </c>
      <c r="L161" s="21">
        <v>13.6737997285641</v>
      </c>
      <c r="M161" s="21">
        <v>12.002628702621401</v>
      </c>
      <c r="N161" s="21"/>
      <c r="O161" s="21"/>
    </row>
    <row r="162" spans="1:15">
      <c r="A162" s="20" t="str">
        <f t="shared" si="2"/>
        <v>DISTRIBUCION VOLUMEN X CRITERIO (Consumiciones)Chocolatinas/Chocolate/Bombones&lt;2MIL</v>
      </c>
      <c r="B162" s="20" t="s">
        <v>45</v>
      </c>
      <c r="C162" s="20" t="s">
        <v>68</v>
      </c>
      <c r="D162" s="20" t="s">
        <v>83</v>
      </c>
      <c r="E162" s="21">
        <v>5.8272303324634498</v>
      </c>
      <c r="F162" s="21">
        <v>2.4590219860032301</v>
      </c>
      <c r="G162" s="21">
        <v>4.3932982874479203</v>
      </c>
      <c r="H162" s="21">
        <v>8.2306391473918499</v>
      </c>
      <c r="I162" s="21">
        <v>3.7229395035849202</v>
      </c>
      <c r="J162" s="21">
        <v>3.5394967965917998</v>
      </c>
      <c r="K162" s="21">
        <v>3.6229327513901102</v>
      </c>
      <c r="L162" s="21">
        <v>7.7309007280941797</v>
      </c>
      <c r="M162" s="21">
        <v>1.78994452581161</v>
      </c>
      <c r="N162" s="21"/>
      <c r="O162" s="21"/>
    </row>
    <row r="163" spans="1:15">
      <c r="A163" s="20" t="str">
        <f t="shared" si="2"/>
        <v>DISTRIBUCION VOLUMEN X CRITERIO (Consumiciones)Chocolatinas/Chocolate/Bombones2-5MIL</v>
      </c>
      <c r="B163" s="20" t="s">
        <v>45</v>
      </c>
      <c r="C163" s="20" t="s">
        <v>68</v>
      </c>
      <c r="D163" s="20" t="s">
        <v>86</v>
      </c>
      <c r="E163" s="21">
        <v>2.2215542441122902</v>
      </c>
      <c r="F163" s="21">
        <v>3.0484226605818101</v>
      </c>
      <c r="G163" s="21">
        <v>9.9389645974821903</v>
      </c>
      <c r="H163" s="21">
        <v>7.6791731411511899</v>
      </c>
      <c r="I163" s="21">
        <v>2.38203768095486</v>
      </c>
      <c r="J163" s="21">
        <v>2.6810510675051198</v>
      </c>
      <c r="K163" s="21">
        <v>3.9622214507065801</v>
      </c>
      <c r="L163" s="21">
        <v>3.7475025716011401</v>
      </c>
      <c r="M163" s="21">
        <v>1.92691253464612</v>
      </c>
      <c r="N163" s="21"/>
      <c r="O163" s="21"/>
    </row>
    <row r="164" spans="1:15">
      <c r="A164" s="20" t="str">
        <f t="shared" si="2"/>
        <v>DISTRIBUCION VOLUMEN X CRITERIO (Consumiciones)Chocolatinas/Chocolate/Bombones5-10MIL</v>
      </c>
      <c r="B164" s="20" t="s">
        <v>45</v>
      </c>
      <c r="C164" s="20" t="s">
        <v>68</v>
      </c>
      <c r="D164" s="20" t="s">
        <v>87</v>
      </c>
      <c r="E164" s="21">
        <v>5.8457135060916299</v>
      </c>
      <c r="F164" s="21">
        <v>4.0021044591827799</v>
      </c>
      <c r="G164" s="21">
        <v>4.8021632759028403</v>
      </c>
      <c r="H164" s="21">
        <v>7.0986362706054402</v>
      </c>
      <c r="I164" s="21">
        <v>1.5334354418162801</v>
      </c>
      <c r="J164" s="21">
        <v>3.57112957144723</v>
      </c>
      <c r="K164" s="21">
        <v>3.1541671947874899</v>
      </c>
      <c r="L164" s="21">
        <v>3.01130722266518</v>
      </c>
      <c r="M164" s="21">
        <v>3.4448154212911999</v>
      </c>
      <c r="N164" s="21"/>
      <c r="O164" s="21"/>
    </row>
    <row r="165" spans="1:15">
      <c r="A165" s="20" t="str">
        <f t="shared" si="2"/>
        <v>DISTRIBUCION VOLUMEN X CRITERIO (Consumiciones)Chocolatinas/Chocolate/Bombones10-30MIL</v>
      </c>
      <c r="B165" s="20" t="s">
        <v>45</v>
      </c>
      <c r="C165" s="20" t="s">
        <v>68</v>
      </c>
      <c r="D165" s="20" t="s">
        <v>88</v>
      </c>
      <c r="E165" s="21">
        <v>15.1911889784579</v>
      </c>
      <c r="F165" s="21">
        <v>19.593742683418998</v>
      </c>
      <c r="G165" s="21">
        <v>21.499867985379701</v>
      </c>
      <c r="H165" s="21">
        <v>19.246890246482099</v>
      </c>
      <c r="I165" s="21">
        <v>17.119529868638601</v>
      </c>
      <c r="J165" s="21">
        <v>16.533026071804802</v>
      </c>
      <c r="K165" s="21">
        <v>10.252377462191101</v>
      </c>
      <c r="L165" s="21">
        <v>7.2779916200165298</v>
      </c>
      <c r="M165" s="21">
        <v>20.055094504848199</v>
      </c>
      <c r="N165" s="21"/>
      <c r="O165" s="21"/>
    </row>
    <row r="166" spans="1:15">
      <c r="A166" s="20" t="str">
        <f t="shared" si="2"/>
        <v>DISTRIBUCION VOLUMEN X CRITERIO (Consumiciones)Chocolatinas/Chocolate/Bombones30-100MIL</v>
      </c>
      <c r="B166" s="20" t="s">
        <v>45</v>
      </c>
      <c r="C166" s="20" t="s">
        <v>68</v>
      </c>
      <c r="D166" s="20" t="s">
        <v>89</v>
      </c>
      <c r="E166" s="21">
        <v>17.8383272034811</v>
      </c>
      <c r="F166" s="21">
        <v>24.279630149718599</v>
      </c>
      <c r="G166" s="21">
        <v>16.843731620615898</v>
      </c>
      <c r="H166" s="21">
        <v>23.986978996943702</v>
      </c>
      <c r="I166" s="21">
        <v>28.760259327571799</v>
      </c>
      <c r="J166" s="21">
        <v>22.843763715634001</v>
      </c>
      <c r="K166" s="21">
        <v>19.9461224909668</v>
      </c>
      <c r="L166" s="21">
        <v>30.602210040447201</v>
      </c>
      <c r="M166" s="21">
        <v>30.443276491207101</v>
      </c>
      <c r="N166" s="21"/>
      <c r="O166" s="21"/>
    </row>
    <row r="167" spans="1:15">
      <c r="A167" s="20" t="str">
        <f t="shared" si="2"/>
        <v>DISTRIBUCION VOLUMEN X CRITERIO (Consumiciones)Chocolatinas/Chocolate/Bombones100-200MIL</v>
      </c>
      <c r="B167" s="20" t="s">
        <v>45</v>
      </c>
      <c r="C167" s="20" t="s">
        <v>68</v>
      </c>
      <c r="D167" s="20" t="s">
        <v>90</v>
      </c>
      <c r="E167" s="21">
        <v>12.3944015628946</v>
      </c>
      <c r="F167" s="21">
        <v>5.5888058416397204</v>
      </c>
      <c r="G167" s="21">
        <v>4.6965719744261003</v>
      </c>
      <c r="H167" s="21">
        <v>5.3104002231910599</v>
      </c>
      <c r="I167" s="21">
        <v>6.1726567978754296</v>
      </c>
      <c r="J167" s="21">
        <v>8.4847273038270803</v>
      </c>
      <c r="K167" s="21">
        <v>8.4437488557382103</v>
      </c>
      <c r="L167" s="21">
        <v>9.1976045695997399</v>
      </c>
      <c r="M167" s="21">
        <v>5.7638877332327301</v>
      </c>
      <c r="N167" s="21"/>
      <c r="O167" s="21"/>
    </row>
    <row r="168" spans="1:15">
      <c r="A168" s="20" t="str">
        <f t="shared" si="2"/>
        <v>DISTRIBUCION VOLUMEN X CRITERIO (Consumiciones)Chocolatinas/Chocolate/Bombones200-500MIL</v>
      </c>
      <c r="B168" s="20" t="s">
        <v>45</v>
      </c>
      <c r="C168" s="20" t="s">
        <v>68</v>
      </c>
      <c r="D168" s="20" t="s">
        <v>91</v>
      </c>
      <c r="E168" s="21">
        <v>22.251000757643901</v>
      </c>
      <c r="F168" s="21">
        <v>24.311495811995901</v>
      </c>
      <c r="G168" s="21">
        <v>21.295760704621799</v>
      </c>
      <c r="H168" s="21">
        <v>14.9207168640741</v>
      </c>
      <c r="I168" s="21">
        <v>20.269169659665899</v>
      </c>
      <c r="J168" s="21">
        <v>23.5509194820037</v>
      </c>
      <c r="K168" s="21">
        <v>28.270286422120702</v>
      </c>
      <c r="L168" s="21">
        <v>21.2015258073654</v>
      </c>
      <c r="M168" s="21">
        <v>11.434395935608901</v>
      </c>
      <c r="N168" s="21"/>
      <c r="O168" s="21"/>
    </row>
    <row r="169" spans="1:15">
      <c r="A169" s="20" t="str">
        <f t="shared" si="2"/>
        <v>DISTRIBUCION VOLUMEN X CRITERIO (Consumiciones)Chocolatinas/Chocolate/Bombones&gt;500MIL</v>
      </c>
      <c r="B169" s="20" t="s">
        <v>45</v>
      </c>
      <c r="C169" s="20" t="s">
        <v>68</v>
      </c>
      <c r="D169" s="20" t="s">
        <v>92</v>
      </c>
      <c r="E169" s="21">
        <v>18.430610266220398</v>
      </c>
      <c r="F169" s="21">
        <v>16.716777493911799</v>
      </c>
      <c r="G169" s="21">
        <v>16.529647066216199</v>
      </c>
      <c r="H169" s="21">
        <v>13.5265902648907</v>
      </c>
      <c r="I169" s="21">
        <v>20.0399596398101</v>
      </c>
      <c r="J169" s="21">
        <v>18.7958718937467</v>
      </c>
      <c r="K169" s="21">
        <v>22.348156843007001</v>
      </c>
      <c r="L169" s="21">
        <v>17.230962468871201</v>
      </c>
      <c r="M169" s="21">
        <v>25.141658312282399</v>
      </c>
      <c r="N169" s="21"/>
      <c r="O169" s="21"/>
    </row>
    <row r="170" spans="1:15">
      <c r="A170" s="20" t="str">
        <f t="shared" si="2"/>
        <v>DISTRIBUCION VOLUMEN X CRITERIO (Consumiciones)Chocolatinas/Chocolate/BombonesDE 15 A 19 AÑOS</v>
      </c>
      <c r="B170" s="20" t="s">
        <v>45</v>
      </c>
      <c r="C170" s="20" t="s">
        <v>68</v>
      </c>
      <c r="D170" s="20" t="s">
        <v>93</v>
      </c>
      <c r="E170" s="21">
        <v>5.67308825535794</v>
      </c>
      <c r="F170" s="21">
        <v>6.1373776178760604</v>
      </c>
      <c r="G170" s="21">
        <v>12.7330333652483</v>
      </c>
      <c r="H170" s="21">
        <v>5.8611035837486698</v>
      </c>
      <c r="I170" s="21">
        <v>3.14828109969437</v>
      </c>
      <c r="J170" s="21">
        <v>14.243146059812601</v>
      </c>
      <c r="K170" s="21">
        <v>2.17002367818246</v>
      </c>
      <c r="L170" s="21">
        <v>3.1782051145947898</v>
      </c>
      <c r="M170" s="21">
        <v>6.7162697627301</v>
      </c>
      <c r="N170" s="21"/>
      <c r="O170" s="21"/>
    </row>
    <row r="171" spans="1:15">
      <c r="A171" s="20" t="str">
        <f t="shared" si="2"/>
        <v>DISTRIBUCION VOLUMEN X CRITERIO (Consumiciones)Chocolatinas/Chocolate/BombonesDE 20 A 24 AÑOS</v>
      </c>
      <c r="B171" s="20" t="s">
        <v>45</v>
      </c>
      <c r="C171" s="20" t="s">
        <v>68</v>
      </c>
      <c r="D171" s="20" t="s">
        <v>94</v>
      </c>
      <c r="E171" s="21">
        <v>3.7717365431116798</v>
      </c>
      <c r="F171" s="21">
        <v>3.7666766439254</v>
      </c>
      <c r="G171" s="21">
        <v>9.5064527313246199</v>
      </c>
      <c r="H171" s="21">
        <v>6.6020361610680203</v>
      </c>
      <c r="I171" s="21">
        <v>5.9022193653887802</v>
      </c>
      <c r="J171" s="21">
        <v>1.73091559111034</v>
      </c>
      <c r="K171" s="21">
        <v>2.8028557100423801</v>
      </c>
      <c r="L171" s="21">
        <v>2.07320947556099</v>
      </c>
      <c r="M171" s="21">
        <v>5.0625573059595004</v>
      </c>
      <c r="N171" s="21"/>
      <c r="O171" s="21"/>
    </row>
    <row r="172" spans="1:15">
      <c r="A172" s="20" t="str">
        <f t="shared" si="2"/>
        <v>DISTRIBUCION VOLUMEN X CRITERIO (Consumiciones)Chocolatinas/Chocolate/BombonesDE 25 A 34 AÑOS</v>
      </c>
      <c r="B172" s="20" t="s">
        <v>45</v>
      </c>
      <c r="C172" s="20" t="s">
        <v>68</v>
      </c>
      <c r="D172" s="20" t="s">
        <v>95</v>
      </c>
      <c r="E172" s="21">
        <v>10.414839080493101</v>
      </c>
      <c r="F172" s="21">
        <v>5.5606449836027103</v>
      </c>
      <c r="G172" s="21">
        <v>10.4227444378851</v>
      </c>
      <c r="H172" s="21">
        <v>11.7662851151458</v>
      </c>
      <c r="I172" s="21">
        <v>8.6429108674325406</v>
      </c>
      <c r="J172" s="21">
        <v>7.2701247999338401</v>
      </c>
      <c r="K172" s="21">
        <v>11.8995327431851</v>
      </c>
      <c r="L172" s="21">
        <v>13.834258700001801</v>
      </c>
      <c r="M172" s="21">
        <v>7.1630417659969998</v>
      </c>
      <c r="N172" s="21"/>
      <c r="O172" s="21"/>
    </row>
    <row r="173" spans="1:15">
      <c r="A173" s="20" t="str">
        <f t="shared" si="2"/>
        <v>DISTRIBUCION VOLUMEN X CRITERIO (Consumiciones)Chocolatinas/Chocolate/BombonesDE 35 A 49 AÑOS</v>
      </c>
      <c r="B173" s="20" t="s">
        <v>45</v>
      </c>
      <c r="C173" s="20" t="s">
        <v>68</v>
      </c>
      <c r="D173" s="20" t="s">
        <v>96</v>
      </c>
      <c r="E173" s="21">
        <v>39.768367059615798</v>
      </c>
      <c r="F173" s="21">
        <v>28.171287984429</v>
      </c>
      <c r="G173" s="21">
        <v>25.790756551259999</v>
      </c>
      <c r="H173" s="21">
        <v>29.3135502814471</v>
      </c>
      <c r="I173" s="21">
        <v>27.310992811079601</v>
      </c>
      <c r="J173" s="21">
        <v>19.4514686242685</v>
      </c>
      <c r="K173" s="21">
        <v>20.1258305274044</v>
      </c>
      <c r="L173" s="21">
        <v>28.095148962894601</v>
      </c>
      <c r="M173" s="21">
        <v>41.013803516192702</v>
      </c>
      <c r="N173" s="21"/>
      <c r="O173" s="21"/>
    </row>
    <row r="174" spans="1:15">
      <c r="A174" s="20" t="str">
        <f t="shared" si="2"/>
        <v>DISTRIBUCION VOLUMEN X CRITERIO (Consumiciones)Chocolatinas/Chocolate/BombonesDE 50 A 59 AÑOS</v>
      </c>
      <c r="B174" s="20" t="s">
        <v>45</v>
      </c>
      <c r="C174" s="20" t="s">
        <v>68</v>
      </c>
      <c r="D174" s="20" t="s">
        <v>97</v>
      </c>
      <c r="E174" s="21">
        <v>19.895606245772701</v>
      </c>
      <c r="F174" s="21">
        <v>26.7944317118206</v>
      </c>
      <c r="G174" s="21">
        <v>18.8657711720859</v>
      </c>
      <c r="H174" s="21">
        <v>17.8791132271575</v>
      </c>
      <c r="I174" s="21">
        <v>21.177483744342201</v>
      </c>
      <c r="J174" s="21">
        <v>17.388782949240799</v>
      </c>
      <c r="K174" s="21">
        <v>21.4460346239076</v>
      </c>
      <c r="L174" s="21">
        <v>18.253786441725399</v>
      </c>
      <c r="M174" s="21">
        <v>13.136961546136</v>
      </c>
      <c r="N174" s="21"/>
      <c r="O174" s="21"/>
    </row>
    <row r="175" spans="1:15">
      <c r="A175" s="20" t="str">
        <f t="shared" si="2"/>
        <v>DISTRIBUCION VOLUMEN X CRITERIO (Consumiciones)Chocolatinas/Chocolate/BombonesDE 60 A 75 AÑOS</v>
      </c>
      <c r="B175" s="20" t="s">
        <v>45</v>
      </c>
      <c r="C175" s="20" t="s">
        <v>68</v>
      </c>
      <c r="D175" s="20" t="s">
        <v>98</v>
      </c>
      <c r="E175" s="21">
        <v>20.476401278415299</v>
      </c>
      <c r="F175" s="21">
        <v>29.569585404157699</v>
      </c>
      <c r="G175" s="21">
        <v>22.681247254288799</v>
      </c>
      <c r="H175" s="21">
        <v>28.577934499369398</v>
      </c>
      <c r="I175" s="21">
        <v>33.818100667774203</v>
      </c>
      <c r="J175" s="21">
        <v>39.915546938365097</v>
      </c>
      <c r="K175" s="21">
        <v>41.555730677360103</v>
      </c>
      <c r="L175" s="21">
        <v>34.565392422702502</v>
      </c>
      <c r="M175" s="21">
        <v>26.907356408936899</v>
      </c>
      <c r="N175" s="21"/>
      <c r="O175" s="21"/>
    </row>
    <row r="176" spans="1:15">
      <c r="A176" s="20" t="str">
        <f t="shared" si="2"/>
        <v>DISTRIBUCION VOLUMEN X CRITERIO (Consumiciones)Chocolatinas/Chocolate/BombonesNIVEL ALTO</v>
      </c>
      <c r="B176" s="20" t="s">
        <v>45</v>
      </c>
      <c r="C176" s="20" t="s">
        <v>68</v>
      </c>
      <c r="D176" s="20" t="s">
        <v>99</v>
      </c>
      <c r="E176" s="21">
        <v>20.235820301954501</v>
      </c>
      <c r="F176" s="21">
        <v>21.7252599745879</v>
      </c>
      <c r="G176" s="21">
        <v>24.4263096594464</v>
      </c>
      <c r="H176" s="21">
        <v>17.4148026439908</v>
      </c>
      <c r="I176" s="21">
        <v>19.883172890769998</v>
      </c>
      <c r="J176" s="21">
        <v>19.429988825429501</v>
      </c>
      <c r="K176" s="21">
        <v>13.5013951574535</v>
      </c>
      <c r="L176" s="21">
        <v>11.990600874651699</v>
      </c>
      <c r="M176" s="21">
        <v>30.413895448079099</v>
      </c>
      <c r="N176" s="21"/>
      <c r="O176" s="21"/>
    </row>
    <row r="177" spans="1:15">
      <c r="A177" s="20" t="str">
        <f t="shared" si="2"/>
        <v>DISTRIBUCION VOLUMEN X CRITERIO (Consumiciones)Chocolatinas/Chocolate/BombonesNIVEL MEDIO ALTO</v>
      </c>
      <c r="B177" s="20" t="s">
        <v>45</v>
      </c>
      <c r="C177" s="20" t="s">
        <v>68</v>
      </c>
      <c r="D177" s="20" t="s">
        <v>100</v>
      </c>
      <c r="E177" s="21">
        <v>13.9716144782562</v>
      </c>
      <c r="F177" s="21">
        <v>10.1404620575353</v>
      </c>
      <c r="G177" s="21">
        <v>16.692771937715602</v>
      </c>
      <c r="H177" s="21">
        <v>10.9668906581049</v>
      </c>
      <c r="I177" s="21">
        <v>7.4859378308114604</v>
      </c>
      <c r="J177" s="21">
        <v>7.1249305701098598</v>
      </c>
      <c r="K177" s="21">
        <v>11.8644532740124</v>
      </c>
      <c r="L177" s="21">
        <v>24.731461144377899</v>
      </c>
      <c r="M177" s="21">
        <v>12.2534945022632</v>
      </c>
      <c r="N177" s="21"/>
      <c r="O177" s="21"/>
    </row>
    <row r="178" spans="1:15">
      <c r="A178" s="20" t="str">
        <f t="shared" si="2"/>
        <v>DISTRIBUCION VOLUMEN X CRITERIO (Consumiciones)Chocolatinas/Chocolate/BombonesNIVEL MEDIO</v>
      </c>
      <c r="B178" s="20" t="s">
        <v>45</v>
      </c>
      <c r="C178" s="20" t="s">
        <v>68</v>
      </c>
      <c r="D178" s="20" t="s">
        <v>101</v>
      </c>
      <c r="E178" s="21">
        <v>36.348156254626403</v>
      </c>
      <c r="F178" s="21">
        <v>30.842261712369201</v>
      </c>
      <c r="G178" s="21">
        <v>26.2996053892833</v>
      </c>
      <c r="H178" s="21">
        <v>26.492064254328</v>
      </c>
      <c r="I178" s="21">
        <v>25.627646094286899</v>
      </c>
      <c r="J178" s="21">
        <v>21.736517913616499</v>
      </c>
      <c r="K178" s="21">
        <v>22.4673560097701</v>
      </c>
      <c r="L178" s="21">
        <v>18.998765743199701</v>
      </c>
      <c r="M178" s="21">
        <v>22.297788222216699</v>
      </c>
      <c r="N178" s="21"/>
      <c r="O178" s="21"/>
    </row>
    <row r="179" spans="1:15">
      <c r="A179" s="20" t="str">
        <f t="shared" si="2"/>
        <v>DISTRIBUCION VOLUMEN X CRITERIO (Consumiciones)Chocolatinas/Chocolate/BombonesNIVEL MEDIO BAJO</v>
      </c>
      <c r="B179" s="20" t="s">
        <v>45</v>
      </c>
      <c r="C179" s="20" t="s">
        <v>68</v>
      </c>
      <c r="D179" s="20" t="s">
        <v>102</v>
      </c>
      <c r="E179" s="21">
        <v>8.1992530966155694</v>
      </c>
      <c r="F179" s="21">
        <v>11.663250677810799</v>
      </c>
      <c r="G179" s="21">
        <v>8.2653830105176205</v>
      </c>
      <c r="H179" s="21">
        <v>10.3008448559148</v>
      </c>
      <c r="I179" s="21">
        <v>9.3922383565493401</v>
      </c>
      <c r="J179" s="21">
        <v>14.0590663923618</v>
      </c>
      <c r="K179" s="21">
        <v>18.7945251780456</v>
      </c>
      <c r="L179" s="21">
        <v>19.303977502890099</v>
      </c>
      <c r="M179" s="21">
        <v>21.917579590151799</v>
      </c>
      <c r="N179" s="21"/>
      <c r="O179" s="21"/>
    </row>
    <row r="180" spans="1:15">
      <c r="A180" s="20" t="str">
        <f t="shared" si="2"/>
        <v>DISTRIBUCION VOLUMEN X CRITERIO (Consumiciones)Chocolatinas/Chocolate/BombonesNIVEL BAJO</v>
      </c>
      <c r="B180" s="20" t="s">
        <v>45</v>
      </c>
      <c r="C180" s="20" t="s">
        <v>68</v>
      </c>
      <c r="D180" s="20" t="s">
        <v>103</v>
      </c>
      <c r="E180" s="21">
        <v>21.245192154176198</v>
      </c>
      <c r="F180" s="21">
        <v>25.628771009961099</v>
      </c>
      <c r="G180" s="21">
        <v>24.3159410272226</v>
      </c>
      <c r="H180" s="21">
        <v>34.8254204555979</v>
      </c>
      <c r="I180" s="21">
        <v>37.610992111706402</v>
      </c>
      <c r="J180" s="21">
        <v>37.649482201042701</v>
      </c>
      <c r="K180" s="21">
        <v>33.372282626998498</v>
      </c>
      <c r="L180" s="21">
        <v>24.975200322281299</v>
      </c>
      <c r="M180" s="21">
        <v>13.1172180021698</v>
      </c>
      <c r="N180" s="21"/>
      <c r="O180" s="21"/>
    </row>
    <row r="181" spans="1:15">
      <c r="A181" s="20" t="str">
        <f t="shared" si="2"/>
        <v>DISTRIBUCION VOLUMEN X CRITERIO (Consumiciones)Chocolatinas/Chocolate/BombonesHOMBRE</v>
      </c>
      <c r="B181" s="20" t="s">
        <v>45</v>
      </c>
      <c r="C181" s="20" t="s">
        <v>68</v>
      </c>
      <c r="D181" s="20" t="s">
        <v>104</v>
      </c>
      <c r="E181" s="21">
        <v>28.509096081442401</v>
      </c>
      <c r="F181" s="21">
        <v>25.856013489398698</v>
      </c>
      <c r="G181" s="21">
        <v>43.452515801791797</v>
      </c>
      <c r="H181" s="21">
        <v>41.646617203319998</v>
      </c>
      <c r="I181" s="21">
        <v>33.572525315719297</v>
      </c>
      <c r="J181" s="21">
        <v>30.001597709823901</v>
      </c>
      <c r="K181" s="21">
        <v>24.849569757566499</v>
      </c>
      <c r="L181" s="21">
        <v>24.555122780335299</v>
      </c>
      <c r="M181" s="21">
        <v>41.237113985037197</v>
      </c>
      <c r="N181" s="21"/>
      <c r="O181" s="21"/>
    </row>
    <row r="182" spans="1:15">
      <c r="A182" s="20" t="str">
        <f t="shared" si="2"/>
        <v>DISTRIBUCION VOLUMEN X CRITERIO (Consumiciones)Chocolatinas/Chocolate/BombonesMUJER</v>
      </c>
      <c r="B182" s="20" t="s">
        <v>45</v>
      </c>
      <c r="C182" s="20" t="s">
        <v>68</v>
      </c>
      <c r="D182" s="20" t="s">
        <v>105</v>
      </c>
      <c r="E182" s="21">
        <v>71.490932947060699</v>
      </c>
      <c r="F182" s="21">
        <v>74.143997375129899</v>
      </c>
      <c r="G182" s="21">
        <v>56.547511758671803</v>
      </c>
      <c r="H182" s="21">
        <v>58.353428532553103</v>
      </c>
      <c r="I182" s="21">
        <v>66.427481042218602</v>
      </c>
      <c r="J182" s="21">
        <v>69.998392891883</v>
      </c>
      <c r="K182" s="21">
        <v>75.150460858133599</v>
      </c>
      <c r="L182" s="21">
        <v>75.444882807065397</v>
      </c>
      <c r="M182" s="21">
        <v>58.762869858216497</v>
      </c>
      <c r="N182" s="21"/>
      <c r="O182" s="21"/>
    </row>
    <row r="183" spans="1:15">
      <c r="A183" s="20" t="str">
        <f t="shared" si="2"/>
        <v>DISTRIBUCION VOLUMEN X CRITERIO (Consumiciones)ChiclesT.ESPAÑA</v>
      </c>
      <c r="B183" s="20" t="s">
        <v>45</v>
      </c>
      <c r="C183" s="20" t="s">
        <v>72</v>
      </c>
      <c r="D183" s="20" t="s">
        <v>47</v>
      </c>
      <c r="E183" s="21">
        <v>100</v>
      </c>
      <c r="F183" s="21">
        <v>100</v>
      </c>
      <c r="G183" s="21">
        <v>100</v>
      </c>
      <c r="H183" s="21">
        <v>100</v>
      </c>
      <c r="I183" s="21">
        <v>100</v>
      </c>
      <c r="J183" s="21">
        <v>100</v>
      </c>
      <c r="K183" s="21">
        <v>100</v>
      </c>
      <c r="L183" s="21">
        <v>100</v>
      </c>
      <c r="M183" s="21">
        <v>100</v>
      </c>
      <c r="N183" s="21"/>
      <c r="O183" s="21"/>
    </row>
    <row r="184" spans="1:15">
      <c r="A184" s="20" t="str">
        <f t="shared" si="2"/>
        <v>DISTRIBUCION VOLUMEN X CRITERIO (Consumiciones)ChiclesBCN AM</v>
      </c>
      <c r="B184" s="20" t="s">
        <v>45</v>
      </c>
      <c r="C184" s="20" t="s">
        <v>72</v>
      </c>
      <c r="D184" s="20" t="s">
        <v>52</v>
      </c>
      <c r="E184" s="21">
        <v>3.36044833798478</v>
      </c>
      <c r="F184" s="21">
        <v>3.75009995728142</v>
      </c>
      <c r="G184" s="21">
        <v>0.75922202514387804</v>
      </c>
      <c r="H184" s="21">
        <v>8.2827643752877496</v>
      </c>
      <c r="I184" s="21">
        <v>6.0874258693226304</v>
      </c>
      <c r="J184" s="21">
        <v>2.0295708040890901</v>
      </c>
      <c r="K184" s="21">
        <v>1.77928964599197</v>
      </c>
      <c r="L184" s="21">
        <v>8.9155004622332097</v>
      </c>
      <c r="M184" s="21">
        <v>6.0273870043064104</v>
      </c>
      <c r="N184" s="21"/>
      <c r="O184" s="21"/>
    </row>
    <row r="185" spans="1:15">
      <c r="A185" s="20" t="str">
        <f t="shared" si="2"/>
        <v>DISTRIBUCION VOLUMEN X CRITERIO (Consumiciones)ChiclesREST.CAT ARAGON</v>
      </c>
      <c r="B185" s="20" t="s">
        <v>45</v>
      </c>
      <c r="C185" s="20" t="s">
        <v>72</v>
      </c>
      <c r="D185" s="20" t="s">
        <v>57</v>
      </c>
      <c r="E185" s="21">
        <v>14.771263873548</v>
      </c>
      <c r="F185" s="21">
        <v>21.875006576136901</v>
      </c>
      <c r="G185" s="21">
        <v>26.096709056648098</v>
      </c>
      <c r="H185" s="21">
        <v>26.721283034002301</v>
      </c>
      <c r="I185" s="21">
        <v>25.421516970768099</v>
      </c>
      <c r="J185" s="21">
        <v>22.166160408914401</v>
      </c>
      <c r="K185" s="21">
        <v>17.730450485654998</v>
      </c>
      <c r="L185" s="21">
        <v>26.5286568454883</v>
      </c>
      <c r="M185" s="21">
        <v>5.4235563133754798</v>
      </c>
      <c r="N185" s="21"/>
      <c r="O185" s="21"/>
    </row>
    <row r="186" spans="1:15">
      <c r="A186" s="20" t="str">
        <f t="shared" si="2"/>
        <v>DISTRIBUCION VOLUMEN X CRITERIO (Consumiciones)ChiclesLEVANTE</v>
      </c>
      <c r="B186" s="20" t="s">
        <v>45</v>
      </c>
      <c r="C186" s="20" t="s">
        <v>72</v>
      </c>
      <c r="D186" s="20" t="s">
        <v>61</v>
      </c>
      <c r="E186" s="21">
        <v>8.4402188851695996</v>
      </c>
      <c r="F186" s="21">
        <v>13.5244306117596</v>
      </c>
      <c r="G186" s="21">
        <v>12.283575428212099</v>
      </c>
      <c r="H186" s="21">
        <v>12.9000600089075</v>
      </c>
      <c r="I186" s="21">
        <v>8.2879510497831497</v>
      </c>
      <c r="J186" s="21">
        <v>6.6778224702926403</v>
      </c>
      <c r="K186" s="21">
        <v>6.9483791079128601</v>
      </c>
      <c r="L186" s="21">
        <v>9.3841912209571507</v>
      </c>
      <c r="M186" s="21">
        <v>8.2999414997599299</v>
      </c>
      <c r="N186" s="21"/>
      <c r="O186" s="21"/>
    </row>
    <row r="187" spans="1:15">
      <c r="A187" s="20" t="str">
        <f t="shared" si="2"/>
        <v>DISTRIBUCION VOLUMEN X CRITERIO (Consumiciones)ChiclesANDALUCIA</v>
      </c>
      <c r="B187" s="20" t="s">
        <v>45</v>
      </c>
      <c r="C187" s="20" t="s">
        <v>72</v>
      </c>
      <c r="D187" s="20" t="s">
        <v>65</v>
      </c>
      <c r="E187" s="21">
        <v>32.233556209475502</v>
      </c>
      <c r="F187" s="21">
        <v>22.405674522256799</v>
      </c>
      <c r="G187" s="21">
        <v>30.366112829383201</v>
      </c>
      <c r="H187" s="21">
        <v>10.2744036849525</v>
      </c>
      <c r="I187" s="21">
        <v>24.102959855363</v>
      </c>
      <c r="J187" s="21">
        <v>48.176234474369899</v>
      </c>
      <c r="K187" s="21">
        <v>57.463655983739599</v>
      </c>
      <c r="L187" s="21">
        <v>29.7090310527139</v>
      </c>
      <c r="M187" s="21">
        <v>69.196273391052003</v>
      </c>
      <c r="N187" s="21"/>
      <c r="O187" s="21"/>
    </row>
    <row r="188" spans="1:15">
      <c r="A188" s="20" t="str">
        <f t="shared" si="2"/>
        <v>DISTRIBUCION VOLUMEN X CRITERIO (Consumiciones)ChiclesMDD AM</v>
      </c>
      <c r="B188" s="20" t="s">
        <v>45</v>
      </c>
      <c r="C188" s="20" t="s">
        <v>72</v>
      </c>
      <c r="D188" s="20" t="s">
        <v>69</v>
      </c>
      <c r="E188" s="21">
        <v>7.6759116702220096</v>
      </c>
      <c r="F188" s="21">
        <v>7.0549928135975604</v>
      </c>
      <c r="G188" s="21">
        <v>14.870066766615601</v>
      </c>
      <c r="H188" s="21">
        <v>12.2265828194273</v>
      </c>
      <c r="I188" s="21">
        <v>13.593546364134101</v>
      </c>
      <c r="J188" s="21">
        <v>6.6182504229924399</v>
      </c>
      <c r="K188" s="21">
        <v>6.1309338548610697</v>
      </c>
      <c r="L188" s="21">
        <v>3.62897435856067</v>
      </c>
      <c r="M188" s="21">
        <v>2.4179641350222001</v>
      </c>
      <c r="N188" s="21"/>
      <c r="O188" s="21"/>
    </row>
    <row r="189" spans="1:15">
      <c r="A189" s="20" t="str">
        <f t="shared" si="2"/>
        <v>DISTRIBUCION VOLUMEN X CRITERIO (Consumiciones)ChiclesRTO CENTRO</v>
      </c>
      <c r="B189" s="20" t="s">
        <v>45</v>
      </c>
      <c r="C189" s="20" t="s">
        <v>72</v>
      </c>
      <c r="D189" s="20" t="s">
        <v>73</v>
      </c>
      <c r="E189" s="21">
        <v>14.6737717219922</v>
      </c>
      <c r="F189" s="21">
        <v>22.129016441394501</v>
      </c>
      <c r="G189" s="21">
        <v>6.6805655446885499</v>
      </c>
      <c r="H189" s="21">
        <v>21.247344098886298</v>
      </c>
      <c r="I189" s="21">
        <v>5.7634823437114999</v>
      </c>
      <c r="J189" s="21">
        <v>4.8634138912689497</v>
      </c>
      <c r="K189" s="21">
        <v>2.7740635139120999</v>
      </c>
      <c r="L189" s="21">
        <v>6.9245841917856401</v>
      </c>
      <c r="M189" s="21">
        <v>2.5522944855318599</v>
      </c>
      <c r="N189" s="21"/>
      <c r="O189" s="21"/>
    </row>
    <row r="190" spans="1:15">
      <c r="A190" s="20" t="str">
        <f t="shared" si="2"/>
        <v>DISTRIBUCION VOLUMEN X CRITERIO (Consumiciones)ChiclesNORTE-CENTRO</v>
      </c>
      <c r="B190" s="20" t="s">
        <v>45</v>
      </c>
      <c r="C190" s="20" t="s">
        <v>72</v>
      </c>
      <c r="D190" s="20" t="s">
        <v>77</v>
      </c>
      <c r="E190" s="21">
        <v>6.4493003150619899</v>
      </c>
      <c r="F190" s="21">
        <v>5.5619927167968202</v>
      </c>
      <c r="G190" s="21">
        <v>6.9242589019058798</v>
      </c>
      <c r="H190" s="21">
        <v>3.1695578342417301</v>
      </c>
      <c r="I190" s="21">
        <v>8.4690205677982799</v>
      </c>
      <c r="J190" s="21">
        <v>6.3514159251567301</v>
      </c>
      <c r="K190" s="21">
        <v>3.1542627440199298</v>
      </c>
      <c r="L190" s="21">
        <v>8.4776333175759895</v>
      </c>
      <c r="M190" s="21">
        <v>3.7916093312234498</v>
      </c>
      <c r="N190" s="21"/>
      <c r="O190" s="21"/>
    </row>
    <row r="191" spans="1:15">
      <c r="A191" s="20" t="str">
        <f t="shared" si="2"/>
        <v>DISTRIBUCION VOLUMEN X CRITERIO (Consumiciones)ChiclesNOROESTE</v>
      </c>
      <c r="B191" s="20" t="s">
        <v>45</v>
      </c>
      <c r="C191" s="20" t="s">
        <v>72</v>
      </c>
      <c r="D191" s="20" t="s">
        <v>80</v>
      </c>
      <c r="E191" s="21">
        <v>12.395522241240201</v>
      </c>
      <c r="F191" s="21">
        <v>3.6987916216858898</v>
      </c>
      <c r="G191" s="21">
        <v>2.0195039138612301</v>
      </c>
      <c r="H191" s="21">
        <v>5.1779936295925797</v>
      </c>
      <c r="I191" s="21">
        <v>8.2740922944695807</v>
      </c>
      <c r="J191" s="21">
        <v>3.1171274076027702</v>
      </c>
      <c r="K191" s="21">
        <v>4.0189657076309304</v>
      </c>
      <c r="L191" s="21">
        <v>6.4314204837879601</v>
      </c>
      <c r="M191" s="21">
        <v>2.2909801312045399</v>
      </c>
      <c r="N191" s="21"/>
      <c r="O191" s="21"/>
    </row>
    <row r="192" spans="1:15">
      <c r="A192" s="20" t="str">
        <f t="shared" si="2"/>
        <v>DISTRIBUCION VOLUMEN X CRITERIO (Consumiciones)Chicles&lt;2MIL</v>
      </c>
      <c r="B192" s="20" t="s">
        <v>45</v>
      </c>
      <c r="C192" s="20" t="s">
        <v>72</v>
      </c>
      <c r="D192" s="20" t="s">
        <v>83</v>
      </c>
      <c r="E192" s="21">
        <v>12.1121294649005</v>
      </c>
      <c r="F192" s="21">
        <v>6.4236481566825097</v>
      </c>
      <c r="G192" s="21">
        <v>5.6598141920258103</v>
      </c>
      <c r="H192" s="21">
        <v>4.0477983340205403</v>
      </c>
      <c r="I192" s="21">
        <v>0.83539171635258203</v>
      </c>
      <c r="J192" s="21" t="s">
        <v>122</v>
      </c>
      <c r="K192" s="21">
        <v>3.2673439179416301</v>
      </c>
      <c r="L192" s="21">
        <v>6.0114517672151599</v>
      </c>
      <c r="M192" s="21">
        <v>2.1310256479355099</v>
      </c>
      <c r="N192" s="21"/>
      <c r="O192" s="21"/>
    </row>
    <row r="193" spans="1:15">
      <c r="A193" s="20" t="str">
        <f t="shared" si="2"/>
        <v>DISTRIBUCION VOLUMEN X CRITERIO (Consumiciones)Chicles2-5MIL</v>
      </c>
      <c r="B193" s="20" t="s">
        <v>45</v>
      </c>
      <c r="C193" s="20" t="s">
        <v>72</v>
      </c>
      <c r="D193" s="20" t="s">
        <v>86</v>
      </c>
      <c r="E193" s="21">
        <v>11.972434184084999</v>
      </c>
      <c r="F193" s="21">
        <v>2.5205438517854502</v>
      </c>
      <c r="G193" s="21">
        <v>7.1404347092564402</v>
      </c>
      <c r="H193" s="21">
        <v>3.7673171512066701</v>
      </c>
      <c r="I193" s="21">
        <v>4.60712653894646</v>
      </c>
      <c r="J193" s="21">
        <v>3.58253726102273</v>
      </c>
      <c r="K193" s="21">
        <v>1.5994477450459099</v>
      </c>
      <c r="L193" s="21">
        <v>3.42279455064963</v>
      </c>
      <c r="M193" s="21">
        <v>2.0110136479938099</v>
      </c>
      <c r="N193" s="21"/>
      <c r="O193" s="21"/>
    </row>
    <row r="194" spans="1:15">
      <c r="A194" s="20" t="str">
        <f t="shared" si="2"/>
        <v>DISTRIBUCION VOLUMEN X CRITERIO (Consumiciones)Chicles5-10MIL</v>
      </c>
      <c r="B194" s="20" t="s">
        <v>45</v>
      </c>
      <c r="C194" s="20" t="s">
        <v>72</v>
      </c>
      <c r="D194" s="20" t="s">
        <v>87</v>
      </c>
      <c r="E194" s="21">
        <v>14.7779079996515</v>
      </c>
      <c r="F194" s="21">
        <v>10.2018190120854</v>
      </c>
      <c r="G194" s="21">
        <v>4.9280049326713398</v>
      </c>
      <c r="H194" s="21">
        <v>1.7028905667349401</v>
      </c>
      <c r="I194" s="21">
        <v>9.5390991793430704</v>
      </c>
      <c r="J194" s="21">
        <v>38.149701916013498</v>
      </c>
      <c r="K194" s="21">
        <v>47.302882910301797</v>
      </c>
      <c r="L194" s="21">
        <v>22.465219572873899</v>
      </c>
      <c r="M194" s="21">
        <v>55.511809991555801</v>
      </c>
      <c r="N194" s="21"/>
      <c r="O194" s="21"/>
    </row>
    <row r="195" spans="1:15">
      <c r="A195" s="20" t="str">
        <f t="shared" si="2"/>
        <v>DISTRIBUCION VOLUMEN X CRITERIO (Consumiciones)Chicles10-30MIL</v>
      </c>
      <c r="B195" s="20" t="s">
        <v>45</v>
      </c>
      <c r="C195" s="20" t="s">
        <v>72</v>
      </c>
      <c r="D195" s="20" t="s">
        <v>88</v>
      </c>
      <c r="E195" s="21">
        <v>21.878466454751599</v>
      </c>
      <c r="F195" s="21">
        <v>43.719052699583102</v>
      </c>
      <c r="G195" s="21">
        <v>33.094076356704498</v>
      </c>
      <c r="H195" s="21">
        <v>23.913271732199501</v>
      </c>
      <c r="I195" s="21">
        <v>32.606832655256298</v>
      </c>
      <c r="J195" s="21">
        <v>23.812918683505199</v>
      </c>
      <c r="K195" s="21">
        <v>9.4884053805196498</v>
      </c>
      <c r="L195" s="21">
        <v>15.4076505646021</v>
      </c>
      <c r="M195" s="21">
        <v>11.319245949836199</v>
      </c>
      <c r="N195" s="21"/>
      <c r="O195" s="21"/>
    </row>
    <row r="196" spans="1:15">
      <c r="A196" s="20" t="str">
        <f t="shared" ref="A196:A259" si="3">B196&amp;C196&amp;D196</f>
        <v>DISTRIBUCION VOLUMEN X CRITERIO (Consumiciones)Chicles30-100MIL</v>
      </c>
      <c r="B196" s="20" t="s">
        <v>45</v>
      </c>
      <c r="C196" s="20" t="s">
        <v>72</v>
      </c>
      <c r="D196" s="20" t="s">
        <v>89</v>
      </c>
      <c r="E196" s="21">
        <v>11.3268409766078</v>
      </c>
      <c r="F196" s="21">
        <v>13.416752945583299</v>
      </c>
      <c r="G196" s="21">
        <v>15.751083860300101</v>
      </c>
      <c r="H196" s="21">
        <v>27.6112624477175</v>
      </c>
      <c r="I196" s="21">
        <v>16.4348285589986</v>
      </c>
      <c r="J196" s="21">
        <v>11.0712899762643</v>
      </c>
      <c r="K196" s="21">
        <v>15.357806143397999</v>
      </c>
      <c r="L196" s="21">
        <v>20.512485943431699</v>
      </c>
      <c r="M196" s="21">
        <v>15.9082170135559</v>
      </c>
      <c r="N196" s="21"/>
      <c r="O196" s="21"/>
    </row>
    <row r="197" spans="1:15">
      <c r="A197" s="20" t="str">
        <f t="shared" si="3"/>
        <v>DISTRIBUCION VOLUMEN X CRITERIO (Consumiciones)Chicles100-200MIL</v>
      </c>
      <c r="B197" s="20" t="s">
        <v>45</v>
      </c>
      <c r="C197" s="20" t="s">
        <v>72</v>
      </c>
      <c r="D197" s="20" t="s">
        <v>90</v>
      </c>
      <c r="E197" s="21">
        <v>9.0287839057006298</v>
      </c>
      <c r="F197" s="21">
        <v>3.8016384576696698</v>
      </c>
      <c r="G197" s="21">
        <v>3.5476623864847299</v>
      </c>
      <c r="H197" s="21">
        <v>8.3064930539126305</v>
      </c>
      <c r="I197" s="21">
        <v>7.1789914074155501</v>
      </c>
      <c r="J197" s="21">
        <v>3.45048558651246</v>
      </c>
      <c r="K197" s="21">
        <v>4.3066378098006002</v>
      </c>
      <c r="L197" s="21">
        <v>5.5994551617654897</v>
      </c>
      <c r="M197" s="21">
        <v>2.5767872012086301</v>
      </c>
      <c r="N197" s="21"/>
      <c r="O197" s="21"/>
    </row>
    <row r="198" spans="1:15">
      <c r="A198" s="20" t="str">
        <f t="shared" si="3"/>
        <v>DISTRIBUCION VOLUMEN X CRITERIO (Consumiciones)Chicles200-500MIL</v>
      </c>
      <c r="B198" s="20" t="s">
        <v>45</v>
      </c>
      <c r="C198" s="20" t="s">
        <v>72</v>
      </c>
      <c r="D198" s="20" t="s">
        <v>91</v>
      </c>
      <c r="E198" s="21">
        <v>10.200919047900101</v>
      </c>
      <c r="F198" s="21">
        <v>9.1922202195693199</v>
      </c>
      <c r="G198" s="21">
        <v>6.6612371832554302</v>
      </c>
      <c r="H198" s="21">
        <v>10.0549768714104</v>
      </c>
      <c r="I198" s="21">
        <v>16.816846125185702</v>
      </c>
      <c r="J198" s="21">
        <v>9.2441542157932002</v>
      </c>
      <c r="K198" s="21">
        <v>5.3367427603688196</v>
      </c>
      <c r="L198" s="21">
        <v>8.7903445694454998</v>
      </c>
      <c r="M198" s="21">
        <v>3.4281801287298901</v>
      </c>
      <c r="N198" s="21"/>
      <c r="O198" s="21"/>
    </row>
    <row r="199" spans="1:15">
      <c r="A199" s="20" t="str">
        <f t="shared" si="3"/>
        <v>DISTRIBUCION VOLUMEN X CRITERIO (Consumiciones)Chicles&gt;500MIL</v>
      </c>
      <c r="B199" s="20" t="s">
        <v>45</v>
      </c>
      <c r="C199" s="20" t="s">
        <v>72</v>
      </c>
      <c r="D199" s="20" t="s">
        <v>92</v>
      </c>
      <c r="E199" s="21">
        <v>8.7025134695323008</v>
      </c>
      <c r="F199" s="21">
        <v>10.724333863632999</v>
      </c>
      <c r="G199" s="21">
        <v>23.217688334228399</v>
      </c>
      <c r="H199" s="21">
        <v>20.5960033617005</v>
      </c>
      <c r="I199" s="21">
        <v>11.9808994340006</v>
      </c>
      <c r="J199" s="21">
        <v>10.6889221499525</v>
      </c>
      <c r="K199" s="21">
        <v>13.3407375075174</v>
      </c>
      <c r="L199" s="21">
        <v>17.7905837529464</v>
      </c>
      <c r="M199" s="21">
        <v>7.11371937060495</v>
      </c>
      <c r="N199" s="21"/>
      <c r="O199" s="21"/>
    </row>
    <row r="200" spans="1:15">
      <c r="A200" s="20" t="str">
        <f t="shared" si="3"/>
        <v>DISTRIBUCION VOLUMEN X CRITERIO (Consumiciones)ChiclesDE 15 A 19 AÑOS</v>
      </c>
      <c r="B200" s="20" t="s">
        <v>45</v>
      </c>
      <c r="C200" s="20" t="s">
        <v>72</v>
      </c>
      <c r="D200" s="20" t="s">
        <v>93</v>
      </c>
      <c r="E200" s="21">
        <v>30.3997998892646</v>
      </c>
      <c r="F200" s="21">
        <v>22.020654856976901</v>
      </c>
      <c r="G200" s="21">
        <v>2.2374156962247</v>
      </c>
      <c r="H200" s="21">
        <v>8.6384331892068094</v>
      </c>
      <c r="I200" s="21">
        <v>5.3069819706572297</v>
      </c>
      <c r="J200" s="21">
        <v>3.3583956675281499</v>
      </c>
      <c r="K200" s="21">
        <v>3.88244354865139</v>
      </c>
      <c r="L200" s="21">
        <v>5.1120895361050103</v>
      </c>
      <c r="M200" s="21">
        <v>6.5468144003075297</v>
      </c>
      <c r="N200" s="21"/>
      <c r="O200" s="21"/>
    </row>
    <row r="201" spans="1:15">
      <c r="A201" s="20" t="str">
        <f t="shared" si="3"/>
        <v>DISTRIBUCION VOLUMEN X CRITERIO (Consumiciones)ChiclesDE 20 A 24 AÑOS</v>
      </c>
      <c r="B201" s="20" t="s">
        <v>45</v>
      </c>
      <c r="C201" s="20" t="s">
        <v>72</v>
      </c>
      <c r="D201" s="20" t="s">
        <v>94</v>
      </c>
      <c r="E201" s="21">
        <v>2.1881164577027201</v>
      </c>
      <c r="F201" s="21">
        <v>1.6754537008394299</v>
      </c>
      <c r="G201" s="21" t="s">
        <v>122</v>
      </c>
      <c r="H201" s="21">
        <v>1.61277356063115</v>
      </c>
      <c r="I201" s="21">
        <v>0.77746305607182098</v>
      </c>
      <c r="J201" s="21">
        <v>1.01000106700796</v>
      </c>
      <c r="K201" s="21">
        <v>2.5031567415872198</v>
      </c>
      <c r="L201" s="21">
        <v>2.3168915179803098</v>
      </c>
      <c r="M201" s="21">
        <v>3.6480462398312699</v>
      </c>
      <c r="N201" s="21"/>
      <c r="O201" s="21"/>
    </row>
    <row r="202" spans="1:15">
      <c r="A202" s="20" t="str">
        <f t="shared" si="3"/>
        <v>DISTRIBUCION VOLUMEN X CRITERIO (Consumiciones)ChiclesDE 25 A 34 AÑOS</v>
      </c>
      <c r="B202" s="20" t="s">
        <v>45</v>
      </c>
      <c r="C202" s="20" t="s">
        <v>72</v>
      </c>
      <c r="D202" s="20" t="s">
        <v>95</v>
      </c>
      <c r="E202" s="21">
        <v>15.1777697208849</v>
      </c>
      <c r="F202" s="21">
        <v>18.520190318663801</v>
      </c>
      <c r="G202" s="21">
        <v>26.233065202087602</v>
      </c>
      <c r="H202" s="21">
        <v>15.309496503486001</v>
      </c>
      <c r="I202" s="21">
        <v>14.813374487460299</v>
      </c>
      <c r="J202" s="21">
        <v>21.3817906910757</v>
      </c>
      <c r="K202" s="21">
        <v>3.37217341423443</v>
      </c>
      <c r="L202" s="21">
        <v>9.2722751231411795</v>
      </c>
      <c r="M202" s="21">
        <v>3.2493858208797901</v>
      </c>
      <c r="N202" s="21"/>
      <c r="O202" s="21"/>
    </row>
    <row r="203" spans="1:15">
      <c r="A203" s="20" t="str">
        <f t="shared" si="3"/>
        <v>DISTRIBUCION VOLUMEN X CRITERIO (Consumiciones)ChiclesDE 35 A 49 AÑOS</v>
      </c>
      <c r="B203" s="20" t="s">
        <v>45</v>
      </c>
      <c r="C203" s="20" t="s">
        <v>72</v>
      </c>
      <c r="D203" s="20" t="s">
        <v>96</v>
      </c>
      <c r="E203" s="21">
        <v>15.189337920141201</v>
      </c>
      <c r="F203" s="21">
        <v>27.912676266774401</v>
      </c>
      <c r="G203" s="21">
        <v>32.916862240803603</v>
      </c>
      <c r="H203" s="21">
        <v>35.663406357939998</v>
      </c>
      <c r="I203" s="21">
        <v>27.131882570198702</v>
      </c>
      <c r="J203" s="21">
        <v>11.2703617772297</v>
      </c>
      <c r="K203" s="21">
        <v>21.1995680654857</v>
      </c>
      <c r="L203" s="21">
        <v>23.592870960299599</v>
      </c>
      <c r="M203" s="21">
        <v>13.089300265196201</v>
      </c>
      <c r="N203" s="21"/>
      <c r="O203" s="21"/>
    </row>
    <row r="204" spans="1:15">
      <c r="A204" s="20" t="str">
        <f t="shared" si="3"/>
        <v>DISTRIBUCION VOLUMEN X CRITERIO (Consumiciones)ChiclesDE 50 A 59 AÑOS</v>
      </c>
      <c r="B204" s="20" t="s">
        <v>45</v>
      </c>
      <c r="C204" s="20" t="s">
        <v>72</v>
      </c>
      <c r="D204" s="20" t="s">
        <v>97</v>
      </c>
      <c r="E204" s="21">
        <v>13.041576377939499</v>
      </c>
      <c r="F204" s="21">
        <v>10.1031138271433</v>
      </c>
      <c r="G204" s="21">
        <v>18.224801335449602</v>
      </c>
      <c r="H204" s="21">
        <v>17.886349588311901</v>
      </c>
      <c r="I204" s="21">
        <v>25.961454077784499</v>
      </c>
      <c r="J204" s="21">
        <v>16.343345541228199</v>
      </c>
      <c r="K204" s="21">
        <v>8.4208693757135205</v>
      </c>
      <c r="L204" s="21">
        <v>18.7187891748694</v>
      </c>
      <c r="M204" s="21">
        <v>9.2413916618860199</v>
      </c>
      <c r="N204" s="21"/>
      <c r="O204" s="21"/>
    </row>
    <row r="205" spans="1:15">
      <c r="A205" s="20" t="str">
        <f t="shared" si="3"/>
        <v>DISTRIBUCION VOLUMEN X CRITERIO (Consumiciones)ChiclesDE 60 A 75 AÑOS</v>
      </c>
      <c r="B205" s="20" t="s">
        <v>45</v>
      </c>
      <c r="C205" s="20" t="s">
        <v>72</v>
      </c>
      <c r="D205" s="20" t="s">
        <v>98</v>
      </c>
      <c r="E205" s="21">
        <v>24.003395137196701</v>
      </c>
      <c r="F205" s="21">
        <v>19.767920236193799</v>
      </c>
      <c r="G205" s="21">
        <v>20.387853570507701</v>
      </c>
      <c r="H205" s="21">
        <v>20.8895438046248</v>
      </c>
      <c r="I205" s="21">
        <v>26.008847117082201</v>
      </c>
      <c r="J205" s="21">
        <v>46.636107073899197</v>
      </c>
      <c r="K205" s="21">
        <v>60.621785723157402</v>
      </c>
      <c r="L205" s="21">
        <v>40.987077637431703</v>
      </c>
      <c r="M205" s="21">
        <v>64.225074194851004</v>
      </c>
      <c r="N205" s="21"/>
      <c r="O205" s="21"/>
    </row>
    <row r="206" spans="1:15">
      <c r="A206" s="20" t="str">
        <f t="shared" si="3"/>
        <v>DISTRIBUCION VOLUMEN X CRITERIO (Consumiciones)ChiclesNIVEL ALTO</v>
      </c>
      <c r="B206" s="20" t="s">
        <v>45</v>
      </c>
      <c r="C206" s="20" t="s">
        <v>72</v>
      </c>
      <c r="D206" s="20" t="s">
        <v>99</v>
      </c>
      <c r="E206" s="21">
        <v>20.109037866459801</v>
      </c>
      <c r="F206" s="21">
        <v>27.971019753663199</v>
      </c>
      <c r="G206" s="21">
        <v>29.1485062110957</v>
      </c>
      <c r="H206" s="21">
        <v>22.332746763161602</v>
      </c>
      <c r="I206" s="21">
        <v>34.244898494572197</v>
      </c>
      <c r="J206" s="21">
        <v>21.277677004803799</v>
      </c>
      <c r="K206" s="21">
        <v>18.199833797477201</v>
      </c>
      <c r="L206" s="21">
        <v>18.592380896296799</v>
      </c>
      <c r="M206" s="21">
        <v>13.5816292259188</v>
      </c>
      <c r="N206" s="21"/>
      <c r="O206" s="21"/>
    </row>
    <row r="207" spans="1:15">
      <c r="A207" s="20" t="str">
        <f t="shared" si="3"/>
        <v>DISTRIBUCION VOLUMEN X CRITERIO (Consumiciones)ChiclesNIVEL MEDIO ALTO</v>
      </c>
      <c r="B207" s="20" t="s">
        <v>45</v>
      </c>
      <c r="C207" s="20" t="s">
        <v>72</v>
      </c>
      <c r="D207" s="20" t="s">
        <v>100</v>
      </c>
      <c r="E207" s="21">
        <v>9.4844034479754207</v>
      </c>
      <c r="F207" s="21">
        <v>15.462957409780699</v>
      </c>
      <c r="G207" s="21">
        <v>13.0316946419952</v>
      </c>
      <c r="H207" s="21">
        <v>30.6152527771957</v>
      </c>
      <c r="I207" s="21">
        <v>12.335193243360999</v>
      </c>
      <c r="J207" s="21">
        <v>4.7918586313742004</v>
      </c>
      <c r="K207" s="21">
        <v>4.52811070816428</v>
      </c>
      <c r="L207" s="21">
        <v>16.848370164096799</v>
      </c>
      <c r="M207" s="21">
        <v>6.4490333304567304</v>
      </c>
      <c r="N207" s="21"/>
      <c r="O207" s="21"/>
    </row>
    <row r="208" spans="1:15">
      <c r="A208" s="20" t="str">
        <f t="shared" si="3"/>
        <v>DISTRIBUCION VOLUMEN X CRITERIO (Consumiciones)ChiclesNIVEL MEDIO</v>
      </c>
      <c r="B208" s="20" t="s">
        <v>45</v>
      </c>
      <c r="C208" s="20" t="s">
        <v>72</v>
      </c>
      <c r="D208" s="20" t="s">
        <v>101</v>
      </c>
      <c r="E208" s="21">
        <v>42.274719437441497</v>
      </c>
      <c r="F208" s="21">
        <v>19.8371801103949</v>
      </c>
      <c r="G208" s="21">
        <v>26.907514953724</v>
      </c>
      <c r="H208" s="21">
        <v>24.956810860786099</v>
      </c>
      <c r="I208" s="21">
        <v>21.736899455237701</v>
      </c>
      <c r="J208" s="21">
        <v>15.830454532805</v>
      </c>
      <c r="K208" s="21">
        <v>14.1085944155368</v>
      </c>
      <c r="L208" s="21">
        <v>19.2610157514234</v>
      </c>
      <c r="M208" s="21">
        <v>8.3551062090261095</v>
      </c>
      <c r="N208" s="21"/>
      <c r="O208" s="21"/>
    </row>
    <row r="209" spans="1:15">
      <c r="A209" s="20" t="str">
        <f t="shared" si="3"/>
        <v>DISTRIBUCION VOLUMEN X CRITERIO (Consumiciones)ChiclesNIVEL MEDIO BAJO</v>
      </c>
      <c r="B209" s="20" t="s">
        <v>45</v>
      </c>
      <c r="C209" s="20" t="s">
        <v>72</v>
      </c>
      <c r="D209" s="20" t="s">
        <v>102</v>
      </c>
      <c r="E209" s="21">
        <v>7.1057737006152299</v>
      </c>
      <c r="F209" s="21">
        <v>5.85879745077367</v>
      </c>
      <c r="G209" s="21">
        <v>9.4021403711741396</v>
      </c>
      <c r="H209" s="21">
        <v>8.2659663875013205</v>
      </c>
      <c r="I209" s="21">
        <v>19.4936237233158</v>
      </c>
      <c r="J209" s="21">
        <v>43.768876286789897</v>
      </c>
      <c r="K209" s="21">
        <v>6.33440461108672</v>
      </c>
      <c r="L209" s="21">
        <v>9.9995200196186893</v>
      </c>
      <c r="M209" s="21">
        <v>6.4013670118834396</v>
      </c>
      <c r="N209" s="21"/>
      <c r="O209" s="21"/>
    </row>
    <row r="210" spans="1:15">
      <c r="A210" s="20" t="str">
        <f t="shared" si="3"/>
        <v>DISTRIBUCION VOLUMEN X CRITERIO (Consumiciones)ChiclesNIVEL BAJO</v>
      </c>
      <c r="B210" s="20" t="s">
        <v>45</v>
      </c>
      <c r="C210" s="20" t="s">
        <v>72</v>
      </c>
      <c r="D210" s="20" t="s">
        <v>103</v>
      </c>
      <c r="E210" s="21">
        <v>21.026062174855198</v>
      </c>
      <c r="F210" s="21">
        <v>30.8700571124341</v>
      </c>
      <c r="G210" s="21">
        <v>21.510137957230501</v>
      </c>
      <c r="H210" s="21">
        <v>13.8292262155559</v>
      </c>
      <c r="I210" s="21">
        <v>12.1894006990122</v>
      </c>
      <c r="J210" s="21">
        <v>14.331147528603999</v>
      </c>
      <c r="K210" s="21">
        <v>56.829051249117803</v>
      </c>
      <c r="L210" s="21">
        <v>35.298705101667103</v>
      </c>
      <c r="M210" s="21">
        <v>65.212867368452805</v>
      </c>
      <c r="N210" s="21"/>
      <c r="O210" s="21"/>
    </row>
    <row r="211" spans="1:15">
      <c r="A211" s="20" t="str">
        <f t="shared" si="3"/>
        <v>DISTRIBUCION VOLUMEN X CRITERIO (Consumiciones)ChiclesHOMBRE</v>
      </c>
      <c r="B211" s="20" t="s">
        <v>45</v>
      </c>
      <c r="C211" s="20" t="s">
        <v>72</v>
      </c>
      <c r="D211" s="20" t="s">
        <v>104</v>
      </c>
      <c r="E211" s="21">
        <v>24.3457194009044</v>
      </c>
      <c r="F211" s="21">
        <v>25.116634364682</v>
      </c>
      <c r="G211" s="21">
        <v>41.675325363357402</v>
      </c>
      <c r="H211" s="21">
        <v>40.949372460042298</v>
      </c>
      <c r="I211" s="21">
        <v>36.478961082116598</v>
      </c>
      <c r="J211" s="21">
        <v>26.576511253158198</v>
      </c>
      <c r="K211" s="21">
        <v>21.798540081381201</v>
      </c>
      <c r="L211" s="21">
        <v>26.675918053231801</v>
      </c>
      <c r="M211" s="21">
        <v>16.463408304307801</v>
      </c>
      <c r="N211" s="21"/>
      <c r="O211" s="21"/>
    </row>
    <row r="212" spans="1:15">
      <c r="A212" s="20" t="str">
        <f t="shared" si="3"/>
        <v>DISTRIBUCION VOLUMEN X CRITERIO (Consumiciones)ChiclesMUJER</v>
      </c>
      <c r="B212" s="20" t="s">
        <v>45</v>
      </c>
      <c r="C212" s="20" t="s">
        <v>72</v>
      </c>
      <c r="D212" s="20" t="s">
        <v>105</v>
      </c>
      <c r="E212" s="21">
        <v>75.6542805990956</v>
      </c>
      <c r="F212" s="21">
        <v>74.883378787591795</v>
      </c>
      <c r="G212" s="21">
        <v>58.324674636642598</v>
      </c>
      <c r="H212" s="21">
        <v>59.050627539957702</v>
      </c>
      <c r="I212" s="21">
        <v>63.521038917883402</v>
      </c>
      <c r="J212" s="21">
        <v>73.423488746841798</v>
      </c>
      <c r="K212" s="21">
        <v>78.201459918618795</v>
      </c>
      <c r="L212" s="21">
        <v>73.324081946768203</v>
      </c>
      <c r="M212" s="21">
        <v>83.536602181485407</v>
      </c>
      <c r="N212" s="21"/>
      <c r="O212" s="21"/>
    </row>
    <row r="213" spans="1:15">
      <c r="A213" s="20" t="str">
        <f t="shared" si="3"/>
        <v>DISTRIBUCION VOLUMEN X CRITERIO (Consumiciones)CaramelosT.ESPAÑA</v>
      </c>
      <c r="B213" s="20" t="s">
        <v>45</v>
      </c>
      <c r="C213" s="20" t="s">
        <v>76</v>
      </c>
      <c r="D213" s="20" t="s">
        <v>47</v>
      </c>
      <c r="E213" s="21">
        <v>100</v>
      </c>
      <c r="F213" s="21">
        <v>100</v>
      </c>
      <c r="G213" s="21">
        <v>100</v>
      </c>
      <c r="H213" s="21">
        <v>100</v>
      </c>
      <c r="I213" s="21">
        <v>100</v>
      </c>
      <c r="J213" s="21">
        <v>100</v>
      </c>
      <c r="K213" s="21">
        <v>100</v>
      </c>
      <c r="L213" s="21">
        <v>100</v>
      </c>
      <c r="M213" s="21">
        <v>100</v>
      </c>
      <c r="N213" s="21"/>
      <c r="O213" s="21"/>
    </row>
    <row r="214" spans="1:15">
      <c r="A214" s="20" t="str">
        <f t="shared" si="3"/>
        <v>DISTRIBUCION VOLUMEN X CRITERIO (Consumiciones)CaramelosBCN AM</v>
      </c>
      <c r="B214" s="20" t="s">
        <v>45</v>
      </c>
      <c r="C214" s="20" t="s">
        <v>76</v>
      </c>
      <c r="D214" s="20" t="s">
        <v>52</v>
      </c>
      <c r="E214" s="21">
        <v>24.9106669341211</v>
      </c>
      <c r="F214" s="21">
        <v>16.0846709779672</v>
      </c>
      <c r="G214" s="21">
        <v>18.311871036116202</v>
      </c>
      <c r="H214" s="21">
        <v>16.677056291791999</v>
      </c>
      <c r="I214" s="21">
        <v>17.715750895947298</v>
      </c>
      <c r="J214" s="21">
        <v>15.236826866502399</v>
      </c>
      <c r="K214" s="21">
        <v>12.050248209550199</v>
      </c>
      <c r="L214" s="21">
        <v>8.0108429554981306</v>
      </c>
      <c r="M214" s="21">
        <v>5.4724494445357799</v>
      </c>
      <c r="N214" s="21"/>
      <c r="O214" s="21"/>
    </row>
    <row r="215" spans="1:15">
      <c r="A215" s="20" t="str">
        <f t="shared" si="3"/>
        <v>DISTRIBUCION VOLUMEN X CRITERIO (Consumiciones)CaramelosREST.CAT ARAGON</v>
      </c>
      <c r="B215" s="20" t="s">
        <v>45</v>
      </c>
      <c r="C215" s="20" t="s">
        <v>76</v>
      </c>
      <c r="D215" s="20" t="s">
        <v>57</v>
      </c>
      <c r="E215" s="21">
        <v>13.6093907110195</v>
      </c>
      <c r="F215" s="21">
        <v>13.0944009868061</v>
      </c>
      <c r="G215" s="21">
        <v>17.296744638588699</v>
      </c>
      <c r="H215" s="21">
        <v>18.270462417623602</v>
      </c>
      <c r="I215" s="21">
        <v>18.095946354522201</v>
      </c>
      <c r="J215" s="21">
        <v>14.317896077176901</v>
      </c>
      <c r="K215" s="21">
        <v>11.3359800522</v>
      </c>
      <c r="L215" s="21">
        <v>14.8223626749072</v>
      </c>
      <c r="M215" s="21">
        <v>10.4609812809733</v>
      </c>
      <c r="N215" s="21"/>
      <c r="O215" s="21"/>
    </row>
    <row r="216" spans="1:15">
      <c r="A216" s="20" t="str">
        <f t="shared" si="3"/>
        <v>DISTRIBUCION VOLUMEN X CRITERIO (Consumiciones)CaramelosLEVANTE</v>
      </c>
      <c r="B216" s="20" t="s">
        <v>45</v>
      </c>
      <c r="C216" s="20" t="s">
        <v>76</v>
      </c>
      <c r="D216" s="20" t="s">
        <v>61</v>
      </c>
      <c r="E216" s="21">
        <v>7.9755763955969501</v>
      </c>
      <c r="F216" s="21">
        <v>14.1273560803143</v>
      </c>
      <c r="G216" s="21">
        <v>18.8658613269113</v>
      </c>
      <c r="H216" s="21">
        <v>17.0901202995137</v>
      </c>
      <c r="I216" s="21">
        <v>5.6145462409292399</v>
      </c>
      <c r="J216" s="21">
        <v>20.493167681640799</v>
      </c>
      <c r="K216" s="21">
        <v>5.6030440604952201</v>
      </c>
      <c r="L216" s="21">
        <v>12.0674989623587</v>
      </c>
      <c r="M216" s="21">
        <v>3.4781492355027401</v>
      </c>
      <c r="N216" s="21"/>
      <c r="O216" s="21"/>
    </row>
    <row r="217" spans="1:15">
      <c r="A217" s="20" t="str">
        <f t="shared" si="3"/>
        <v>DISTRIBUCION VOLUMEN X CRITERIO (Consumiciones)CaramelosANDALUCIA</v>
      </c>
      <c r="B217" s="20" t="s">
        <v>45</v>
      </c>
      <c r="C217" s="20" t="s">
        <v>76</v>
      </c>
      <c r="D217" s="20" t="s">
        <v>65</v>
      </c>
      <c r="E217" s="21">
        <v>27.834859875046899</v>
      </c>
      <c r="F217" s="21">
        <v>25.634888903630401</v>
      </c>
      <c r="G217" s="21">
        <v>30.214137942191002</v>
      </c>
      <c r="H217" s="21">
        <v>31.820311463422101</v>
      </c>
      <c r="I217" s="21">
        <v>34.091422617685197</v>
      </c>
      <c r="J217" s="21">
        <v>35.5369370221389</v>
      </c>
      <c r="K217" s="21">
        <v>57.221336644614702</v>
      </c>
      <c r="L217" s="21">
        <v>52.8768670942559</v>
      </c>
      <c r="M217" s="21">
        <v>59.076524884327199</v>
      </c>
      <c r="N217" s="21"/>
      <c r="O217" s="21"/>
    </row>
    <row r="218" spans="1:15">
      <c r="A218" s="20" t="str">
        <f t="shared" si="3"/>
        <v>DISTRIBUCION VOLUMEN X CRITERIO (Consumiciones)CaramelosMDD AM</v>
      </c>
      <c r="B218" s="20" t="s">
        <v>45</v>
      </c>
      <c r="C218" s="20" t="s">
        <v>76</v>
      </c>
      <c r="D218" s="20" t="s">
        <v>69</v>
      </c>
      <c r="E218" s="21">
        <v>3.7534780499767701</v>
      </c>
      <c r="F218" s="21">
        <v>13.1408905997035</v>
      </c>
      <c r="G218" s="21">
        <v>4.2945521130906599</v>
      </c>
      <c r="H218" s="21">
        <v>6.8799817912880297</v>
      </c>
      <c r="I218" s="21">
        <v>9.5341676409429308</v>
      </c>
      <c r="J218" s="21">
        <v>4.7468031664845096</v>
      </c>
      <c r="K218" s="21">
        <v>2.8335289089248898</v>
      </c>
      <c r="L218" s="21">
        <v>4.4135914111816001</v>
      </c>
      <c r="M218" s="21">
        <v>16.768894003804899</v>
      </c>
      <c r="N218" s="21"/>
      <c r="O218" s="21"/>
    </row>
    <row r="219" spans="1:15">
      <c r="A219" s="20" t="str">
        <f t="shared" si="3"/>
        <v>DISTRIBUCION VOLUMEN X CRITERIO (Consumiciones)CaramelosRTO CENTRO</v>
      </c>
      <c r="B219" s="20" t="s">
        <v>45</v>
      </c>
      <c r="C219" s="20" t="s">
        <v>76</v>
      </c>
      <c r="D219" s="20" t="s">
        <v>73</v>
      </c>
      <c r="E219" s="21">
        <v>6.49236048814043</v>
      </c>
      <c r="F219" s="21">
        <v>7.0629716418740003</v>
      </c>
      <c r="G219" s="21">
        <v>4.5947331443839801</v>
      </c>
      <c r="H219" s="21">
        <v>3.5486432819597198</v>
      </c>
      <c r="I219" s="21">
        <v>3.6780483877649899</v>
      </c>
      <c r="J219" s="21">
        <v>3.3345795564117702</v>
      </c>
      <c r="K219" s="21">
        <v>2.6110424801109202</v>
      </c>
      <c r="L219" s="21">
        <v>3.4527976182303801</v>
      </c>
      <c r="M219" s="21">
        <v>1.50785259647227</v>
      </c>
      <c r="N219" s="21"/>
      <c r="O219" s="21"/>
    </row>
    <row r="220" spans="1:15">
      <c r="A220" s="20" t="str">
        <f t="shared" si="3"/>
        <v>DISTRIBUCION VOLUMEN X CRITERIO (Consumiciones)CaramelosNORTE-CENTRO</v>
      </c>
      <c r="B220" s="20" t="s">
        <v>45</v>
      </c>
      <c r="C220" s="20" t="s">
        <v>76</v>
      </c>
      <c r="D220" s="20" t="s">
        <v>77</v>
      </c>
      <c r="E220" s="21">
        <v>9.4018551300698991</v>
      </c>
      <c r="F220" s="21">
        <v>8.8551542870666395</v>
      </c>
      <c r="G220" s="21">
        <v>2.54066750071707</v>
      </c>
      <c r="H220" s="21">
        <v>1.4393344375381401</v>
      </c>
      <c r="I220" s="21">
        <v>7.6551347028146397</v>
      </c>
      <c r="J220" s="21">
        <v>2.0130984099470699</v>
      </c>
      <c r="K220" s="21">
        <v>3.7739158299703099</v>
      </c>
      <c r="L220" s="21">
        <v>2.78873755226491</v>
      </c>
      <c r="M220" s="21">
        <v>1.88248678864175</v>
      </c>
      <c r="N220" s="21"/>
      <c r="O220" s="21"/>
    </row>
    <row r="221" spans="1:15">
      <c r="A221" s="20" t="str">
        <f t="shared" si="3"/>
        <v>DISTRIBUCION VOLUMEN X CRITERIO (Consumiciones)CaramelosNOROESTE</v>
      </c>
      <c r="B221" s="20" t="s">
        <v>45</v>
      </c>
      <c r="C221" s="20" t="s">
        <v>76</v>
      </c>
      <c r="D221" s="20" t="s">
        <v>80</v>
      </c>
      <c r="E221" s="21">
        <v>6.0218251722003497</v>
      </c>
      <c r="F221" s="21">
        <v>1.9996575581927001</v>
      </c>
      <c r="G221" s="21">
        <v>3.88143229800108</v>
      </c>
      <c r="H221" s="21">
        <v>4.2740924140075203</v>
      </c>
      <c r="I221" s="21">
        <v>3.6149949124120999</v>
      </c>
      <c r="J221" s="21">
        <v>4.3206901122719303</v>
      </c>
      <c r="K221" s="21">
        <v>4.5709192902472298</v>
      </c>
      <c r="L221" s="21">
        <v>1.56730041114886</v>
      </c>
      <c r="M221" s="21">
        <v>1.3526927683960801</v>
      </c>
      <c r="N221" s="21"/>
      <c r="O221" s="21"/>
    </row>
    <row r="222" spans="1:15">
      <c r="A222" s="20" t="str">
        <f t="shared" si="3"/>
        <v>DISTRIBUCION VOLUMEN X CRITERIO (Consumiciones)Caramelos&lt;2MIL</v>
      </c>
      <c r="B222" s="20" t="s">
        <v>45</v>
      </c>
      <c r="C222" s="20" t="s">
        <v>76</v>
      </c>
      <c r="D222" s="20" t="s">
        <v>83</v>
      </c>
      <c r="E222" s="21">
        <v>4.8115546680094701</v>
      </c>
      <c r="F222" s="21">
        <v>1.6958318915517301</v>
      </c>
      <c r="G222" s="21">
        <v>1.95330234170574</v>
      </c>
      <c r="H222" s="21">
        <v>8.4718525458696696</v>
      </c>
      <c r="I222" s="21">
        <v>1.88111175328299</v>
      </c>
      <c r="J222" s="21">
        <v>3.9520125856718402</v>
      </c>
      <c r="K222" s="21">
        <v>2.3594090673638801</v>
      </c>
      <c r="L222" s="21">
        <v>1.7759970069461199</v>
      </c>
      <c r="M222" s="21">
        <v>1.2875693449515</v>
      </c>
      <c r="N222" s="21"/>
      <c r="O222" s="21"/>
    </row>
    <row r="223" spans="1:15">
      <c r="A223" s="20" t="str">
        <f t="shared" si="3"/>
        <v>DISTRIBUCION VOLUMEN X CRITERIO (Consumiciones)Caramelos2-5MIL</v>
      </c>
      <c r="B223" s="20" t="s">
        <v>45</v>
      </c>
      <c r="C223" s="20" t="s">
        <v>76</v>
      </c>
      <c r="D223" s="20" t="s">
        <v>86</v>
      </c>
      <c r="E223" s="21">
        <v>2.9538111774042299</v>
      </c>
      <c r="F223" s="21">
        <v>7.3662316520217503</v>
      </c>
      <c r="G223" s="21">
        <v>1.3702216514365599</v>
      </c>
      <c r="H223" s="21">
        <v>1.81486874613386</v>
      </c>
      <c r="I223" s="21">
        <v>1.7296594180904199</v>
      </c>
      <c r="J223" s="21">
        <v>1.03845159292669</v>
      </c>
      <c r="K223" s="21">
        <v>2.2011075435129102</v>
      </c>
      <c r="L223" s="21">
        <v>0.63189569407905499</v>
      </c>
      <c r="M223" s="21">
        <v>0.65517880545834595</v>
      </c>
      <c r="N223" s="21"/>
      <c r="O223" s="21"/>
    </row>
    <row r="224" spans="1:15">
      <c r="A224" s="20" t="str">
        <f t="shared" si="3"/>
        <v>DISTRIBUCION VOLUMEN X CRITERIO (Consumiciones)Caramelos5-10MIL</v>
      </c>
      <c r="B224" s="20" t="s">
        <v>45</v>
      </c>
      <c r="C224" s="20" t="s">
        <v>76</v>
      </c>
      <c r="D224" s="20" t="s">
        <v>87</v>
      </c>
      <c r="E224" s="21">
        <v>4.6256717320362002</v>
      </c>
      <c r="F224" s="21">
        <v>5.3904742012231104</v>
      </c>
      <c r="G224" s="21">
        <v>4.7098126538175098</v>
      </c>
      <c r="H224" s="21">
        <v>3.7158968695566101</v>
      </c>
      <c r="I224" s="21">
        <v>20.570823542824002</v>
      </c>
      <c r="J224" s="21">
        <v>26.550465224008398</v>
      </c>
      <c r="K224" s="21">
        <v>46.740366346918002</v>
      </c>
      <c r="L224" s="21">
        <v>36.884214017081703</v>
      </c>
      <c r="M224" s="21">
        <v>51.105460694741303</v>
      </c>
      <c r="N224" s="21"/>
      <c r="O224" s="21"/>
    </row>
    <row r="225" spans="1:15">
      <c r="A225" s="20" t="str">
        <f t="shared" si="3"/>
        <v>DISTRIBUCION VOLUMEN X CRITERIO (Consumiciones)Caramelos10-30MIL</v>
      </c>
      <c r="B225" s="20" t="s">
        <v>45</v>
      </c>
      <c r="C225" s="20" t="s">
        <v>76</v>
      </c>
      <c r="D225" s="20" t="s">
        <v>88</v>
      </c>
      <c r="E225" s="21">
        <v>23.554303182951902</v>
      </c>
      <c r="F225" s="21">
        <v>15.4256408233664</v>
      </c>
      <c r="G225" s="21">
        <v>16.595552219204901</v>
      </c>
      <c r="H225" s="21">
        <v>18.779975546725801</v>
      </c>
      <c r="I225" s="21">
        <v>16.232975385359399</v>
      </c>
      <c r="J225" s="21">
        <v>9.1389410640212798</v>
      </c>
      <c r="K225" s="21">
        <v>11.594877224349901</v>
      </c>
      <c r="L225" s="21">
        <v>16.754487732598001</v>
      </c>
      <c r="M225" s="21">
        <v>8.65081053150762</v>
      </c>
      <c r="N225" s="21"/>
      <c r="O225" s="21"/>
    </row>
    <row r="226" spans="1:15">
      <c r="A226" s="20" t="str">
        <f t="shared" si="3"/>
        <v>DISTRIBUCION VOLUMEN X CRITERIO (Consumiciones)Caramelos30-100MIL</v>
      </c>
      <c r="B226" s="20" t="s">
        <v>45</v>
      </c>
      <c r="C226" s="20" t="s">
        <v>76</v>
      </c>
      <c r="D226" s="20" t="s">
        <v>89</v>
      </c>
      <c r="E226" s="21">
        <v>8.1804293536096893</v>
      </c>
      <c r="F226" s="21">
        <v>17.550635668810401</v>
      </c>
      <c r="G226" s="21">
        <v>14.611471707804499</v>
      </c>
      <c r="H226" s="21">
        <v>9.3329513083556392</v>
      </c>
      <c r="I226" s="21">
        <v>15.828847842777501</v>
      </c>
      <c r="J226" s="21">
        <v>24.594020499114599</v>
      </c>
      <c r="K226" s="21">
        <v>15.1007631544689</v>
      </c>
      <c r="L226" s="21">
        <v>14.2617195379671</v>
      </c>
      <c r="M226" s="21">
        <v>6.3294135331282098</v>
      </c>
      <c r="N226" s="21"/>
      <c r="O226" s="21"/>
    </row>
    <row r="227" spans="1:15">
      <c r="A227" s="20" t="str">
        <f t="shared" si="3"/>
        <v>DISTRIBUCION VOLUMEN X CRITERIO (Consumiciones)Caramelos100-200MIL</v>
      </c>
      <c r="B227" s="20" t="s">
        <v>45</v>
      </c>
      <c r="C227" s="20" t="s">
        <v>76</v>
      </c>
      <c r="D227" s="20" t="s">
        <v>90</v>
      </c>
      <c r="E227" s="21">
        <v>3.17071552875767</v>
      </c>
      <c r="F227" s="21">
        <v>1.97077052992421</v>
      </c>
      <c r="G227" s="21">
        <v>6.6215175280503002</v>
      </c>
      <c r="H227" s="21">
        <v>6.43705055782159</v>
      </c>
      <c r="I227" s="21">
        <v>7.0345723855189899</v>
      </c>
      <c r="J227" s="21">
        <v>4.2968660627283599</v>
      </c>
      <c r="K227" s="21">
        <v>1.44208428655572</v>
      </c>
      <c r="L227" s="21">
        <v>7.4893872794154097</v>
      </c>
      <c r="M227" s="21">
        <v>4.2657002607041399</v>
      </c>
      <c r="N227" s="21"/>
      <c r="O227" s="21"/>
    </row>
    <row r="228" spans="1:15">
      <c r="A228" s="20" t="str">
        <f t="shared" si="3"/>
        <v>DISTRIBUCION VOLUMEN X CRITERIO (Consumiciones)Caramelos200-500MIL</v>
      </c>
      <c r="B228" s="20" t="s">
        <v>45</v>
      </c>
      <c r="C228" s="20" t="s">
        <v>76</v>
      </c>
      <c r="D228" s="20" t="s">
        <v>91</v>
      </c>
      <c r="E228" s="21">
        <v>20.107649334111901</v>
      </c>
      <c r="F228" s="21">
        <v>14.2407383834237</v>
      </c>
      <c r="G228" s="21">
        <v>19.286831586918101</v>
      </c>
      <c r="H228" s="21">
        <v>13.9011386317984</v>
      </c>
      <c r="I228" s="21">
        <v>11.796146243985</v>
      </c>
      <c r="J228" s="21">
        <v>7.2355497831605096</v>
      </c>
      <c r="K228" s="21">
        <v>8.8147345345832004</v>
      </c>
      <c r="L228" s="21">
        <v>10.3245216552834</v>
      </c>
      <c r="M228" s="21">
        <v>6.9347262606571602</v>
      </c>
      <c r="N228" s="21"/>
      <c r="O228" s="21"/>
    </row>
    <row r="229" spans="1:15">
      <c r="A229" s="20" t="str">
        <f t="shared" si="3"/>
        <v>DISTRIBUCION VOLUMEN X CRITERIO (Consumiciones)Caramelos&gt;500MIL</v>
      </c>
      <c r="B229" s="20" t="s">
        <v>45</v>
      </c>
      <c r="C229" s="20" t="s">
        <v>76</v>
      </c>
      <c r="D229" s="20" t="s">
        <v>92</v>
      </c>
      <c r="E229" s="21">
        <v>32.595861834075997</v>
      </c>
      <c r="F229" s="21">
        <v>36.359664299455503</v>
      </c>
      <c r="G229" s="21">
        <v>34.851298357642698</v>
      </c>
      <c r="H229" s="21">
        <v>37.546251410869502</v>
      </c>
      <c r="I229" s="21">
        <v>24.925860489906999</v>
      </c>
      <c r="J229" s="21">
        <v>23.193680674457699</v>
      </c>
      <c r="K229" s="21">
        <v>11.7466705872821</v>
      </c>
      <c r="L229" s="21">
        <v>11.8777888260026</v>
      </c>
      <c r="M229" s="21">
        <v>20.771158137022301</v>
      </c>
      <c r="N229" s="21"/>
      <c r="O229" s="21"/>
    </row>
    <row r="230" spans="1:15">
      <c r="A230" s="20" t="str">
        <f t="shared" si="3"/>
        <v>DISTRIBUCION VOLUMEN X CRITERIO (Consumiciones)CaramelosDE 15 A 19 AÑOS</v>
      </c>
      <c r="B230" s="20" t="s">
        <v>45</v>
      </c>
      <c r="C230" s="20" t="s">
        <v>76</v>
      </c>
      <c r="D230" s="20" t="s">
        <v>93</v>
      </c>
      <c r="E230" s="21">
        <v>3.3292093692806501</v>
      </c>
      <c r="F230" s="21">
        <v>5.6378435847740702</v>
      </c>
      <c r="G230" s="21" t="s">
        <v>122</v>
      </c>
      <c r="H230" s="21">
        <v>1.3159006570454099</v>
      </c>
      <c r="I230" s="21">
        <v>3.79946147669038</v>
      </c>
      <c r="J230" s="21" t="s">
        <v>122</v>
      </c>
      <c r="K230" s="21">
        <v>3.9902190962495898</v>
      </c>
      <c r="L230" s="21">
        <v>4.8772665729533102</v>
      </c>
      <c r="M230" s="21">
        <v>15.4891232355497</v>
      </c>
      <c r="N230" s="21"/>
      <c r="O230" s="21"/>
    </row>
    <row r="231" spans="1:15">
      <c r="A231" s="20" t="str">
        <f t="shared" si="3"/>
        <v>DISTRIBUCION VOLUMEN X CRITERIO (Consumiciones)CaramelosDE 20 A 24 AÑOS</v>
      </c>
      <c r="B231" s="20" t="s">
        <v>45</v>
      </c>
      <c r="C231" s="20" t="s">
        <v>76</v>
      </c>
      <c r="D231" s="20" t="s">
        <v>94</v>
      </c>
      <c r="E231" s="21">
        <v>2.1717191205767601</v>
      </c>
      <c r="F231" s="21">
        <v>0.47018102800672001</v>
      </c>
      <c r="G231" s="21">
        <v>1.58588643224184</v>
      </c>
      <c r="H231" s="21">
        <v>2.2181008644224001</v>
      </c>
      <c r="I231" s="21">
        <v>1.70227929226848</v>
      </c>
      <c r="J231" s="21">
        <v>2.2963878763018801</v>
      </c>
      <c r="K231" s="21">
        <v>0.66186321482575305</v>
      </c>
      <c r="L231" s="21">
        <v>0.53654213562948605</v>
      </c>
      <c r="M231" s="21">
        <v>1.4429330389646999</v>
      </c>
      <c r="N231" s="21"/>
      <c r="O231" s="21"/>
    </row>
    <row r="232" spans="1:15">
      <c r="A232" s="20" t="str">
        <f t="shared" si="3"/>
        <v>DISTRIBUCION VOLUMEN X CRITERIO (Consumiciones)CaramelosDE 25 A 34 AÑOS</v>
      </c>
      <c r="B232" s="20" t="s">
        <v>45</v>
      </c>
      <c r="C232" s="20" t="s">
        <v>76</v>
      </c>
      <c r="D232" s="20" t="s">
        <v>95</v>
      </c>
      <c r="E232" s="21">
        <v>13.662949092988301</v>
      </c>
      <c r="F232" s="21">
        <v>4.3268508441818101</v>
      </c>
      <c r="G232" s="21">
        <v>6.6638291295259702</v>
      </c>
      <c r="H232" s="21">
        <v>5.3427947040838601</v>
      </c>
      <c r="I232" s="21">
        <v>6.1609029374025397</v>
      </c>
      <c r="J232" s="21">
        <v>4.7647301740618504</v>
      </c>
      <c r="K232" s="21">
        <v>3.9625186737516902</v>
      </c>
      <c r="L232" s="21">
        <v>1.5018907250181901</v>
      </c>
      <c r="M232" s="21">
        <v>0.96165159593207605</v>
      </c>
      <c r="N232" s="21"/>
      <c r="O232" s="21"/>
    </row>
    <row r="233" spans="1:15">
      <c r="A233" s="20" t="str">
        <f t="shared" si="3"/>
        <v>DISTRIBUCION VOLUMEN X CRITERIO (Consumiciones)CaramelosDE 35 A 49 AÑOS</v>
      </c>
      <c r="B233" s="20" t="s">
        <v>45</v>
      </c>
      <c r="C233" s="20" t="s">
        <v>76</v>
      </c>
      <c r="D233" s="20" t="s">
        <v>96</v>
      </c>
      <c r="E233" s="21">
        <v>27.800099306797701</v>
      </c>
      <c r="F233" s="21">
        <v>25.412167262204601</v>
      </c>
      <c r="G233" s="21">
        <v>14.7917871907494</v>
      </c>
      <c r="H233" s="21">
        <v>12.324584433972401</v>
      </c>
      <c r="I233" s="21">
        <v>15.0052403771426</v>
      </c>
      <c r="J233" s="21">
        <v>10.352437128396399</v>
      </c>
      <c r="K233" s="21">
        <v>11.040477319755601</v>
      </c>
      <c r="L233" s="21">
        <v>15.754695260857201</v>
      </c>
      <c r="M233" s="21">
        <v>5.5566488949432804</v>
      </c>
      <c r="N233" s="21"/>
      <c r="O233" s="21"/>
    </row>
    <row r="234" spans="1:15">
      <c r="A234" s="20" t="str">
        <f t="shared" si="3"/>
        <v>DISTRIBUCION VOLUMEN X CRITERIO (Consumiciones)CaramelosDE 50 A 59 AÑOS</v>
      </c>
      <c r="B234" s="20" t="s">
        <v>45</v>
      </c>
      <c r="C234" s="20" t="s">
        <v>76</v>
      </c>
      <c r="D234" s="20" t="s">
        <v>97</v>
      </c>
      <c r="E234" s="21">
        <v>18.462613414326501</v>
      </c>
      <c r="F234" s="21">
        <v>24.1502960956255</v>
      </c>
      <c r="G234" s="21">
        <v>34.357841819988899</v>
      </c>
      <c r="H234" s="21">
        <v>19.045135719746899</v>
      </c>
      <c r="I234" s="21">
        <v>21.9913521289565</v>
      </c>
      <c r="J234" s="21">
        <v>18.756546962436499</v>
      </c>
      <c r="K234" s="21">
        <v>17.017461607859001</v>
      </c>
      <c r="L234" s="21">
        <v>17.514606187404901</v>
      </c>
      <c r="M234" s="21">
        <v>11.3570049557273</v>
      </c>
      <c r="N234" s="21"/>
      <c r="O234" s="21"/>
    </row>
    <row r="235" spans="1:15">
      <c r="A235" s="20" t="str">
        <f t="shared" si="3"/>
        <v>DISTRIBUCION VOLUMEN X CRITERIO (Consumiciones)CaramelosDE 60 A 75 AÑOS</v>
      </c>
      <c r="B235" s="20" t="s">
        <v>45</v>
      </c>
      <c r="C235" s="20" t="s">
        <v>76</v>
      </c>
      <c r="D235" s="20" t="s">
        <v>98</v>
      </c>
      <c r="E235" s="21">
        <v>34.573403317944098</v>
      </c>
      <c r="F235" s="21">
        <v>40.0026534757843</v>
      </c>
      <c r="G235" s="21">
        <v>42.600658109687302</v>
      </c>
      <c r="H235" s="21">
        <v>59.753472833577398</v>
      </c>
      <c r="I235" s="21">
        <v>51.340754972775599</v>
      </c>
      <c r="J235" s="21">
        <v>63.829903395932099</v>
      </c>
      <c r="K235" s="21">
        <v>63.327473651916698</v>
      </c>
      <c r="L235" s="21">
        <v>59.814990933180098</v>
      </c>
      <c r="M235" s="21">
        <v>65.192672099960106</v>
      </c>
      <c r="N235" s="21"/>
      <c r="O235" s="21"/>
    </row>
    <row r="236" spans="1:15">
      <c r="A236" s="20" t="str">
        <f t="shared" si="3"/>
        <v>DISTRIBUCION VOLUMEN X CRITERIO (Consumiciones)CaramelosNIVEL ALTO</v>
      </c>
      <c r="B236" s="20" t="s">
        <v>45</v>
      </c>
      <c r="C236" s="20" t="s">
        <v>76</v>
      </c>
      <c r="D236" s="20" t="s">
        <v>99</v>
      </c>
      <c r="E236" s="21">
        <v>10.810283196581899</v>
      </c>
      <c r="F236" s="21">
        <v>8.0265742014024006</v>
      </c>
      <c r="G236" s="21">
        <v>16.921304612182499</v>
      </c>
      <c r="H236" s="21">
        <v>14.375090117662699</v>
      </c>
      <c r="I236" s="21">
        <v>23.159440568070401</v>
      </c>
      <c r="J236" s="21">
        <v>14.323499651326999</v>
      </c>
      <c r="K236" s="21">
        <v>8.8258254458258705</v>
      </c>
      <c r="L236" s="21">
        <v>8.9410395317571094</v>
      </c>
      <c r="M236" s="21">
        <v>6.2664828428494301</v>
      </c>
      <c r="N236" s="21"/>
      <c r="O236" s="21"/>
    </row>
    <row r="237" spans="1:15">
      <c r="A237" s="20" t="str">
        <f t="shared" si="3"/>
        <v>DISTRIBUCION VOLUMEN X CRITERIO (Consumiciones)CaramelosNIVEL MEDIO ALTO</v>
      </c>
      <c r="B237" s="20" t="s">
        <v>45</v>
      </c>
      <c r="C237" s="20" t="s">
        <v>76</v>
      </c>
      <c r="D237" s="20" t="s">
        <v>100</v>
      </c>
      <c r="E237" s="21">
        <v>14.896925348012299</v>
      </c>
      <c r="F237" s="21">
        <v>18.795106847222499</v>
      </c>
      <c r="G237" s="21">
        <v>8.2568575723433693</v>
      </c>
      <c r="H237" s="21">
        <v>8.49373128653923</v>
      </c>
      <c r="I237" s="21">
        <v>6.4785150413662196</v>
      </c>
      <c r="J237" s="21">
        <v>5.7239978378620204</v>
      </c>
      <c r="K237" s="21">
        <v>14.654322797134601</v>
      </c>
      <c r="L237" s="21">
        <v>10.577420978202699</v>
      </c>
      <c r="M237" s="21">
        <v>20.1134509242079</v>
      </c>
      <c r="N237" s="21"/>
      <c r="O237" s="21"/>
    </row>
    <row r="238" spans="1:15">
      <c r="A238" s="20" t="str">
        <f t="shared" si="3"/>
        <v>DISTRIBUCION VOLUMEN X CRITERIO (Consumiciones)CaramelosNIVEL MEDIO</v>
      </c>
      <c r="B238" s="20" t="s">
        <v>45</v>
      </c>
      <c r="C238" s="20" t="s">
        <v>76</v>
      </c>
      <c r="D238" s="20" t="s">
        <v>101</v>
      </c>
      <c r="E238" s="21">
        <v>30.5671999915809</v>
      </c>
      <c r="F238" s="21">
        <v>23.991464055264</v>
      </c>
      <c r="G238" s="21">
        <v>24.641394928341001</v>
      </c>
      <c r="H238" s="21">
        <v>20.116503634850599</v>
      </c>
      <c r="I238" s="21">
        <v>22.693080792306201</v>
      </c>
      <c r="J238" s="21">
        <v>35.070278897416003</v>
      </c>
      <c r="K238" s="21">
        <v>16.513705008889701</v>
      </c>
      <c r="L238" s="21">
        <v>21.7178587308142</v>
      </c>
      <c r="M238" s="21">
        <v>10.844728374474499</v>
      </c>
      <c r="N238" s="21"/>
      <c r="O238" s="21"/>
    </row>
    <row r="239" spans="1:15">
      <c r="A239" s="20" t="str">
        <f t="shared" si="3"/>
        <v>DISTRIBUCION VOLUMEN X CRITERIO (Consumiciones)CaramelosNIVEL MEDIO BAJO</v>
      </c>
      <c r="B239" s="20" t="s">
        <v>45</v>
      </c>
      <c r="C239" s="20" t="s">
        <v>76</v>
      </c>
      <c r="D239" s="20" t="s">
        <v>102</v>
      </c>
      <c r="E239" s="21">
        <v>7.2895510688555802</v>
      </c>
      <c r="F239" s="21">
        <v>20.354409341669101</v>
      </c>
      <c r="G239" s="21">
        <v>11.808542685516001</v>
      </c>
      <c r="H239" s="21">
        <v>10.2244290870031</v>
      </c>
      <c r="I239" s="21">
        <v>28.127030150312301</v>
      </c>
      <c r="J239" s="21">
        <v>30.175601174358501</v>
      </c>
      <c r="K239" s="21">
        <v>4.3008356190946104</v>
      </c>
      <c r="L239" s="21">
        <v>7.9815249683426996</v>
      </c>
      <c r="M239" s="21">
        <v>3.8602776146745899</v>
      </c>
      <c r="N239" s="21"/>
      <c r="O239" s="21"/>
    </row>
    <row r="240" spans="1:15">
      <c r="A240" s="20" t="str">
        <f t="shared" si="3"/>
        <v>DISTRIBUCION VOLUMEN X CRITERIO (Consumiciones)CaramelosNIVEL BAJO</v>
      </c>
      <c r="B240" s="20" t="s">
        <v>45</v>
      </c>
      <c r="C240" s="20" t="s">
        <v>76</v>
      </c>
      <c r="D240" s="20" t="s">
        <v>103</v>
      </c>
      <c r="E240" s="21">
        <v>36.436043584012303</v>
      </c>
      <c r="F240" s="21">
        <v>28.832434797107702</v>
      </c>
      <c r="G240" s="21">
        <v>38.371911936213401</v>
      </c>
      <c r="H240" s="21">
        <v>46.790229093930797</v>
      </c>
      <c r="I240" s="21">
        <v>19.541934917072201</v>
      </c>
      <c r="J240" s="21">
        <v>14.7066246538879</v>
      </c>
      <c r="K240" s="21">
        <v>55.705323874089999</v>
      </c>
      <c r="L240" s="21">
        <v>50.782151830420403</v>
      </c>
      <c r="M240" s="21">
        <v>58.915085609601398</v>
      </c>
      <c r="N240" s="21"/>
      <c r="O240" s="21"/>
    </row>
    <row r="241" spans="1:15">
      <c r="A241" s="20" t="str">
        <f t="shared" si="3"/>
        <v>DISTRIBUCION VOLUMEN X CRITERIO (Consumiciones)CaramelosHOMBRE</v>
      </c>
      <c r="B241" s="20" t="s">
        <v>45</v>
      </c>
      <c r="C241" s="20" t="s">
        <v>76</v>
      </c>
      <c r="D241" s="20" t="s">
        <v>104</v>
      </c>
      <c r="E241" s="21">
        <v>42.110515008114497</v>
      </c>
      <c r="F241" s="21">
        <v>46.722840868547202</v>
      </c>
      <c r="G241" s="21">
        <v>42.7282466987647</v>
      </c>
      <c r="H241" s="21">
        <v>45.672572312569898</v>
      </c>
      <c r="I241" s="21">
        <v>38.7870767334013</v>
      </c>
      <c r="J241" s="21">
        <v>28.5484051906815</v>
      </c>
      <c r="K241" s="21">
        <v>20.024479570164601</v>
      </c>
      <c r="L241" s="21">
        <v>23.813498102674199</v>
      </c>
      <c r="M241" s="21">
        <v>25.854287526129099</v>
      </c>
      <c r="N241" s="21"/>
      <c r="O241" s="21"/>
    </row>
    <row r="242" spans="1:15">
      <c r="A242" s="20" t="str">
        <f t="shared" si="3"/>
        <v>DISTRIBUCION VOLUMEN X CRITERIO (Consumiciones)CaramelosMUJER</v>
      </c>
      <c r="B242" s="20" t="s">
        <v>45</v>
      </c>
      <c r="C242" s="20" t="s">
        <v>76</v>
      </c>
      <c r="D242" s="20" t="s">
        <v>105</v>
      </c>
      <c r="E242" s="21">
        <v>57.889484991885503</v>
      </c>
      <c r="F242" s="21">
        <v>53.277150167007598</v>
      </c>
      <c r="G242" s="21">
        <v>57.271770064944299</v>
      </c>
      <c r="H242" s="21">
        <v>54.327427687430102</v>
      </c>
      <c r="I242" s="21">
        <v>61.2129232665987</v>
      </c>
      <c r="J242" s="21">
        <v>71.451605883575695</v>
      </c>
      <c r="K242" s="21">
        <v>79.975529533431597</v>
      </c>
      <c r="L242" s="21">
        <v>76.186501897325797</v>
      </c>
      <c r="M242" s="21">
        <v>74.145731263358101</v>
      </c>
      <c r="N242" s="21"/>
      <c r="O242" s="21"/>
    </row>
    <row r="243" spans="1:15">
      <c r="A243" s="20" t="str">
        <f t="shared" si="3"/>
        <v>DISTRIBUCION VOLUMEN X CRITERIO (Consumiciones)GolosinasT.ESPAÑA</v>
      </c>
      <c r="B243" s="20" t="s">
        <v>45</v>
      </c>
      <c r="C243" s="20" t="s">
        <v>79</v>
      </c>
      <c r="D243" s="20" t="s">
        <v>47</v>
      </c>
      <c r="E243" s="21">
        <v>100</v>
      </c>
      <c r="F243" s="21">
        <v>100</v>
      </c>
      <c r="G243" s="21">
        <v>100</v>
      </c>
      <c r="H243" s="21">
        <v>100</v>
      </c>
      <c r="I243" s="21">
        <v>100</v>
      </c>
      <c r="J243" s="21">
        <v>100</v>
      </c>
      <c r="K243" s="21">
        <v>100</v>
      </c>
      <c r="L243" s="21">
        <v>100</v>
      </c>
      <c r="M243" s="21">
        <v>100</v>
      </c>
      <c r="N243" s="21"/>
      <c r="O243" s="21"/>
    </row>
    <row r="244" spans="1:15">
      <c r="A244" s="20" t="str">
        <f t="shared" si="3"/>
        <v>DISTRIBUCION VOLUMEN X CRITERIO (Consumiciones)GolosinasBCN AM</v>
      </c>
      <c r="B244" s="20" t="s">
        <v>45</v>
      </c>
      <c r="C244" s="20" t="s">
        <v>79</v>
      </c>
      <c r="D244" s="20" t="s">
        <v>52</v>
      </c>
      <c r="E244" s="21">
        <v>3.4758827479994099</v>
      </c>
      <c r="F244" s="21">
        <v>7.2169699299659396</v>
      </c>
      <c r="G244" s="21">
        <v>3.6810262343109001</v>
      </c>
      <c r="H244" s="21">
        <v>13.6362577068943</v>
      </c>
      <c r="I244" s="21">
        <v>7.5402984960149704</v>
      </c>
      <c r="J244" s="21">
        <v>8.6048394867706008</v>
      </c>
      <c r="K244" s="21">
        <v>17.484103956012898</v>
      </c>
      <c r="L244" s="21">
        <v>8.2353102348963105</v>
      </c>
      <c r="M244" s="21">
        <v>12.1920790447048</v>
      </c>
      <c r="N244" s="21"/>
      <c r="O244" s="21"/>
    </row>
    <row r="245" spans="1:15">
      <c r="A245" s="20" t="str">
        <f t="shared" si="3"/>
        <v>DISTRIBUCION VOLUMEN X CRITERIO (Consumiciones)GolosinasREST.CAT ARAGON</v>
      </c>
      <c r="B245" s="20" t="s">
        <v>45</v>
      </c>
      <c r="C245" s="20" t="s">
        <v>79</v>
      </c>
      <c r="D245" s="20" t="s">
        <v>57</v>
      </c>
      <c r="E245" s="21">
        <v>7.9542067544336801</v>
      </c>
      <c r="F245" s="21">
        <v>4.7283926259325497</v>
      </c>
      <c r="G245" s="21">
        <v>10.2382776378505</v>
      </c>
      <c r="H245" s="21">
        <v>11.0470278923222</v>
      </c>
      <c r="I245" s="21">
        <v>9.4249479161173806</v>
      </c>
      <c r="J245" s="21">
        <v>7.9759949357053399</v>
      </c>
      <c r="K245" s="21">
        <v>7.36034769086781</v>
      </c>
      <c r="L245" s="21">
        <v>10.468273558416399</v>
      </c>
      <c r="M245" s="21">
        <v>9.9008963620066108</v>
      </c>
      <c r="N245" s="21"/>
      <c r="O245" s="21"/>
    </row>
    <row r="246" spans="1:15">
      <c r="A246" s="20" t="str">
        <f t="shared" si="3"/>
        <v>DISTRIBUCION VOLUMEN X CRITERIO (Consumiciones)GolosinasLEVANTE</v>
      </c>
      <c r="B246" s="20" t="s">
        <v>45</v>
      </c>
      <c r="C246" s="20" t="s">
        <v>79</v>
      </c>
      <c r="D246" s="20" t="s">
        <v>61</v>
      </c>
      <c r="E246" s="21">
        <v>15.213506999649001</v>
      </c>
      <c r="F246" s="21">
        <v>8.9321601752483506</v>
      </c>
      <c r="G246" s="21">
        <v>16.506857209541199</v>
      </c>
      <c r="H246" s="21">
        <v>21.4513699244546</v>
      </c>
      <c r="I246" s="21">
        <v>15.997426725431399</v>
      </c>
      <c r="J246" s="21">
        <v>22.1836356774572</v>
      </c>
      <c r="K246" s="21">
        <v>20.013902074764999</v>
      </c>
      <c r="L246" s="21">
        <v>12.272027112841499</v>
      </c>
      <c r="M246" s="21">
        <v>16.756663472733099</v>
      </c>
      <c r="N246" s="21"/>
      <c r="O246" s="21"/>
    </row>
    <row r="247" spans="1:15">
      <c r="A247" s="20" t="str">
        <f t="shared" si="3"/>
        <v>DISTRIBUCION VOLUMEN X CRITERIO (Consumiciones)GolosinasANDALUCIA</v>
      </c>
      <c r="B247" s="20" t="s">
        <v>45</v>
      </c>
      <c r="C247" s="20" t="s">
        <v>79</v>
      </c>
      <c r="D247" s="20" t="s">
        <v>65</v>
      </c>
      <c r="E247" s="21">
        <v>24.4570826455864</v>
      </c>
      <c r="F247" s="21">
        <v>15.282548064543001</v>
      </c>
      <c r="G247" s="21">
        <v>23.0662856000876</v>
      </c>
      <c r="H247" s="21">
        <v>18.521543237677101</v>
      </c>
      <c r="I247" s="21">
        <v>17.229904441774899</v>
      </c>
      <c r="J247" s="21">
        <v>19.062308511601401</v>
      </c>
      <c r="K247" s="21">
        <v>15.277036512748101</v>
      </c>
      <c r="L247" s="21">
        <v>28.977690451106302</v>
      </c>
      <c r="M247" s="21">
        <v>11.5624517046333</v>
      </c>
      <c r="N247" s="21"/>
      <c r="O247" s="21"/>
    </row>
    <row r="248" spans="1:15">
      <c r="A248" s="20" t="str">
        <f t="shared" si="3"/>
        <v>DISTRIBUCION VOLUMEN X CRITERIO (Consumiciones)GolosinasMDD AM</v>
      </c>
      <c r="B248" s="20" t="s">
        <v>45</v>
      </c>
      <c r="C248" s="20" t="s">
        <v>79</v>
      </c>
      <c r="D248" s="20" t="s">
        <v>69</v>
      </c>
      <c r="E248" s="21">
        <v>7.7209471179998603</v>
      </c>
      <c r="F248" s="21">
        <v>28.350155772278701</v>
      </c>
      <c r="G248" s="21">
        <v>8.1106268835969697</v>
      </c>
      <c r="H248" s="21">
        <v>2.7843077597455701</v>
      </c>
      <c r="I248" s="21">
        <v>22.121264125925499</v>
      </c>
      <c r="J248" s="21">
        <v>8.6749454321784292</v>
      </c>
      <c r="K248" s="21">
        <v>11.0884435390654</v>
      </c>
      <c r="L248" s="21">
        <v>7.2377123272361104</v>
      </c>
      <c r="M248" s="21">
        <v>28.526803284600099</v>
      </c>
      <c r="N248" s="21"/>
      <c r="O248" s="21"/>
    </row>
    <row r="249" spans="1:15">
      <c r="A249" s="20" t="str">
        <f t="shared" si="3"/>
        <v>DISTRIBUCION VOLUMEN X CRITERIO (Consumiciones)GolosinasRTO CENTRO</v>
      </c>
      <c r="B249" s="20" t="s">
        <v>45</v>
      </c>
      <c r="C249" s="20" t="s">
        <v>79</v>
      </c>
      <c r="D249" s="20" t="s">
        <v>73</v>
      </c>
      <c r="E249" s="21">
        <v>23.9843874635893</v>
      </c>
      <c r="F249" s="21">
        <v>24.554375224409998</v>
      </c>
      <c r="G249" s="21">
        <v>20.805753571780301</v>
      </c>
      <c r="H249" s="21">
        <v>17.653164554620801</v>
      </c>
      <c r="I249" s="21">
        <v>11.2963206200403</v>
      </c>
      <c r="J249" s="21">
        <v>16.678335843692</v>
      </c>
      <c r="K249" s="21">
        <v>16.356968037142199</v>
      </c>
      <c r="L249" s="21">
        <v>15.8715361679357</v>
      </c>
      <c r="M249" s="21">
        <v>7.4881319609721899</v>
      </c>
      <c r="N249" s="21"/>
      <c r="O249" s="21"/>
    </row>
    <row r="250" spans="1:15">
      <c r="A250" s="20" t="str">
        <f t="shared" si="3"/>
        <v>DISTRIBUCION VOLUMEN X CRITERIO (Consumiciones)GolosinasNORTE-CENTRO</v>
      </c>
      <c r="B250" s="20" t="s">
        <v>45</v>
      </c>
      <c r="C250" s="20" t="s">
        <v>79</v>
      </c>
      <c r="D250" s="20" t="s">
        <v>77</v>
      </c>
      <c r="E250" s="21">
        <v>12.8218597299752</v>
      </c>
      <c r="F250" s="21">
        <v>7.3156900222324603</v>
      </c>
      <c r="G250" s="21">
        <v>10.785788072890799</v>
      </c>
      <c r="H250" s="21">
        <v>9.7282715749114299</v>
      </c>
      <c r="I250" s="21">
        <v>9.9244412187964102</v>
      </c>
      <c r="J250" s="21">
        <v>11.446172818705699</v>
      </c>
      <c r="K250" s="21">
        <v>9.5933461109160998</v>
      </c>
      <c r="L250" s="21">
        <v>6.7057589173010701</v>
      </c>
      <c r="M250" s="21">
        <v>9.2990376987193404</v>
      </c>
      <c r="N250" s="21"/>
      <c r="O250" s="21"/>
    </row>
    <row r="251" spans="1:15">
      <c r="A251" s="20" t="str">
        <f t="shared" si="3"/>
        <v>DISTRIBUCION VOLUMEN X CRITERIO (Consumiciones)GolosinasNOROESTE</v>
      </c>
      <c r="B251" s="20" t="s">
        <v>45</v>
      </c>
      <c r="C251" s="20" t="s">
        <v>79</v>
      </c>
      <c r="D251" s="20" t="s">
        <v>80</v>
      </c>
      <c r="E251" s="21">
        <v>4.3721086418369604</v>
      </c>
      <c r="F251" s="21">
        <v>3.6197023824635601</v>
      </c>
      <c r="G251" s="21">
        <v>6.8053859880633496</v>
      </c>
      <c r="H251" s="21">
        <v>5.17801480944423</v>
      </c>
      <c r="I251" s="21">
        <v>6.4653676935157103</v>
      </c>
      <c r="J251" s="21">
        <v>5.3737766152488797</v>
      </c>
      <c r="K251" s="21">
        <v>2.8258465626618201</v>
      </c>
      <c r="L251" s="21">
        <v>10.2316963278152</v>
      </c>
      <c r="M251" s="21">
        <v>4.2739498655457</v>
      </c>
      <c r="N251" s="21"/>
      <c r="O251" s="21"/>
    </row>
    <row r="252" spans="1:15">
      <c r="A252" s="20" t="str">
        <f t="shared" si="3"/>
        <v>DISTRIBUCION VOLUMEN X CRITERIO (Consumiciones)Golosinas&lt;2MIL</v>
      </c>
      <c r="B252" s="20" t="s">
        <v>45</v>
      </c>
      <c r="C252" s="20" t="s">
        <v>79</v>
      </c>
      <c r="D252" s="20" t="s">
        <v>83</v>
      </c>
      <c r="E252" s="21">
        <v>2.82889945703984</v>
      </c>
      <c r="F252" s="21">
        <v>2.1109940048526998</v>
      </c>
      <c r="G252" s="21">
        <v>2.5177603560242399</v>
      </c>
      <c r="H252" s="21">
        <v>2.2793948602517098</v>
      </c>
      <c r="I252" s="21">
        <v>3.75541236149714</v>
      </c>
      <c r="J252" s="21">
        <v>4.4561015813803104</v>
      </c>
      <c r="K252" s="21">
        <v>2.3093892287492501</v>
      </c>
      <c r="L252" s="21">
        <v>7.0121266858071101</v>
      </c>
      <c r="M252" s="21">
        <v>3.1276203134176099</v>
      </c>
      <c r="N252" s="21"/>
      <c r="O252" s="21"/>
    </row>
    <row r="253" spans="1:15">
      <c r="A253" s="20" t="str">
        <f t="shared" si="3"/>
        <v>DISTRIBUCION VOLUMEN X CRITERIO (Consumiciones)Golosinas2-5MIL</v>
      </c>
      <c r="B253" s="20" t="s">
        <v>45</v>
      </c>
      <c r="C253" s="20" t="s">
        <v>79</v>
      </c>
      <c r="D253" s="20" t="s">
        <v>86</v>
      </c>
      <c r="E253" s="21">
        <v>5.8311842943891499</v>
      </c>
      <c r="F253" s="21">
        <v>3.9950015051337799</v>
      </c>
      <c r="G253" s="21">
        <v>5.1888071956309796</v>
      </c>
      <c r="H253" s="21">
        <v>3.8737118955515299</v>
      </c>
      <c r="I253" s="21">
        <v>4.50540588996087</v>
      </c>
      <c r="J253" s="21">
        <v>4.6554703156060899</v>
      </c>
      <c r="K253" s="21">
        <v>8.1795904922252305</v>
      </c>
      <c r="L253" s="21">
        <v>5.6036561657590296</v>
      </c>
      <c r="M253" s="21">
        <v>3.1402075026530301</v>
      </c>
      <c r="N253" s="21"/>
      <c r="O253" s="21"/>
    </row>
    <row r="254" spans="1:15">
      <c r="A254" s="20" t="str">
        <f t="shared" si="3"/>
        <v>DISTRIBUCION VOLUMEN X CRITERIO (Consumiciones)Golosinas5-10MIL</v>
      </c>
      <c r="B254" s="20" t="s">
        <v>45</v>
      </c>
      <c r="C254" s="20" t="s">
        <v>79</v>
      </c>
      <c r="D254" s="20" t="s">
        <v>87</v>
      </c>
      <c r="E254" s="21">
        <v>6.2468962865945601</v>
      </c>
      <c r="F254" s="21">
        <v>2.4191917250283801</v>
      </c>
      <c r="G254" s="21">
        <v>11.012200712211399</v>
      </c>
      <c r="H254" s="21">
        <v>9.2415509688468997</v>
      </c>
      <c r="I254" s="21">
        <v>4.5124172002887697</v>
      </c>
      <c r="J254" s="21">
        <v>8.9222119726105795</v>
      </c>
      <c r="K254" s="21">
        <v>3.8697818404617199</v>
      </c>
      <c r="L254" s="21">
        <v>10.968794209286701</v>
      </c>
      <c r="M254" s="21">
        <v>3.9633202485086398</v>
      </c>
      <c r="N254" s="21"/>
      <c r="O254" s="21"/>
    </row>
    <row r="255" spans="1:15">
      <c r="A255" s="20" t="str">
        <f t="shared" si="3"/>
        <v>DISTRIBUCION VOLUMEN X CRITERIO (Consumiciones)Golosinas10-30MIL</v>
      </c>
      <c r="B255" s="20" t="s">
        <v>45</v>
      </c>
      <c r="C255" s="20" t="s">
        <v>79</v>
      </c>
      <c r="D255" s="20" t="s">
        <v>88</v>
      </c>
      <c r="E255" s="21">
        <v>37.0239059668029</v>
      </c>
      <c r="F255" s="21">
        <v>30.6794065058047</v>
      </c>
      <c r="G255" s="21">
        <v>23.544180375774101</v>
      </c>
      <c r="H255" s="21">
        <v>30.935388320199898</v>
      </c>
      <c r="I255" s="21">
        <v>25.134785322363999</v>
      </c>
      <c r="J255" s="21">
        <v>23.770900090289</v>
      </c>
      <c r="K255" s="21">
        <v>16.6619267379855</v>
      </c>
      <c r="L255" s="21">
        <v>20.828010112007199</v>
      </c>
      <c r="M255" s="21">
        <v>15.2599346789066</v>
      </c>
      <c r="N255" s="21"/>
      <c r="O255" s="21"/>
    </row>
    <row r="256" spans="1:15">
      <c r="A256" s="20" t="str">
        <f t="shared" si="3"/>
        <v>DISTRIBUCION VOLUMEN X CRITERIO (Consumiciones)Golosinas30-100MIL</v>
      </c>
      <c r="B256" s="20" t="s">
        <v>45</v>
      </c>
      <c r="C256" s="20" t="s">
        <v>79</v>
      </c>
      <c r="D256" s="20" t="s">
        <v>89</v>
      </c>
      <c r="E256" s="21">
        <v>20.491154426522201</v>
      </c>
      <c r="F256" s="21">
        <v>18.284945398098799</v>
      </c>
      <c r="G256" s="21">
        <v>28.362738033820101</v>
      </c>
      <c r="H256" s="21">
        <v>16.847735719761701</v>
      </c>
      <c r="I256" s="21">
        <v>15.5034040280759</v>
      </c>
      <c r="J256" s="21">
        <v>17.305383702697998</v>
      </c>
      <c r="K256" s="21">
        <v>17.863007750610802</v>
      </c>
      <c r="L256" s="21">
        <v>12.1505053773403</v>
      </c>
      <c r="M256" s="21">
        <v>15.383952029178101</v>
      </c>
      <c r="N256" s="21"/>
      <c r="O256" s="21"/>
    </row>
    <row r="257" spans="1:15">
      <c r="A257" s="20" t="str">
        <f t="shared" si="3"/>
        <v>DISTRIBUCION VOLUMEN X CRITERIO (Consumiciones)Golosinas100-200MIL</v>
      </c>
      <c r="B257" s="20" t="s">
        <v>45</v>
      </c>
      <c r="C257" s="20" t="s">
        <v>79</v>
      </c>
      <c r="D257" s="20" t="s">
        <v>90</v>
      </c>
      <c r="E257" s="21">
        <v>8.7127945444060799</v>
      </c>
      <c r="F257" s="21">
        <v>3.9341433250037201</v>
      </c>
      <c r="G257" s="21">
        <v>7.6870022253911197</v>
      </c>
      <c r="H257" s="21">
        <v>13.151931359049</v>
      </c>
      <c r="I257" s="21">
        <v>9.7040350747678197</v>
      </c>
      <c r="J257" s="21">
        <v>15.6589752633255</v>
      </c>
      <c r="K257" s="21">
        <v>8.3537779070195892</v>
      </c>
      <c r="L257" s="21">
        <v>13.312235429262699</v>
      </c>
      <c r="M257" s="21">
        <v>7.2545853552993496</v>
      </c>
      <c r="N257" s="21"/>
      <c r="O257" s="21"/>
    </row>
    <row r="258" spans="1:15">
      <c r="A258" s="20" t="str">
        <f t="shared" si="3"/>
        <v>DISTRIBUCION VOLUMEN X CRITERIO (Consumiciones)Golosinas200-500MIL</v>
      </c>
      <c r="B258" s="20" t="s">
        <v>45</v>
      </c>
      <c r="C258" s="20" t="s">
        <v>79</v>
      </c>
      <c r="D258" s="20" t="s">
        <v>91</v>
      </c>
      <c r="E258" s="21">
        <v>10.3091534350771</v>
      </c>
      <c r="F258" s="21">
        <v>8.4905212840423196</v>
      </c>
      <c r="G258" s="21">
        <v>15.1310062136984</v>
      </c>
      <c r="H258" s="21">
        <v>11.1363802403876</v>
      </c>
      <c r="I258" s="21">
        <v>9.9181134944474199</v>
      </c>
      <c r="J258" s="21">
        <v>12.598959340113</v>
      </c>
      <c r="K258" s="21">
        <v>18.284802567813198</v>
      </c>
      <c r="L258" s="21">
        <v>15.524953838511401</v>
      </c>
      <c r="M258" s="21">
        <v>13.822376080528301</v>
      </c>
      <c r="N258" s="21"/>
      <c r="O258" s="21"/>
    </row>
    <row r="259" spans="1:15">
      <c r="A259" s="20" t="str">
        <f t="shared" si="3"/>
        <v>DISTRIBUCION VOLUMEN X CRITERIO (Consumiciones)Golosinas&gt;500MIL</v>
      </c>
      <c r="B259" s="20" t="s">
        <v>45</v>
      </c>
      <c r="C259" s="20" t="s">
        <v>79</v>
      </c>
      <c r="D259" s="20" t="s">
        <v>92</v>
      </c>
      <c r="E259" s="21">
        <v>8.5559921338092906</v>
      </c>
      <c r="F259" s="21">
        <v>30.0857962520356</v>
      </c>
      <c r="G259" s="21">
        <v>6.5563156705443504</v>
      </c>
      <c r="H259" s="21">
        <v>12.5338631712408</v>
      </c>
      <c r="I259" s="21">
        <v>26.966412247406399</v>
      </c>
      <c r="J259" s="21">
        <v>12.632003559827201</v>
      </c>
      <c r="K259" s="21">
        <v>24.477723475134798</v>
      </c>
      <c r="L259" s="21">
        <v>14.5997105357027</v>
      </c>
      <c r="M259" s="21">
        <v>38.047991427894402</v>
      </c>
      <c r="N259" s="21"/>
      <c r="O259" s="21"/>
    </row>
    <row r="260" spans="1:15">
      <c r="A260" s="20" t="str">
        <f t="shared" ref="A260:A323" si="4">B260&amp;C260&amp;D260</f>
        <v>DISTRIBUCION VOLUMEN X CRITERIO (Consumiciones)GolosinasDE 15 A 19 AÑOS</v>
      </c>
      <c r="B260" s="20" t="s">
        <v>45</v>
      </c>
      <c r="C260" s="20" t="s">
        <v>79</v>
      </c>
      <c r="D260" s="20" t="s">
        <v>93</v>
      </c>
      <c r="E260" s="21">
        <v>11.365205880498999</v>
      </c>
      <c r="F260" s="21">
        <v>37.800343097964301</v>
      </c>
      <c r="G260" s="21">
        <v>2.7271908193211001</v>
      </c>
      <c r="H260" s="21">
        <v>16.720485842988801</v>
      </c>
      <c r="I260" s="21">
        <v>7.2108407340543703</v>
      </c>
      <c r="J260" s="21">
        <v>11.7094103436098</v>
      </c>
      <c r="K260" s="21">
        <v>3.9984604240960202</v>
      </c>
      <c r="L260" s="21">
        <v>3.1596696227775798</v>
      </c>
      <c r="M260" s="21">
        <v>23.071585324390298</v>
      </c>
      <c r="N260" s="21"/>
      <c r="O260" s="21"/>
    </row>
    <row r="261" spans="1:15">
      <c r="A261" s="20" t="str">
        <f t="shared" si="4"/>
        <v>DISTRIBUCION VOLUMEN X CRITERIO (Consumiciones)GolosinasDE 20 A 24 AÑOS</v>
      </c>
      <c r="B261" s="20" t="s">
        <v>45</v>
      </c>
      <c r="C261" s="20" t="s">
        <v>79</v>
      </c>
      <c r="D261" s="20" t="s">
        <v>94</v>
      </c>
      <c r="E261" s="21">
        <v>11.3502330362889</v>
      </c>
      <c r="F261" s="21">
        <v>3.70050739328964</v>
      </c>
      <c r="G261" s="21">
        <v>2.8967250303663898</v>
      </c>
      <c r="H261" s="21">
        <v>8.3167467681213196</v>
      </c>
      <c r="I261" s="21">
        <v>3.04101995246537</v>
      </c>
      <c r="J261" s="21">
        <v>5.0977303771107501</v>
      </c>
      <c r="K261" s="21">
        <v>14.3342613885704</v>
      </c>
      <c r="L261" s="21">
        <v>9.4037231730354005</v>
      </c>
      <c r="M261" s="21">
        <v>5.9338732111396197</v>
      </c>
      <c r="N261" s="21"/>
      <c r="O261" s="21"/>
    </row>
    <row r="262" spans="1:15">
      <c r="A262" s="20" t="str">
        <f t="shared" si="4"/>
        <v>DISTRIBUCION VOLUMEN X CRITERIO (Consumiciones)GolosinasDE 25 A 34 AÑOS</v>
      </c>
      <c r="B262" s="20" t="s">
        <v>45</v>
      </c>
      <c r="C262" s="20" t="s">
        <v>79</v>
      </c>
      <c r="D262" s="20" t="s">
        <v>95</v>
      </c>
      <c r="E262" s="21">
        <v>20.162086486074202</v>
      </c>
      <c r="F262" s="21">
        <v>7.9816772630502397</v>
      </c>
      <c r="G262" s="21">
        <v>19.516598657288998</v>
      </c>
      <c r="H262" s="21">
        <v>16.327786804668701</v>
      </c>
      <c r="I262" s="21">
        <v>14.9996596451297</v>
      </c>
      <c r="J262" s="21">
        <v>13.7184779291761</v>
      </c>
      <c r="K262" s="21">
        <v>18.567720048706899</v>
      </c>
      <c r="L262" s="21">
        <v>20.5765098078747</v>
      </c>
      <c r="M262" s="21">
        <v>10.2204854779052</v>
      </c>
      <c r="N262" s="21"/>
      <c r="O262" s="21"/>
    </row>
    <row r="263" spans="1:15">
      <c r="A263" s="20" t="str">
        <f t="shared" si="4"/>
        <v>DISTRIBUCION VOLUMEN X CRITERIO (Consumiciones)GolosinasDE 35 A 49 AÑOS</v>
      </c>
      <c r="B263" s="20" t="s">
        <v>45</v>
      </c>
      <c r="C263" s="20" t="s">
        <v>79</v>
      </c>
      <c r="D263" s="20" t="s">
        <v>96</v>
      </c>
      <c r="E263" s="21">
        <v>25.7206070383263</v>
      </c>
      <c r="F263" s="21">
        <v>26.104503432793098</v>
      </c>
      <c r="G263" s="21">
        <v>36.345642755114199</v>
      </c>
      <c r="H263" s="21">
        <v>34.407349420208497</v>
      </c>
      <c r="I263" s="21">
        <v>35.370406767213602</v>
      </c>
      <c r="J263" s="21">
        <v>40.6671110624847</v>
      </c>
      <c r="K263" s="21">
        <v>26.8606904439728</v>
      </c>
      <c r="L263" s="21">
        <v>34.076959475380697</v>
      </c>
      <c r="M263" s="21">
        <v>29.1101597997095</v>
      </c>
      <c r="N263" s="21"/>
      <c r="O263" s="21"/>
    </row>
    <row r="264" spans="1:15">
      <c r="A264" s="20" t="str">
        <f t="shared" si="4"/>
        <v>DISTRIBUCION VOLUMEN X CRITERIO (Consumiciones)GolosinasDE 50 A 59 AÑOS</v>
      </c>
      <c r="B264" s="20" t="s">
        <v>45</v>
      </c>
      <c r="C264" s="20" t="s">
        <v>79</v>
      </c>
      <c r="D264" s="20" t="s">
        <v>97</v>
      </c>
      <c r="E264" s="21">
        <v>25.443235877549501</v>
      </c>
      <c r="F264" s="21">
        <v>16.883995894430299</v>
      </c>
      <c r="G264" s="21">
        <v>27.271261207529299</v>
      </c>
      <c r="H264" s="21">
        <v>19.075135688504101</v>
      </c>
      <c r="I264" s="21">
        <v>22.471618718175598</v>
      </c>
      <c r="J264" s="21">
        <v>17.191103834236401</v>
      </c>
      <c r="K264" s="21">
        <v>24.502268877731201</v>
      </c>
      <c r="L264" s="21">
        <v>16.598752451443001</v>
      </c>
      <c r="M264" s="21">
        <v>12.4411749554395</v>
      </c>
      <c r="N264" s="21"/>
      <c r="O264" s="21"/>
    </row>
    <row r="265" spans="1:15">
      <c r="A265" s="20" t="str">
        <f t="shared" si="4"/>
        <v>DISTRIBUCION VOLUMEN X CRITERIO (Consumiciones)GolosinasDE 60 A 75 AÑOS</v>
      </c>
      <c r="B265" s="20" t="s">
        <v>45</v>
      </c>
      <c r="C265" s="20" t="s">
        <v>79</v>
      </c>
      <c r="D265" s="20" t="s">
        <v>98</v>
      </c>
      <c r="E265" s="21">
        <v>5.9586098912601102</v>
      </c>
      <c r="F265" s="21">
        <v>7.5289765453008997</v>
      </c>
      <c r="G265" s="21">
        <v>11.242599502204399</v>
      </c>
      <c r="H265" s="21">
        <v>5.1524464621112598</v>
      </c>
      <c r="I265" s="21">
        <v>16.906433090546901</v>
      </c>
      <c r="J265" s="21">
        <v>11.616173444402</v>
      </c>
      <c r="K265" s="21">
        <v>11.736596610594299</v>
      </c>
      <c r="L265" s="21">
        <v>16.184385469488699</v>
      </c>
      <c r="M265" s="21">
        <v>19.2227305041264</v>
      </c>
      <c r="N265" s="21"/>
      <c r="O265" s="21"/>
    </row>
    <row r="266" spans="1:15">
      <c r="A266" s="20" t="str">
        <f t="shared" si="4"/>
        <v>DISTRIBUCION VOLUMEN X CRITERIO (Consumiciones)GolosinasNIVEL ALTO</v>
      </c>
      <c r="B266" s="20" t="s">
        <v>45</v>
      </c>
      <c r="C266" s="20" t="s">
        <v>79</v>
      </c>
      <c r="D266" s="20" t="s">
        <v>99</v>
      </c>
      <c r="E266" s="21">
        <v>16.860784455635201</v>
      </c>
      <c r="F266" s="21">
        <v>13.4314873985848</v>
      </c>
      <c r="G266" s="21">
        <v>30.91482098026</v>
      </c>
      <c r="H266" s="21">
        <v>28.442603924585899</v>
      </c>
      <c r="I266" s="21">
        <v>22.874186623766001</v>
      </c>
      <c r="J266" s="21">
        <v>23.7299909734284</v>
      </c>
      <c r="K266" s="21">
        <v>20.8941608859026</v>
      </c>
      <c r="L266" s="21">
        <v>18.879625085495402</v>
      </c>
      <c r="M266" s="21">
        <v>23.202042056893202</v>
      </c>
      <c r="N266" s="21"/>
      <c r="O266" s="21"/>
    </row>
    <row r="267" spans="1:15">
      <c r="A267" s="20" t="str">
        <f t="shared" si="4"/>
        <v>DISTRIBUCION VOLUMEN X CRITERIO (Consumiciones)GolosinasNIVEL MEDIO ALTO</v>
      </c>
      <c r="B267" s="20" t="s">
        <v>45</v>
      </c>
      <c r="C267" s="20" t="s">
        <v>79</v>
      </c>
      <c r="D267" s="20" t="s">
        <v>100</v>
      </c>
      <c r="E267" s="21">
        <v>10.9044562888669</v>
      </c>
      <c r="F267" s="21">
        <v>6.2956750071629903</v>
      </c>
      <c r="G267" s="21">
        <v>14.407149048008501</v>
      </c>
      <c r="H267" s="21">
        <v>10.1206469398532</v>
      </c>
      <c r="I267" s="21">
        <v>7.6965194639842203</v>
      </c>
      <c r="J267" s="21">
        <v>14.7741452051101</v>
      </c>
      <c r="K267" s="21">
        <v>23.939544838879598</v>
      </c>
      <c r="L267" s="21">
        <v>14.386314407367299</v>
      </c>
      <c r="M267" s="21">
        <v>28.676763618005499</v>
      </c>
      <c r="N267" s="21"/>
      <c r="O267" s="21"/>
    </row>
    <row r="268" spans="1:15">
      <c r="A268" s="20" t="str">
        <f t="shared" si="4"/>
        <v>DISTRIBUCION VOLUMEN X CRITERIO (Consumiciones)GolosinasNIVEL MEDIO</v>
      </c>
      <c r="B268" s="20" t="s">
        <v>45</v>
      </c>
      <c r="C268" s="20" t="s">
        <v>79</v>
      </c>
      <c r="D268" s="20" t="s">
        <v>101</v>
      </c>
      <c r="E268" s="21">
        <v>34.422055217421402</v>
      </c>
      <c r="F268" s="21">
        <v>48.3431850081422</v>
      </c>
      <c r="G268" s="21">
        <v>24.349605662226999</v>
      </c>
      <c r="H268" s="21">
        <v>23.543946059369102</v>
      </c>
      <c r="I268" s="21">
        <v>27.788824663551999</v>
      </c>
      <c r="J268" s="21">
        <v>20.943918156598599</v>
      </c>
      <c r="K268" s="21">
        <v>13.8034518889149</v>
      </c>
      <c r="L268" s="21">
        <v>24.046653274556899</v>
      </c>
      <c r="M268" s="21">
        <v>15.8760856798442</v>
      </c>
      <c r="N268" s="21"/>
      <c r="O268" s="21"/>
    </row>
    <row r="269" spans="1:15">
      <c r="A269" s="20" t="str">
        <f t="shared" si="4"/>
        <v>DISTRIBUCION VOLUMEN X CRITERIO (Consumiciones)GolosinasNIVEL MEDIO BAJO</v>
      </c>
      <c r="B269" s="20" t="s">
        <v>45</v>
      </c>
      <c r="C269" s="20" t="s">
        <v>79</v>
      </c>
      <c r="D269" s="20" t="s">
        <v>102</v>
      </c>
      <c r="E269" s="21">
        <v>16.9598900538758</v>
      </c>
      <c r="F269" s="21">
        <v>10.1443912912597</v>
      </c>
      <c r="G269" s="21">
        <v>13.188168117551999</v>
      </c>
      <c r="H269" s="21">
        <v>16.523590702990798</v>
      </c>
      <c r="I269" s="21">
        <v>18.329912207618399</v>
      </c>
      <c r="J269" s="21">
        <v>18.481331472323902</v>
      </c>
      <c r="K269" s="21">
        <v>12.4348884932697</v>
      </c>
      <c r="L269" s="21">
        <v>16.290185090715301</v>
      </c>
      <c r="M269" s="21">
        <v>10.6728381705973</v>
      </c>
      <c r="N269" s="21"/>
      <c r="O269" s="21"/>
    </row>
    <row r="270" spans="1:15">
      <c r="A270" s="20" t="str">
        <f t="shared" si="4"/>
        <v>DISTRIBUCION VOLUMEN X CRITERIO (Consumiciones)GolosinasNIVEL BAJO</v>
      </c>
      <c r="B270" s="20" t="s">
        <v>45</v>
      </c>
      <c r="C270" s="20" t="s">
        <v>79</v>
      </c>
      <c r="D270" s="20" t="s">
        <v>103</v>
      </c>
      <c r="E270" s="21">
        <v>20.852790637769999</v>
      </c>
      <c r="F270" s="21">
        <v>21.785262745581601</v>
      </c>
      <c r="G270" s="21">
        <v>17.140256191952499</v>
      </c>
      <c r="H270" s="21">
        <v>21.369166134146901</v>
      </c>
      <c r="I270" s="21">
        <v>23.310540742395499</v>
      </c>
      <c r="J270" s="21">
        <v>22.070625844238499</v>
      </c>
      <c r="K270" s="21">
        <v>28.9279428613916</v>
      </c>
      <c r="L270" s="21">
        <v>26.397234885736498</v>
      </c>
      <c r="M270" s="21">
        <v>21.5722704746597</v>
      </c>
      <c r="N270" s="21"/>
      <c r="O270" s="21"/>
    </row>
    <row r="271" spans="1:15">
      <c r="A271" s="20" t="str">
        <f t="shared" si="4"/>
        <v>DISTRIBUCION VOLUMEN X CRITERIO (Consumiciones)GolosinasHOMBRE</v>
      </c>
      <c r="B271" s="20" t="s">
        <v>45</v>
      </c>
      <c r="C271" s="20" t="s">
        <v>79</v>
      </c>
      <c r="D271" s="20" t="s">
        <v>104</v>
      </c>
      <c r="E271" s="21">
        <v>34.776508510163097</v>
      </c>
      <c r="F271" s="21">
        <v>26.942046909398201</v>
      </c>
      <c r="G271" s="21">
        <v>44.476719178740296</v>
      </c>
      <c r="H271" s="21">
        <v>45.7226470563756</v>
      </c>
      <c r="I271" s="21">
        <v>37.627228006124497</v>
      </c>
      <c r="J271" s="21">
        <v>37.549104630979599</v>
      </c>
      <c r="K271" s="21">
        <v>28.8103234984777</v>
      </c>
      <c r="L271" s="21">
        <v>31.298464146837901</v>
      </c>
      <c r="M271" s="21">
        <v>49.053833235454697</v>
      </c>
      <c r="N271" s="21"/>
      <c r="O271" s="21"/>
    </row>
    <row r="272" spans="1:15">
      <c r="A272" s="20" t="str">
        <f t="shared" si="4"/>
        <v>DISTRIBUCION VOLUMEN X CRITERIO (Consumiciones)GolosinasMUJER</v>
      </c>
      <c r="B272" s="20" t="s">
        <v>45</v>
      </c>
      <c r="C272" s="20" t="s">
        <v>79</v>
      </c>
      <c r="D272" s="20" t="s">
        <v>105</v>
      </c>
      <c r="E272" s="21">
        <v>65.223475925549806</v>
      </c>
      <c r="F272" s="21">
        <v>73.057960344258504</v>
      </c>
      <c r="G272" s="21">
        <v>55.523280821259704</v>
      </c>
      <c r="H272" s="21">
        <v>54.2773067045704</v>
      </c>
      <c r="I272" s="21">
        <v>62.372752818953202</v>
      </c>
      <c r="J272" s="21">
        <v>62.450907020719903</v>
      </c>
      <c r="K272" s="21">
        <v>71.189665469880595</v>
      </c>
      <c r="L272" s="21">
        <v>68.701535853162099</v>
      </c>
      <c r="M272" s="21">
        <v>50.946177067556903</v>
      </c>
      <c r="N272" s="21"/>
      <c r="O272" s="21"/>
    </row>
    <row r="273" spans="1:15">
      <c r="A273" s="20" t="str">
        <f t="shared" si="4"/>
        <v>DISTRIBUCION VOLUMEN X CRITERIO (kg ó litros)Total AperitivosT.ESPAÑA</v>
      </c>
      <c r="B273" s="20" t="s">
        <v>51</v>
      </c>
      <c r="C273" s="20" t="s">
        <v>44</v>
      </c>
      <c r="D273" s="20" t="s">
        <v>47</v>
      </c>
      <c r="E273" s="21">
        <v>100</v>
      </c>
      <c r="F273" s="21">
        <v>100</v>
      </c>
      <c r="G273" s="21">
        <v>100</v>
      </c>
      <c r="H273" s="21">
        <v>100</v>
      </c>
      <c r="I273" s="21">
        <v>100</v>
      </c>
      <c r="J273" s="21">
        <v>100</v>
      </c>
      <c r="K273" s="21">
        <v>100</v>
      </c>
      <c r="L273" s="21">
        <v>100</v>
      </c>
      <c r="M273" s="21">
        <v>100</v>
      </c>
      <c r="N273" s="21"/>
      <c r="O273" s="21"/>
    </row>
    <row r="274" spans="1:15">
      <c r="A274" s="20" t="str">
        <f t="shared" si="4"/>
        <v>DISTRIBUCION VOLUMEN X CRITERIO (kg ó litros)Total AperitivosBCN AM</v>
      </c>
      <c r="B274" s="20" t="s">
        <v>51</v>
      </c>
      <c r="C274" s="20" t="s">
        <v>44</v>
      </c>
      <c r="D274" s="20" t="s">
        <v>52</v>
      </c>
      <c r="E274" s="21">
        <v>10.903316198074</v>
      </c>
      <c r="F274" s="21">
        <v>10.746719044281599</v>
      </c>
      <c r="G274" s="21">
        <v>11.295724733048401</v>
      </c>
      <c r="H274" s="21">
        <v>12.352103928358201</v>
      </c>
      <c r="I274" s="21">
        <v>8.7196061584622502</v>
      </c>
      <c r="J274" s="21">
        <v>8.4402221123905203</v>
      </c>
      <c r="K274" s="21">
        <v>9.8786917958742606</v>
      </c>
      <c r="L274" s="21">
        <v>12.416292303478</v>
      </c>
      <c r="M274" s="21">
        <v>9.3741283891110196</v>
      </c>
      <c r="N274" s="21"/>
      <c r="O274" s="21"/>
    </row>
    <row r="275" spans="1:15">
      <c r="A275" s="20" t="str">
        <f t="shared" si="4"/>
        <v>DISTRIBUCION VOLUMEN X CRITERIO (kg ó litros)Total AperitivosREST.CAT ARAGON</v>
      </c>
      <c r="B275" s="20" t="s">
        <v>51</v>
      </c>
      <c r="C275" s="20" t="s">
        <v>44</v>
      </c>
      <c r="D275" s="20" t="s">
        <v>57</v>
      </c>
      <c r="E275" s="21">
        <v>14.712258143132001</v>
      </c>
      <c r="F275" s="21">
        <v>14.6150412657608</v>
      </c>
      <c r="G275" s="21">
        <v>15.559853197087801</v>
      </c>
      <c r="H275" s="21">
        <v>17.131320275069399</v>
      </c>
      <c r="I275" s="21">
        <v>17.103635221942099</v>
      </c>
      <c r="J275" s="21">
        <v>19.2243535805151</v>
      </c>
      <c r="K275" s="21">
        <v>18.819926729696299</v>
      </c>
      <c r="L275" s="21">
        <v>19.999096017993001</v>
      </c>
      <c r="M275" s="21">
        <v>17.079209274797002</v>
      </c>
      <c r="N275" s="21"/>
      <c r="O275" s="21"/>
    </row>
    <row r="276" spans="1:15">
      <c r="A276" s="20" t="str">
        <f t="shared" si="4"/>
        <v>DISTRIBUCION VOLUMEN X CRITERIO (kg ó litros)Total AperitivosLEVANTE</v>
      </c>
      <c r="B276" s="20" t="s">
        <v>51</v>
      </c>
      <c r="C276" s="20" t="s">
        <v>44</v>
      </c>
      <c r="D276" s="20" t="s">
        <v>61</v>
      </c>
      <c r="E276" s="21">
        <v>13.831759850359999</v>
      </c>
      <c r="F276" s="21">
        <v>12.2602947947942</v>
      </c>
      <c r="G276" s="21">
        <v>12.138620577450601</v>
      </c>
      <c r="H276" s="21">
        <v>10.8450250951295</v>
      </c>
      <c r="I276" s="21">
        <v>13.8061650369809</v>
      </c>
      <c r="J276" s="21">
        <v>10.799590753842301</v>
      </c>
      <c r="K276" s="21">
        <v>11.2814040740897</v>
      </c>
      <c r="L276" s="21">
        <v>9.6419449313397507</v>
      </c>
      <c r="M276" s="21">
        <v>11.504327492240099</v>
      </c>
      <c r="N276" s="21"/>
      <c r="O276" s="21"/>
    </row>
    <row r="277" spans="1:15">
      <c r="A277" s="20" t="str">
        <f t="shared" si="4"/>
        <v>DISTRIBUCION VOLUMEN X CRITERIO (kg ó litros)Total AperitivosANDALUCIA</v>
      </c>
      <c r="B277" s="20" t="s">
        <v>51</v>
      </c>
      <c r="C277" s="20" t="s">
        <v>44</v>
      </c>
      <c r="D277" s="20" t="s">
        <v>65</v>
      </c>
      <c r="E277" s="21">
        <v>20.1536098650372</v>
      </c>
      <c r="F277" s="21">
        <v>21.251853797231501</v>
      </c>
      <c r="G277" s="21">
        <v>20.4649119826726</v>
      </c>
      <c r="H277" s="21">
        <v>19.503412657480698</v>
      </c>
      <c r="I277" s="21">
        <v>18.838837079952601</v>
      </c>
      <c r="J277" s="21">
        <v>20.556176062425699</v>
      </c>
      <c r="K277" s="21">
        <v>20.755805658975799</v>
      </c>
      <c r="L277" s="21">
        <v>19.205232450635101</v>
      </c>
      <c r="M277" s="21">
        <v>21.399698039382301</v>
      </c>
      <c r="N277" s="21"/>
      <c r="O277" s="21"/>
    </row>
    <row r="278" spans="1:15">
      <c r="A278" s="20" t="str">
        <f t="shared" si="4"/>
        <v>DISTRIBUCION VOLUMEN X CRITERIO (kg ó litros)Total AperitivosMDD AM</v>
      </c>
      <c r="B278" s="20" t="s">
        <v>51</v>
      </c>
      <c r="C278" s="20" t="s">
        <v>44</v>
      </c>
      <c r="D278" s="20" t="s">
        <v>69</v>
      </c>
      <c r="E278" s="21">
        <v>11.499715936810199</v>
      </c>
      <c r="F278" s="21">
        <v>10.504127019184899</v>
      </c>
      <c r="G278" s="21">
        <v>12.373347251322601</v>
      </c>
      <c r="H278" s="21">
        <v>9.80782166177916</v>
      </c>
      <c r="I278" s="21">
        <v>13.4367517754171</v>
      </c>
      <c r="J278" s="21">
        <v>9.5248850099669191</v>
      </c>
      <c r="K278" s="21">
        <v>8.2161077596151202</v>
      </c>
      <c r="L278" s="21">
        <v>9.2297500420910001</v>
      </c>
      <c r="M278" s="21">
        <v>11.0596853945778</v>
      </c>
      <c r="N278" s="21"/>
      <c r="O278" s="21"/>
    </row>
    <row r="279" spans="1:15">
      <c r="A279" s="20" t="str">
        <f t="shared" si="4"/>
        <v>DISTRIBUCION VOLUMEN X CRITERIO (kg ó litros)Total AperitivosRTO CENTRO</v>
      </c>
      <c r="B279" s="20" t="s">
        <v>51</v>
      </c>
      <c r="C279" s="20" t="s">
        <v>44</v>
      </c>
      <c r="D279" s="20" t="s">
        <v>73</v>
      </c>
      <c r="E279" s="21">
        <v>9.9424867364364093</v>
      </c>
      <c r="F279" s="21">
        <v>12.5361151488327</v>
      </c>
      <c r="G279" s="21">
        <v>10.3543970976921</v>
      </c>
      <c r="H279" s="21">
        <v>9.2363371571317803</v>
      </c>
      <c r="I279" s="21">
        <v>9.26878301316974</v>
      </c>
      <c r="J279" s="21">
        <v>15.5027488604014</v>
      </c>
      <c r="K279" s="21">
        <v>14.5960419815855</v>
      </c>
      <c r="L279" s="21">
        <v>14.2600634522385</v>
      </c>
      <c r="M279" s="21">
        <v>15.535573320763399</v>
      </c>
      <c r="N279" s="21"/>
      <c r="O279" s="21"/>
    </row>
    <row r="280" spans="1:15">
      <c r="A280" s="20" t="str">
        <f t="shared" si="4"/>
        <v>DISTRIBUCION VOLUMEN X CRITERIO (kg ó litros)Total AperitivosNORTE-CENTRO</v>
      </c>
      <c r="B280" s="20" t="s">
        <v>51</v>
      </c>
      <c r="C280" s="20" t="s">
        <v>44</v>
      </c>
      <c r="D280" s="20" t="s">
        <v>77</v>
      </c>
      <c r="E280" s="21">
        <v>11.0626169312378</v>
      </c>
      <c r="F280" s="21">
        <v>10.4414924149907</v>
      </c>
      <c r="G280" s="21">
        <v>9.4773363559295198</v>
      </c>
      <c r="H280" s="21">
        <v>11.553735629232699</v>
      </c>
      <c r="I280" s="21">
        <v>11.6603963859445</v>
      </c>
      <c r="J280" s="21">
        <v>10.1867251874865</v>
      </c>
      <c r="K280" s="21">
        <v>9.5617692579390301</v>
      </c>
      <c r="L280" s="21">
        <v>10.1785649397463</v>
      </c>
      <c r="M280" s="21">
        <v>8.5889862074952994</v>
      </c>
      <c r="N280" s="21"/>
      <c r="O280" s="21"/>
    </row>
    <row r="281" spans="1:15">
      <c r="A281" s="20" t="str">
        <f t="shared" si="4"/>
        <v>DISTRIBUCION VOLUMEN X CRITERIO (kg ó litros)Total AperitivosNOROESTE</v>
      </c>
      <c r="B281" s="20" t="s">
        <v>51</v>
      </c>
      <c r="C281" s="20" t="s">
        <v>44</v>
      </c>
      <c r="D281" s="20" t="s">
        <v>80</v>
      </c>
      <c r="E281" s="21">
        <v>7.8942378478091397</v>
      </c>
      <c r="F281" s="21">
        <v>7.6443549224547196</v>
      </c>
      <c r="G281" s="21">
        <v>8.3358129480269891</v>
      </c>
      <c r="H281" s="21">
        <v>9.5702430552303905</v>
      </c>
      <c r="I281" s="21">
        <v>7.1658293952295899</v>
      </c>
      <c r="J281" s="21">
        <v>5.7652961078318796</v>
      </c>
      <c r="K281" s="21">
        <v>6.8902502717802401</v>
      </c>
      <c r="L281" s="21">
        <v>5.06905607266481</v>
      </c>
      <c r="M281" s="21">
        <v>5.4583951064941401</v>
      </c>
      <c r="N281" s="21"/>
      <c r="O281" s="21"/>
    </row>
    <row r="282" spans="1:15">
      <c r="A282" s="20" t="str">
        <f t="shared" si="4"/>
        <v>DISTRIBUCION VOLUMEN X CRITERIO (kg ó litros)Total Aperitivos&lt;2MIL</v>
      </c>
      <c r="B282" s="20" t="s">
        <v>51</v>
      </c>
      <c r="C282" s="20" t="s">
        <v>44</v>
      </c>
      <c r="D282" s="20" t="s">
        <v>83</v>
      </c>
      <c r="E282" s="21">
        <v>6.6205667572265003</v>
      </c>
      <c r="F282" s="21">
        <v>5.2240913084995499</v>
      </c>
      <c r="G282" s="21">
        <v>5.16272217988785</v>
      </c>
      <c r="H282" s="21">
        <v>6.8057287550791603</v>
      </c>
      <c r="I282" s="21">
        <v>6.1225771776615296</v>
      </c>
      <c r="J282" s="21">
        <v>4.2410032992540101</v>
      </c>
      <c r="K282" s="21">
        <v>7.1789031129557301</v>
      </c>
      <c r="L282" s="21">
        <v>6.2317406412626299</v>
      </c>
      <c r="M282" s="21">
        <v>6.4810433315352798</v>
      </c>
      <c r="N282" s="21"/>
      <c r="O282" s="21"/>
    </row>
    <row r="283" spans="1:15">
      <c r="A283" s="20" t="str">
        <f t="shared" si="4"/>
        <v>DISTRIBUCION VOLUMEN X CRITERIO (kg ó litros)Total Aperitivos2-5MIL</v>
      </c>
      <c r="B283" s="20" t="s">
        <v>51</v>
      </c>
      <c r="C283" s="20" t="s">
        <v>44</v>
      </c>
      <c r="D283" s="20" t="s">
        <v>86</v>
      </c>
      <c r="E283" s="21">
        <v>4.32153023935789</v>
      </c>
      <c r="F283" s="21">
        <v>4.0378817784369199</v>
      </c>
      <c r="G283" s="21">
        <v>6.0869142851495903</v>
      </c>
      <c r="H283" s="21">
        <v>4.5037572542979101</v>
      </c>
      <c r="I283" s="21">
        <v>5.1479463122625502</v>
      </c>
      <c r="J283" s="21">
        <v>4.9534462561539696</v>
      </c>
      <c r="K283" s="21">
        <v>4.3531580055029799</v>
      </c>
      <c r="L283" s="21">
        <v>4.2996889136941903</v>
      </c>
      <c r="M283" s="21">
        <v>3.5336774200979102</v>
      </c>
      <c r="N283" s="21"/>
      <c r="O283" s="21"/>
    </row>
    <row r="284" spans="1:15">
      <c r="A284" s="20" t="str">
        <f t="shared" si="4"/>
        <v>DISTRIBUCION VOLUMEN X CRITERIO (kg ó litros)Total Aperitivos5-10MIL</v>
      </c>
      <c r="B284" s="20" t="s">
        <v>51</v>
      </c>
      <c r="C284" s="20" t="s">
        <v>44</v>
      </c>
      <c r="D284" s="20" t="s">
        <v>87</v>
      </c>
      <c r="E284" s="21">
        <v>8.7550766031577503</v>
      </c>
      <c r="F284" s="21">
        <v>8.6052800113113292</v>
      </c>
      <c r="G284" s="21">
        <v>4.7778379300654796</v>
      </c>
      <c r="H284" s="21">
        <v>4.7396410988918998</v>
      </c>
      <c r="I284" s="21">
        <v>5.4703840184191002</v>
      </c>
      <c r="J284" s="21">
        <v>5.2680088448338704</v>
      </c>
      <c r="K284" s="21">
        <v>6.3738910087457503</v>
      </c>
      <c r="L284" s="21">
        <v>4.5333701795207597</v>
      </c>
      <c r="M284" s="21">
        <v>4.2928250836998698</v>
      </c>
      <c r="N284" s="21"/>
      <c r="O284" s="21"/>
    </row>
    <row r="285" spans="1:15">
      <c r="A285" s="20" t="str">
        <f t="shared" si="4"/>
        <v>DISTRIBUCION VOLUMEN X CRITERIO (kg ó litros)Total Aperitivos10-30MIL</v>
      </c>
      <c r="B285" s="20" t="s">
        <v>51</v>
      </c>
      <c r="C285" s="20" t="s">
        <v>44</v>
      </c>
      <c r="D285" s="20" t="s">
        <v>88</v>
      </c>
      <c r="E285" s="21">
        <v>20.6545789987516</v>
      </c>
      <c r="F285" s="21">
        <v>24.1367733284773</v>
      </c>
      <c r="G285" s="21">
        <v>19.567317891647399</v>
      </c>
      <c r="H285" s="21">
        <v>22.610991924517698</v>
      </c>
      <c r="I285" s="21">
        <v>20.112246232166999</v>
      </c>
      <c r="J285" s="21">
        <v>23.328228230083798</v>
      </c>
      <c r="K285" s="21">
        <v>20.755649299421801</v>
      </c>
      <c r="L285" s="21">
        <v>20.536752791306998</v>
      </c>
      <c r="M285" s="21">
        <v>22.964438045113901</v>
      </c>
      <c r="N285" s="21"/>
      <c r="O285" s="21"/>
    </row>
    <row r="286" spans="1:15">
      <c r="A286" s="20" t="str">
        <f t="shared" si="4"/>
        <v>DISTRIBUCION VOLUMEN X CRITERIO (kg ó litros)Total Aperitivos30-100MIL</v>
      </c>
      <c r="B286" s="20" t="s">
        <v>51</v>
      </c>
      <c r="C286" s="20" t="s">
        <v>44</v>
      </c>
      <c r="D286" s="20" t="s">
        <v>89</v>
      </c>
      <c r="E286" s="21">
        <v>19.560252351977098</v>
      </c>
      <c r="F286" s="21">
        <v>20.402353575367901</v>
      </c>
      <c r="G286" s="21">
        <v>21.940130884322201</v>
      </c>
      <c r="H286" s="21">
        <v>21.154211062297001</v>
      </c>
      <c r="I286" s="21">
        <v>24.196382848880901</v>
      </c>
      <c r="J286" s="21">
        <v>22.671223805837201</v>
      </c>
      <c r="K286" s="21">
        <v>24.753183256840199</v>
      </c>
      <c r="L286" s="21">
        <v>25.267733196596001</v>
      </c>
      <c r="M286" s="21">
        <v>23.288014554943199</v>
      </c>
      <c r="N286" s="21"/>
      <c r="O286" s="21"/>
    </row>
    <row r="287" spans="1:15">
      <c r="A287" s="20" t="str">
        <f t="shared" si="4"/>
        <v>DISTRIBUCION VOLUMEN X CRITERIO (kg ó litros)Total Aperitivos100-200MIL</v>
      </c>
      <c r="B287" s="20" t="s">
        <v>51</v>
      </c>
      <c r="C287" s="20" t="s">
        <v>44</v>
      </c>
      <c r="D287" s="20" t="s">
        <v>90</v>
      </c>
      <c r="E287" s="21">
        <v>8.1370992189334608</v>
      </c>
      <c r="F287" s="21">
        <v>7.7645002088621897</v>
      </c>
      <c r="G287" s="21">
        <v>10.570568032757199</v>
      </c>
      <c r="H287" s="21">
        <v>9.3293586160201993</v>
      </c>
      <c r="I287" s="21">
        <v>8.7727164473070598</v>
      </c>
      <c r="J287" s="21">
        <v>8.6695759269041304</v>
      </c>
      <c r="K287" s="21">
        <v>8.5244401554696605</v>
      </c>
      <c r="L287" s="21">
        <v>9.0792235602127391</v>
      </c>
      <c r="M287" s="21">
        <v>9.6672860033784396</v>
      </c>
      <c r="N287" s="21"/>
      <c r="O287" s="21"/>
    </row>
    <row r="288" spans="1:15">
      <c r="A288" s="20" t="str">
        <f t="shared" si="4"/>
        <v>DISTRIBUCION VOLUMEN X CRITERIO (kg ó litros)Total Aperitivos200-500MIL</v>
      </c>
      <c r="B288" s="20" t="s">
        <v>51</v>
      </c>
      <c r="C288" s="20" t="s">
        <v>44</v>
      </c>
      <c r="D288" s="20" t="s">
        <v>91</v>
      </c>
      <c r="E288" s="21">
        <v>16.8649710190634</v>
      </c>
      <c r="F288" s="21">
        <v>15.0996845272971</v>
      </c>
      <c r="G288" s="21">
        <v>14.742506721121501</v>
      </c>
      <c r="H288" s="21">
        <v>14.7127818851128</v>
      </c>
      <c r="I288" s="21">
        <v>14.0197655530924</v>
      </c>
      <c r="J288" s="21">
        <v>15.2278122708349</v>
      </c>
      <c r="K288" s="21">
        <v>13.937953384576501</v>
      </c>
      <c r="L288" s="21">
        <v>13.903682754949999</v>
      </c>
      <c r="M288" s="21">
        <v>14.122052619753401</v>
      </c>
      <c r="N288" s="21"/>
      <c r="O288" s="21"/>
    </row>
    <row r="289" spans="1:15">
      <c r="A289" s="20" t="str">
        <f t="shared" si="4"/>
        <v>DISTRIBUCION VOLUMEN X CRITERIO (kg ó litros)Total Aperitivos&gt;500MIL</v>
      </c>
      <c r="B289" s="20" t="s">
        <v>51</v>
      </c>
      <c r="C289" s="20" t="s">
        <v>44</v>
      </c>
      <c r="D289" s="20" t="s">
        <v>92</v>
      </c>
      <c r="E289" s="21">
        <v>15.0859260718978</v>
      </c>
      <c r="F289" s="21">
        <v>14.7294309452171</v>
      </c>
      <c r="G289" s="21">
        <v>17.152001574608999</v>
      </c>
      <c r="H289" s="21">
        <v>16.143530468174099</v>
      </c>
      <c r="I289" s="21">
        <v>16.157984854384299</v>
      </c>
      <c r="J289" s="21">
        <v>15.640697986531499</v>
      </c>
      <c r="K289" s="21">
        <v>14.1228191175442</v>
      </c>
      <c r="L289" s="21">
        <v>16.147808674914099</v>
      </c>
      <c r="M289" s="21">
        <v>15.6506655540423</v>
      </c>
      <c r="N289" s="21"/>
      <c r="O289" s="21"/>
    </row>
    <row r="290" spans="1:15">
      <c r="A290" s="20" t="str">
        <f t="shared" si="4"/>
        <v>DISTRIBUCION VOLUMEN X CRITERIO (kg ó litros)Total AperitivosDE 15 A 19 AÑOS</v>
      </c>
      <c r="B290" s="20" t="s">
        <v>51</v>
      </c>
      <c r="C290" s="20" t="s">
        <v>44</v>
      </c>
      <c r="D290" s="20" t="s">
        <v>93</v>
      </c>
      <c r="E290" s="21">
        <v>6.9294428995614803</v>
      </c>
      <c r="F290" s="21">
        <v>7.5414622730458003</v>
      </c>
      <c r="G290" s="21">
        <v>6.11734314474052</v>
      </c>
      <c r="H290" s="21">
        <v>4.8662964225583902</v>
      </c>
      <c r="I290" s="21">
        <v>5.2041457605981503</v>
      </c>
      <c r="J290" s="21">
        <v>8.8212340231531901</v>
      </c>
      <c r="K290" s="21">
        <v>6.9583664001910899</v>
      </c>
      <c r="L290" s="21">
        <v>7.3010096355521297</v>
      </c>
      <c r="M290" s="21">
        <v>7.47774237951944</v>
      </c>
      <c r="N290" s="21"/>
      <c r="O290" s="21"/>
    </row>
    <row r="291" spans="1:15">
      <c r="A291" s="20" t="str">
        <f t="shared" si="4"/>
        <v>DISTRIBUCION VOLUMEN X CRITERIO (kg ó litros)Total AperitivosDE 20 A 24 AÑOS</v>
      </c>
      <c r="B291" s="20" t="s">
        <v>51</v>
      </c>
      <c r="C291" s="20" t="s">
        <v>44</v>
      </c>
      <c r="D291" s="20" t="s">
        <v>94</v>
      </c>
      <c r="E291" s="21">
        <v>2.4077509179005401</v>
      </c>
      <c r="F291" s="21">
        <v>3.7824720946132899</v>
      </c>
      <c r="G291" s="21">
        <v>4.5020807144758299</v>
      </c>
      <c r="H291" s="21">
        <v>4.9075222082691701</v>
      </c>
      <c r="I291" s="21">
        <v>3.7263343695236801</v>
      </c>
      <c r="J291" s="21">
        <v>3.3655045615878199</v>
      </c>
      <c r="K291" s="21">
        <v>3.86197217173468</v>
      </c>
      <c r="L291" s="21">
        <v>3.2557372611363702</v>
      </c>
      <c r="M291" s="21">
        <v>3.6798598146077599</v>
      </c>
      <c r="N291" s="21"/>
      <c r="O291" s="21"/>
    </row>
    <row r="292" spans="1:15">
      <c r="A292" s="20" t="str">
        <f t="shared" si="4"/>
        <v>DISTRIBUCION VOLUMEN X CRITERIO (kg ó litros)Total AperitivosDE 25 A 34 AÑOS</v>
      </c>
      <c r="B292" s="20" t="s">
        <v>51</v>
      </c>
      <c r="C292" s="20" t="s">
        <v>44</v>
      </c>
      <c r="D292" s="20" t="s">
        <v>95</v>
      </c>
      <c r="E292" s="21">
        <v>10.6739341291235</v>
      </c>
      <c r="F292" s="21">
        <v>9.0388655715499393</v>
      </c>
      <c r="G292" s="21">
        <v>9.5003554184491499</v>
      </c>
      <c r="H292" s="21">
        <v>9.9811703466230597</v>
      </c>
      <c r="I292" s="21">
        <v>9.2109739888343096</v>
      </c>
      <c r="J292" s="21">
        <v>9.4013290200581192</v>
      </c>
      <c r="K292" s="21">
        <v>6.2756496432654503</v>
      </c>
      <c r="L292" s="21">
        <v>5.9948409494162398</v>
      </c>
      <c r="M292" s="21">
        <v>8.0636030837222208</v>
      </c>
      <c r="N292" s="21"/>
      <c r="O292" s="21"/>
    </row>
    <row r="293" spans="1:15">
      <c r="A293" s="20" t="str">
        <f t="shared" si="4"/>
        <v>DISTRIBUCION VOLUMEN X CRITERIO (kg ó litros)Total AperitivosDE 35 A 49 AÑOS</v>
      </c>
      <c r="B293" s="20" t="s">
        <v>51</v>
      </c>
      <c r="C293" s="20" t="s">
        <v>44</v>
      </c>
      <c r="D293" s="20" t="s">
        <v>96</v>
      </c>
      <c r="E293" s="21">
        <v>28.343874032065301</v>
      </c>
      <c r="F293" s="21">
        <v>28.463240120800499</v>
      </c>
      <c r="G293" s="21">
        <v>23.030149111628798</v>
      </c>
      <c r="H293" s="21">
        <v>24.276587181540801</v>
      </c>
      <c r="I293" s="21">
        <v>25.696976260104201</v>
      </c>
      <c r="J293" s="21">
        <v>17.3115824954603</v>
      </c>
      <c r="K293" s="21">
        <v>21.291180709351401</v>
      </c>
      <c r="L293" s="21">
        <v>22.1718319268493</v>
      </c>
      <c r="M293" s="21">
        <v>22.459732532592501</v>
      </c>
      <c r="N293" s="21"/>
      <c r="O293" s="21"/>
    </row>
    <row r="294" spans="1:15">
      <c r="A294" s="20" t="str">
        <f t="shared" si="4"/>
        <v>DISTRIBUCION VOLUMEN X CRITERIO (kg ó litros)Total AperitivosDE 50 A 59 AÑOS</v>
      </c>
      <c r="B294" s="20" t="s">
        <v>51</v>
      </c>
      <c r="C294" s="20" t="s">
        <v>44</v>
      </c>
      <c r="D294" s="20" t="s">
        <v>97</v>
      </c>
      <c r="E294" s="21">
        <v>22.145473236898599</v>
      </c>
      <c r="F294" s="21">
        <v>22.2686816814984</v>
      </c>
      <c r="G294" s="21">
        <v>23.684962297534099</v>
      </c>
      <c r="H294" s="21">
        <v>21.543728762499001</v>
      </c>
      <c r="I294" s="21">
        <v>20.8796483860195</v>
      </c>
      <c r="J294" s="21">
        <v>19.2659645870371</v>
      </c>
      <c r="K294" s="21">
        <v>18.598136244520798</v>
      </c>
      <c r="L294" s="21">
        <v>20.712752571235502</v>
      </c>
      <c r="M294" s="21">
        <v>18.243455929875299</v>
      </c>
      <c r="N294" s="21"/>
      <c r="O294" s="21"/>
    </row>
    <row r="295" spans="1:15">
      <c r="A295" s="20" t="str">
        <f t="shared" si="4"/>
        <v>DISTRIBUCION VOLUMEN X CRITERIO (kg ó litros)Total AperitivosDE 60 A 75 AÑOS</v>
      </c>
      <c r="B295" s="20" t="s">
        <v>51</v>
      </c>
      <c r="C295" s="20" t="s">
        <v>44</v>
      </c>
      <c r="D295" s="20" t="s">
        <v>98</v>
      </c>
      <c r="E295" s="21">
        <v>29.499526285626999</v>
      </c>
      <c r="F295" s="21">
        <v>28.905277524976</v>
      </c>
      <c r="G295" s="21">
        <v>33.165109002312299</v>
      </c>
      <c r="H295" s="21">
        <v>34.424691677820903</v>
      </c>
      <c r="I295" s="21">
        <v>35.281924381760703</v>
      </c>
      <c r="J295" s="21">
        <v>41.834385144973801</v>
      </c>
      <c r="K295" s="21">
        <v>43.014691202017502</v>
      </c>
      <c r="L295" s="21">
        <v>40.563828147757498</v>
      </c>
      <c r="M295" s="21">
        <v>40.075610970592599</v>
      </c>
      <c r="N295" s="21"/>
      <c r="O295" s="21"/>
    </row>
    <row r="296" spans="1:15">
      <c r="A296" s="20" t="str">
        <f t="shared" si="4"/>
        <v>DISTRIBUCION VOLUMEN X CRITERIO (kg ó litros)Total AperitivosNIVEL ALTO</v>
      </c>
      <c r="B296" s="20" t="s">
        <v>51</v>
      </c>
      <c r="C296" s="20" t="s">
        <v>44</v>
      </c>
      <c r="D296" s="20" t="s">
        <v>99</v>
      </c>
      <c r="E296" s="21">
        <v>19.433838446036098</v>
      </c>
      <c r="F296" s="21">
        <v>21.048495759581701</v>
      </c>
      <c r="G296" s="21">
        <v>22.4004120023836</v>
      </c>
      <c r="H296" s="21">
        <v>21.980618593165499</v>
      </c>
      <c r="I296" s="21">
        <v>22.1288157526755</v>
      </c>
      <c r="J296" s="21">
        <v>17.892046633752901</v>
      </c>
      <c r="K296" s="21">
        <v>15.761652281221799</v>
      </c>
      <c r="L296" s="21">
        <v>16.479076775838099</v>
      </c>
      <c r="M296" s="21">
        <v>22.265057801750299</v>
      </c>
      <c r="N296" s="21"/>
      <c r="O296" s="21"/>
    </row>
    <row r="297" spans="1:15">
      <c r="A297" s="20" t="str">
        <f t="shared" si="4"/>
        <v>DISTRIBUCION VOLUMEN X CRITERIO (kg ó litros)Total AperitivosNIVEL MEDIO ALTO</v>
      </c>
      <c r="B297" s="20" t="s">
        <v>51</v>
      </c>
      <c r="C297" s="20" t="s">
        <v>44</v>
      </c>
      <c r="D297" s="20" t="s">
        <v>100</v>
      </c>
      <c r="E297" s="21">
        <v>13.572923547379601</v>
      </c>
      <c r="F297" s="21">
        <v>11.650149806306</v>
      </c>
      <c r="G297" s="21">
        <v>10.941561227118401</v>
      </c>
      <c r="H297" s="21">
        <v>10.7243858613105</v>
      </c>
      <c r="I297" s="21">
        <v>10.6622993671557</v>
      </c>
      <c r="J297" s="21">
        <v>8.3123620612853504</v>
      </c>
      <c r="K297" s="21">
        <v>9.9208173429952105</v>
      </c>
      <c r="L297" s="21">
        <v>11.032298644270201</v>
      </c>
      <c r="M297" s="21">
        <v>10.5948481112667</v>
      </c>
      <c r="N297" s="21"/>
      <c r="O297" s="21"/>
    </row>
    <row r="298" spans="1:15">
      <c r="A298" s="20" t="str">
        <f t="shared" si="4"/>
        <v>DISTRIBUCION VOLUMEN X CRITERIO (kg ó litros)Total AperitivosNIVEL MEDIO</v>
      </c>
      <c r="B298" s="20" t="s">
        <v>51</v>
      </c>
      <c r="C298" s="20" t="s">
        <v>44</v>
      </c>
      <c r="D298" s="20" t="s">
        <v>101</v>
      </c>
      <c r="E298" s="21">
        <v>31.0663382314705</v>
      </c>
      <c r="F298" s="21">
        <v>28.335447432261201</v>
      </c>
      <c r="G298" s="21">
        <v>26.348875505756801</v>
      </c>
      <c r="H298" s="21">
        <v>25.480878964436101</v>
      </c>
      <c r="I298" s="21">
        <v>27.0479509050122</v>
      </c>
      <c r="J298" s="21">
        <v>32.808095860650802</v>
      </c>
      <c r="K298" s="21">
        <v>34.710108440162202</v>
      </c>
      <c r="L298" s="21">
        <v>29.3945289214025</v>
      </c>
      <c r="M298" s="21">
        <v>29.137905586792201</v>
      </c>
      <c r="N298" s="21"/>
      <c r="O298" s="21"/>
    </row>
    <row r="299" spans="1:15">
      <c r="A299" s="20" t="str">
        <f t="shared" si="4"/>
        <v>DISTRIBUCION VOLUMEN X CRITERIO (kg ó litros)Total AperitivosNIVEL MEDIO BAJO</v>
      </c>
      <c r="B299" s="20" t="s">
        <v>51</v>
      </c>
      <c r="C299" s="20" t="s">
        <v>44</v>
      </c>
      <c r="D299" s="20" t="s">
        <v>102</v>
      </c>
      <c r="E299" s="21">
        <v>11.741520384728499</v>
      </c>
      <c r="F299" s="21">
        <v>13.929522937783201</v>
      </c>
      <c r="G299" s="21">
        <v>12.6753175068324</v>
      </c>
      <c r="H299" s="21">
        <v>11.687875242210501</v>
      </c>
      <c r="I299" s="21">
        <v>13.9601533605758</v>
      </c>
      <c r="J299" s="21">
        <v>14.008280966163399</v>
      </c>
      <c r="K299" s="21">
        <v>15.355454453547299</v>
      </c>
      <c r="L299" s="21">
        <v>17.343311319635699</v>
      </c>
      <c r="M299" s="21">
        <v>15.3333057045106</v>
      </c>
      <c r="N299" s="21"/>
      <c r="O299" s="21"/>
    </row>
    <row r="300" spans="1:15">
      <c r="A300" s="20" t="str">
        <f t="shared" si="4"/>
        <v>DISTRIBUCION VOLUMEN X CRITERIO (kg ó litros)Total AperitivosNIVEL BAJO</v>
      </c>
      <c r="B300" s="20" t="s">
        <v>51</v>
      </c>
      <c r="C300" s="20" t="s">
        <v>44</v>
      </c>
      <c r="D300" s="20" t="s">
        <v>103</v>
      </c>
      <c r="E300" s="21">
        <v>24.1853747520755</v>
      </c>
      <c r="F300" s="21">
        <v>25.036379043060101</v>
      </c>
      <c r="G300" s="21">
        <v>27.6338368860917</v>
      </c>
      <c r="H300" s="21">
        <v>30.1262405916946</v>
      </c>
      <c r="I300" s="21">
        <v>26.2007828690239</v>
      </c>
      <c r="J300" s="21">
        <v>26.979215081401801</v>
      </c>
      <c r="K300" s="21">
        <v>24.251966408326201</v>
      </c>
      <c r="L300" s="21">
        <v>25.750785384539999</v>
      </c>
      <c r="M300" s="21">
        <v>22.6688882578175</v>
      </c>
      <c r="N300" s="21"/>
      <c r="O300" s="21"/>
    </row>
    <row r="301" spans="1:15">
      <c r="A301" s="20" t="str">
        <f t="shared" si="4"/>
        <v>DISTRIBUCION VOLUMEN X CRITERIO (kg ó litros)Total AperitivosHOMBRE</v>
      </c>
      <c r="B301" s="20" t="s">
        <v>51</v>
      </c>
      <c r="C301" s="20" t="s">
        <v>44</v>
      </c>
      <c r="D301" s="20" t="s">
        <v>104</v>
      </c>
      <c r="E301" s="21">
        <v>38.408413600012302</v>
      </c>
      <c r="F301" s="21">
        <v>40.339984207958302</v>
      </c>
      <c r="G301" s="21">
        <v>41.007675878433403</v>
      </c>
      <c r="H301" s="21">
        <v>41.816070421404604</v>
      </c>
      <c r="I301" s="21">
        <v>39.647480150822801</v>
      </c>
      <c r="J301" s="21">
        <v>45.599035079600398</v>
      </c>
      <c r="K301" s="21">
        <v>48.823975628878699</v>
      </c>
      <c r="L301" s="21">
        <v>45.684554870268101</v>
      </c>
      <c r="M301" s="21">
        <v>52.448761981274103</v>
      </c>
      <c r="N301" s="21"/>
      <c r="O301" s="21"/>
    </row>
    <row r="302" spans="1:15">
      <c r="A302" s="20" t="str">
        <f t="shared" si="4"/>
        <v>DISTRIBUCION VOLUMEN X CRITERIO (kg ó litros)Total AperitivosMUJER</v>
      </c>
      <c r="B302" s="20" t="s">
        <v>51</v>
      </c>
      <c r="C302" s="20" t="s">
        <v>44</v>
      </c>
      <c r="D302" s="20" t="s">
        <v>105</v>
      </c>
      <c r="E302" s="21">
        <v>61.5915856412335</v>
      </c>
      <c r="F302" s="21">
        <v>59.660014707194001</v>
      </c>
      <c r="G302" s="21">
        <v>58.9923265995481</v>
      </c>
      <c r="H302" s="21">
        <v>58.183930829764101</v>
      </c>
      <c r="I302" s="21">
        <v>60.352522221706501</v>
      </c>
      <c r="J302" s="21">
        <v>54.400968097651699</v>
      </c>
      <c r="K302" s="21">
        <v>51.176025259676898</v>
      </c>
      <c r="L302" s="21">
        <v>54.315445870323103</v>
      </c>
      <c r="M302" s="21">
        <v>47.551245859836598</v>
      </c>
      <c r="N302" s="21"/>
      <c r="O302" s="21"/>
    </row>
    <row r="303" spans="1:15">
      <c r="A303" s="20" t="str">
        <f t="shared" si="4"/>
        <v>DISTRIBUCION VOLUMEN X CRITERIO (kg ó litros)Patatas Fritas + Otros Aperitivos SaladosT.ESPAÑA</v>
      </c>
      <c r="B303" s="20" t="s">
        <v>51</v>
      </c>
      <c r="C303" s="20" t="s">
        <v>50</v>
      </c>
      <c r="D303" s="20" t="s">
        <v>47</v>
      </c>
      <c r="E303" s="21">
        <v>100</v>
      </c>
      <c r="F303" s="21">
        <v>100</v>
      </c>
      <c r="G303" s="21">
        <v>100</v>
      </c>
      <c r="H303" s="21">
        <v>100</v>
      </c>
      <c r="I303" s="21">
        <v>100</v>
      </c>
      <c r="J303" s="21">
        <v>100</v>
      </c>
      <c r="K303" s="21">
        <v>100</v>
      </c>
      <c r="L303" s="21">
        <v>100</v>
      </c>
      <c r="M303" s="21">
        <v>100</v>
      </c>
      <c r="N303" s="21"/>
      <c r="O303" s="21"/>
    </row>
    <row r="304" spans="1:15">
      <c r="A304" s="20" t="str">
        <f t="shared" si="4"/>
        <v>DISTRIBUCION VOLUMEN X CRITERIO (kg ó litros)Patatas Fritas + Otros Aperitivos SaladosBCN AM</v>
      </c>
      <c r="B304" s="20" t="s">
        <v>51</v>
      </c>
      <c r="C304" s="20" t="s">
        <v>50</v>
      </c>
      <c r="D304" s="20" t="s">
        <v>52</v>
      </c>
      <c r="E304" s="21">
        <v>8.4114406255594396</v>
      </c>
      <c r="F304" s="21">
        <v>9.1714749205330808</v>
      </c>
      <c r="G304" s="21">
        <v>9.2539352485687694</v>
      </c>
      <c r="H304" s="21">
        <v>11.609942929872201</v>
      </c>
      <c r="I304" s="21">
        <v>7.6602913216451203</v>
      </c>
      <c r="J304" s="21">
        <v>9.7119979025077399</v>
      </c>
      <c r="K304" s="21">
        <v>10.276417698989</v>
      </c>
      <c r="L304" s="21">
        <v>13.677793889094501</v>
      </c>
      <c r="M304" s="21">
        <v>10.029608442248501</v>
      </c>
      <c r="N304" s="21"/>
      <c r="O304" s="21"/>
    </row>
    <row r="305" spans="1:15">
      <c r="A305" s="20" t="str">
        <f t="shared" si="4"/>
        <v>DISTRIBUCION VOLUMEN X CRITERIO (kg ó litros)Patatas Fritas + Otros Aperitivos SaladosREST.CAT ARAGON</v>
      </c>
      <c r="B305" s="20" t="s">
        <v>51</v>
      </c>
      <c r="C305" s="20" t="s">
        <v>50</v>
      </c>
      <c r="D305" s="20" t="s">
        <v>57</v>
      </c>
      <c r="E305" s="21">
        <v>14.4936140552085</v>
      </c>
      <c r="F305" s="21">
        <v>14.758583007168401</v>
      </c>
      <c r="G305" s="21">
        <v>15.0229422386184</v>
      </c>
      <c r="H305" s="21">
        <v>14.8570085600269</v>
      </c>
      <c r="I305" s="21">
        <v>14.0366626925176</v>
      </c>
      <c r="J305" s="21">
        <v>14.865399038792599</v>
      </c>
      <c r="K305" s="21">
        <v>13.8813563959866</v>
      </c>
      <c r="L305" s="21">
        <v>18.428016317835102</v>
      </c>
      <c r="M305" s="21">
        <v>16.125480301511502</v>
      </c>
      <c r="N305" s="21"/>
      <c r="O305" s="21"/>
    </row>
    <row r="306" spans="1:15">
      <c r="A306" s="20" t="str">
        <f t="shared" si="4"/>
        <v>DISTRIBUCION VOLUMEN X CRITERIO (kg ó litros)Patatas Fritas + Otros Aperitivos SaladosLEVANTE</v>
      </c>
      <c r="B306" s="20" t="s">
        <v>51</v>
      </c>
      <c r="C306" s="20" t="s">
        <v>50</v>
      </c>
      <c r="D306" s="20" t="s">
        <v>61</v>
      </c>
      <c r="E306" s="21">
        <v>14.930846180956999</v>
      </c>
      <c r="F306" s="21">
        <v>14.6246722476203</v>
      </c>
      <c r="G306" s="21">
        <v>12.103734963320401</v>
      </c>
      <c r="H306" s="21">
        <v>13.3361033568747</v>
      </c>
      <c r="I306" s="21">
        <v>15.4014684335616</v>
      </c>
      <c r="J306" s="21">
        <v>11.4914132724043</v>
      </c>
      <c r="K306" s="21">
        <v>11.318993212320599</v>
      </c>
      <c r="L306" s="21">
        <v>9.4372908085197391</v>
      </c>
      <c r="M306" s="21">
        <v>10.854989961850199</v>
      </c>
      <c r="N306" s="21"/>
      <c r="O306" s="21"/>
    </row>
    <row r="307" spans="1:15">
      <c r="A307" s="20" t="str">
        <f t="shared" si="4"/>
        <v>DISTRIBUCION VOLUMEN X CRITERIO (kg ó litros)Patatas Fritas + Otros Aperitivos SaladosANDALUCIA</v>
      </c>
      <c r="B307" s="20" t="s">
        <v>51</v>
      </c>
      <c r="C307" s="20" t="s">
        <v>50</v>
      </c>
      <c r="D307" s="20" t="s">
        <v>65</v>
      </c>
      <c r="E307" s="21">
        <v>22.2534747539999</v>
      </c>
      <c r="F307" s="21">
        <v>20.6243702881026</v>
      </c>
      <c r="G307" s="21">
        <v>21.2121761622492</v>
      </c>
      <c r="H307" s="21">
        <v>20.8255670632077</v>
      </c>
      <c r="I307" s="21">
        <v>20.575460951730701</v>
      </c>
      <c r="J307" s="21">
        <v>21.974539837810699</v>
      </c>
      <c r="K307" s="21">
        <v>22.414755497588001</v>
      </c>
      <c r="L307" s="21">
        <v>18.115302844803502</v>
      </c>
      <c r="M307" s="21">
        <v>22.910635987896502</v>
      </c>
      <c r="N307" s="21"/>
      <c r="O307" s="21"/>
    </row>
    <row r="308" spans="1:15">
      <c r="A308" s="20" t="str">
        <f t="shared" si="4"/>
        <v>DISTRIBUCION VOLUMEN X CRITERIO (kg ó litros)Patatas Fritas + Otros Aperitivos SaladosMDD AM</v>
      </c>
      <c r="B308" s="20" t="s">
        <v>51</v>
      </c>
      <c r="C308" s="20" t="s">
        <v>50</v>
      </c>
      <c r="D308" s="20" t="s">
        <v>69</v>
      </c>
      <c r="E308" s="21">
        <v>12.510676343516201</v>
      </c>
      <c r="F308" s="21">
        <v>10.288542210092899</v>
      </c>
      <c r="G308" s="21">
        <v>13.634706829060701</v>
      </c>
      <c r="H308" s="21">
        <v>10.6077126299055</v>
      </c>
      <c r="I308" s="21">
        <v>15.595396138015699</v>
      </c>
      <c r="J308" s="21">
        <v>10.990454660032499</v>
      </c>
      <c r="K308" s="21">
        <v>9.9429820089730097</v>
      </c>
      <c r="L308" s="21">
        <v>11.1682501404867</v>
      </c>
      <c r="M308" s="21">
        <v>11.5307518768614</v>
      </c>
      <c r="N308" s="21"/>
      <c r="O308" s="21"/>
    </row>
    <row r="309" spans="1:15">
      <c r="A309" s="20" t="str">
        <f t="shared" si="4"/>
        <v>DISTRIBUCION VOLUMEN X CRITERIO (kg ó litros)Patatas Fritas + Otros Aperitivos SaladosRTO CENTRO</v>
      </c>
      <c r="B309" s="20" t="s">
        <v>51</v>
      </c>
      <c r="C309" s="20" t="s">
        <v>50</v>
      </c>
      <c r="D309" s="20" t="s">
        <v>73</v>
      </c>
      <c r="E309" s="21">
        <v>9.5508108772744702</v>
      </c>
      <c r="F309" s="21">
        <v>12.7981096903944</v>
      </c>
      <c r="G309" s="21">
        <v>10.7216625371732</v>
      </c>
      <c r="H309" s="21">
        <v>9.4928502503402399</v>
      </c>
      <c r="I309" s="21">
        <v>9.8741796173380205</v>
      </c>
      <c r="J309" s="21">
        <v>17.737887764110901</v>
      </c>
      <c r="K309" s="21">
        <v>16.424406183719501</v>
      </c>
      <c r="L309" s="21">
        <v>14.814479371121701</v>
      </c>
      <c r="M309" s="21">
        <v>14.703703474927099</v>
      </c>
      <c r="N309" s="21"/>
      <c r="O309" s="21"/>
    </row>
    <row r="310" spans="1:15">
      <c r="A310" s="20" t="str">
        <f t="shared" si="4"/>
        <v>DISTRIBUCION VOLUMEN X CRITERIO (kg ó litros)Patatas Fritas + Otros Aperitivos SaladosNORTE-CENTRO</v>
      </c>
      <c r="B310" s="20" t="s">
        <v>51</v>
      </c>
      <c r="C310" s="20" t="s">
        <v>50</v>
      </c>
      <c r="D310" s="20" t="s">
        <v>77</v>
      </c>
      <c r="E310" s="21">
        <v>9.6104092011083697</v>
      </c>
      <c r="F310" s="21">
        <v>8.1261030481110001</v>
      </c>
      <c r="G310" s="21">
        <v>9.1281089360566199</v>
      </c>
      <c r="H310" s="21">
        <v>10.7667607508268</v>
      </c>
      <c r="I310" s="21">
        <v>11.162343932796601</v>
      </c>
      <c r="J310" s="21">
        <v>8.3586513000248992</v>
      </c>
      <c r="K310" s="21">
        <v>9.1632421975714493</v>
      </c>
      <c r="L310" s="21">
        <v>10.058244422761501</v>
      </c>
      <c r="M310" s="21">
        <v>8.9055490249808393</v>
      </c>
      <c r="N310" s="21"/>
      <c r="O310" s="21"/>
    </row>
    <row r="311" spans="1:15">
      <c r="A311" s="20" t="str">
        <f t="shared" si="4"/>
        <v>DISTRIBUCION VOLUMEN X CRITERIO (kg ó litros)Patatas Fritas + Otros Aperitivos SaladosNOROESTE</v>
      </c>
      <c r="B311" s="20" t="s">
        <v>51</v>
      </c>
      <c r="C311" s="20" t="s">
        <v>50</v>
      </c>
      <c r="D311" s="20" t="s">
        <v>80</v>
      </c>
      <c r="E311" s="21">
        <v>8.2387274468370606</v>
      </c>
      <c r="F311" s="21">
        <v>9.6081428986538295</v>
      </c>
      <c r="G311" s="21">
        <v>8.9227375520628591</v>
      </c>
      <c r="H311" s="21">
        <v>8.5040523823176102</v>
      </c>
      <c r="I311" s="21">
        <v>5.6942019808139896</v>
      </c>
      <c r="J311" s="21">
        <v>4.8696496292489302</v>
      </c>
      <c r="K311" s="21">
        <v>6.57784690719728</v>
      </c>
      <c r="L311" s="21">
        <v>4.3006314005861501</v>
      </c>
      <c r="M311" s="21">
        <v>4.9392865079169699</v>
      </c>
      <c r="N311" s="21"/>
      <c r="O311" s="21"/>
    </row>
    <row r="312" spans="1:15">
      <c r="A312" s="20" t="str">
        <f t="shared" si="4"/>
        <v>DISTRIBUCION VOLUMEN X CRITERIO (kg ó litros)Patatas Fritas + Otros Aperitivos Salados&lt;2MIL</v>
      </c>
      <c r="B312" s="20" t="s">
        <v>51</v>
      </c>
      <c r="C312" s="20" t="s">
        <v>50</v>
      </c>
      <c r="D312" s="20" t="s">
        <v>83</v>
      </c>
      <c r="E312" s="21">
        <v>7.0324648436674098</v>
      </c>
      <c r="F312" s="21">
        <v>5.9606164858146</v>
      </c>
      <c r="G312" s="21">
        <v>4.6750200547119798</v>
      </c>
      <c r="H312" s="21">
        <v>6.84299222023387</v>
      </c>
      <c r="I312" s="21">
        <v>6.5485436732605597</v>
      </c>
      <c r="J312" s="21">
        <v>3.8801156751439101</v>
      </c>
      <c r="K312" s="21">
        <v>6.0446085980923803</v>
      </c>
      <c r="L312" s="21">
        <v>6.5814922625132297</v>
      </c>
      <c r="M312" s="21">
        <v>6.2505414745361998</v>
      </c>
      <c r="N312" s="21"/>
      <c r="O312" s="21"/>
    </row>
    <row r="313" spans="1:15">
      <c r="A313" s="20" t="str">
        <f t="shared" si="4"/>
        <v>DISTRIBUCION VOLUMEN X CRITERIO (kg ó litros)Patatas Fritas + Otros Aperitivos Salados2-5MIL</v>
      </c>
      <c r="B313" s="20" t="s">
        <v>51</v>
      </c>
      <c r="C313" s="20" t="s">
        <v>50</v>
      </c>
      <c r="D313" s="20" t="s">
        <v>86</v>
      </c>
      <c r="E313" s="21">
        <v>4.8070278389701899</v>
      </c>
      <c r="F313" s="21">
        <v>4.2615506155104796</v>
      </c>
      <c r="G313" s="21">
        <v>6.4680913474226003</v>
      </c>
      <c r="H313" s="21">
        <v>4.4264034313296703</v>
      </c>
      <c r="I313" s="21">
        <v>5.0729618890165096</v>
      </c>
      <c r="J313" s="21">
        <v>5.2986347419070698</v>
      </c>
      <c r="K313" s="21">
        <v>5.4510589576563504</v>
      </c>
      <c r="L313" s="21">
        <v>4.6177205711482996</v>
      </c>
      <c r="M313" s="21">
        <v>3.82796147324752</v>
      </c>
      <c r="N313" s="21"/>
      <c r="O313" s="21"/>
    </row>
    <row r="314" spans="1:15">
      <c r="A314" s="20" t="str">
        <f t="shared" si="4"/>
        <v>DISTRIBUCION VOLUMEN X CRITERIO (kg ó litros)Patatas Fritas + Otros Aperitivos Salados5-10MIL</v>
      </c>
      <c r="B314" s="20" t="s">
        <v>51</v>
      </c>
      <c r="C314" s="20" t="s">
        <v>50</v>
      </c>
      <c r="D314" s="20" t="s">
        <v>87</v>
      </c>
      <c r="E314" s="21">
        <v>10.1360979009071</v>
      </c>
      <c r="F314" s="21">
        <v>9.4078135130998</v>
      </c>
      <c r="G314" s="21">
        <v>4.6089497363107004</v>
      </c>
      <c r="H314" s="21">
        <v>4.9688634984239703</v>
      </c>
      <c r="I314" s="21">
        <v>6.01721373974536</v>
      </c>
      <c r="J314" s="21">
        <v>5.1078330147010798</v>
      </c>
      <c r="K314" s="21">
        <v>7.2200554276151596</v>
      </c>
      <c r="L314" s="21">
        <v>4.3774711294187902</v>
      </c>
      <c r="M314" s="21">
        <v>3.8587444546070402</v>
      </c>
      <c r="N314" s="21"/>
      <c r="O314" s="21"/>
    </row>
    <row r="315" spans="1:15">
      <c r="A315" s="20" t="str">
        <f t="shared" si="4"/>
        <v>DISTRIBUCION VOLUMEN X CRITERIO (kg ó litros)Patatas Fritas + Otros Aperitivos Salados10-30MIL</v>
      </c>
      <c r="B315" s="20" t="s">
        <v>51</v>
      </c>
      <c r="C315" s="20" t="s">
        <v>50</v>
      </c>
      <c r="D315" s="20" t="s">
        <v>88</v>
      </c>
      <c r="E315" s="21">
        <v>21.182806283286201</v>
      </c>
      <c r="F315" s="21">
        <v>26.958707624256501</v>
      </c>
      <c r="G315" s="21">
        <v>20.905710172040301</v>
      </c>
      <c r="H315" s="21">
        <v>23.0084384797414</v>
      </c>
      <c r="I315" s="21">
        <v>20.537401435155601</v>
      </c>
      <c r="J315" s="21">
        <v>26.574193094786501</v>
      </c>
      <c r="K315" s="21">
        <v>24.310105719285001</v>
      </c>
      <c r="L315" s="21">
        <v>22.652401618823699</v>
      </c>
      <c r="M315" s="21">
        <v>22.593260158662801</v>
      </c>
      <c r="N315" s="21"/>
      <c r="O315" s="21"/>
    </row>
    <row r="316" spans="1:15">
      <c r="A316" s="20" t="str">
        <f t="shared" si="4"/>
        <v>DISTRIBUCION VOLUMEN X CRITERIO (kg ó litros)Patatas Fritas + Otros Aperitivos Salados30-100MIL</v>
      </c>
      <c r="B316" s="20" t="s">
        <v>51</v>
      </c>
      <c r="C316" s="20" t="s">
        <v>50</v>
      </c>
      <c r="D316" s="20" t="s">
        <v>89</v>
      </c>
      <c r="E316" s="21">
        <v>20.942820507626202</v>
      </c>
      <c r="F316" s="21">
        <v>20.331961366854401</v>
      </c>
      <c r="G316" s="21">
        <v>25.5813282192352</v>
      </c>
      <c r="H316" s="21">
        <v>21.092684216382899</v>
      </c>
      <c r="I316" s="21">
        <v>24.324677174061701</v>
      </c>
      <c r="J316" s="21">
        <v>21.025516032901098</v>
      </c>
      <c r="K316" s="21">
        <v>23.0896910653472</v>
      </c>
      <c r="L316" s="21">
        <v>21.296371220492802</v>
      </c>
      <c r="M316" s="21">
        <v>22.059947083998601</v>
      </c>
      <c r="N316" s="21"/>
      <c r="O316" s="21"/>
    </row>
    <row r="317" spans="1:15">
      <c r="A317" s="20" t="str">
        <f t="shared" si="4"/>
        <v>DISTRIBUCION VOLUMEN X CRITERIO (kg ó litros)Patatas Fritas + Otros Aperitivos Salados100-200MIL</v>
      </c>
      <c r="B317" s="20" t="s">
        <v>51</v>
      </c>
      <c r="C317" s="20" t="s">
        <v>50</v>
      </c>
      <c r="D317" s="20" t="s">
        <v>90</v>
      </c>
      <c r="E317" s="21">
        <v>8.1945725004835595</v>
      </c>
      <c r="F317" s="21">
        <v>7.6708554363355903</v>
      </c>
      <c r="G317" s="21">
        <v>10.0627525444466</v>
      </c>
      <c r="H317" s="21">
        <v>9.3238191929002792</v>
      </c>
      <c r="I317" s="21">
        <v>8.5421563466565296</v>
      </c>
      <c r="J317" s="21">
        <v>10.2119618278399</v>
      </c>
      <c r="K317" s="21">
        <v>8.5438354385156696</v>
      </c>
      <c r="L317" s="21">
        <v>10.758291831560999</v>
      </c>
      <c r="M317" s="21">
        <v>10.8969744556109</v>
      </c>
      <c r="N317" s="21"/>
      <c r="O317" s="21"/>
    </row>
    <row r="318" spans="1:15">
      <c r="A318" s="20" t="str">
        <f t="shared" si="4"/>
        <v>DISTRIBUCION VOLUMEN X CRITERIO (kg ó litros)Patatas Fritas + Otros Aperitivos Salados200-500MIL</v>
      </c>
      <c r="B318" s="20" t="s">
        <v>51</v>
      </c>
      <c r="C318" s="20" t="s">
        <v>50</v>
      </c>
      <c r="D318" s="20" t="s">
        <v>91</v>
      </c>
      <c r="E318" s="21">
        <v>12.146384990567601</v>
      </c>
      <c r="F318" s="21">
        <v>11.3973200167952</v>
      </c>
      <c r="G318" s="21">
        <v>9.9745130458375204</v>
      </c>
      <c r="H318" s="21">
        <v>12.5613401028825</v>
      </c>
      <c r="I318" s="21">
        <v>11.845776452713199</v>
      </c>
      <c r="J318" s="21">
        <v>10.442322876919899</v>
      </c>
      <c r="K318" s="21">
        <v>10.407311596820101</v>
      </c>
      <c r="L318" s="21">
        <v>11.3284847099989</v>
      </c>
      <c r="M318" s="21">
        <v>13.862202920041399</v>
      </c>
      <c r="N318" s="21"/>
      <c r="O318" s="21"/>
    </row>
    <row r="319" spans="1:15">
      <c r="A319" s="20" t="str">
        <f t="shared" si="4"/>
        <v>DISTRIBUCION VOLUMEN X CRITERIO (kg ó litros)Patatas Fritas + Otros Aperitivos Salados&gt;500MIL</v>
      </c>
      <c r="B319" s="20" t="s">
        <v>51</v>
      </c>
      <c r="C319" s="20" t="s">
        <v>50</v>
      </c>
      <c r="D319" s="20" t="s">
        <v>92</v>
      </c>
      <c r="E319" s="21">
        <v>15.557825208282701</v>
      </c>
      <c r="F319" s="21">
        <v>14.011173026443601</v>
      </c>
      <c r="G319" s="21">
        <v>17.7236343802638</v>
      </c>
      <c r="H319" s="21">
        <v>17.775457343768899</v>
      </c>
      <c r="I319" s="21">
        <v>17.111272182587101</v>
      </c>
      <c r="J319" s="21">
        <v>17.4594172019907</v>
      </c>
      <c r="K319" s="21">
        <v>14.9333352632173</v>
      </c>
      <c r="L319" s="21">
        <v>18.387775962869501</v>
      </c>
      <c r="M319" s="21">
        <v>16.6503729714568</v>
      </c>
      <c r="N319" s="21"/>
      <c r="O319" s="21"/>
    </row>
    <row r="320" spans="1:15">
      <c r="A320" s="20" t="str">
        <f t="shared" si="4"/>
        <v>DISTRIBUCION VOLUMEN X CRITERIO (kg ó litros)Patatas Fritas + Otros Aperitivos SaladosDE 15 A 19 AÑOS</v>
      </c>
      <c r="B320" s="20" t="s">
        <v>51</v>
      </c>
      <c r="C320" s="20" t="s">
        <v>50</v>
      </c>
      <c r="D320" s="20" t="s">
        <v>93</v>
      </c>
      <c r="E320" s="21">
        <v>8.7259002157773597</v>
      </c>
      <c r="F320" s="21">
        <v>8.87810495596149</v>
      </c>
      <c r="G320" s="21">
        <v>8.1226644583776402</v>
      </c>
      <c r="H320" s="21">
        <v>4.3812023578014703</v>
      </c>
      <c r="I320" s="21">
        <v>4.5515068796264302</v>
      </c>
      <c r="J320" s="21">
        <v>9.3533658452985602</v>
      </c>
      <c r="K320" s="21">
        <v>6.8327203269138304</v>
      </c>
      <c r="L320" s="21">
        <v>9.2302794710289398</v>
      </c>
      <c r="M320" s="21">
        <v>6.7317798517372101</v>
      </c>
      <c r="N320" s="21"/>
      <c r="O320" s="21"/>
    </row>
    <row r="321" spans="1:15">
      <c r="A321" s="20" t="str">
        <f t="shared" si="4"/>
        <v>DISTRIBUCION VOLUMEN X CRITERIO (kg ó litros)Patatas Fritas + Otros Aperitivos SaladosDE 20 A 24 AÑOS</v>
      </c>
      <c r="B321" s="20" t="s">
        <v>51</v>
      </c>
      <c r="C321" s="20" t="s">
        <v>50</v>
      </c>
      <c r="D321" s="20" t="s">
        <v>94</v>
      </c>
      <c r="E321" s="21">
        <v>2.8835227716044902</v>
      </c>
      <c r="F321" s="21">
        <v>5.1889982839423601</v>
      </c>
      <c r="G321" s="21">
        <v>5.1693575200447697</v>
      </c>
      <c r="H321" s="21">
        <v>6.8184039942413897</v>
      </c>
      <c r="I321" s="21">
        <v>4.6635677388035797</v>
      </c>
      <c r="J321" s="21">
        <v>4.2044452747710901</v>
      </c>
      <c r="K321" s="21">
        <v>5.4717535059382296</v>
      </c>
      <c r="L321" s="21">
        <v>4.3676967222041903</v>
      </c>
      <c r="M321" s="21">
        <v>3.8078410861524499</v>
      </c>
      <c r="N321" s="21"/>
      <c r="O321" s="21"/>
    </row>
    <row r="322" spans="1:15">
      <c r="A322" s="20" t="str">
        <f t="shared" si="4"/>
        <v>DISTRIBUCION VOLUMEN X CRITERIO (kg ó litros)Patatas Fritas + Otros Aperitivos SaladosDE 25 A 34 AÑOS</v>
      </c>
      <c r="B322" s="20" t="s">
        <v>51</v>
      </c>
      <c r="C322" s="20" t="s">
        <v>50</v>
      </c>
      <c r="D322" s="20" t="s">
        <v>95</v>
      </c>
      <c r="E322" s="21">
        <v>11.3265157838972</v>
      </c>
      <c r="F322" s="21">
        <v>10.2193602449324</v>
      </c>
      <c r="G322" s="21">
        <v>10.205650074080699</v>
      </c>
      <c r="H322" s="21">
        <v>10.0705440846159</v>
      </c>
      <c r="I322" s="21">
        <v>9.2811896442580597</v>
      </c>
      <c r="J322" s="21">
        <v>9.6742305058143998</v>
      </c>
      <c r="K322" s="21">
        <v>6.79335036759218</v>
      </c>
      <c r="L322" s="21">
        <v>6.8607052219850804</v>
      </c>
      <c r="M322" s="21">
        <v>9.9565331741866991</v>
      </c>
      <c r="N322" s="21"/>
      <c r="O322" s="21"/>
    </row>
    <row r="323" spans="1:15">
      <c r="A323" s="20" t="str">
        <f t="shared" si="4"/>
        <v>DISTRIBUCION VOLUMEN X CRITERIO (kg ó litros)Patatas Fritas + Otros Aperitivos SaladosDE 35 A 49 AÑOS</v>
      </c>
      <c r="B323" s="20" t="s">
        <v>51</v>
      </c>
      <c r="C323" s="20" t="s">
        <v>50</v>
      </c>
      <c r="D323" s="20" t="s">
        <v>96</v>
      </c>
      <c r="E323" s="21">
        <v>27.690443087267798</v>
      </c>
      <c r="F323" s="21">
        <v>30.676083809518101</v>
      </c>
      <c r="G323" s="21">
        <v>26.776085979093299</v>
      </c>
      <c r="H323" s="21">
        <v>27.683084807585601</v>
      </c>
      <c r="I323" s="21">
        <v>28.371835350027801</v>
      </c>
      <c r="J323" s="21">
        <v>20.1121964344083</v>
      </c>
      <c r="K323" s="21">
        <v>24.629794674919999</v>
      </c>
      <c r="L323" s="21">
        <v>24.988652001893499</v>
      </c>
      <c r="M323" s="21">
        <v>22.6442594238891</v>
      </c>
      <c r="N323" s="21"/>
      <c r="O323" s="21"/>
    </row>
    <row r="324" spans="1:15">
      <c r="A324" s="20" t="str">
        <f t="shared" ref="A324:A387" si="5">B324&amp;C324&amp;D324</f>
        <v>DISTRIBUCION VOLUMEN X CRITERIO (kg ó litros)Patatas Fritas + Otros Aperitivos SaladosDE 50 A 59 AÑOS</v>
      </c>
      <c r="B324" s="20" t="s">
        <v>51</v>
      </c>
      <c r="C324" s="20" t="s">
        <v>50</v>
      </c>
      <c r="D324" s="20" t="s">
        <v>97</v>
      </c>
      <c r="E324" s="21">
        <v>22.0266349789893</v>
      </c>
      <c r="F324" s="21">
        <v>22.3590373875988</v>
      </c>
      <c r="G324" s="21">
        <v>20.538925517708101</v>
      </c>
      <c r="H324" s="21">
        <v>21.706341004022899</v>
      </c>
      <c r="I324" s="21">
        <v>22.068866938709998</v>
      </c>
      <c r="J324" s="21">
        <v>20.663499137866499</v>
      </c>
      <c r="K324" s="21">
        <v>19.417713536770201</v>
      </c>
      <c r="L324" s="21">
        <v>19.845729737310901</v>
      </c>
      <c r="M324" s="21">
        <v>19.689800090562802</v>
      </c>
      <c r="N324" s="21"/>
      <c r="O324" s="21"/>
    </row>
    <row r="325" spans="1:15">
      <c r="A325" s="20" t="str">
        <f t="shared" si="5"/>
        <v>DISTRIBUCION VOLUMEN X CRITERIO (kg ó litros)Patatas Fritas + Otros Aperitivos SaladosDE 60 A 75 AÑOS</v>
      </c>
      <c r="B325" s="20" t="s">
        <v>51</v>
      </c>
      <c r="C325" s="20" t="s">
        <v>50</v>
      </c>
      <c r="D325" s="20" t="s">
        <v>98</v>
      </c>
      <c r="E325" s="21">
        <v>27.346983700937901</v>
      </c>
      <c r="F325" s="21">
        <v>22.6784173845646</v>
      </c>
      <c r="G325" s="21">
        <v>29.187315432950101</v>
      </c>
      <c r="H325" s="21">
        <v>29.3404177498454</v>
      </c>
      <c r="I325" s="21">
        <v>31.063035011074401</v>
      </c>
      <c r="J325" s="21">
        <v>35.992263253829996</v>
      </c>
      <c r="K325" s="21">
        <v>36.8546662774758</v>
      </c>
      <c r="L325" s="21">
        <v>34.706945560538202</v>
      </c>
      <c r="M325" s="21">
        <v>37.169790545406599</v>
      </c>
      <c r="N325" s="21"/>
      <c r="O325" s="21"/>
    </row>
    <row r="326" spans="1:15">
      <c r="A326" s="20" t="str">
        <f t="shared" si="5"/>
        <v>DISTRIBUCION VOLUMEN X CRITERIO (kg ó litros)Patatas Fritas + Otros Aperitivos SaladosNIVEL ALTO</v>
      </c>
      <c r="B326" s="20" t="s">
        <v>51</v>
      </c>
      <c r="C326" s="20" t="s">
        <v>50</v>
      </c>
      <c r="D326" s="20" t="s">
        <v>99</v>
      </c>
      <c r="E326" s="21">
        <v>21.500511957944202</v>
      </c>
      <c r="F326" s="21">
        <v>23.370266689605099</v>
      </c>
      <c r="G326" s="21">
        <v>24.891405731242902</v>
      </c>
      <c r="H326" s="21">
        <v>25.336524551030099</v>
      </c>
      <c r="I326" s="21">
        <v>24.5357158518087</v>
      </c>
      <c r="J326" s="21">
        <v>17.615137415337099</v>
      </c>
      <c r="K326" s="21">
        <v>17.135232796288999</v>
      </c>
      <c r="L326" s="21">
        <v>18.1404710054654</v>
      </c>
      <c r="M326" s="21">
        <v>23.858068838610599</v>
      </c>
      <c r="N326" s="21"/>
      <c r="O326" s="21"/>
    </row>
    <row r="327" spans="1:15">
      <c r="A327" s="20" t="str">
        <f t="shared" si="5"/>
        <v>DISTRIBUCION VOLUMEN X CRITERIO (kg ó litros)Patatas Fritas + Otros Aperitivos SaladosNIVEL MEDIO ALTO</v>
      </c>
      <c r="B327" s="20" t="s">
        <v>51</v>
      </c>
      <c r="C327" s="20" t="s">
        <v>50</v>
      </c>
      <c r="D327" s="20" t="s">
        <v>100</v>
      </c>
      <c r="E327" s="21">
        <v>14.534632478653</v>
      </c>
      <c r="F327" s="21">
        <v>13.6333253259989</v>
      </c>
      <c r="G327" s="21">
        <v>11.7694809467878</v>
      </c>
      <c r="H327" s="21">
        <v>11.595174665123601</v>
      </c>
      <c r="I327" s="21">
        <v>11.712417602151501</v>
      </c>
      <c r="J327" s="21">
        <v>10.606204210627199</v>
      </c>
      <c r="K327" s="21">
        <v>10.5895684265213</v>
      </c>
      <c r="L327" s="21">
        <v>11.2791540751809</v>
      </c>
      <c r="M327" s="21">
        <v>10.0324172742357</v>
      </c>
      <c r="N327" s="21"/>
      <c r="O327" s="21"/>
    </row>
    <row r="328" spans="1:15">
      <c r="A328" s="20" t="str">
        <f t="shared" si="5"/>
        <v>DISTRIBUCION VOLUMEN X CRITERIO (kg ó litros)Patatas Fritas + Otros Aperitivos SaladosNIVEL MEDIO</v>
      </c>
      <c r="B328" s="20" t="s">
        <v>51</v>
      </c>
      <c r="C328" s="20" t="s">
        <v>50</v>
      </c>
      <c r="D328" s="20" t="s">
        <v>101</v>
      </c>
      <c r="E328" s="21">
        <v>28.088124442624299</v>
      </c>
      <c r="F328" s="21">
        <v>26.4741200497424</v>
      </c>
      <c r="G328" s="21">
        <v>26.654688708858899</v>
      </c>
      <c r="H328" s="21">
        <v>22.017522879029499</v>
      </c>
      <c r="I328" s="21">
        <v>26.352452168234301</v>
      </c>
      <c r="J328" s="21">
        <v>32.250944880995497</v>
      </c>
      <c r="K328" s="21">
        <v>36.236034251385099</v>
      </c>
      <c r="L328" s="21">
        <v>31.839827179230898</v>
      </c>
      <c r="M328" s="21">
        <v>29.598819141377</v>
      </c>
      <c r="N328" s="21"/>
      <c r="O328" s="21"/>
    </row>
    <row r="329" spans="1:15">
      <c r="A329" s="20" t="str">
        <f t="shared" si="5"/>
        <v>DISTRIBUCION VOLUMEN X CRITERIO (kg ó litros)Patatas Fritas + Otros Aperitivos SaladosNIVEL MEDIO BAJO</v>
      </c>
      <c r="B329" s="20" t="s">
        <v>51</v>
      </c>
      <c r="C329" s="20" t="s">
        <v>50</v>
      </c>
      <c r="D329" s="20" t="s">
        <v>102</v>
      </c>
      <c r="E329" s="21">
        <v>12.795410451029399</v>
      </c>
      <c r="F329" s="21">
        <v>13.2252912200967</v>
      </c>
      <c r="G329" s="21">
        <v>12.6553264875706</v>
      </c>
      <c r="H329" s="21">
        <v>11.2491953761701</v>
      </c>
      <c r="I329" s="21">
        <v>12.8365472825729</v>
      </c>
      <c r="J329" s="21">
        <v>12.868236378824101</v>
      </c>
      <c r="K329" s="21">
        <v>15.757192520366999</v>
      </c>
      <c r="L329" s="21">
        <v>17.333830421735598</v>
      </c>
      <c r="M329" s="21">
        <v>13.140345763263801</v>
      </c>
      <c r="N329" s="21"/>
      <c r="O329" s="21"/>
    </row>
    <row r="330" spans="1:15">
      <c r="A330" s="20" t="str">
        <f t="shared" si="5"/>
        <v>DISTRIBUCION VOLUMEN X CRITERIO (kg ó litros)Patatas Fritas + Otros Aperitivos SaladosNIVEL BAJO</v>
      </c>
      <c r="B330" s="20" t="s">
        <v>51</v>
      </c>
      <c r="C330" s="20" t="s">
        <v>50</v>
      </c>
      <c r="D330" s="20" t="s">
        <v>103</v>
      </c>
      <c r="E330" s="21">
        <v>23.081314860211801</v>
      </c>
      <c r="F330" s="21">
        <v>23.296992892593099</v>
      </c>
      <c r="G330" s="21">
        <v>24.029103554023401</v>
      </c>
      <c r="H330" s="21">
        <v>29.801579545573201</v>
      </c>
      <c r="I330" s="21">
        <v>24.562868402738001</v>
      </c>
      <c r="J330" s="21">
        <v>26.659474478632301</v>
      </c>
      <c r="K330" s="21">
        <v>20.2819712198175</v>
      </c>
      <c r="L330" s="21">
        <v>21.406731464410498</v>
      </c>
      <c r="M330" s="21">
        <v>23.370354910364</v>
      </c>
      <c r="N330" s="21"/>
      <c r="O330" s="21"/>
    </row>
    <row r="331" spans="1:15">
      <c r="A331" s="20" t="str">
        <f t="shared" si="5"/>
        <v>DISTRIBUCION VOLUMEN X CRITERIO (kg ó litros)Patatas Fritas + Otros Aperitivos SaladosHOMBRE</v>
      </c>
      <c r="B331" s="20" t="s">
        <v>51</v>
      </c>
      <c r="C331" s="20" t="s">
        <v>50</v>
      </c>
      <c r="D331" s="20" t="s">
        <v>104</v>
      </c>
      <c r="E331" s="21">
        <v>39.668012249035797</v>
      </c>
      <c r="F331" s="21">
        <v>43.894844475415198</v>
      </c>
      <c r="G331" s="21">
        <v>42.201390504092103</v>
      </c>
      <c r="H331" s="21">
        <v>38.719183856673297</v>
      </c>
      <c r="I331" s="21">
        <v>39.2844601326251</v>
      </c>
      <c r="J331" s="21">
        <v>47.080779655846897</v>
      </c>
      <c r="K331" s="21">
        <v>53.5125612083406</v>
      </c>
      <c r="L331" s="21">
        <v>49.570068908634198</v>
      </c>
      <c r="M331" s="21">
        <v>51.112926358366899</v>
      </c>
      <c r="N331" s="21"/>
      <c r="O331" s="21"/>
    </row>
    <row r="332" spans="1:15">
      <c r="A332" s="20" t="str">
        <f t="shared" si="5"/>
        <v>DISTRIBUCION VOLUMEN X CRITERIO (kg ó litros)Patatas Fritas + Otros Aperitivos SaladosMUJER</v>
      </c>
      <c r="B332" s="20" t="s">
        <v>51</v>
      </c>
      <c r="C332" s="20" t="s">
        <v>50</v>
      </c>
      <c r="D332" s="20" t="s">
        <v>105</v>
      </c>
      <c r="E332" s="21">
        <v>60.3319837822106</v>
      </c>
      <c r="F332" s="21">
        <v>56.105153930146002</v>
      </c>
      <c r="G332" s="21">
        <v>57.798611857442999</v>
      </c>
      <c r="H332" s="21">
        <v>61.280814340911803</v>
      </c>
      <c r="I332" s="21">
        <v>60.715539111834097</v>
      </c>
      <c r="J332" s="21">
        <v>52.919222260524897</v>
      </c>
      <c r="K332" s="21">
        <v>46.487442504941903</v>
      </c>
      <c r="L332" s="21">
        <v>50.429938258371003</v>
      </c>
      <c r="M332" s="21">
        <v>48.887087148680898</v>
      </c>
      <c r="N332" s="21"/>
      <c r="O332" s="21"/>
    </row>
    <row r="333" spans="1:15">
      <c r="A333" s="20" t="str">
        <f t="shared" si="5"/>
        <v>DISTRIBUCION VOLUMEN X CRITERIO (kg ó litros)Patatas FritasT.ESPAÑA</v>
      </c>
      <c r="B333" s="20" t="s">
        <v>51</v>
      </c>
      <c r="C333" s="20" t="s">
        <v>55</v>
      </c>
      <c r="D333" s="20" t="s">
        <v>47</v>
      </c>
      <c r="E333" s="21">
        <v>100</v>
      </c>
      <c r="F333" s="21">
        <v>100</v>
      </c>
      <c r="G333" s="21">
        <v>100</v>
      </c>
      <c r="H333" s="21">
        <v>100</v>
      </c>
      <c r="I333" s="21">
        <v>100</v>
      </c>
      <c r="J333" s="21">
        <v>100</v>
      </c>
      <c r="K333" s="21">
        <v>100</v>
      </c>
      <c r="L333" s="21">
        <v>100</v>
      </c>
      <c r="M333" s="21">
        <v>100</v>
      </c>
      <c r="N333" s="21"/>
      <c r="O333" s="21"/>
    </row>
    <row r="334" spans="1:15">
      <c r="A334" s="20" t="str">
        <f t="shared" si="5"/>
        <v>DISTRIBUCION VOLUMEN X CRITERIO (kg ó litros)Patatas FritasBCN AM</v>
      </c>
      <c r="B334" s="20" t="s">
        <v>51</v>
      </c>
      <c r="C334" s="20" t="s">
        <v>55</v>
      </c>
      <c r="D334" s="20" t="s">
        <v>52</v>
      </c>
      <c r="E334" s="21">
        <v>9.5913019296752697</v>
      </c>
      <c r="F334" s="21">
        <v>8.5659250581978199</v>
      </c>
      <c r="G334" s="21">
        <v>10.0905611022754</v>
      </c>
      <c r="H334" s="21">
        <v>11.533683860459901</v>
      </c>
      <c r="I334" s="21">
        <v>7.8272374562004101</v>
      </c>
      <c r="J334" s="21">
        <v>9.0286600087126292</v>
      </c>
      <c r="K334" s="21">
        <v>7.7203571343698503</v>
      </c>
      <c r="L334" s="21">
        <v>10.004719053301001</v>
      </c>
      <c r="M334" s="21">
        <v>9.2199189111501507</v>
      </c>
      <c r="N334" s="21"/>
      <c r="O334" s="21"/>
    </row>
    <row r="335" spans="1:15">
      <c r="A335" s="20" t="str">
        <f t="shared" si="5"/>
        <v>DISTRIBUCION VOLUMEN X CRITERIO (kg ó litros)Patatas FritasREST.CAT ARAGON</v>
      </c>
      <c r="B335" s="20" t="s">
        <v>51</v>
      </c>
      <c r="C335" s="20" t="s">
        <v>55</v>
      </c>
      <c r="D335" s="20" t="s">
        <v>57</v>
      </c>
      <c r="E335" s="21">
        <v>14.008353829281999</v>
      </c>
      <c r="F335" s="21">
        <v>18.546860488249202</v>
      </c>
      <c r="G335" s="21">
        <v>15.0264401126646</v>
      </c>
      <c r="H335" s="21">
        <v>15.1639729289346</v>
      </c>
      <c r="I335" s="21">
        <v>12.157813928354599</v>
      </c>
      <c r="J335" s="21">
        <v>15.949755424537701</v>
      </c>
      <c r="K335" s="21">
        <v>12.5032295050333</v>
      </c>
      <c r="L335" s="21">
        <v>20.7186985807699</v>
      </c>
      <c r="M335" s="21">
        <v>17.2685041714584</v>
      </c>
      <c r="N335" s="21"/>
      <c r="O335" s="21"/>
    </row>
    <row r="336" spans="1:15">
      <c r="A336" s="20" t="str">
        <f t="shared" si="5"/>
        <v>DISTRIBUCION VOLUMEN X CRITERIO (kg ó litros)Patatas FritasLEVANTE</v>
      </c>
      <c r="B336" s="20" t="s">
        <v>51</v>
      </c>
      <c r="C336" s="20" t="s">
        <v>55</v>
      </c>
      <c r="D336" s="20" t="s">
        <v>61</v>
      </c>
      <c r="E336" s="21">
        <v>16.0762411582776</v>
      </c>
      <c r="F336" s="21">
        <v>15.4617222264676</v>
      </c>
      <c r="G336" s="21">
        <v>12.090070130815599</v>
      </c>
      <c r="H336" s="21">
        <v>14.0295662870939</v>
      </c>
      <c r="I336" s="21">
        <v>14.8884363777915</v>
      </c>
      <c r="J336" s="21">
        <v>12.6913926530778</v>
      </c>
      <c r="K336" s="21">
        <v>13.3313472923973</v>
      </c>
      <c r="L336" s="21">
        <v>10.1102312991615</v>
      </c>
      <c r="M336" s="21">
        <v>12.625038533250899</v>
      </c>
      <c r="N336" s="21"/>
      <c r="O336" s="21"/>
    </row>
    <row r="337" spans="1:15">
      <c r="A337" s="20" t="str">
        <f t="shared" si="5"/>
        <v>DISTRIBUCION VOLUMEN X CRITERIO (kg ó litros)Patatas FritasANDALUCIA</v>
      </c>
      <c r="B337" s="20" t="s">
        <v>51</v>
      </c>
      <c r="C337" s="20" t="s">
        <v>55</v>
      </c>
      <c r="D337" s="20" t="s">
        <v>65</v>
      </c>
      <c r="E337" s="21">
        <v>24.589382439072399</v>
      </c>
      <c r="F337" s="21">
        <v>20.354569996704502</v>
      </c>
      <c r="G337" s="21">
        <v>22.687088800843501</v>
      </c>
      <c r="H337" s="21">
        <v>24.371570015513502</v>
      </c>
      <c r="I337" s="21">
        <v>24.5772008602281</v>
      </c>
      <c r="J337" s="21">
        <v>23.720110674096201</v>
      </c>
      <c r="K337" s="21">
        <v>26.3709612509323</v>
      </c>
      <c r="L337" s="21">
        <v>20.260573122359901</v>
      </c>
      <c r="M337" s="21">
        <v>24.739328448261499</v>
      </c>
      <c r="N337" s="21"/>
      <c r="O337" s="21"/>
    </row>
    <row r="338" spans="1:15">
      <c r="A338" s="20" t="str">
        <f t="shared" si="5"/>
        <v>DISTRIBUCION VOLUMEN X CRITERIO (kg ó litros)Patatas FritasMDD AM</v>
      </c>
      <c r="B338" s="20" t="s">
        <v>51</v>
      </c>
      <c r="C338" s="20" t="s">
        <v>55</v>
      </c>
      <c r="D338" s="20" t="s">
        <v>69</v>
      </c>
      <c r="E338" s="21">
        <v>11.837956973611099</v>
      </c>
      <c r="F338" s="21">
        <v>9.9907723668010693</v>
      </c>
      <c r="G338" s="21">
        <v>11.096543221739401</v>
      </c>
      <c r="H338" s="21">
        <v>9.1679973497257805</v>
      </c>
      <c r="I338" s="21">
        <v>15.1498761891851</v>
      </c>
      <c r="J338" s="21">
        <v>11.37633386894</v>
      </c>
      <c r="K338" s="21">
        <v>9.5163012271125798</v>
      </c>
      <c r="L338" s="21">
        <v>10.1170437105765</v>
      </c>
      <c r="M338" s="21">
        <v>9.7514091454185401</v>
      </c>
      <c r="N338" s="21"/>
      <c r="O338" s="21"/>
    </row>
    <row r="339" spans="1:15">
      <c r="A339" s="20" t="str">
        <f t="shared" si="5"/>
        <v>DISTRIBUCION VOLUMEN X CRITERIO (kg ó litros)Patatas FritasRTO CENTRO</v>
      </c>
      <c r="B339" s="20" t="s">
        <v>51</v>
      </c>
      <c r="C339" s="20" t="s">
        <v>55</v>
      </c>
      <c r="D339" s="20" t="s">
        <v>73</v>
      </c>
      <c r="E339" s="21">
        <v>7.2910777612551296</v>
      </c>
      <c r="F339" s="21">
        <v>9.67350745364757</v>
      </c>
      <c r="G339" s="21">
        <v>8.4195633725050492</v>
      </c>
      <c r="H339" s="21">
        <v>7.46782905454568</v>
      </c>
      <c r="I339" s="21">
        <v>7.8879224886541097</v>
      </c>
      <c r="J339" s="21">
        <v>14.359805311840899</v>
      </c>
      <c r="K339" s="21">
        <v>12.488716594773001</v>
      </c>
      <c r="L339" s="21">
        <v>12.098209378295699</v>
      </c>
      <c r="M339" s="21">
        <v>11.034366220147801</v>
      </c>
      <c r="N339" s="21"/>
      <c r="O339" s="21"/>
    </row>
    <row r="340" spans="1:15">
      <c r="A340" s="20" t="str">
        <f t="shared" si="5"/>
        <v>DISTRIBUCION VOLUMEN X CRITERIO (kg ó litros)Patatas FritasNORTE-CENTRO</v>
      </c>
      <c r="B340" s="20" t="s">
        <v>51</v>
      </c>
      <c r="C340" s="20" t="s">
        <v>55</v>
      </c>
      <c r="D340" s="20" t="s">
        <v>77</v>
      </c>
      <c r="E340" s="21">
        <v>8.2640688234008</v>
      </c>
      <c r="F340" s="21">
        <v>6.69717660641499</v>
      </c>
      <c r="G340" s="21">
        <v>9.13305252486232</v>
      </c>
      <c r="H340" s="21">
        <v>9.79126435923998</v>
      </c>
      <c r="I340" s="21">
        <v>10.922392750002199</v>
      </c>
      <c r="J340" s="21">
        <v>7.9644553584031801</v>
      </c>
      <c r="K340" s="21">
        <v>10.5374735935213</v>
      </c>
      <c r="L340" s="21">
        <v>11.5380096357721</v>
      </c>
      <c r="M340" s="21">
        <v>10.437080360985201</v>
      </c>
      <c r="N340" s="21"/>
      <c r="O340" s="21"/>
    </row>
    <row r="341" spans="1:15">
      <c r="A341" s="20" t="str">
        <f t="shared" si="5"/>
        <v>DISTRIBUCION VOLUMEN X CRITERIO (kg ó litros)Patatas FritasNOROESTE</v>
      </c>
      <c r="B341" s="20" t="s">
        <v>51</v>
      </c>
      <c r="C341" s="20" t="s">
        <v>55</v>
      </c>
      <c r="D341" s="20" t="s">
        <v>80</v>
      </c>
      <c r="E341" s="21">
        <v>8.3416227221549093</v>
      </c>
      <c r="F341" s="21">
        <v>10.709460920825</v>
      </c>
      <c r="G341" s="21">
        <v>11.4566870319324</v>
      </c>
      <c r="H341" s="21">
        <v>8.4741173761436208</v>
      </c>
      <c r="I341" s="21">
        <v>6.5891216098124303</v>
      </c>
      <c r="J341" s="21">
        <v>4.9094750867439396</v>
      </c>
      <c r="K341" s="21">
        <v>7.53160797259999</v>
      </c>
      <c r="L341" s="21">
        <v>5.1525158019573496</v>
      </c>
      <c r="M341" s="21">
        <v>4.9243593256979796</v>
      </c>
      <c r="N341" s="21"/>
      <c r="O341" s="21"/>
    </row>
    <row r="342" spans="1:15">
      <c r="A342" s="20" t="str">
        <f t="shared" si="5"/>
        <v>DISTRIBUCION VOLUMEN X CRITERIO (kg ó litros)Patatas Fritas&lt;2MIL</v>
      </c>
      <c r="B342" s="20" t="s">
        <v>51</v>
      </c>
      <c r="C342" s="20" t="s">
        <v>55</v>
      </c>
      <c r="D342" s="20" t="s">
        <v>83</v>
      </c>
      <c r="E342" s="21">
        <v>6.49341593243751</v>
      </c>
      <c r="F342" s="21">
        <v>5.8176345604149402</v>
      </c>
      <c r="G342" s="21">
        <v>4.8735064951638503</v>
      </c>
      <c r="H342" s="21">
        <v>8.0015820895777399</v>
      </c>
      <c r="I342" s="21">
        <v>6.2931078705026398</v>
      </c>
      <c r="J342" s="21">
        <v>4.4790753353044801</v>
      </c>
      <c r="K342" s="21">
        <v>5.6537538109159602</v>
      </c>
      <c r="L342" s="21">
        <v>7.3025975855348699</v>
      </c>
      <c r="M342" s="21">
        <v>6.3818095037518896</v>
      </c>
      <c r="N342" s="21"/>
      <c r="O342" s="21"/>
    </row>
    <row r="343" spans="1:15">
      <c r="A343" s="20" t="str">
        <f t="shared" si="5"/>
        <v>DISTRIBUCION VOLUMEN X CRITERIO (kg ó litros)Patatas Fritas2-5MIL</v>
      </c>
      <c r="B343" s="20" t="s">
        <v>51</v>
      </c>
      <c r="C343" s="20" t="s">
        <v>55</v>
      </c>
      <c r="D343" s="20" t="s">
        <v>86</v>
      </c>
      <c r="E343" s="21">
        <v>5.4398037967911304</v>
      </c>
      <c r="F343" s="21">
        <v>2.8885133051057101</v>
      </c>
      <c r="G343" s="21">
        <v>7.2986526628125601</v>
      </c>
      <c r="H343" s="21">
        <v>2.4318754782858099</v>
      </c>
      <c r="I343" s="21">
        <v>4.2268094408080499</v>
      </c>
      <c r="J343" s="21">
        <v>4.3813332290071196</v>
      </c>
      <c r="K343" s="21">
        <v>6.4221872120428403</v>
      </c>
      <c r="L343" s="21">
        <v>5.1488097424945902</v>
      </c>
      <c r="M343" s="21">
        <v>3.40768159308409</v>
      </c>
      <c r="N343" s="21"/>
      <c r="O343" s="21"/>
    </row>
    <row r="344" spans="1:15">
      <c r="A344" s="20" t="str">
        <f t="shared" si="5"/>
        <v>DISTRIBUCION VOLUMEN X CRITERIO (kg ó litros)Patatas Fritas5-10MIL</v>
      </c>
      <c r="B344" s="20" t="s">
        <v>51</v>
      </c>
      <c r="C344" s="20" t="s">
        <v>55</v>
      </c>
      <c r="D344" s="20" t="s">
        <v>87</v>
      </c>
      <c r="E344" s="21">
        <v>10.838657744995</v>
      </c>
      <c r="F344" s="21">
        <v>8.8447060502015997</v>
      </c>
      <c r="G344" s="21">
        <v>3.05698313788541</v>
      </c>
      <c r="H344" s="21">
        <v>5.2639563780855401</v>
      </c>
      <c r="I344" s="21">
        <v>7.32022513126081</v>
      </c>
      <c r="J344" s="21">
        <v>5.4231753735977399</v>
      </c>
      <c r="K344" s="21">
        <v>7.2992225053269104</v>
      </c>
      <c r="L344" s="21">
        <v>4.1364170566376703</v>
      </c>
      <c r="M344" s="21">
        <v>3.3020771948796002</v>
      </c>
      <c r="N344" s="21"/>
      <c r="O344" s="21"/>
    </row>
    <row r="345" spans="1:15">
      <c r="A345" s="20" t="str">
        <f t="shared" si="5"/>
        <v>DISTRIBUCION VOLUMEN X CRITERIO (kg ó litros)Patatas Fritas10-30MIL</v>
      </c>
      <c r="B345" s="20" t="s">
        <v>51</v>
      </c>
      <c r="C345" s="20" t="s">
        <v>55</v>
      </c>
      <c r="D345" s="20" t="s">
        <v>88</v>
      </c>
      <c r="E345" s="21">
        <v>20.086169524157899</v>
      </c>
      <c r="F345" s="21">
        <v>28.1769445275702</v>
      </c>
      <c r="G345" s="21">
        <v>21.483840976553399</v>
      </c>
      <c r="H345" s="21">
        <v>20.345007765963999</v>
      </c>
      <c r="I345" s="21">
        <v>18.425504382630098</v>
      </c>
      <c r="J345" s="21">
        <v>24.227868935236799</v>
      </c>
      <c r="K345" s="21">
        <v>23.227096873115499</v>
      </c>
      <c r="L345" s="21">
        <v>24.542867010441501</v>
      </c>
      <c r="M345" s="21">
        <v>23.192061904334601</v>
      </c>
      <c r="N345" s="21"/>
      <c r="O345" s="21"/>
    </row>
    <row r="346" spans="1:15">
      <c r="A346" s="20" t="str">
        <f t="shared" si="5"/>
        <v>DISTRIBUCION VOLUMEN X CRITERIO (kg ó litros)Patatas Fritas30-100MIL</v>
      </c>
      <c r="B346" s="20" t="s">
        <v>51</v>
      </c>
      <c r="C346" s="20" t="s">
        <v>55</v>
      </c>
      <c r="D346" s="20" t="s">
        <v>89</v>
      </c>
      <c r="E346" s="21">
        <v>23.073733656985201</v>
      </c>
      <c r="F346" s="21">
        <v>23.037292539214299</v>
      </c>
      <c r="G346" s="21">
        <v>29.308586725657399</v>
      </c>
      <c r="H346" s="21">
        <v>24.1507932245596</v>
      </c>
      <c r="I346" s="21">
        <v>25.882928550348701</v>
      </c>
      <c r="J346" s="21">
        <v>22.233095513981699</v>
      </c>
      <c r="K346" s="21">
        <v>24.2222637179194</v>
      </c>
      <c r="L346" s="21">
        <v>21.0967433263367</v>
      </c>
      <c r="M346" s="21">
        <v>23.791431625588501</v>
      </c>
      <c r="N346" s="21"/>
      <c r="O346" s="21"/>
    </row>
    <row r="347" spans="1:15">
      <c r="A347" s="20" t="str">
        <f t="shared" si="5"/>
        <v>DISTRIBUCION VOLUMEN X CRITERIO (kg ó litros)Patatas Fritas100-200MIL</v>
      </c>
      <c r="B347" s="20" t="s">
        <v>51</v>
      </c>
      <c r="C347" s="20" t="s">
        <v>55</v>
      </c>
      <c r="D347" s="20" t="s">
        <v>90</v>
      </c>
      <c r="E347" s="21">
        <v>6.5696915684528197</v>
      </c>
      <c r="F347" s="21">
        <v>5.1428434500116502</v>
      </c>
      <c r="G347" s="21">
        <v>7.5796515487959804</v>
      </c>
      <c r="H347" s="21">
        <v>10.2799882802861</v>
      </c>
      <c r="I347" s="21">
        <v>8.0240596297372093</v>
      </c>
      <c r="J347" s="21">
        <v>10.0878318970059</v>
      </c>
      <c r="K347" s="21">
        <v>8.3726647511333603</v>
      </c>
      <c r="L347" s="21">
        <v>9.9776900221389102</v>
      </c>
      <c r="M347" s="21">
        <v>10.210763672176499</v>
      </c>
      <c r="N347" s="21"/>
      <c r="O347" s="21"/>
    </row>
    <row r="348" spans="1:15">
      <c r="A348" s="20" t="str">
        <f t="shared" si="5"/>
        <v>DISTRIBUCION VOLUMEN X CRITERIO (kg ó litros)Patatas Fritas200-500MIL</v>
      </c>
      <c r="B348" s="20" t="s">
        <v>51</v>
      </c>
      <c r="C348" s="20" t="s">
        <v>55</v>
      </c>
      <c r="D348" s="20" t="s">
        <v>91</v>
      </c>
      <c r="E348" s="21">
        <v>11.583996105047801</v>
      </c>
      <c r="F348" s="21">
        <v>11.417183396632399</v>
      </c>
      <c r="G348" s="21">
        <v>8.0116625864789803</v>
      </c>
      <c r="H348" s="21">
        <v>11.8276554567417</v>
      </c>
      <c r="I348" s="21">
        <v>11.312900522786601</v>
      </c>
      <c r="J348" s="21">
        <v>9.6350041554510995</v>
      </c>
      <c r="K348" s="21">
        <v>8.7293122282335691</v>
      </c>
      <c r="L348" s="21">
        <v>10.3057625220871</v>
      </c>
      <c r="M348" s="21">
        <v>13.8680996876999</v>
      </c>
      <c r="N348" s="21"/>
      <c r="O348" s="21"/>
    </row>
    <row r="349" spans="1:15">
      <c r="A349" s="20" t="str">
        <f t="shared" si="5"/>
        <v>DISTRIBUCION VOLUMEN X CRITERIO (kg ó litros)Patatas Fritas&gt;500MIL</v>
      </c>
      <c r="B349" s="20" t="s">
        <v>51</v>
      </c>
      <c r="C349" s="20" t="s">
        <v>55</v>
      </c>
      <c r="D349" s="20" t="s">
        <v>92</v>
      </c>
      <c r="E349" s="21">
        <v>15.9145394780794</v>
      </c>
      <c r="F349" s="21">
        <v>14.674878268222701</v>
      </c>
      <c r="G349" s="21">
        <v>18.3871122824828</v>
      </c>
      <c r="H349" s="21">
        <v>17.699146103756199</v>
      </c>
      <c r="I349" s="21">
        <v>18.514461496429401</v>
      </c>
      <c r="J349" s="21">
        <v>19.5326039950729</v>
      </c>
      <c r="K349" s="21">
        <v>16.073497464009101</v>
      </c>
      <c r="L349" s="21">
        <v>17.489117000223299</v>
      </c>
      <c r="M349" s="21">
        <v>15.8460782106572</v>
      </c>
      <c r="N349" s="21"/>
      <c r="O349" s="21"/>
    </row>
    <row r="350" spans="1:15">
      <c r="A350" s="20" t="str">
        <f t="shared" si="5"/>
        <v>DISTRIBUCION VOLUMEN X CRITERIO (kg ó litros)Patatas FritasDE 15 A 19 AÑOS</v>
      </c>
      <c r="B350" s="20" t="s">
        <v>51</v>
      </c>
      <c r="C350" s="20" t="s">
        <v>55</v>
      </c>
      <c r="D350" s="20" t="s">
        <v>93</v>
      </c>
      <c r="E350" s="21">
        <v>9.0725512063558096</v>
      </c>
      <c r="F350" s="21">
        <v>7.0378883485961303</v>
      </c>
      <c r="G350" s="21">
        <v>7.3061723624575903</v>
      </c>
      <c r="H350" s="21">
        <v>3.2463542862099999</v>
      </c>
      <c r="I350" s="21">
        <v>4.1648134158368002</v>
      </c>
      <c r="J350" s="21">
        <v>9.9825673250058298</v>
      </c>
      <c r="K350" s="21">
        <v>5.6031607777809702</v>
      </c>
      <c r="L350" s="21">
        <v>6.8124042170040804</v>
      </c>
      <c r="M350" s="21">
        <v>4.8114580086308303</v>
      </c>
      <c r="N350" s="21"/>
      <c r="O350" s="21"/>
    </row>
    <row r="351" spans="1:15">
      <c r="A351" s="20" t="str">
        <f t="shared" si="5"/>
        <v>DISTRIBUCION VOLUMEN X CRITERIO (kg ó litros)Patatas FritasDE 20 A 24 AÑOS</v>
      </c>
      <c r="B351" s="20" t="s">
        <v>51</v>
      </c>
      <c r="C351" s="20" t="s">
        <v>55</v>
      </c>
      <c r="D351" s="20" t="s">
        <v>94</v>
      </c>
      <c r="E351" s="21">
        <v>2.81364839459048</v>
      </c>
      <c r="F351" s="21">
        <v>3.9259241778015599</v>
      </c>
      <c r="G351" s="21">
        <v>4.0682538984699903</v>
      </c>
      <c r="H351" s="21">
        <v>7.8407618853888303</v>
      </c>
      <c r="I351" s="21">
        <v>5.4136241769462004</v>
      </c>
      <c r="J351" s="21">
        <v>3.36789089199707</v>
      </c>
      <c r="K351" s="21">
        <v>6.5616996771176002</v>
      </c>
      <c r="L351" s="21">
        <v>5.5369832250071802</v>
      </c>
      <c r="M351" s="21">
        <v>4.9135560625593397</v>
      </c>
      <c r="N351" s="21"/>
      <c r="O351" s="21"/>
    </row>
    <row r="352" spans="1:15">
      <c r="A352" s="20" t="str">
        <f t="shared" si="5"/>
        <v>DISTRIBUCION VOLUMEN X CRITERIO (kg ó litros)Patatas FritasDE 25 A 34 AÑOS</v>
      </c>
      <c r="B352" s="20" t="s">
        <v>51</v>
      </c>
      <c r="C352" s="20" t="s">
        <v>55</v>
      </c>
      <c r="D352" s="20" t="s">
        <v>95</v>
      </c>
      <c r="E352" s="21">
        <v>9.1779954722872805</v>
      </c>
      <c r="F352" s="21">
        <v>9.2900402131525404</v>
      </c>
      <c r="G352" s="21">
        <v>9.2592471349027807</v>
      </c>
      <c r="H352" s="21">
        <v>6.63376631386648</v>
      </c>
      <c r="I352" s="21">
        <v>7.7613487834635198</v>
      </c>
      <c r="J352" s="21">
        <v>7.3255611369172202</v>
      </c>
      <c r="K352" s="21">
        <v>6.0096344145236102</v>
      </c>
      <c r="L352" s="21">
        <v>6.3449240380586902</v>
      </c>
      <c r="M352" s="21">
        <v>8.8885199000808406</v>
      </c>
      <c r="N352" s="21"/>
      <c r="O352" s="21"/>
    </row>
    <row r="353" spans="1:15">
      <c r="A353" s="20" t="str">
        <f t="shared" si="5"/>
        <v>DISTRIBUCION VOLUMEN X CRITERIO (kg ó litros)Patatas FritasDE 35 A 49 AÑOS</v>
      </c>
      <c r="B353" s="20" t="s">
        <v>51</v>
      </c>
      <c r="C353" s="20" t="s">
        <v>55</v>
      </c>
      <c r="D353" s="20" t="s">
        <v>96</v>
      </c>
      <c r="E353" s="21">
        <v>26.304860920364899</v>
      </c>
      <c r="F353" s="21">
        <v>29.841715262660198</v>
      </c>
      <c r="G353" s="21">
        <v>24.456971491283401</v>
      </c>
      <c r="H353" s="21">
        <v>21.9428671388204</v>
      </c>
      <c r="I353" s="21">
        <v>24.704214046753201</v>
      </c>
      <c r="J353" s="21">
        <v>17.736058607286498</v>
      </c>
      <c r="K353" s="21">
        <v>22.484795632679798</v>
      </c>
      <c r="L353" s="21">
        <v>21.777139677803799</v>
      </c>
      <c r="M353" s="21">
        <v>17.707133799413398</v>
      </c>
      <c r="N353" s="21"/>
      <c r="O353" s="21"/>
    </row>
    <row r="354" spans="1:15">
      <c r="A354" s="20" t="str">
        <f t="shared" si="5"/>
        <v>DISTRIBUCION VOLUMEN X CRITERIO (kg ó litros)Patatas FritasDE 50 A 59 AÑOS</v>
      </c>
      <c r="B354" s="20" t="s">
        <v>51</v>
      </c>
      <c r="C354" s="20" t="s">
        <v>55</v>
      </c>
      <c r="D354" s="20" t="s">
        <v>97</v>
      </c>
      <c r="E354" s="21">
        <v>21.2519721429525</v>
      </c>
      <c r="F354" s="21">
        <v>21.473005997127601</v>
      </c>
      <c r="G354" s="21">
        <v>19.417014744595502</v>
      </c>
      <c r="H354" s="21">
        <v>22.990547153334401</v>
      </c>
      <c r="I354" s="21">
        <v>21.1434458473896</v>
      </c>
      <c r="J354" s="21">
        <v>21.797361088907198</v>
      </c>
      <c r="K354" s="21">
        <v>20.967923175540498</v>
      </c>
      <c r="L354" s="21">
        <v>18.6590385731533</v>
      </c>
      <c r="M354" s="21">
        <v>19.429359504911499</v>
      </c>
      <c r="N354" s="21"/>
      <c r="O354" s="21"/>
    </row>
    <row r="355" spans="1:15">
      <c r="A355" s="20" t="str">
        <f t="shared" si="5"/>
        <v>DISTRIBUCION VOLUMEN X CRITERIO (kg ó litros)Patatas FritasDE 60 A 75 AÑOS</v>
      </c>
      <c r="B355" s="20" t="s">
        <v>51</v>
      </c>
      <c r="C355" s="20" t="s">
        <v>55</v>
      </c>
      <c r="D355" s="20" t="s">
        <v>98</v>
      </c>
      <c r="E355" s="21">
        <v>31.378975976571901</v>
      </c>
      <c r="F355" s="21">
        <v>28.431427623187101</v>
      </c>
      <c r="G355" s="21">
        <v>35.492340084988001</v>
      </c>
      <c r="H355" s="21">
        <v>37.3457021427147</v>
      </c>
      <c r="I355" s="21">
        <v>36.8125497175335</v>
      </c>
      <c r="J355" s="21">
        <v>39.790558389697203</v>
      </c>
      <c r="K355" s="21">
        <v>38.372782647591002</v>
      </c>
      <c r="L355" s="21">
        <v>40.8695119017626</v>
      </c>
      <c r="M355" s="21">
        <v>44.249977053640599</v>
      </c>
      <c r="N355" s="21"/>
      <c r="O355" s="21"/>
    </row>
    <row r="356" spans="1:15">
      <c r="A356" s="20" t="str">
        <f t="shared" si="5"/>
        <v>DISTRIBUCION VOLUMEN X CRITERIO (kg ó litros)Patatas FritasNIVEL ALTO</v>
      </c>
      <c r="B356" s="20" t="s">
        <v>51</v>
      </c>
      <c r="C356" s="20" t="s">
        <v>55</v>
      </c>
      <c r="D356" s="20" t="s">
        <v>99</v>
      </c>
      <c r="E356" s="21">
        <v>21.041381835533802</v>
      </c>
      <c r="F356" s="21">
        <v>20.966026895334899</v>
      </c>
      <c r="G356" s="21">
        <v>22.724849392425401</v>
      </c>
      <c r="H356" s="21">
        <v>25.808317362716998</v>
      </c>
      <c r="I356" s="21">
        <v>24.321142958909402</v>
      </c>
      <c r="J356" s="21">
        <v>17.067097119771901</v>
      </c>
      <c r="K356" s="21">
        <v>16.223662046717902</v>
      </c>
      <c r="L356" s="21">
        <v>16.945226418536102</v>
      </c>
      <c r="M356" s="21">
        <v>21.307913343114699</v>
      </c>
      <c r="N356" s="21"/>
      <c r="O356" s="21"/>
    </row>
    <row r="357" spans="1:15">
      <c r="A357" s="20" t="str">
        <f t="shared" si="5"/>
        <v>DISTRIBUCION VOLUMEN X CRITERIO (kg ó litros)Patatas FritasNIVEL MEDIO ALTO</v>
      </c>
      <c r="B357" s="20" t="s">
        <v>51</v>
      </c>
      <c r="C357" s="20" t="s">
        <v>55</v>
      </c>
      <c r="D357" s="20" t="s">
        <v>100</v>
      </c>
      <c r="E357" s="21">
        <v>14.2136845000681</v>
      </c>
      <c r="F357" s="21">
        <v>15.180607924857901</v>
      </c>
      <c r="G357" s="21">
        <v>11.2654663059919</v>
      </c>
      <c r="H357" s="21">
        <v>11.007898018635499</v>
      </c>
      <c r="I357" s="21">
        <v>12.877562115913999</v>
      </c>
      <c r="J357" s="21">
        <v>10.827365997681801</v>
      </c>
      <c r="K357" s="21">
        <v>13.538382120146499</v>
      </c>
      <c r="L357" s="21">
        <v>10.8810337602768</v>
      </c>
      <c r="M357" s="21">
        <v>10.4593433194702</v>
      </c>
      <c r="N357" s="21"/>
      <c r="O357" s="21"/>
    </row>
    <row r="358" spans="1:15">
      <c r="A358" s="20" t="str">
        <f t="shared" si="5"/>
        <v>DISTRIBUCION VOLUMEN X CRITERIO (kg ó litros)Patatas FritasNIVEL MEDIO</v>
      </c>
      <c r="B358" s="20" t="s">
        <v>51</v>
      </c>
      <c r="C358" s="20" t="s">
        <v>55</v>
      </c>
      <c r="D358" s="20" t="s">
        <v>101</v>
      </c>
      <c r="E358" s="21">
        <v>29.2860243859066</v>
      </c>
      <c r="F358" s="21">
        <v>27.2830784061176</v>
      </c>
      <c r="G358" s="21">
        <v>29.131429771919301</v>
      </c>
      <c r="H358" s="21">
        <v>22.3504562599854</v>
      </c>
      <c r="I358" s="21">
        <v>25.8533191490347</v>
      </c>
      <c r="J358" s="21">
        <v>31.037198322821499</v>
      </c>
      <c r="K358" s="21">
        <v>32.995553120790902</v>
      </c>
      <c r="L358" s="21">
        <v>30.673744572684502</v>
      </c>
      <c r="M358" s="21">
        <v>29.037405775267199</v>
      </c>
      <c r="N358" s="21"/>
      <c r="O358" s="21"/>
    </row>
    <row r="359" spans="1:15">
      <c r="A359" s="20" t="str">
        <f t="shared" si="5"/>
        <v>DISTRIBUCION VOLUMEN X CRITERIO (kg ó litros)Patatas FritasNIVEL MEDIO BAJO</v>
      </c>
      <c r="B359" s="20" t="s">
        <v>51</v>
      </c>
      <c r="C359" s="20" t="s">
        <v>55</v>
      </c>
      <c r="D359" s="20" t="s">
        <v>102</v>
      </c>
      <c r="E359" s="21">
        <v>11.9861147147226</v>
      </c>
      <c r="F359" s="21">
        <v>11.5212861230948</v>
      </c>
      <c r="G359" s="21">
        <v>12.5040878572245</v>
      </c>
      <c r="H359" s="21">
        <v>10.875848380386</v>
      </c>
      <c r="I359" s="21">
        <v>12.505727953854</v>
      </c>
      <c r="J359" s="21">
        <v>15.487517196137199</v>
      </c>
      <c r="K359" s="21">
        <v>17.0659234303041</v>
      </c>
      <c r="L359" s="21">
        <v>20.1081833257204</v>
      </c>
      <c r="M359" s="21">
        <v>15.292603400933899</v>
      </c>
      <c r="N359" s="21"/>
      <c r="O359" s="21"/>
    </row>
    <row r="360" spans="1:15">
      <c r="A360" s="20" t="str">
        <f t="shared" si="5"/>
        <v>DISTRIBUCION VOLUMEN X CRITERIO (kg ó litros)Patatas FritasNIVEL BAJO</v>
      </c>
      <c r="B360" s="20" t="s">
        <v>51</v>
      </c>
      <c r="C360" s="20" t="s">
        <v>55</v>
      </c>
      <c r="D360" s="20" t="s">
        <v>103</v>
      </c>
      <c r="E360" s="21">
        <v>23.4727933504129</v>
      </c>
      <c r="F360" s="21">
        <v>25.048994351972301</v>
      </c>
      <c r="G360" s="21">
        <v>24.374171948627598</v>
      </c>
      <c r="H360" s="21">
        <v>29.957480476179999</v>
      </c>
      <c r="I360" s="21">
        <v>24.442244474641999</v>
      </c>
      <c r="J360" s="21">
        <v>25.5808134313239</v>
      </c>
      <c r="K360" s="21">
        <v>20.176472125916199</v>
      </c>
      <c r="L360" s="21">
        <v>21.3918206821564</v>
      </c>
      <c r="M360" s="21">
        <v>23.902741713951301</v>
      </c>
      <c r="N360" s="21"/>
      <c r="O360" s="21"/>
    </row>
    <row r="361" spans="1:15">
      <c r="A361" s="20" t="str">
        <f t="shared" si="5"/>
        <v>DISTRIBUCION VOLUMEN X CRITERIO (kg ó litros)Patatas FritasHOMBRE</v>
      </c>
      <c r="B361" s="20" t="s">
        <v>51</v>
      </c>
      <c r="C361" s="20" t="s">
        <v>55</v>
      </c>
      <c r="D361" s="20" t="s">
        <v>104</v>
      </c>
      <c r="E361" s="21">
        <v>42.982054422012297</v>
      </c>
      <c r="F361" s="21">
        <v>48.1553739372659</v>
      </c>
      <c r="G361" s="21">
        <v>45.417279021874698</v>
      </c>
      <c r="H361" s="21">
        <v>42.280064286623599</v>
      </c>
      <c r="I361" s="21">
        <v>37.955977943051003</v>
      </c>
      <c r="J361" s="21">
        <v>47.648021386684697</v>
      </c>
      <c r="K361" s="21">
        <v>53.018234277270203</v>
      </c>
      <c r="L361" s="21">
        <v>52.336704246613699</v>
      </c>
      <c r="M361" s="21">
        <v>54.209039623993597</v>
      </c>
      <c r="N361" s="21"/>
      <c r="O361" s="21"/>
    </row>
    <row r="362" spans="1:15">
      <c r="A362" s="20" t="str">
        <f t="shared" si="5"/>
        <v>DISTRIBUCION VOLUMEN X CRITERIO (kg ó litros)Patatas FritasMUJER</v>
      </c>
      <c r="B362" s="20" t="s">
        <v>51</v>
      </c>
      <c r="C362" s="20" t="s">
        <v>55</v>
      </c>
      <c r="D362" s="20" t="s">
        <v>105</v>
      </c>
      <c r="E362" s="21">
        <v>57.017949878489503</v>
      </c>
      <c r="F362" s="21">
        <v>51.844621779670803</v>
      </c>
      <c r="G362" s="21">
        <v>54.582724097054701</v>
      </c>
      <c r="H362" s="21">
        <v>57.719942788852599</v>
      </c>
      <c r="I362" s="21">
        <v>62.044017638736101</v>
      </c>
      <c r="J362" s="21">
        <v>52.351978613315303</v>
      </c>
      <c r="K362" s="21">
        <v>46.981757157484402</v>
      </c>
      <c r="L362" s="21">
        <v>47.663295224118997</v>
      </c>
      <c r="M362" s="21">
        <v>45.790965998391499</v>
      </c>
      <c r="N362" s="21"/>
      <c r="O362" s="21"/>
    </row>
    <row r="363" spans="1:15">
      <c r="A363" s="20" t="str">
        <f t="shared" si="5"/>
        <v>DISTRIBUCION VOLUMEN X CRITERIO (kg ó litros)Otros Snacks SaladosT.ESPAÑA</v>
      </c>
      <c r="B363" s="20" t="s">
        <v>51</v>
      </c>
      <c r="C363" s="20" t="s">
        <v>60</v>
      </c>
      <c r="D363" s="20" t="s">
        <v>47</v>
      </c>
      <c r="E363" s="21">
        <v>100</v>
      </c>
      <c r="F363" s="21">
        <v>100</v>
      </c>
      <c r="G363" s="21">
        <v>100</v>
      </c>
      <c r="H363" s="21">
        <v>100</v>
      </c>
      <c r="I363" s="21">
        <v>100</v>
      </c>
      <c r="J363" s="21">
        <v>100</v>
      </c>
      <c r="K363" s="21">
        <v>100</v>
      </c>
      <c r="L363" s="21">
        <v>100</v>
      </c>
      <c r="M363" s="21">
        <v>100</v>
      </c>
      <c r="N363" s="21"/>
      <c r="O363" s="21"/>
    </row>
    <row r="364" spans="1:15">
      <c r="A364" s="20" t="str">
        <f t="shared" si="5"/>
        <v>DISTRIBUCION VOLUMEN X CRITERIO (kg ó litros)Otros Snacks SaladosBCN AM</v>
      </c>
      <c r="B364" s="20" t="s">
        <v>51</v>
      </c>
      <c r="C364" s="20" t="s">
        <v>60</v>
      </c>
      <c r="D364" s="20" t="s">
        <v>52</v>
      </c>
      <c r="E364" s="21">
        <v>6.2275065433036003</v>
      </c>
      <c r="F364" s="21">
        <v>10.161338625318299</v>
      </c>
      <c r="G364" s="21">
        <v>8.0687977930352499</v>
      </c>
      <c r="H364" s="21">
        <v>11.7187176826969</v>
      </c>
      <c r="I364" s="21">
        <v>7.3907523763042304</v>
      </c>
      <c r="J364" s="21">
        <v>10.739619446134499</v>
      </c>
      <c r="K364" s="21">
        <v>13.468797250480099</v>
      </c>
      <c r="L364" s="21">
        <v>18.258341712665398</v>
      </c>
      <c r="M364" s="21">
        <v>11.1533603167788</v>
      </c>
      <c r="N364" s="21"/>
      <c r="O364" s="21"/>
    </row>
    <row r="365" spans="1:15">
      <c r="A365" s="20" t="str">
        <f t="shared" si="5"/>
        <v>DISTRIBUCION VOLUMEN X CRITERIO (kg ó litros)Otros Snacks SaladosREST.CAT ARAGON</v>
      </c>
      <c r="B365" s="20" t="s">
        <v>51</v>
      </c>
      <c r="C365" s="20" t="s">
        <v>60</v>
      </c>
      <c r="D365" s="20" t="s">
        <v>57</v>
      </c>
      <c r="E365" s="21">
        <v>15.3918351787144</v>
      </c>
      <c r="F365" s="21">
        <v>8.56606507360625</v>
      </c>
      <c r="G365" s="21">
        <v>15.017987261996099</v>
      </c>
      <c r="H365" s="21">
        <v>14.4191593492869</v>
      </c>
      <c r="I365" s="21">
        <v>17.070113665770499</v>
      </c>
      <c r="J365" s="21">
        <v>13.2347153125144</v>
      </c>
      <c r="K365" s="21">
        <v>15.6025613497882</v>
      </c>
      <c r="L365" s="21">
        <v>15.5713961499773</v>
      </c>
      <c r="M365" s="21">
        <v>14.539100377908699</v>
      </c>
      <c r="N365" s="21"/>
      <c r="O365" s="21"/>
    </row>
    <row r="366" spans="1:15">
      <c r="A366" s="20" t="str">
        <f t="shared" si="5"/>
        <v>DISTRIBUCION VOLUMEN X CRITERIO (kg ó litros)Otros Snacks SaladosLEVANTE</v>
      </c>
      <c r="B366" s="20" t="s">
        <v>51</v>
      </c>
      <c r="C366" s="20" t="s">
        <v>60</v>
      </c>
      <c r="D366" s="20" t="s">
        <v>61</v>
      </c>
      <c r="E366" s="21">
        <v>12.8107095853342</v>
      </c>
      <c r="F366" s="21">
        <v>13.2563862571704</v>
      </c>
      <c r="G366" s="21">
        <v>12.123092128477699</v>
      </c>
      <c r="H366" s="21">
        <v>12.3469585979753</v>
      </c>
      <c r="I366" s="21">
        <v>16.229772243090899</v>
      </c>
      <c r="J366" s="21">
        <v>9.68685263748986</v>
      </c>
      <c r="K366" s="21">
        <v>8.8056732603132506</v>
      </c>
      <c r="L366" s="21">
        <v>8.5980930688592103</v>
      </c>
      <c r="M366" s="21">
        <v>8.3983750202897092</v>
      </c>
      <c r="N366" s="21"/>
      <c r="O366" s="21"/>
    </row>
    <row r="367" spans="1:15">
      <c r="A367" s="20" t="str">
        <f t="shared" si="5"/>
        <v>DISTRIBUCION VOLUMEN X CRITERIO (kg ó litros)Otros Snacks SaladosANDALUCIA</v>
      </c>
      <c r="B367" s="20" t="s">
        <v>51</v>
      </c>
      <c r="C367" s="20" t="s">
        <v>60</v>
      </c>
      <c r="D367" s="20" t="s">
        <v>65</v>
      </c>
      <c r="E367" s="21">
        <v>17.929688230416801</v>
      </c>
      <c r="F367" s="21">
        <v>21.065400057254202</v>
      </c>
      <c r="G367" s="21">
        <v>19.122862039462301</v>
      </c>
      <c r="H367" s="21">
        <v>15.7676034973599</v>
      </c>
      <c r="I367" s="21">
        <v>14.114546134276701</v>
      </c>
      <c r="J367" s="21">
        <v>19.3495043852453</v>
      </c>
      <c r="K367" s="21">
        <v>17.473671345166899</v>
      </c>
      <c r="L367" s="21">
        <v>15.4400202709026</v>
      </c>
      <c r="M367" s="21">
        <v>20.372630368029899</v>
      </c>
      <c r="N367" s="21"/>
      <c r="O367" s="21"/>
    </row>
    <row r="368" spans="1:15">
      <c r="A368" s="20" t="str">
        <f t="shared" si="5"/>
        <v>DISTRIBUCION VOLUMEN X CRITERIO (kg ó litros)Otros Snacks SaladosMDD AM</v>
      </c>
      <c r="B368" s="20" t="s">
        <v>51</v>
      </c>
      <c r="C368" s="20" t="s">
        <v>60</v>
      </c>
      <c r="D368" s="20" t="s">
        <v>69</v>
      </c>
      <c r="E368" s="21">
        <v>13.7558860597806</v>
      </c>
      <c r="F368" s="21">
        <v>10.7752924821802</v>
      </c>
      <c r="G368" s="21">
        <v>17.230188305017499</v>
      </c>
      <c r="H368" s="21">
        <v>12.6613001565623</v>
      </c>
      <c r="I368" s="21">
        <v>16.314699867065901</v>
      </c>
      <c r="J368" s="21">
        <v>10.410159330428201</v>
      </c>
      <c r="K368" s="21">
        <v>10.475882919804301</v>
      </c>
      <c r="L368" s="21">
        <v>12.4791685235608</v>
      </c>
      <c r="M368" s="21">
        <v>14.0002659968951</v>
      </c>
      <c r="N368" s="21"/>
      <c r="O368" s="21"/>
    </row>
    <row r="369" spans="1:15">
      <c r="A369" s="20" t="str">
        <f t="shared" si="5"/>
        <v>DISTRIBUCION VOLUMEN X CRITERIO (kg ó litros)Otros Snacks SaladosRTO CENTRO</v>
      </c>
      <c r="B369" s="20" t="s">
        <v>51</v>
      </c>
      <c r="C369" s="20" t="s">
        <v>60</v>
      </c>
      <c r="D369" s="20" t="s">
        <v>73</v>
      </c>
      <c r="E369" s="21">
        <v>13.733597575728901</v>
      </c>
      <c r="F369" s="21">
        <v>17.905749107764201</v>
      </c>
      <c r="G369" s="21">
        <v>13.982742665540099</v>
      </c>
      <c r="H369" s="21">
        <v>12.3813090492079</v>
      </c>
      <c r="I369" s="21">
        <v>13.0810442330861</v>
      </c>
      <c r="J369" s="21">
        <v>22.817937232494302</v>
      </c>
      <c r="K369" s="21">
        <v>21.339866771266799</v>
      </c>
      <c r="L369" s="21">
        <v>18.201833334788599</v>
      </c>
      <c r="M369" s="21">
        <v>19.7963031195696</v>
      </c>
      <c r="N369" s="21"/>
      <c r="O369" s="21"/>
    </row>
    <row r="370" spans="1:15">
      <c r="A370" s="20" t="str">
        <f t="shared" si="5"/>
        <v>DISTRIBUCION VOLUMEN X CRITERIO (kg ó litros)Otros Snacks SaladosNORTE-CENTRO</v>
      </c>
      <c r="B370" s="20" t="s">
        <v>51</v>
      </c>
      <c r="C370" s="20" t="s">
        <v>60</v>
      </c>
      <c r="D370" s="20" t="s">
        <v>77</v>
      </c>
      <c r="E370" s="21">
        <v>12.102497573644801</v>
      </c>
      <c r="F370" s="21">
        <v>10.461901484243199</v>
      </c>
      <c r="G370" s="21">
        <v>9.1211060060940508</v>
      </c>
      <c r="H370" s="21">
        <v>12.158193660958499</v>
      </c>
      <c r="I370" s="21">
        <v>11.549751457481101</v>
      </c>
      <c r="J370" s="21">
        <v>8.95145355158885</v>
      </c>
      <c r="K370" s="21">
        <v>7.4469025035231304</v>
      </c>
      <c r="L370" s="21">
        <v>8.2128871597405002</v>
      </c>
      <c r="M370" s="21">
        <v>6.77996737468799</v>
      </c>
      <c r="N370" s="21"/>
      <c r="O370" s="21"/>
    </row>
    <row r="371" spans="1:15">
      <c r="A371" s="20" t="str">
        <f t="shared" si="5"/>
        <v>DISTRIBUCION VOLUMEN X CRITERIO (kg ó litros)Otros Snacks SaladosNOROESTE</v>
      </c>
      <c r="B371" s="20" t="s">
        <v>51</v>
      </c>
      <c r="C371" s="20" t="s">
        <v>60</v>
      </c>
      <c r="D371" s="20" t="s">
        <v>80</v>
      </c>
      <c r="E371" s="21">
        <v>8.0482673496325194</v>
      </c>
      <c r="F371" s="21">
        <v>7.8078704431882997</v>
      </c>
      <c r="G371" s="21">
        <v>5.3332256744199</v>
      </c>
      <c r="H371" s="21">
        <v>8.5467512104370496</v>
      </c>
      <c r="I371" s="21">
        <v>4.2493305939582902</v>
      </c>
      <c r="J371" s="21">
        <v>4.8097590561104004</v>
      </c>
      <c r="K371" s="21">
        <v>5.3866516106751599</v>
      </c>
      <c r="L371" s="21">
        <v>3.2382797156682299</v>
      </c>
      <c r="M371" s="21">
        <v>4.9600036449871503</v>
      </c>
      <c r="N371" s="21"/>
      <c r="O371" s="21"/>
    </row>
    <row r="372" spans="1:15">
      <c r="A372" s="20" t="str">
        <f t="shared" si="5"/>
        <v>DISTRIBUCION VOLUMEN X CRITERIO (kg ó litros)Otros Snacks Salados&lt;2MIL</v>
      </c>
      <c r="B372" s="20" t="s">
        <v>51</v>
      </c>
      <c r="C372" s="20" t="s">
        <v>60</v>
      </c>
      <c r="D372" s="20" t="s">
        <v>83</v>
      </c>
      <c r="E372" s="21">
        <v>8.0302493164111102</v>
      </c>
      <c r="F372" s="21">
        <v>6.1943422732297204</v>
      </c>
      <c r="G372" s="21">
        <v>4.3938505044848997</v>
      </c>
      <c r="H372" s="21">
        <v>5.19039761562669</v>
      </c>
      <c r="I372" s="21">
        <v>6.9609515260154504</v>
      </c>
      <c r="J372" s="21">
        <v>2.9793843442265402</v>
      </c>
      <c r="K372" s="21">
        <v>6.53276480513059</v>
      </c>
      <c r="L372" s="21">
        <v>5.6822300460877901</v>
      </c>
      <c r="M372" s="21">
        <v>6.0683572073184697</v>
      </c>
      <c r="N372" s="21"/>
      <c r="O372" s="21"/>
    </row>
    <row r="373" spans="1:15">
      <c r="A373" s="20" t="str">
        <f t="shared" si="5"/>
        <v>DISTRIBUCION VOLUMEN X CRITERIO (kg ó litros)Otros Snacks Salados2-5MIL</v>
      </c>
      <c r="B373" s="20" t="s">
        <v>51</v>
      </c>
      <c r="C373" s="20" t="s">
        <v>60</v>
      </c>
      <c r="D373" s="20" t="s">
        <v>86</v>
      </c>
      <c r="E373" s="21">
        <v>3.63575374438257</v>
      </c>
      <c r="F373" s="21">
        <v>6.5059897334458201</v>
      </c>
      <c r="G373" s="21">
        <v>5.2915447231163402</v>
      </c>
      <c r="H373" s="21">
        <v>7.2713671420905399</v>
      </c>
      <c r="I373" s="21">
        <v>6.4390973739455504</v>
      </c>
      <c r="J373" s="21">
        <v>6.6780969453305703</v>
      </c>
      <c r="K373" s="21">
        <v>4.2381729939622002</v>
      </c>
      <c r="L373" s="21">
        <v>3.9554200581758301</v>
      </c>
      <c r="M373" s="21">
        <v>4.4112594967755898</v>
      </c>
      <c r="N373" s="21"/>
      <c r="O373" s="21"/>
    </row>
    <row r="374" spans="1:15">
      <c r="A374" s="20" t="str">
        <f t="shared" si="5"/>
        <v>DISTRIBUCION VOLUMEN X CRITERIO (kg ó litros)Otros Snacks Salados5-10MIL</v>
      </c>
      <c r="B374" s="20" t="s">
        <v>51</v>
      </c>
      <c r="C374" s="20" t="s">
        <v>60</v>
      </c>
      <c r="D374" s="20" t="s">
        <v>87</v>
      </c>
      <c r="E374" s="21">
        <v>8.8356531935710105</v>
      </c>
      <c r="F374" s="21">
        <v>10.3282986359385</v>
      </c>
      <c r="G374" s="21">
        <v>6.8074160368462797</v>
      </c>
      <c r="H374" s="21">
        <v>4.5479475956611601</v>
      </c>
      <c r="I374" s="21">
        <v>3.9134674195816799</v>
      </c>
      <c r="J374" s="21">
        <v>4.6336128601292801</v>
      </c>
      <c r="K374" s="21">
        <v>7.1211800865780104</v>
      </c>
      <c r="L374" s="21">
        <v>4.6780802261027601</v>
      </c>
      <c r="M374" s="21">
        <v>4.6313317891126404</v>
      </c>
      <c r="N374" s="21"/>
      <c r="O374" s="21"/>
    </row>
    <row r="375" spans="1:15">
      <c r="A375" s="20" t="str">
        <f t="shared" si="5"/>
        <v>DISTRIBUCION VOLUMEN X CRITERIO (kg ó litros)Otros Snacks Salados10-30MIL</v>
      </c>
      <c r="B375" s="20" t="s">
        <v>51</v>
      </c>
      <c r="C375" s="20" t="s">
        <v>60</v>
      </c>
      <c r="D375" s="20" t="s">
        <v>88</v>
      </c>
      <c r="E375" s="21">
        <v>23.2126909703764</v>
      </c>
      <c r="F375" s="21">
        <v>24.967313406496</v>
      </c>
      <c r="G375" s="21">
        <v>20.086748544700399</v>
      </c>
      <c r="H375" s="21">
        <v>26.807514704899798</v>
      </c>
      <c r="I375" s="21">
        <v>23.947115027641999</v>
      </c>
      <c r="J375" s="21">
        <v>30.102657236141599</v>
      </c>
      <c r="K375" s="21">
        <v>25.662724410114301</v>
      </c>
      <c r="L375" s="21">
        <v>20.294876242338798</v>
      </c>
      <c r="M375" s="21">
        <v>21.762195215464299</v>
      </c>
      <c r="N375" s="21"/>
      <c r="O375" s="21"/>
    </row>
    <row r="376" spans="1:15">
      <c r="A376" s="20" t="str">
        <f t="shared" si="5"/>
        <v>DISTRIBUCION VOLUMEN X CRITERIO (kg ó litros)Otros Snacks Salados30-100MIL</v>
      </c>
      <c r="B376" s="20" t="s">
        <v>51</v>
      </c>
      <c r="C376" s="20" t="s">
        <v>60</v>
      </c>
      <c r="D376" s="20" t="s">
        <v>89</v>
      </c>
      <c r="E376" s="21">
        <v>16.998480747538999</v>
      </c>
      <c r="F376" s="21">
        <v>15.9096845181469</v>
      </c>
      <c r="G376" s="21">
        <v>20.301412898848799</v>
      </c>
      <c r="H376" s="21">
        <v>16.730644998764301</v>
      </c>
      <c r="I376" s="21">
        <v>21.808839154456098</v>
      </c>
      <c r="J376" s="21">
        <v>19.209526166587501</v>
      </c>
      <c r="K376" s="21">
        <v>21.675169896836302</v>
      </c>
      <c r="L376" s="21">
        <v>21.545319351685301</v>
      </c>
      <c r="M376" s="21">
        <v>19.656854386613201</v>
      </c>
      <c r="N376" s="21"/>
      <c r="O376" s="21"/>
    </row>
    <row r="377" spans="1:15">
      <c r="A377" s="20" t="str">
        <f t="shared" si="5"/>
        <v>DISTRIBUCION VOLUMEN X CRITERIO (kg ó litros)Otros Snacks Salados100-200MIL</v>
      </c>
      <c r="B377" s="20" t="s">
        <v>51</v>
      </c>
      <c r="C377" s="20" t="s">
        <v>60</v>
      </c>
      <c r="D377" s="20" t="s">
        <v>90</v>
      </c>
      <c r="E377" s="21">
        <v>11.2022419906944</v>
      </c>
      <c r="F377" s="21">
        <v>11.8032770025363</v>
      </c>
      <c r="G377" s="21">
        <v>13.5802340838709</v>
      </c>
      <c r="H377" s="21">
        <v>7.9599544494593601</v>
      </c>
      <c r="I377" s="21">
        <v>9.3786371854312804</v>
      </c>
      <c r="J377" s="21">
        <v>10.3986316910105</v>
      </c>
      <c r="K377" s="21">
        <v>8.7576182454560794</v>
      </c>
      <c r="L377" s="21">
        <v>11.731749786836</v>
      </c>
      <c r="M377" s="21">
        <v>11.8493526506967</v>
      </c>
      <c r="N377" s="21"/>
      <c r="O377" s="21"/>
    </row>
    <row r="378" spans="1:15">
      <c r="A378" s="20" t="str">
        <f t="shared" si="5"/>
        <v>DISTRIBUCION VOLUMEN X CRITERIO (kg ó litros)Otros Snacks Salados200-500MIL</v>
      </c>
      <c r="B378" s="20" t="s">
        <v>51</v>
      </c>
      <c r="C378" s="20" t="s">
        <v>60</v>
      </c>
      <c r="D378" s="20" t="s">
        <v>91</v>
      </c>
      <c r="E378" s="21">
        <v>13.187371969532</v>
      </c>
      <c r="F378" s="21">
        <v>11.364850289728601</v>
      </c>
      <c r="G378" s="21">
        <v>12.755024296704001</v>
      </c>
      <c r="H378" s="21">
        <v>13.607856493002499</v>
      </c>
      <c r="I378" s="21">
        <v>12.7061187213891</v>
      </c>
      <c r="J378" s="21">
        <v>11.656390058452899</v>
      </c>
      <c r="K378" s="21">
        <v>12.5030408396398</v>
      </c>
      <c r="L378" s="21">
        <v>12.6038815100604</v>
      </c>
      <c r="M378" s="21">
        <v>13.8540189143757</v>
      </c>
      <c r="N378" s="21"/>
      <c r="O378" s="21"/>
    </row>
    <row r="379" spans="1:15">
      <c r="A379" s="20" t="str">
        <f t="shared" si="5"/>
        <v>DISTRIBUCION VOLUMEN X CRITERIO (kg ó litros)Otros Snacks Salados&gt;500MIL</v>
      </c>
      <c r="B379" s="20" t="s">
        <v>51</v>
      </c>
      <c r="C379" s="20" t="s">
        <v>60</v>
      </c>
      <c r="D379" s="20" t="s">
        <v>92</v>
      </c>
      <c r="E379" s="21">
        <v>14.897543827142099</v>
      </c>
      <c r="F379" s="21">
        <v>12.926245474847599</v>
      </c>
      <c r="G379" s="21">
        <v>16.783772781013901</v>
      </c>
      <c r="H379" s="21">
        <v>17.884306511928099</v>
      </c>
      <c r="I379" s="21">
        <v>14.8457859598951</v>
      </c>
      <c r="J379" s="21">
        <v>14.341704234689001</v>
      </c>
      <c r="K379" s="21">
        <v>13.5093351649515</v>
      </c>
      <c r="L379" s="21">
        <v>19.508458371887698</v>
      </c>
      <c r="M379" s="21">
        <v>17.766637552397299</v>
      </c>
      <c r="N379" s="21"/>
      <c r="O379" s="21"/>
    </row>
    <row r="380" spans="1:15">
      <c r="A380" s="20" t="str">
        <f t="shared" si="5"/>
        <v>DISTRIBUCION VOLUMEN X CRITERIO (kg ó litros)Otros Snacks SaladosDE 15 A 19 AÑOS</v>
      </c>
      <c r="B380" s="20" t="s">
        <v>51</v>
      </c>
      <c r="C380" s="20" t="s">
        <v>60</v>
      </c>
      <c r="D380" s="20" t="s">
        <v>93</v>
      </c>
      <c r="E380" s="21">
        <v>8.0842460566562107</v>
      </c>
      <c r="F380" s="21">
        <v>11.886219963286001</v>
      </c>
      <c r="G380" s="21">
        <v>9.2792810758713706</v>
      </c>
      <c r="H380" s="21">
        <v>5.9999320306433503</v>
      </c>
      <c r="I380" s="21">
        <v>5.1758336942467</v>
      </c>
      <c r="J380" s="21">
        <v>8.4071560687002904</v>
      </c>
      <c r="K380" s="21">
        <v>8.36837281352744</v>
      </c>
      <c r="L380" s="21">
        <v>12.245517038356301</v>
      </c>
      <c r="M380" s="21">
        <v>9.3969560557138507</v>
      </c>
      <c r="N380" s="21"/>
      <c r="O380" s="21"/>
    </row>
    <row r="381" spans="1:15">
      <c r="A381" s="20" t="str">
        <f t="shared" si="5"/>
        <v>DISTRIBUCION VOLUMEN X CRITERIO (kg ó litros)Otros Snacks SaladosDE 20 A 24 AÑOS</v>
      </c>
      <c r="B381" s="20" t="s">
        <v>51</v>
      </c>
      <c r="C381" s="20" t="s">
        <v>60</v>
      </c>
      <c r="D381" s="20" t="s">
        <v>94</v>
      </c>
      <c r="E381" s="21">
        <v>3.0128608835545498</v>
      </c>
      <c r="F381" s="21">
        <v>7.25368575542696</v>
      </c>
      <c r="G381" s="21">
        <v>6.7291457319083703</v>
      </c>
      <c r="H381" s="21">
        <v>5.3601285685770401</v>
      </c>
      <c r="I381" s="21">
        <v>3.4525818012037299</v>
      </c>
      <c r="J381" s="21">
        <v>5.4624778146900601</v>
      </c>
      <c r="K381" s="21">
        <v>4.1104704763956503</v>
      </c>
      <c r="L381" s="21">
        <v>2.9095253031652901</v>
      </c>
      <c r="M381" s="21">
        <v>2.2732414282465698</v>
      </c>
      <c r="N381" s="21"/>
      <c r="O381" s="21"/>
    </row>
    <row r="382" spans="1:15">
      <c r="A382" s="20" t="str">
        <f t="shared" si="5"/>
        <v>DISTRIBUCION VOLUMEN X CRITERIO (kg ó litros)Otros Snacks SaladosDE 25 A 34 AÑOS</v>
      </c>
      <c r="B382" s="20" t="s">
        <v>51</v>
      </c>
      <c r="C382" s="20" t="s">
        <v>60</v>
      </c>
      <c r="D382" s="20" t="s">
        <v>95</v>
      </c>
      <c r="E382" s="21">
        <v>15.303446562604501</v>
      </c>
      <c r="F382" s="21">
        <v>11.738475724607699</v>
      </c>
      <c r="G382" s="21">
        <v>11.5462942416946</v>
      </c>
      <c r="H382" s="21">
        <v>14.972710547016399</v>
      </c>
      <c r="I382" s="21">
        <v>11.7350128717068</v>
      </c>
      <c r="J382" s="21">
        <v>13.206221434827</v>
      </c>
      <c r="K382" s="21">
        <v>7.77216863871804</v>
      </c>
      <c r="L382" s="21">
        <v>7.5039157431675303</v>
      </c>
      <c r="M382" s="21">
        <v>11.438807394987901</v>
      </c>
      <c r="N382" s="21"/>
      <c r="O382" s="21"/>
    </row>
    <row r="383" spans="1:15">
      <c r="A383" s="20" t="str">
        <f t="shared" si="5"/>
        <v>DISTRIBUCION VOLUMEN X CRITERIO (kg ó litros)Otros Snacks SaladosDE 35 A 49 AÑOS</v>
      </c>
      <c r="B383" s="20" t="s">
        <v>51</v>
      </c>
      <c r="C383" s="20" t="s">
        <v>60</v>
      </c>
      <c r="D383" s="20" t="s">
        <v>96</v>
      </c>
      <c r="E383" s="21">
        <v>30.255168371086501</v>
      </c>
      <c r="F383" s="21">
        <v>32.039986589982902</v>
      </c>
      <c r="G383" s="21">
        <v>30.061269470611101</v>
      </c>
      <c r="H383" s="21">
        <v>35.870842183752202</v>
      </c>
      <c r="I383" s="21">
        <v>34.293306851166498</v>
      </c>
      <c r="J383" s="21">
        <v>23.685495155215001</v>
      </c>
      <c r="K383" s="21">
        <v>27.308780914604899</v>
      </c>
      <c r="L383" s="21">
        <v>28.9936032877015</v>
      </c>
      <c r="M383" s="21">
        <v>29.4963971411327</v>
      </c>
      <c r="N383" s="21"/>
      <c r="O383" s="21"/>
    </row>
    <row r="384" spans="1:15">
      <c r="A384" s="20" t="str">
        <f t="shared" si="5"/>
        <v>DISTRIBUCION VOLUMEN X CRITERIO (kg ó litros)Otros Snacks SaladosDE 50 A 59 AÑOS</v>
      </c>
      <c r="B384" s="20" t="s">
        <v>51</v>
      </c>
      <c r="C384" s="20" t="s">
        <v>60</v>
      </c>
      <c r="D384" s="20" t="s">
        <v>97</v>
      </c>
      <c r="E384" s="21">
        <v>23.4605429849355</v>
      </c>
      <c r="F384" s="21">
        <v>23.807390973784798</v>
      </c>
      <c r="G384" s="21">
        <v>22.1281884756857</v>
      </c>
      <c r="H384" s="21">
        <v>19.874569287636699</v>
      </c>
      <c r="I384" s="21">
        <v>23.5629837424035</v>
      </c>
      <c r="J384" s="21">
        <v>18.9583676370845</v>
      </c>
      <c r="K384" s="21">
        <v>17.4815866625339</v>
      </c>
      <c r="L384" s="21">
        <v>21.325605828117101</v>
      </c>
      <c r="M384" s="21">
        <v>20.0512603603188</v>
      </c>
      <c r="N384" s="21"/>
      <c r="O384" s="21"/>
    </row>
    <row r="385" spans="1:15">
      <c r="A385" s="20" t="str">
        <f t="shared" si="5"/>
        <v>DISTRIBUCION VOLUMEN X CRITERIO (kg ó litros)Otros Snacks SaladosDE 60 A 75 AÑOS</v>
      </c>
      <c r="B385" s="20" t="s">
        <v>51</v>
      </c>
      <c r="C385" s="20" t="s">
        <v>60</v>
      </c>
      <c r="D385" s="20" t="s">
        <v>98</v>
      </c>
      <c r="E385" s="21">
        <v>19.883729062929302</v>
      </c>
      <c r="F385" s="21">
        <v>13.274243785203099</v>
      </c>
      <c r="G385" s="21">
        <v>20.255818946095399</v>
      </c>
      <c r="H385" s="21">
        <v>17.9218043595057</v>
      </c>
      <c r="I385" s="21">
        <v>21.7802916020757</v>
      </c>
      <c r="J385" s="21">
        <v>30.280286871264501</v>
      </c>
      <c r="K385" s="21">
        <v>34.958622136807399</v>
      </c>
      <c r="L385" s="21">
        <v>27.0218503463514</v>
      </c>
      <c r="M385" s="21">
        <v>27.343341573219298</v>
      </c>
      <c r="N385" s="21"/>
      <c r="O385" s="21"/>
    </row>
    <row r="386" spans="1:15">
      <c r="A386" s="20" t="str">
        <f t="shared" si="5"/>
        <v>DISTRIBUCION VOLUMEN X CRITERIO (kg ó litros)Otros Snacks SaladosNIVEL ALTO</v>
      </c>
      <c r="B386" s="20" t="s">
        <v>51</v>
      </c>
      <c r="C386" s="20" t="s">
        <v>60</v>
      </c>
      <c r="D386" s="20" t="s">
        <v>99</v>
      </c>
      <c r="E386" s="21">
        <v>22.350366020472102</v>
      </c>
      <c r="F386" s="21">
        <v>27.300363710468901</v>
      </c>
      <c r="G386" s="21">
        <v>27.960480222881301</v>
      </c>
      <c r="H386" s="21">
        <v>24.663566608175099</v>
      </c>
      <c r="I386" s="21">
        <v>24.8821494569046</v>
      </c>
      <c r="J386" s="21">
        <v>18.439294863083301</v>
      </c>
      <c r="K386" s="21">
        <v>18.273734700723299</v>
      </c>
      <c r="L386" s="21">
        <v>19.6310137349362</v>
      </c>
      <c r="M386" s="21">
        <v>27.397378547258999</v>
      </c>
      <c r="N386" s="21"/>
      <c r="O386" s="21"/>
    </row>
    <row r="387" spans="1:15">
      <c r="A387" s="20" t="str">
        <f t="shared" si="5"/>
        <v>DISTRIBUCION VOLUMEN X CRITERIO (kg ó litros)Otros Snacks SaladosNIVEL MEDIO ALTO</v>
      </c>
      <c r="B387" s="20" t="s">
        <v>51</v>
      </c>
      <c r="C387" s="20" t="s">
        <v>60</v>
      </c>
      <c r="D387" s="20" t="s">
        <v>100</v>
      </c>
      <c r="E387" s="21">
        <v>15.1287101271169</v>
      </c>
      <c r="F387" s="21">
        <v>11.1040556804743</v>
      </c>
      <c r="G387" s="21">
        <v>12.483451984496</v>
      </c>
      <c r="H387" s="21">
        <v>12.432856957259901</v>
      </c>
      <c r="I387" s="21">
        <v>9.8312609988803192</v>
      </c>
      <c r="J387" s="21">
        <v>10.273615283439</v>
      </c>
      <c r="K387" s="21">
        <v>6.9066617430919202</v>
      </c>
      <c r="L387" s="21">
        <v>11.7756343331334</v>
      </c>
      <c r="M387" s="21">
        <v>9.4398951713905994</v>
      </c>
      <c r="N387" s="21"/>
      <c r="O387" s="21"/>
    </row>
    <row r="388" spans="1:15">
      <c r="A388" s="20" t="str">
        <f t="shared" ref="A388:A451" si="6">B388&amp;C388&amp;D388</f>
        <v>DISTRIBUCION VOLUMEN X CRITERIO (kg ó litros)Otros Snacks SaladosNIVEL MEDIO</v>
      </c>
      <c r="B388" s="20" t="s">
        <v>51</v>
      </c>
      <c r="C388" s="20" t="s">
        <v>60</v>
      </c>
      <c r="D388" s="20" t="s">
        <v>101</v>
      </c>
      <c r="E388" s="21">
        <v>25.870800674024999</v>
      </c>
      <c r="F388" s="21">
        <v>25.151754105226399</v>
      </c>
      <c r="G388" s="21">
        <v>23.146216446752199</v>
      </c>
      <c r="H388" s="21">
        <v>21.542631872626298</v>
      </c>
      <c r="I388" s="21">
        <v>27.158315615975901</v>
      </c>
      <c r="J388" s="21">
        <v>34.076208960461798</v>
      </c>
      <c r="K388" s="21">
        <v>40.283217577748502</v>
      </c>
      <c r="L388" s="21">
        <v>33.2940031446836</v>
      </c>
      <c r="M388" s="21">
        <v>30.377993501821699</v>
      </c>
      <c r="N388" s="21"/>
      <c r="O388" s="21"/>
    </row>
    <row r="389" spans="1:15">
      <c r="A389" s="20" t="str">
        <f t="shared" si="6"/>
        <v>DISTRIBUCION VOLUMEN X CRITERIO (kg ó litros)Otros Snacks SaladosNIVEL MEDIO BAJO</v>
      </c>
      <c r="B389" s="20" t="s">
        <v>51</v>
      </c>
      <c r="C389" s="20" t="s">
        <v>60</v>
      </c>
      <c r="D389" s="20" t="s">
        <v>102</v>
      </c>
      <c r="E389" s="21">
        <v>14.2934242726364</v>
      </c>
      <c r="F389" s="21">
        <v>16.0107477170836</v>
      </c>
      <c r="G389" s="21">
        <v>12.869566299492201</v>
      </c>
      <c r="H389" s="21">
        <v>11.7817317354154</v>
      </c>
      <c r="I389" s="21">
        <v>13.370663829798101</v>
      </c>
      <c r="J389" s="21">
        <v>8.9292928179301505</v>
      </c>
      <c r="K389" s="21">
        <v>14.1226593433686</v>
      </c>
      <c r="L389" s="21">
        <v>13.8740435335603</v>
      </c>
      <c r="M389" s="21">
        <v>10.153270517863</v>
      </c>
      <c r="N389" s="21"/>
      <c r="O389" s="21"/>
    </row>
    <row r="390" spans="1:15">
      <c r="A390" s="20" t="str">
        <f t="shared" si="6"/>
        <v>DISTRIBUCION VOLUMEN X CRITERIO (kg ó litros)Otros Snacks SaladosNIVEL BAJO</v>
      </c>
      <c r="B390" s="20" t="s">
        <v>51</v>
      </c>
      <c r="C390" s="20" t="s">
        <v>60</v>
      </c>
      <c r="D390" s="20" t="s">
        <v>103</v>
      </c>
      <c r="E390" s="21">
        <v>22.356684588638402</v>
      </c>
      <c r="F390" s="21">
        <v>20.433079013260201</v>
      </c>
      <c r="G390" s="21">
        <v>23.540290690597701</v>
      </c>
      <c r="H390" s="21">
        <v>29.579204878237402</v>
      </c>
      <c r="I390" s="21">
        <v>24.757618921810899</v>
      </c>
      <c r="J390" s="21">
        <v>28.2815934047889</v>
      </c>
      <c r="K390" s="21">
        <v>20.4137338058583</v>
      </c>
      <c r="L390" s="21">
        <v>21.425326117189201</v>
      </c>
      <c r="M390" s="21">
        <v>22.6314659343698</v>
      </c>
      <c r="N390" s="21"/>
      <c r="O390" s="21"/>
    </row>
    <row r="391" spans="1:15">
      <c r="A391" s="20" t="str">
        <f t="shared" si="6"/>
        <v>DISTRIBUCION VOLUMEN X CRITERIO (kg ó litros)Otros Snacks SaladosHOMBRE</v>
      </c>
      <c r="B391" s="20" t="s">
        <v>51</v>
      </c>
      <c r="C391" s="20" t="s">
        <v>60</v>
      </c>
      <c r="D391" s="20" t="s">
        <v>104</v>
      </c>
      <c r="E391" s="21">
        <v>33.533689827960799</v>
      </c>
      <c r="F391" s="21">
        <v>36.930358576284902</v>
      </c>
      <c r="G391" s="21">
        <v>37.645865572178103</v>
      </c>
      <c r="H391" s="21">
        <v>33.639999287659499</v>
      </c>
      <c r="I391" s="21">
        <v>41.429329729251599</v>
      </c>
      <c r="J391" s="21">
        <v>46.227746583415197</v>
      </c>
      <c r="K391" s="21">
        <v>54.129948451954299</v>
      </c>
      <c r="L391" s="21">
        <v>46.119906294874603</v>
      </c>
      <c r="M391" s="21">
        <v>46.815892801212598</v>
      </c>
      <c r="N391" s="21"/>
      <c r="O391" s="21"/>
    </row>
    <row r="392" spans="1:15">
      <c r="A392" s="20" t="str">
        <f t="shared" si="6"/>
        <v>DISTRIBUCION VOLUMEN X CRITERIO (kg ó litros)Otros Snacks SaladosMUJER</v>
      </c>
      <c r="B392" s="20" t="s">
        <v>51</v>
      </c>
      <c r="C392" s="20" t="s">
        <v>60</v>
      </c>
      <c r="D392" s="20" t="s">
        <v>105</v>
      </c>
      <c r="E392" s="21">
        <v>66.466290896818094</v>
      </c>
      <c r="F392" s="21">
        <v>63.069644224243397</v>
      </c>
      <c r="G392" s="21">
        <v>62.354135716456398</v>
      </c>
      <c r="H392" s="21">
        <v>66.359986246639707</v>
      </c>
      <c r="I392" s="21">
        <v>58.570675428688503</v>
      </c>
      <c r="J392" s="21">
        <v>53.772258214847</v>
      </c>
      <c r="K392" s="21">
        <v>45.870070596536401</v>
      </c>
      <c r="L392" s="21">
        <v>53.880110469850798</v>
      </c>
      <c r="M392" s="21">
        <v>53.184131648800602</v>
      </c>
      <c r="N392" s="21"/>
      <c r="O392" s="21"/>
    </row>
    <row r="393" spans="1:15">
      <c r="A393" s="20" t="str">
        <f t="shared" si="6"/>
        <v>DISTRIBUCION VOLUMEN X CRITERIO (kg ó litros)Frutos SecosT.ESPAÑA</v>
      </c>
      <c r="B393" s="20" t="s">
        <v>51</v>
      </c>
      <c r="C393" s="20" t="s">
        <v>64</v>
      </c>
      <c r="D393" s="20" t="s">
        <v>47</v>
      </c>
      <c r="E393" s="21">
        <v>100</v>
      </c>
      <c r="F393" s="21">
        <v>100</v>
      </c>
      <c r="G393" s="21">
        <v>100</v>
      </c>
      <c r="H393" s="21">
        <v>100</v>
      </c>
      <c r="I393" s="21">
        <v>100</v>
      </c>
      <c r="J393" s="21">
        <v>100</v>
      </c>
      <c r="K393" s="21">
        <v>100</v>
      </c>
      <c r="L393" s="21">
        <v>100</v>
      </c>
      <c r="M393" s="21">
        <v>100</v>
      </c>
      <c r="N393" s="21"/>
      <c r="O393" s="21"/>
    </row>
    <row r="394" spans="1:15">
      <c r="A394" s="20" t="str">
        <f t="shared" si="6"/>
        <v>DISTRIBUCION VOLUMEN X CRITERIO (kg ó litros)Frutos SecosBCN AM</v>
      </c>
      <c r="B394" s="20" t="s">
        <v>51</v>
      </c>
      <c r="C394" s="20" t="s">
        <v>64</v>
      </c>
      <c r="D394" s="20" t="s">
        <v>52</v>
      </c>
      <c r="E394" s="21">
        <v>17.3701856983052</v>
      </c>
      <c r="F394" s="21">
        <v>12.7251818038067</v>
      </c>
      <c r="G394" s="21">
        <v>17.7303917851908</v>
      </c>
      <c r="H394" s="21">
        <v>12.2440388283666</v>
      </c>
      <c r="I394" s="21">
        <v>9.0937671961143796</v>
      </c>
      <c r="J394" s="21">
        <v>3.6537890103074702</v>
      </c>
      <c r="K394" s="21">
        <v>5.5921459534534197</v>
      </c>
      <c r="L394" s="21">
        <v>9.2592924419814597</v>
      </c>
      <c r="M394" s="21">
        <v>5.3754809777774302</v>
      </c>
      <c r="N394" s="21"/>
      <c r="O394" s="21"/>
    </row>
    <row r="395" spans="1:15">
      <c r="A395" s="20" t="str">
        <f t="shared" si="6"/>
        <v>DISTRIBUCION VOLUMEN X CRITERIO (kg ó litros)Frutos SecosREST.CAT ARAGON</v>
      </c>
      <c r="B395" s="20" t="s">
        <v>51</v>
      </c>
      <c r="C395" s="20" t="s">
        <v>64</v>
      </c>
      <c r="D395" s="20" t="s">
        <v>57</v>
      </c>
      <c r="E395" s="21">
        <v>13.298220990065801</v>
      </c>
      <c r="F395" s="21">
        <v>12.598950296523199</v>
      </c>
      <c r="G395" s="21">
        <v>13.4811858855696</v>
      </c>
      <c r="H395" s="21">
        <v>20.011407388397799</v>
      </c>
      <c r="I395" s="21">
        <v>24.250783670535199</v>
      </c>
      <c r="J395" s="21">
        <v>27.521413578236601</v>
      </c>
      <c r="K395" s="21">
        <v>28.895429018132699</v>
      </c>
      <c r="L395" s="21">
        <v>23.349119259447299</v>
      </c>
      <c r="M395" s="21">
        <v>20.252566711532101</v>
      </c>
      <c r="N395" s="21"/>
      <c r="O395" s="21"/>
    </row>
    <row r="396" spans="1:15">
      <c r="A396" s="20" t="str">
        <f t="shared" si="6"/>
        <v>DISTRIBUCION VOLUMEN X CRITERIO (kg ó litros)Frutos SecosLEVANTE</v>
      </c>
      <c r="B396" s="20" t="s">
        <v>51</v>
      </c>
      <c r="C396" s="20" t="s">
        <v>64</v>
      </c>
      <c r="D396" s="20" t="s">
        <v>61</v>
      </c>
      <c r="E396" s="21">
        <v>12.690837302915799</v>
      </c>
      <c r="F396" s="21">
        <v>8.62389562746975</v>
      </c>
      <c r="G396" s="21">
        <v>7.9561903724494698</v>
      </c>
      <c r="H396" s="21">
        <v>6.1361016499484</v>
      </c>
      <c r="I396" s="21">
        <v>8.1681240594699709</v>
      </c>
      <c r="J396" s="21">
        <v>7.0259107437146202</v>
      </c>
      <c r="K396" s="21">
        <v>9.0914180619306695</v>
      </c>
      <c r="L396" s="21">
        <v>6.1187265179420196</v>
      </c>
      <c r="M396" s="21">
        <v>8.6690250059379892</v>
      </c>
      <c r="N396" s="21"/>
      <c r="O396" s="21"/>
    </row>
    <row r="397" spans="1:15">
      <c r="A397" s="20" t="str">
        <f t="shared" si="6"/>
        <v>DISTRIBUCION VOLUMEN X CRITERIO (kg ó litros)Frutos SecosANDALUCIA</v>
      </c>
      <c r="B397" s="20" t="s">
        <v>51</v>
      </c>
      <c r="C397" s="20" t="s">
        <v>64</v>
      </c>
      <c r="D397" s="20" t="s">
        <v>65</v>
      </c>
      <c r="E397" s="21">
        <v>17.984080975443899</v>
      </c>
      <c r="F397" s="21">
        <v>23.8071246347704</v>
      </c>
      <c r="G397" s="21">
        <v>20.707848238984202</v>
      </c>
      <c r="H397" s="21">
        <v>20.866184068366799</v>
      </c>
      <c r="I397" s="21">
        <v>18.551869954132499</v>
      </c>
      <c r="J397" s="21">
        <v>18.597815993984799</v>
      </c>
      <c r="K397" s="21">
        <v>18.688969014196999</v>
      </c>
      <c r="L397" s="21">
        <v>22.638938536573399</v>
      </c>
      <c r="M397" s="21">
        <v>20.3160243031062</v>
      </c>
      <c r="N397" s="21"/>
      <c r="O397" s="21"/>
    </row>
    <row r="398" spans="1:15">
      <c r="A398" s="20" t="str">
        <f t="shared" si="6"/>
        <v>DISTRIBUCION VOLUMEN X CRITERIO (kg ó litros)Frutos SecosMDD AM</v>
      </c>
      <c r="B398" s="20" t="s">
        <v>51</v>
      </c>
      <c r="C398" s="20" t="s">
        <v>64</v>
      </c>
      <c r="D398" s="20" t="s">
        <v>69</v>
      </c>
      <c r="E398" s="21">
        <v>8.8941937088103895</v>
      </c>
      <c r="F398" s="21">
        <v>10.446076658393601</v>
      </c>
      <c r="G398" s="21">
        <v>9.8496693511355407</v>
      </c>
      <c r="H398" s="21">
        <v>8.8269276075139</v>
      </c>
      <c r="I398" s="21">
        <v>8.9209328442449003</v>
      </c>
      <c r="J398" s="21">
        <v>7.0549500261545903</v>
      </c>
      <c r="K398" s="21">
        <v>5.4599023726811096</v>
      </c>
      <c r="L398" s="21">
        <v>6.1828937469755001</v>
      </c>
      <c r="M398" s="21">
        <v>10.7024598532445</v>
      </c>
      <c r="N398" s="21"/>
      <c r="O398" s="21"/>
    </row>
    <row r="399" spans="1:15">
      <c r="A399" s="20" t="str">
        <f t="shared" si="6"/>
        <v>DISTRIBUCION VOLUMEN X CRITERIO (kg ó litros)Frutos SecosRTO CENTRO</v>
      </c>
      <c r="B399" s="20" t="s">
        <v>51</v>
      </c>
      <c r="C399" s="20" t="s">
        <v>64</v>
      </c>
      <c r="D399" s="20" t="s">
        <v>73</v>
      </c>
      <c r="E399" s="21">
        <v>11.0431678705962</v>
      </c>
      <c r="F399" s="21">
        <v>14.6704292221818</v>
      </c>
      <c r="G399" s="21">
        <v>12.701942171958301</v>
      </c>
      <c r="H399" s="21">
        <v>11.4316109940446</v>
      </c>
      <c r="I399" s="21">
        <v>9.0057186850792306</v>
      </c>
      <c r="J399" s="21">
        <v>18.039244357428601</v>
      </c>
      <c r="K399" s="21">
        <v>18.103420444249998</v>
      </c>
      <c r="L399" s="21">
        <v>18.8419496079716</v>
      </c>
      <c r="M399" s="21">
        <v>22.4288331845835</v>
      </c>
      <c r="N399" s="21"/>
      <c r="O399" s="21"/>
    </row>
    <row r="400" spans="1:15">
      <c r="A400" s="20" t="str">
        <f t="shared" si="6"/>
        <v>DISTRIBUCION VOLUMEN X CRITERIO (kg ó litros)Frutos SecosNORTE-CENTRO</v>
      </c>
      <c r="B400" s="20" t="s">
        <v>51</v>
      </c>
      <c r="C400" s="20" t="s">
        <v>64</v>
      </c>
      <c r="D400" s="20" t="s">
        <v>77</v>
      </c>
      <c r="E400" s="21">
        <v>12.352273085994</v>
      </c>
      <c r="F400" s="21">
        <v>12.2770864259696</v>
      </c>
      <c r="G400" s="21">
        <v>12.0771986904966</v>
      </c>
      <c r="H400" s="21">
        <v>9.9199101693284693</v>
      </c>
      <c r="I400" s="21">
        <v>11.594366132457401</v>
      </c>
      <c r="J400" s="21">
        <v>11.4618691118109</v>
      </c>
      <c r="K400" s="21">
        <v>7.2570016922911904</v>
      </c>
      <c r="L400" s="21">
        <v>8.9428042112320103</v>
      </c>
      <c r="M400" s="21">
        <v>6.7839451946121896</v>
      </c>
      <c r="N400" s="21"/>
      <c r="O400" s="21"/>
    </row>
    <row r="401" spans="1:15">
      <c r="A401" s="20" t="str">
        <f t="shared" si="6"/>
        <v>DISTRIBUCION VOLUMEN X CRITERIO (kg ó litros)Frutos SecosNOROESTE</v>
      </c>
      <c r="B401" s="20" t="s">
        <v>51</v>
      </c>
      <c r="C401" s="20" t="s">
        <v>64</v>
      </c>
      <c r="D401" s="20" t="s">
        <v>80</v>
      </c>
      <c r="E401" s="21">
        <v>6.3670542425996297</v>
      </c>
      <c r="F401" s="21">
        <v>4.8512600291625896</v>
      </c>
      <c r="G401" s="21">
        <v>5.4955790822290096</v>
      </c>
      <c r="H401" s="21">
        <v>10.563818800885601</v>
      </c>
      <c r="I401" s="21">
        <v>10.4144362423665</v>
      </c>
      <c r="J401" s="21">
        <v>6.6450176263825904</v>
      </c>
      <c r="K401" s="21">
        <v>6.9117048542401802</v>
      </c>
      <c r="L401" s="21">
        <v>4.6662630505585803</v>
      </c>
      <c r="M401" s="21">
        <v>5.4716666255674804</v>
      </c>
      <c r="N401" s="21"/>
      <c r="O401" s="21"/>
    </row>
    <row r="402" spans="1:15">
      <c r="A402" s="20" t="str">
        <f t="shared" si="6"/>
        <v>DISTRIBUCION VOLUMEN X CRITERIO (kg ó litros)Frutos Secos&lt;2MIL</v>
      </c>
      <c r="B402" s="20" t="s">
        <v>51</v>
      </c>
      <c r="C402" s="20" t="s">
        <v>64</v>
      </c>
      <c r="D402" s="20" t="s">
        <v>83</v>
      </c>
      <c r="E402" s="21">
        <v>5.8249843743759602</v>
      </c>
      <c r="F402" s="21">
        <v>4.4651255452016301</v>
      </c>
      <c r="G402" s="21">
        <v>6.6387876579220402</v>
      </c>
      <c r="H402" s="21">
        <v>8.0832260925373696</v>
      </c>
      <c r="I402" s="21">
        <v>6.3470996115941203</v>
      </c>
      <c r="J402" s="21">
        <v>6.1465440413720698</v>
      </c>
      <c r="K402" s="21">
        <v>12.4310280700377</v>
      </c>
      <c r="L402" s="21">
        <v>4.7969184699881202</v>
      </c>
      <c r="M402" s="21">
        <v>9.0612553599558794</v>
      </c>
      <c r="N402" s="21"/>
      <c r="O402" s="21"/>
    </row>
    <row r="403" spans="1:15">
      <c r="A403" s="20" t="str">
        <f t="shared" si="6"/>
        <v>DISTRIBUCION VOLUMEN X CRITERIO (kg ó litros)Frutos Secos2-5MIL</v>
      </c>
      <c r="B403" s="20" t="s">
        <v>51</v>
      </c>
      <c r="C403" s="20" t="s">
        <v>64</v>
      </c>
      <c r="D403" s="20" t="s">
        <v>86</v>
      </c>
      <c r="E403" s="21">
        <v>2.72504969595653</v>
      </c>
      <c r="F403" s="21">
        <v>3.57422723415619</v>
      </c>
      <c r="G403" s="21">
        <v>5.5057388034342596</v>
      </c>
      <c r="H403" s="21">
        <v>3.4607407018009702</v>
      </c>
      <c r="I403" s="21">
        <v>5.8555683462092096</v>
      </c>
      <c r="J403" s="21">
        <v>5.2334305158128203</v>
      </c>
      <c r="K403" s="21">
        <v>1.7780766661076299</v>
      </c>
      <c r="L403" s="21">
        <v>4.4752335781110997</v>
      </c>
      <c r="M403" s="21">
        <v>3.2761858772437802</v>
      </c>
      <c r="N403" s="21"/>
      <c r="O403" s="21"/>
    </row>
    <row r="404" spans="1:15">
      <c r="A404" s="20" t="str">
        <f t="shared" si="6"/>
        <v>DISTRIBUCION VOLUMEN X CRITERIO (kg ó litros)Frutos Secos5-10MIL</v>
      </c>
      <c r="B404" s="20" t="s">
        <v>51</v>
      </c>
      <c r="C404" s="20" t="s">
        <v>64</v>
      </c>
      <c r="D404" s="20" t="s">
        <v>87</v>
      </c>
      <c r="E404" s="21">
        <v>6.0324839936347701</v>
      </c>
      <c r="F404" s="21">
        <v>9.4303201614839107</v>
      </c>
      <c r="G404" s="21">
        <v>4.7075576913170503</v>
      </c>
      <c r="H404" s="21">
        <v>3.34622049714195</v>
      </c>
      <c r="I404" s="21">
        <v>5.6759858944744304</v>
      </c>
      <c r="J404" s="21">
        <v>5.3073086279192401</v>
      </c>
      <c r="K404" s="21">
        <v>5.2060405237294702</v>
      </c>
      <c r="L404" s="21">
        <v>4.1132985680603102</v>
      </c>
      <c r="M404" s="21">
        <v>4.2443429282813998</v>
      </c>
      <c r="N404" s="21"/>
      <c r="O404" s="21"/>
    </row>
    <row r="405" spans="1:15">
      <c r="A405" s="20" t="str">
        <f t="shared" si="6"/>
        <v>DISTRIBUCION VOLUMEN X CRITERIO (kg ó litros)Frutos Secos10-30MIL</v>
      </c>
      <c r="B405" s="20" t="s">
        <v>51</v>
      </c>
      <c r="C405" s="20" t="s">
        <v>64</v>
      </c>
      <c r="D405" s="20" t="s">
        <v>88</v>
      </c>
      <c r="E405" s="21">
        <v>19.051224935848101</v>
      </c>
      <c r="F405" s="21">
        <v>21.0113629549998</v>
      </c>
      <c r="G405" s="21">
        <v>14.5563478520282</v>
      </c>
      <c r="H405" s="21">
        <v>22.451290081985999</v>
      </c>
      <c r="I405" s="21">
        <v>17.4583255069114</v>
      </c>
      <c r="J405" s="21">
        <v>19.781430850158898</v>
      </c>
      <c r="K405" s="21">
        <v>19.350789309414498</v>
      </c>
      <c r="L405" s="21">
        <v>20.227380402915902</v>
      </c>
      <c r="M405" s="21">
        <v>24.272149834361102</v>
      </c>
      <c r="N405" s="21"/>
      <c r="O405" s="21"/>
    </row>
    <row r="406" spans="1:15">
      <c r="A406" s="20" t="str">
        <f t="shared" si="6"/>
        <v>DISTRIBUCION VOLUMEN X CRITERIO (kg ó litros)Frutos Secos30-100MIL</v>
      </c>
      <c r="B406" s="20" t="s">
        <v>51</v>
      </c>
      <c r="C406" s="20" t="s">
        <v>64</v>
      </c>
      <c r="D406" s="20" t="s">
        <v>89</v>
      </c>
      <c r="E406" s="21">
        <v>18.659382737788601</v>
      </c>
      <c r="F406" s="21">
        <v>22.333939581933802</v>
      </c>
      <c r="G406" s="21">
        <v>17.4331451447474</v>
      </c>
      <c r="H406" s="21">
        <v>22.527416980400499</v>
      </c>
      <c r="I406" s="21">
        <v>23.5076082167128</v>
      </c>
      <c r="J406" s="21">
        <v>29.9830847688673</v>
      </c>
      <c r="K406" s="21">
        <v>27.936653699650599</v>
      </c>
      <c r="L406" s="21">
        <v>33.522154049910696</v>
      </c>
      <c r="M406" s="21">
        <v>23.144746190061699</v>
      </c>
      <c r="N406" s="21"/>
      <c r="O406" s="21"/>
    </row>
    <row r="407" spans="1:15">
      <c r="A407" s="20" t="str">
        <f t="shared" si="6"/>
        <v>DISTRIBUCION VOLUMEN X CRITERIO (kg ó litros)Frutos Secos100-200MIL</v>
      </c>
      <c r="B407" s="20" t="s">
        <v>51</v>
      </c>
      <c r="C407" s="20" t="s">
        <v>64</v>
      </c>
      <c r="D407" s="20" t="s">
        <v>90</v>
      </c>
      <c r="E407" s="21">
        <v>7.3402933515806996</v>
      </c>
      <c r="F407" s="21">
        <v>9.4225784498078902</v>
      </c>
      <c r="G407" s="21">
        <v>16.633238615433701</v>
      </c>
      <c r="H407" s="21">
        <v>13.268512055917</v>
      </c>
      <c r="I407" s="21">
        <v>10.5169907125069</v>
      </c>
      <c r="J407" s="21">
        <v>5.6101068513662602</v>
      </c>
      <c r="K407" s="21">
        <v>8.6980153468196502</v>
      </c>
      <c r="L407" s="21">
        <v>5.8401704367503804</v>
      </c>
      <c r="M407" s="21">
        <v>7.6652770724743799</v>
      </c>
      <c r="N407" s="21"/>
      <c r="O407" s="21"/>
    </row>
    <row r="408" spans="1:15">
      <c r="A408" s="20" t="str">
        <f t="shared" si="6"/>
        <v>DISTRIBUCION VOLUMEN X CRITERIO (kg ó litros)Frutos Secos200-500MIL</v>
      </c>
      <c r="B408" s="20" t="s">
        <v>51</v>
      </c>
      <c r="C408" s="20" t="s">
        <v>64</v>
      </c>
      <c r="D408" s="20" t="s">
        <v>91</v>
      </c>
      <c r="E408" s="21">
        <v>28.259546916552701</v>
      </c>
      <c r="F408" s="21">
        <v>18.232033166890801</v>
      </c>
      <c r="G408" s="21">
        <v>19.3496721108427</v>
      </c>
      <c r="H408" s="21">
        <v>15.899110417595001</v>
      </c>
      <c r="I408" s="21">
        <v>18.562628029020502</v>
      </c>
      <c r="J408" s="21">
        <v>19.665061702036301</v>
      </c>
      <c r="K408" s="21">
        <v>15.138644916677</v>
      </c>
      <c r="L408" s="21">
        <v>16.395523467067399</v>
      </c>
      <c r="M408" s="21">
        <v>16.7477900768666</v>
      </c>
      <c r="N408" s="21"/>
      <c r="O408" s="21"/>
    </row>
    <row r="409" spans="1:15">
      <c r="A409" s="20" t="str">
        <f t="shared" si="6"/>
        <v>DISTRIBUCION VOLUMEN X CRITERIO (kg ó litros)Frutos Secos&gt;500MIL</v>
      </c>
      <c r="B409" s="20" t="s">
        <v>51</v>
      </c>
      <c r="C409" s="20" t="s">
        <v>64</v>
      </c>
      <c r="D409" s="20" t="s">
        <v>92</v>
      </c>
      <c r="E409" s="21">
        <v>12.107045452339101</v>
      </c>
      <c r="F409" s="21">
        <v>11.530406519914299</v>
      </c>
      <c r="G409" s="21">
        <v>15.1755108517211</v>
      </c>
      <c r="H409" s="21">
        <v>10.9634862144274</v>
      </c>
      <c r="I409" s="21">
        <v>12.0757959334513</v>
      </c>
      <c r="J409" s="21">
        <v>8.2730325758193004</v>
      </c>
      <c r="K409" s="21">
        <v>9.4607383704626304</v>
      </c>
      <c r="L409" s="21">
        <v>10.6293095052786</v>
      </c>
      <c r="M409" s="21">
        <v>11.588253361218801</v>
      </c>
      <c r="N409" s="21"/>
      <c r="O409" s="21"/>
    </row>
    <row r="410" spans="1:15">
      <c r="A410" s="20" t="str">
        <f t="shared" si="6"/>
        <v>DISTRIBUCION VOLUMEN X CRITERIO (kg ó litros)Frutos SecosDE 15 A 19 AÑOS</v>
      </c>
      <c r="B410" s="20" t="s">
        <v>51</v>
      </c>
      <c r="C410" s="20" t="s">
        <v>64</v>
      </c>
      <c r="D410" s="20" t="s">
        <v>93</v>
      </c>
      <c r="E410" s="21">
        <v>2.1246512549897201</v>
      </c>
      <c r="F410" s="21">
        <v>6.8917998552036197</v>
      </c>
      <c r="G410" s="21">
        <v>1.4659336954240101</v>
      </c>
      <c r="H410" s="21">
        <v>4.3011968115466797</v>
      </c>
      <c r="I410" s="21">
        <v>7.1182797518296299</v>
      </c>
      <c r="J410" s="21">
        <v>8.8863911059250302</v>
      </c>
      <c r="K410" s="21">
        <v>7.6346242384739904</v>
      </c>
      <c r="L410" s="21">
        <v>5.1083521903638998</v>
      </c>
      <c r="M410" s="21">
        <v>10.7126157614048</v>
      </c>
      <c r="N410" s="21"/>
      <c r="O410" s="21"/>
    </row>
    <row r="411" spans="1:15">
      <c r="A411" s="20" t="str">
        <f t="shared" si="6"/>
        <v>DISTRIBUCION VOLUMEN X CRITERIO (kg ó litros)Frutos SecosDE 20 A 24 AÑOS</v>
      </c>
      <c r="B411" s="20" t="s">
        <v>51</v>
      </c>
      <c r="C411" s="20" t="s">
        <v>64</v>
      </c>
      <c r="D411" s="20" t="s">
        <v>94</v>
      </c>
      <c r="E411" s="21">
        <v>1.0734656234841999</v>
      </c>
      <c r="F411" s="21">
        <v>1.7480217197015899</v>
      </c>
      <c r="G411" s="21">
        <v>1.8734781601023001</v>
      </c>
      <c r="H411" s="21">
        <v>1.6963280057652299</v>
      </c>
      <c r="I411" s="21">
        <v>1.85201111593818</v>
      </c>
      <c r="J411" s="21">
        <v>1.31932769642109</v>
      </c>
      <c r="K411" s="21">
        <v>0.741027649657507</v>
      </c>
      <c r="L411" s="21">
        <v>0.92275640708848905</v>
      </c>
      <c r="M411" s="21">
        <v>3.56493765865957</v>
      </c>
      <c r="N411" s="21"/>
      <c r="O411" s="21"/>
    </row>
    <row r="412" spans="1:15">
      <c r="A412" s="20" t="str">
        <f t="shared" si="6"/>
        <v>DISTRIBUCION VOLUMEN X CRITERIO (kg ó litros)Frutos SecosDE 25 A 34 AÑOS</v>
      </c>
      <c r="B412" s="20" t="s">
        <v>51</v>
      </c>
      <c r="C412" s="20" t="s">
        <v>64</v>
      </c>
      <c r="D412" s="20" t="s">
        <v>95</v>
      </c>
      <c r="E412" s="21">
        <v>5.28964121237897</v>
      </c>
      <c r="F412" s="21">
        <v>6.3991507393323896</v>
      </c>
      <c r="G412" s="21">
        <v>4.7182959508712399</v>
      </c>
      <c r="H412" s="21">
        <v>5.8196880429838096</v>
      </c>
      <c r="I412" s="21">
        <v>6.5054720737418599</v>
      </c>
      <c r="J412" s="21">
        <v>5.8329213356807799</v>
      </c>
      <c r="K412" s="21">
        <v>5.0685265943169098</v>
      </c>
      <c r="L412" s="21">
        <v>3.1829794557214899</v>
      </c>
      <c r="M412" s="21">
        <v>3.9039920504735002</v>
      </c>
      <c r="N412" s="21"/>
      <c r="O412" s="21"/>
    </row>
    <row r="413" spans="1:15">
      <c r="A413" s="20" t="str">
        <f t="shared" si="6"/>
        <v>DISTRIBUCION VOLUMEN X CRITERIO (kg ó litros)Frutos SecosDE 35 A 49 AÑOS</v>
      </c>
      <c r="B413" s="20" t="s">
        <v>51</v>
      </c>
      <c r="C413" s="20" t="s">
        <v>64</v>
      </c>
      <c r="D413" s="20" t="s">
        <v>96</v>
      </c>
      <c r="E413" s="21">
        <v>28.6502369224816</v>
      </c>
      <c r="F413" s="21">
        <v>21.3397756176992</v>
      </c>
      <c r="G413" s="21">
        <v>14.163380845338001</v>
      </c>
      <c r="H413" s="21">
        <v>14.423030343007399</v>
      </c>
      <c r="I413" s="21">
        <v>20.319279276039499</v>
      </c>
      <c r="J413" s="21">
        <v>10.142878178802</v>
      </c>
      <c r="K413" s="21">
        <v>13.0074842716087</v>
      </c>
      <c r="L413" s="21">
        <v>13.0208016371345</v>
      </c>
      <c r="M413" s="21">
        <v>13.568343381355</v>
      </c>
      <c r="N413" s="21"/>
      <c r="O413" s="21"/>
    </row>
    <row r="414" spans="1:15">
      <c r="A414" s="20" t="str">
        <f t="shared" si="6"/>
        <v>DISTRIBUCION VOLUMEN X CRITERIO (kg ó litros)Frutos SecosDE 50 A 59 AÑOS</v>
      </c>
      <c r="B414" s="20" t="s">
        <v>51</v>
      </c>
      <c r="C414" s="20" t="s">
        <v>64</v>
      </c>
      <c r="D414" s="20" t="s">
        <v>97</v>
      </c>
      <c r="E414" s="21">
        <v>24.078085386805</v>
      </c>
      <c r="F414" s="21">
        <v>23.0216044430979</v>
      </c>
      <c r="G414" s="21">
        <v>29.295228355366799</v>
      </c>
      <c r="H414" s="21">
        <v>19.896185224781199</v>
      </c>
      <c r="I414" s="21">
        <v>17.9988487292492</v>
      </c>
      <c r="J414" s="21">
        <v>17.421233145513401</v>
      </c>
      <c r="K414" s="21">
        <v>14.439574430803599</v>
      </c>
      <c r="L414" s="21">
        <v>21.792171354574599</v>
      </c>
      <c r="M414" s="21">
        <v>17.024223622017299</v>
      </c>
      <c r="N414" s="21"/>
      <c r="O414" s="21"/>
    </row>
    <row r="415" spans="1:15">
      <c r="A415" s="20" t="str">
        <f t="shared" si="6"/>
        <v>DISTRIBUCION VOLUMEN X CRITERIO (kg ó litros)Frutos SecosDE 60 A 75 AÑOS</v>
      </c>
      <c r="B415" s="20" t="s">
        <v>51</v>
      </c>
      <c r="C415" s="20" t="s">
        <v>64</v>
      </c>
      <c r="D415" s="20" t="s">
        <v>98</v>
      </c>
      <c r="E415" s="21">
        <v>38.783930046675998</v>
      </c>
      <c r="F415" s="21">
        <v>40.599649288766599</v>
      </c>
      <c r="G415" s="21">
        <v>48.483684228232804</v>
      </c>
      <c r="H415" s="21">
        <v>53.863565243911502</v>
      </c>
      <c r="I415" s="21">
        <v>46.206111201486898</v>
      </c>
      <c r="J415" s="21">
        <v>56.397249815726902</v>
      </c>
      <c r="K415" s="21">
        <v>59.108752224537902</v>
      </c>
      <c r="L415" s="21">
        <v>55.972928884037898</v>
      </c>
      <c r="M415" s="21">
        <v>51.225898477823002</v>
      </c>
      <c r="N415" s="21"/>
      <c r="O415" s="21"/>
    </row>
    <row r="416" spans="1:15">
      <c r="A416" s="20" t="str">
        <f t="shared" si="6"/>
        <v>DISTRIBUCION VOLUMEN X CRITERIO (kg ó litros)Frutos SecosNIVEL ALTO</v>
      </c>
      <c r="B416" s="20" t="s">
        <v>51</v>
      </c>
      <c r="C416" s="20" t="s">
        <v>64</v>
      </c>
      <c r="D416" s="20" t="s">
        <v>99</v>
      </c>
      <c r="E416" s="21">
        <v>11.915717561090201</v>
      </c>
      <c r="F416" s="21">
        <v>14.852268870752599</v>
      </c>
      <c r="G416" s="21">
        <v>13.74250357038</v>
      </c>
      <c r="H416" s="21">
        <v>14.2559705962137</v>
      </c>
      <c r="I416" s="21">
        <v>14.085123260906</v>
      </c>
      <c r="J416" s="21">
        <v>12.9772075924111</v>
      </c>
      <c r="K416" s="21">
        <v>11.082522235954899</v>
      </c>
      <c r="L416" s="21">
        <v>12.3830365298176</v>
      </c>
      <c r="M416" s="21">
        <v>10.4797131452149</v>
      </c>
      <c r="N416" s="21"/>
      <c r="O416" s="21"/>
    </row>
    <row r="417" spans="1:15">
      <c r="A417" s="20" t="str">
        <f t="shared" si="6"/>
        <v>DISTRIBUCION VOLUMEN X CRITERIO (kg ó litros)Frutos SecosNIVEL MEDIO ALTO</v>
      </c>
      <c r="B417" s="20" t="s">
        <v>51</v>
      </c>
      <c r="C417" s="20" t="s">
        <v>64</v>
      </c>
      <c r="D417" s="20" t="s">
        <v>100</v>
      </c>
      <c r="E417" s="21">
        <v>11.1283938009996</v>
      </c>
      <c r="F417" s="21">
        <v>8.4141837935507695</v>
      </c>
      <c r="G417" s="21">
        <v>7.0805662142017196</v>
      </c>
      <c r="H417" s="21">
        <v>8.6885838243610394</v>
      </c>
      <c r="I417" s="21">
        <v>8.3186115808878007</v>
      </c>
      <c r="J417" s="21">
        <v>3.6361048166439098</v>
      </c>
      <c r="K417" s="21">
        <v>5.6920727365708803</v>
      </c>
      <c r="L417" s="21">
        <v>5.7006355019879296</v>
      </c>
      <c r="M417" s="21">
        <v>12.2570634894635</v>
      </c>
      <c r="N417" s="21"/>
      <c r="O417" s="21"/>
    </row>
    <row r="418" spans="1:15">
      <c r="A418" s="20" t="str">
        <f t="shared" si="6"/>
        <v>DISTRIBUCION VOLUMEN X CRITERIO (kg ó litros)Frutos SecosNIVEL MEDIO</v>
      </c>
      <c r="B418" s="20" t="s">
        <v>51</v>
      </c>
      <c r="C418" s="20" t="s">
        <v>64</v>
      </c>
      <c r="D418" s="20" t="s">
        <v>101</v>
      </c>
      <c r="E418" s="21">
        <v>40.8109457962005</v>
      </c>
      <c r="F418" s="21">
        <v>36.139774993629203</v>
      </c>
      <c r="G418" s="21">
        <v>28.279171974688101</v>
      </c>
      <c r="H418" s="21">
        <v>32.179795865070197</v>
      </c>
      <c r="I418" s="21">
        <v>27.144839515857299</v>
      </c>
      <c r="J418" s="21">
        <v>43.8395103998579</v>
      </c>
      <c r="K418" s="21">
        <v>39.724231148102902</v>
      </c>
      <c r="L418" s="21">
        <v>29.916584495569101</v>
      </c>
      <c r="M418" s="21">
        <v>35.278995441063003</v>
      </c>
      <c r="N418" s="21"/>
      <c r="O418" s="21"/>
    </row>
    <row r="419" spans="1:15">
      <c r="A419" s="20" t="str">
        <f t="shared" si="6"/>
        <v>DISTRIBUCION VOLUMEN X CRITERIO (kg ó litros)Frutos SecosNIVEL MEDIO BAJO</v>
      </c>
      <c r="B419" s="20" t="s">
        <v>51</v>
      </c>
      <c r="C419" s="20" t="s">
        <v>64</v>
      </c>
      <c r="D419" s="20" t="s">
        <v>102</v>
      </c>
      <c r="E419" s="21">
        <v>10.079724688070201</v>
      </c>
      <c r="F419" s="21">
        <v>19.129458430109398</v>
      </c>
      <c r="G419" s="21">
        <v>13.8718357202115</v>
      </c>
      <c r="H419" s="21">
        <v>14.8842109541302</v>
      </c>
      <c r="I419" s="21">
        <v>18.201517158369501</v>
      </c>
      <c r="J419" s="21">
        <v>14.9166785280774</v>
      </c>
      <c r="K419" s="21">
        <v>13.306175871205101</v>
      </c>
      <c r="L419" s="21">
        <v>17.6721188388493</v>
      </c>
      <c r="M419" s="21">
        <v>19.477217837545101</v>
      </c>
      <c r="N419" s="21"/>
      <c r="O419" s="21"/>
    </row>
    <row r="420" spans="1:15">
      <c r="A420" s="20" t="str">
        <f t="shared" si="6"/>
        <v>DISTRIBUCION VOLUMEN X CRITERIO (kg ó litros)Frutos SecosNIVEL BAJO</v>
      </c>
      <c r="B420" s="20" t="s">
        <v>51</v>
      </c>
      <c r="C420" s="20" t="s">
        <v>64</v>
      </c>
      <c r="D420" s="20" t="s">
        <v>103</v>
      </c>
      <c r="E420" s="21">
        <v>26.0652208071192</v>
      </c>
      <c r="F420" s="21">
        <v>21.4643094572642</v>
      </c>
      <c r="G420" s="21">
        <v>37.0259222394007</v>
      </c>
      <c r="H420" s="21">
        <v>29.9914364690509</v>
      </c>
      <c r="I420" s="21">
        <v>32.249909152403802</v>
      </c>
      <c r="J420" s="21">
        <v>24.6305141135343</v>
      </c>
      <c r="K420" s="21">
        <v>30.194997914065599</v>
      </c>
      <c r="L420" s="21">
        <v>34.327604414679499</v>
      </c>
      <c r="M420" s="21">
        <v>22.507019200728902</v>
      </c>
      <c r="N420" s="21"/>
      <c r="O420" s="21"/>
    </row>
    <row r="421" spans="1:15">
      <c r="A421" s="20" t="str">
        <f t="shared" si="6"/>
        <v>DISTRIBUCION VOLUMEN X CRITERIO (kg ó litros)Frutos SecosHOMBRE</v>
      </c>
      <c r="B421" s="20" t="s">
        <v>51</v>
      </c>
      <c r="C421" s="20" t="s">
        <v>64</v>
      </c>
      <c r="D421" s="20" t="s">
        <v>104</v>
      </c>
      <c r="E421" s="21">
        <v>39.203696288686302</v>
      </c>
      <c r="F421" s="21">
        <v>42.591908416422598</v>
      </c>
      <c r="G421" s="21">
        <v>39.957585867253599</v>
      </c>
      <c r="H421" s="21">
        <v>53.3753996532323</v>
      </c>
      <c r="I421" s="21">
        <v>44.342304988892799</v>
      </c>
      <c r="J421" s="21">
        <v>54.581262240046897</v>
      </c>
      <c r="K421" s="21">
        <v>55.021490687943199</v>
      </c>
      <c r="L421" s="21">
        <v>47.625549054146603</v>
      </c>
      <c r="M421" s="21">
        <v>62.933112111447301</v>
      </c>
      <c r="N421" s="21"/>
      <c r="O421" s="21"/>
    </row>
    <row r="422" spans="1:15">
      <c r="A422" s="20" t="str">
        <f t="shared" si="6"/>
        <v>DISTRIBUCION VOLUMEN X CRITERIO (kg ó litros)Frutos SecosMUJER</v>
      </c>
      <c r="B422" s="20" t="s">
        <v>51</v>
      </c>
      <c r="C422" s="20" t="s">
        <v>64</v>
      </c>
      <c r="D422" s="20" t="s">
        <v>105</v>
      </c>
      <c r="E422" s="21">
        <v>60.796315005168303</v>
      </c>
      <c r="F422" s="21">
        <v>57.408100336080601</v>
      </c>
      <c r="G422" s="21">
        <v>60.0424139387354</v>
      </c>
      <c r="H422" s="21">
        <v>46.624607329393001</v>
      </c>
      <c r="I422" s="21">
        <v>55.657699021654203</v>
      </c>
      <c r="J422" s="21">
        <v>45.418753441784702</v>
      </c>
      <c r="K422" s="21">
        <v>44.978506882548899</v>
      </c>
      <c r="L422" s="21">
        <v>52.3744451362194</v>
      </c>
      <c r="M422" s="21">
        <v>37.066888181522202</v>
      </c>
      <c r="N422" s="21"/>
      <c r="O422" s="21"/>
    </row>
    <row r="423" spans="1:15">
      <c r="A423" s="20" t="str">
        <f t="shared" si="6"/>
        <v>DISTRIBUCION VOLUMEN X CRITERIO (kg ó litros)Chocolatinas/Chocolate/BombonesT.ESPAÑA</v>
      </c>
      <c r="B423" s="20" t="s">
        <v>51</v>
      </c>
      <c r="C423" s="20" t="s">
        <v>68</v>
      </c>
      <c r="D423" s="20" t="s">
        <v>47</v>
      </c>
      <c r="E423" s="21">
        <v>100</v>
      </c>
      <c r="F423" s="21">
        <v>100</v>
      </c>
      <c r="G423" s="21">
        <v>100</v>
      </c>
      <c r="H423" s="21">
        <v>100</v>
      </c>
      <c r="I423" s="21">
        <v>100</v>
      </c>
      <c r="J423" s="21">
        <v>100</v>
      </c>
      <c r="K423" s="21">
        <v>100</v>
      </c>
      <c r="L423" s="21">
        <v>100</v>
      </c>
      <c r="M423" s="21">
        <v>100</v>
      </c>
      <c r="N423" s="21"/>
      <c r="O423" s="21"/>
    </row>
    <row r="424" spans="1:15">
      <c r="A424" s="20" t="str">
        <f t="shared" si="6"/>
        <v>DISTRIBUCION VOLUMEN X CRITERIO (kg ó litros)Chocolatinas/Chocolate/BombonesBCN AM</v>
      </c>
      <c r="B424" s="20" t="s">
        <v>51</v>
      </c>
      <c r="C424" s="20" t="s">
        <v>68</v>
      </c>
      <c r="D424" s="20" t="s">
        <v>52</v>
      </c>
      <c r="E424" s="21">
        <v>12.448214507275599</v>
      </c>
      <c r="F424" s="21">
        <v>9.8186880751543395</v>
      </c>
      <c r="G424" s="21">
        <v>12.147984918142001</v>
      </c>
      <c r="H424" s="21">
        <v>9.8707769540702692</v>
      </c>
      <c r="I424" s="21">
        <v>9.9756074454782606</v>
      </c>
      <c r="J424" s="21">
        <v>8.0508346219601794</v>
      </c>
      <c r="K424" s="21">
        <v>12.156587291714001</v>
      </c>
      <c r="L424" s="21">
        <v>16.007060466934199</v>
      </c>
      <c r="M424" s="21">
        <v>10.806304531104701</v>
      </c>
      <c r="N424" s="21"/>
      <c r="O424" s="21"/>
    </row>
    <row r="425" spans="1:15">
      <c r="A425" s="20" t="str">
        <f t="shared" si="6"/>
        <v>DISTRIBUCION VOLUMEN X CRITERIO (kg ó litros)Chocolatinas/Chocolate/BombonesREST.CAT ARAGON</v>
      </c>
      <c r="B425" s="20" t="s">
        <v>51</v>
      </c>
      <c r="C425" s="20" t="s">
        <v>68</v>
      </c>
      <c r="D425" s="20" t="s">
        <v>57</v>
      </c>
      <c r="E425" s="21">
        <v>14.542228272779299</v>
      </c>
      <c r="F425" s="21">
        <v>13.338553132623099</v>
      </c>
      <c r="G425" s="21">
        <v>14.5502330077979</v>
      </c>
      <c r="H425" s="21">
        <v>18.978611754635001</v>
      </c>
      <c r="I425" s="21">
        <v>16.178371395917001</v>
      </c>
      <c r="J425" s="21">
        <v>19.622616490118901</v>
      </c>
      <c r="K425" s="21">
        <v>17.120930187642902</v>
      </c>
      <c r="L425" s="21">
        <v>18.171629088093699</v>
      </c>
      <c r="M425" s="21">
        <v>11.946706982816499</v>
      </c>
      <c r="N425" s="21"/>
      <c r="O425" s="21"/>
    </row>
    <row r="426" spans="1:15">
      <c r="A426" s="20" t="str">
        <f t="shared" si="6"/>
        <v>DISTRIBUCION VOLUMEN X CRITERIO (kg ó litros)Chocolatinas/Chocolate/BombonesLEVANTE</v>
      </c>
      <c r="B426" s="20" t="s">
        <v>51</v>
      </c>
      <c r="C426" s="20" t="s">
        <v>68</v>
      </c>
      <c r="D426" s="20" t="s">
        <v>61</v>
      </c>
      <c r="E426" s="21">
        <v>14.3218476274404</v>
      </c>
      <c r="F426" s="21">
        <v>9.5752827785870505</v>
      </c>
      <c r="G426" s="21">
        <v>18.0050977705103</v>
      </c>
      <c r="H426" s="21">
        <v>10.0420793225786</v>
      </c>
      <c r="I426" s="21">
        <v>19.2046639521913</v>
      </c>
      <c r="J426" s="21">
        <v>14.044581101309999</v>
      </c>
      <c r="K426" s="21">
        <v>17.231527535084499</v>
      </c>
      <c r="L426" s="21">
        <v>14.107056033467501</v>
      </c>
      <c r="M426" s="21">
        <v>27.698292001753</v>
      </c>
      <c r="N426" s="21"/>
      <c r="O426" s="21"/>
    </row>
    <row r="427" spans="1:15">
      <c r="A427" s="20" t="str">
        <f t="shared" si="6"/>
        <v>DISTRIBUCION VOLUMEN X CRITERIO (kg ó litros)Chocolatinas/Chocolate/BombonesANDALUCIA</v>
      </c>
      <c r="B427" s="20" t="s">
        <v>51</v>
      </c>
      <c r="C427" s="20" t="s">
        <v>68</v>
      </c>
      <c r="D427" s="20" t="s">
        <v>65</v>
      </c>
      <c r="E427" s="21">
        <v>10.3682449452621</v>
      </c>
      <c r="F427" s="21">
        <v>20.349133675443099</v>
      </c>
      <c r="G427" s="21">
        <v>18.869212272668701</v>
      </c>
      <c r="H427" s="21">
        <v>11.592881678406499</v>
      </c>
      <c r="I427" s="21">
        <v>10.597557188787899</v>
      </c>
      <c r="J427" s="21">
        <v>21.362412034558002</v>
      </c>
      <c r="K427" s="21">
        <v>14.315635513826001</v>
      </c>
      <c r="L427" s="21">
        <v>14.149070135065401</v>
      </c>
      <c r="M427" s="21">
        <v>12.762077800847299</v>
      </c>
      <c r="N427" s="21"/>
      <c r="O427" s="21"/>
    </row>
    <row r="428" spans="1:15">
      <c r="A428" s="20" t="str">
        <f t="shared" si="6"/>
        <v>DISTRIBUCION VOLUMEN X CRITERIO (kg ó litros)Chocolatinas/Chocolate/BombonesMDD AM</v>
      </c>
      <c r="B428" s="20" t="s">
        <v>51</v>
      </c>
      <c r="C428" s="20" t="s">
        <v>68</v>
      </c>
      <c r="D428" s="20" t="s">
        <v>69</v>
      </c>
      <c r="E428" s="21">
        <v>12.7274718087239</v>
      </c>
      <c r="F428" s="21">
        <v>10.808207406756299</v>
      </c>
      <c r="G428" s="21">
        <v>11.950585841350801</v>
      </c>
      <c r="H428" s="21">
        <v>7.4870125797215703</v>
      </c>
      <c r="I428" s="21">
        <v>9.8725691074625495</v>
      </c>
      <c r="J428" s="21">
        <v>7.73419231010371</v>
      </c>
      <c r="K428" s="21">
        <v>6.3542559230784201</v>
      </c>
      <c r="L428" s="21">
        <v>8.3753126536415703</v>
      </c>
      <c r="M428" s="21">
        <v>9.0473827208498001</v>
      </c>
      <c r="N428" s="21"/>
      <c r="O428" s="21"/>
    </row>
    <row r="429" spans="1:15">
      <c r="A429" s="20" t="str">
        <f t="shared" si="6"/>
        <v>DISTRIBUCION VOLUMEN X CRITERIO (kg ó litros)Chocolatinas/Chocolate/BombonesRTO CENTRO</v>
      </c>
      <c r="B429" s="20" t="s">
        <v>51</v>
      </c>
      <c r="C429" s="20" t="s">
        <v>68</v>
      </c>
      <c r="D429" s="20" t="s">
        <v>73</v>
      </c>
      <c r="E429" s="21">
        <v>10.5902762428899</v>
      </c>
      <c r="F429" s="21">
        <v>10.9014500432201</v>
      </c>
      <c r="G429" s="21">
        <v>7.20763731831659</v>
      </c>
      <c r="H429" s="21">
        <v>6.5694755543740202</v>
      </c>
      <c r="I429" s="21">
        <v>7.5149754796040398</v>
      </c>
      <c r="J429" s="21">
        <v>6.5054604760830701</v>
      </c>
      <c r="K429" s="21">
        <v>6.0882291398829</v>
      </c>
      <c r="L429" s="21">
        <v>5.8732423924247099</v>
      </c>
      <c r="M429" s="21">
        <v>8.4304742268694302</v>
      </c>
      <c r="N429" s="21"/>
      <c r="O429" s="21"/>
    </row>
    <row r="430" spans="1:15">
      <c r="A430" s="20" t="str">
        <f t="shared" si="6"/>
        <v>DISTRIBUCION VOLUMEN X CRITERIO (kg ó litros)Chocolatinas/Chocolate/BombonesNORTE-CENTRO</v>
      </c>
      <c r="B430" s="20" t="s">
        <v>51</v>
      </c>
      <c r="C430" s="20" t="s">
        <v>68</v>
      </c>
      <c r="D430" s="20" t="s">
        <v>77</v>
      </c>
      <c r="E430" s="21">
        <v>16.387419997314499</v>
      </c>
      <c r="F430" s="21">
        <v>18.277340170765701</v>
      </c>
      <c r="G430" s="21">
        <v>7.7137416263625003</v>
      </c>
      <c r="H430" s="21">
        <v>22.9593481244465</v>
      </c>
      <c r="I430" s="21">
        <v>17.351102306057701</v>
      </c>
      <c r="J430" s="21">
        <v>16.840278232035502</v>
      </c>
      <c r="K430" s="21">
        <v>18.3649091674544</v>
      </c>
      <c r="L430" s="21">
        <v>14.123909669599801</v>
      </c>
      <c r="M430" s="21">
        <v>10.518982256965099</v>
      </c>
      <c r="N430" s="21"/>
      <c r="O430" s="21"/>
    </row>
    <row r="431" spans="1:15">
      <c r="A431" s="20" t="str">
        <f t="shared" si="6"/>
        <v>DISTRIBUCION VOLUMEN X CRITERIO (kg ó litros)Chocolatinas/Chocolate/BombonesNOROESTE</v>
      </c>
      <c r="B431" s="20" t="s">
        <v>51</v>
      </c>
      <c r="C431" s="20" t="s">
        <v>68</v>
      </c>
      <c r="D431" s="20" t="s">
        <v>80</v>
      </c>
      <c r="E431" s="21">
        <v>8.6142964627824306</v>
      </c>
      <c r="F431" s="21">
        <v>6.9313395023928104</v>
      </c>
      <c r="G431" s="21">
        <v>9.5555041881269496</v>
      </c>
      <c r="H431" s="21">
        <v>12.4998112975704</v>
      </c>
      <c r="I431" s="21">
        <v>9.3051564712006698</v>
      </c>
      <c r="J431" s="21">
        <v>5.8396197695692296</v>
      </c>
      <c r="K431" s="21">
        <v>8.3679208986828204</v>
      </c>
      <c r="L431" s="21">
        <v>9.1927176386181007</v>
      </c>
      <c r="M431" s="21">
        <v>8.7897831820617007</v>
      </c>
      <c r="N431" s="21"/>
      <c r="O431" s="21"/>
    </row>
    <row r="432" spans="1:15">
      <c r="A432" s="20" t="str">
        <f t="shared" si="6"/>
        <v>DISTRIBUCION VOLUMEN X CRITERIO (kg ó litros)Chocolatinas/Chocolate/Bombones&lt;2MIL</v>
      </c>
      <c r="B432" s="20" t="s">
        <v>51</v>
      </c>
      <c r="C432" s="20" t="s">
        <v>68</v>
      </c>
      <c r="D432" s="20" t="s">
        <v>83</v>
      </c>
      <c r="E432" s="21">
        <v>6.32740311976593</v>
      </c>
      <c r="F432" s="21">
        <v>4.4793452368914997</v>
      </c>
      <c r="G432" s="21">
        <v>4.8658602913479401</v>
      </c>
      <c r="H432" s="21">
        <v>6.6963662334154703</v>
      </c>
      <c r="I432" s="21">
        <v>4.1348981711083699</v>
      </c>
      <c r="J432" s="21">
        <v>4.8140475781660603</v>
      </c>
      <c r="K432" s="21">
        <v>3.7366309541751201</v>
      </c>
      <c r="L432" s="21">
        <v>8.4716712765871698</v>
      </c>
      <c r="M432" s="21">
        <v>2.7120142457185299</v>
      </c>
      <c r="N432" s="21"/>
      <c r="O432" s="21"/>
    </row>
    <row r="433" spans="1:15">
      <c r="A433" s="20" t="str">
        <f t="shared" si="6"/>
        <v>DISTRIBUCION VOLUMEN X CRITERIO (kg ó litros)Chocolatinas/Chocolate/Bombones2-5MIL</v>
      </c>
      <c r="B433" s="20" t="s">
        <v>51</v>
      </c>
      <c r="C433" s="20" t="s">
        <v>68</v>
      </c>
      <c r="D433" s="20" t="s">
        <v>86</v>
      </c>
      <c r="E433" s="21">
        <v>3.0215548216151902</v>
      </c>
      <c r="F433" s="21">
        <v>3.5063470467710198</v>
      </c>
      <c r="G433" s="21">
        <v>7.2685569407569197</v>
      </c>
      <c r="H433" s="21">
        <v>7.0226853585210902</v>
      </c>
      <c r="I433" s="21">
        <v>3.2112136394395199</v>
      </c>
      <c r="J433" s="21">
        <v>3.8905608686124702</v>
      </c>
      <c r="K433" s="21">
        <v>4.3866438895567503</v>
      </c>
      <c r="L433" s="21">
        <v>3.3745514856575101</v>
      </c>
      <c r="M433" s="21">
        <v>2.3943451986520801</v>
      </c>
      <c r="N433" s="21"/>
      <c r="O433" s="21"/>
    </row>
    <row r="434" spans="1:15">
      <c r="A434" s="20" t="str">
        <f t="shared" si="6"/>
        <v>DISTRIBUCION VOLUMEN X CRITERIO (kg ó litros)Chocolatinas/Chocolate/Bombones5-10MIL</v>
      </c>
      <c r="B434" s="20" t="s">
        <v>51</v>
      </c>
      <c r="C434" s="20" t="s">
        <v>68</v>
      </c>
      <c r="D434" s="20" t="s">
        <v>87</v>
      </c>
      <c r="E434" s="21">
        <v>6.7838003720386197</v>
      </c>
      <c r="F434" s="21">
        <v>6.2685966216428497</v>
      </c>
      <c r="G434" s="21">
        <v>4.09848282513674</v>
      </c>
      <c r="H434" s="21">
        <v>6.72479298735432</v>
      </c>
      <c r="I434" s="21">
        <v>3.1315989195495701</v>
      </c>
      <c r="J434" s="21">
        <v>4.3578941184337499</v>
      </c>
      <c r="K434" s="21">
        <v>2.9772630096300499</v>
      </c>
      <c r="L434" s="21">
        <v>3.6882574259336698</v>
      </c>
      <c r="M434" s="21">
        <v>2.2284016538814999</v>
      </c>
      <c r="N434" s="21"/>
      <c r="O434" s="21"/>
    </row>
    <row r="435" spans="1:15">
      <c r="A435" s="20" t="str">
        <f t="shared" si="6"/>
        <v>DISTRIBUCION VOLUMEN X CRITERIO (kg ó litros)Chocolatinas/Chocolate/Bombones10-30MIL</v>
      </c>
      <c r="B435" s="20" t="s">
        <v>51</v>
      </c>
      <c r="C435" s="20" t="s">
        <v>68</v>
      </c>
      <c r="D435" s="20" t="s">
        <v>88</v>
      </c>
      <c r="E435" s="21">
        <v>17.582069489550602</v>
      </c>
      <c r="F435" s="21">
        <v>18.296287482067701</v>
      </c>
      <c r="G435" s="21">
        <v>19.805868891812899</v>
      </c>
      <c r="H435" s="21">
        <v>21.382239371331799</v>
      </c>
      <c r="I435" s="21">
        <v>16.986005689544399</v>
      </c>
      <c r="J435" s="21">
        <v>18.574472856953999</v>
      </c>
      <c r="K435" s="21">
        <v>12.4479356469626</v>
      </c>
      <c r="L435" s="21">
        <v>10.0617191140035</v>
      </c>
      <c r="M435" s="21">
        <v>31.266238738913199</v>
      </c>
      <c r="N435" s="21"/>
      <c r="O435" s="21"/>
    </row>
    <row r="436" spans="1:15">
      <c r="A436" s="20" t="str">
        <f t="shared" si="6"/>
        <v>DISTRIBUCION VOLUMEN X CRITERIO (kg ó litros)Chocolatinas/Chocolate/Bombones30-100MIL</v>
      </c>
      <c r="B436" s="20" t="s">
        <v>51</v>
      </c>
      <c r="C436" s="20" t="s">
        <v>68</v>
      </c>
      <c r="D436" s="20" t="s">
        <v>89</v>
      </c>
      <c r="E436" s="21">
        <v>15.809710469070801</v>
      </c>
      <c r="F436" s="21">
        <v>19.8637194441222</v>
      </c>
      <c r="G436" s="21">
        <v>18.410472457834199</v>
      </c>
      <c r="H436" s="21">
        <v>22.142279279158601</v>
      </c>
      <c r="I436" s="21">
        <v>30.659029605158501</v>
      </c>
      <c r="J436" s="21">
        <v>20.201362529715301</v>
      </c>
      <c r="K436" s="21">
        <v>23.3066650041606</v>
      </c>
      <c r="L436" s="21">
        <v>26.368047785973499</v>
      </c>
      <c r="M436" s="21">
        <v>28.260427148665499</v>
      </c>
      <c r="N436" s="21"/>
      <c r="O436" s="21"/>
    </row>
    <row r="437" spans="1:15">
      <c r="A437" s="20" t="str">
        <f t="shared" si="6"/>
        <v>DISTRIBUCION VOLUMEN X CRITERIO (kg ó litros)Chocolatinas/Chocolate/Bombones100-200MIL</v>
      </c>
      <c r="B437" s="20" t="s">
        <v>51</v>
      </c>
      <c r="C437" s="20" t="s">
        <v>68</v>
      </c>
      <c r="D437" s="20" t="s">
        <v>90</v>
      </c>
      <c r="E437" s="21">
        <v>8.8589443300253308</v>
      </c>
      <c r="F437" s="21">
        <v>8.3775324648800407</v>
      </c>
      <c r="G437" s="21">
        <v>5.8497750745799104</v>
      </c>
      <c r="H437" s="21">
        <v>4.8003011904824797</v>
      </c>
      <c r="I437" s="21">
        <v>7.2620361502895001</v>
      </c>
      <c r="J437" s="21">
        <v>7.6588577027553599</v>
      </c>
      <c r="K437" s="21">
        <v>9.7736505489628698</v>
      </c>
      <c r="L437" s="21">
        <v>8.7977191746356596</v>
      </c>
      <c r="M437" s="21">
        <v>5.82840067478954</v>
      </c>
      <c r="N437" s="21"/>
      <c r="O437" s="21"/>
    </row>
    <row r="438" spans="1:15">
      <c r="A438" s="20" t="str">
        <f t="shared" si="6"/>
        <v>DISTRIBUCION VOLUMEN X CRITERIO (kg ó litros)Chocolatinas/Chocolate/Bombones200-500MIL</v>
      </c>
      <c r="B438" s="20" t="s">
        <v>51</v>
      </c>
      <c r="C438" s="20" t="s">
        <v>68</v>
      </c>
      <c r="D438" s="20" t="s">
        <v>91</v>
      </c>
      <c r="E438" s="21">
        <v>25.338766003849798</v>
      </c>
      <c r="F438" s="21">
        <v>22.0496508028194</v>
      </c>
      <c r="G438" s="21">
        <v>21.404965667012601</v>
      </c>
      <c r="H438" s="21">
        <v>16.013408178469401</v>
      </c>
      <c r="I438" s="21">
        <v>16.712229513563699</v>
      </c>
      <c r="J438" s="21">
        <v>23.811121284885601</v>
      </c>
      <c r="K438" s="21">
        <v>23.701222233825799</v>
      </c>
      <c r="L438" s="21">
        <v>21.5349140015743</v>
      </c>
      <c r="M438" s="21">
        <v>7.9396037525518599</v>
      </c>
      <c r="N438" s="21"/>
      <c r="O438" s="21"/>
    </row>
    <row r="439" spans="1:15">
      <c r="A439" s="20" t="str">
        <f t="shared" si="6"/>
        <v>DISTRIBUCION VOLUMEN X CRITERIO (kg ó litros)Chocolatinas/Chocolate/Bombones&gt;500MIL</v>
      </c>
      <c r="B439" s="20" t="s">
        <v>51</v>
      </c>
      <c r="C439" s="20" t="s">
        <v>68</v>
      </c>
      <c r="D439" s="20" t="s">
        <v>92</v>
      </c>
      <c r="E439" s="21">
        <v>16.2777522439495</v>
      </c>
      <c r="F439" s="21">
        <v>17.1585138579192</v>
      </c>
      <c r="G439" s="21">
        <v>18.296012538680099</v>
      </c>
      <c r="H439" s="21">
        <v>15.2179259018988</v>
      </c>
      <c r="I439" s="21">
        <v>17.9029921065104</v>
      </c>
      <c r="J439" s="21">
        <v>16.691678565464201</v>
      </c>
      <c r="K439" s="21">
        <v>19.669985629686298</v>
      </c>
      <c r="L439" s="21">
        <v>17.703120579248399</v>
      </c>
      <c r="M439" s="21">
        <v>19.370569678039999</v>
      </c>
      <c r="N439" s="21"/>
      <c r="O439" s="21"/>
    </row>
    <row r="440" spans="1:15">
      <c r="A440" s="20" t="str">
        <f t="shared" si="6"/>
        <v>DISTRIBUCION VOLUMEN X CRITERIO (kg ó litros)Chocolatinas/Chocolate/BombonesDE 15 A 19 AÑOS</v>
      </c>
      <c r="B440" s="20" t="s">
        <v>51</v>
      </c>
      <c r="C440" s="20" t="s">
        <v>68</v>
      </c>
      <c r="D440" s="20" t="s">
        <v>93</v>
      </c>
      <c r="E440" s="21">
        <v>6.3709599645841504</v>
      </c>
      <c r="F440" s="21">
        <v>4.6311672325215998</v>
      </c>
      <c r="G440" s="21">
        <v>10.051894684658199</v>
      </c>
      <c r="H440" s="21">
        <v>4.9362907536272997</v>
      </c>
      <c r="I440" s="21">
        <v>1.9298058363639601</v>
      </c>
      <c r="J440" s="21">
        <v>8.3770291497585205</v>
      </c>
      <c r="K440" s="21">
        <v>2.9318278937673501</v>
      </c>
      <c r="L440" s="21">
        <v>4.6891248791315601</v>
      </c>
      <c r="M440" s="21">
        <v>3.31998508538179</v>
      </c>
      <c r="N440" s="21"/>
      <c r="O440" s="21"/>
    </row>
    <row r="441" spans="1:15">
      <c r="A441" s="20" t="str">
        <f t="shared" si="6"/>
        <v>DISTRIBUCION VOLUMEN X CRITERIO (kg ó litros)Chocolatinas/Chocolate/BombonesDE 20 A 24 AÑOS</v>
      </c>
      <c r="B441" s="20" t="s">
        <v>51</v>
      </c>
      <c r="C441" s="20" t="s">
        <v>68</v>
      </c>
      <c r="D441" s="20" t="s">
        <v>94</v>
      </c>
      <c r="E441" s="21">
        <v>2.8328374080515601</v>
      </c>
      <c r="F441" s="21">
        <v>3.1802610411735102</v>
      </c>
      <c r="G441" s="21">
        <v>7.9136604967771698</v>
      </c>
      <c r="H441" s="21">
        <v>3.6218361857553898</v>
      </c>
      <c r="I441" s="21">
        <v>3.3370666181920798</v>
      </c>
      <c r="J441" s="21">
        <v>1.51071744263865</v>
      </c>
      <c r="K441" s="21">
        <v>4.4018547002166599</v>
      </c>
      <c r="L441" s="21">
        <v>1.88158752949555</v>
      </c>
      <c r="M441" s="21">
        <v>3.52036682668962</v>
      </c>
      <c r="N441" s="21"/>
      <c r="O441" s="21"/>
    </row>
    <row r="442" spans="1:15">
      <c r="A442" s="20" t="str">
        <f t="shared" si="6"/>
        <v>DISTRIBUCION VOLUMEN X CRITERIO (kg ó litros)Chocolatinas/Chocolate/BombonesDE 25 A 34 AÑOS</v>
      </c>
      <c r="B442" s="20" t="s">
        <v>51</v>
      </c>
      <c r="C442" s="20" t="s">
        <v>68</v>
      </c>
      <c r="D442" s="20" t="s">
        <v>95</v>
      </c>
      <c r="E442" s="21">
        <v>13.2852276380742</v>
      </c>
      <c r="F442" s="21">
        <v>6.2838273675423499</v>
      </c>
      <c r="G442" s="21">
        <v>9.7024803644386708</v>
      </c>
      <c r="H442" s="21">
        <v>13.1243910051651</v>
      </c>
      <c r="I442" s="21">
        <v>9.2445371802049205</v>
      </c>
      <c r="J442" s="21">
        <v>9.1325208577326809</v>
      </c>
      <c r="K442" s="21">
        <v>7.9569644641086796</v>
      </c>
      <c r="L442" s="21">
        <v>9.14345800013621</v>
      </c>
      <c r="M442" s="21">
        <v>9.5365108514404895</v>
      </c>
      <c r="N442" s="21"/>
      <c r="O442" s="21"/>
    </row>
    <row r="443" spans="1:15">
      <c r="A443" s="20" t="str">
        <f t="shared" si="6"/>
        <v>DISTRIBUCION VOLUMEN X CRITERIO (kg ó litros)Chocolatinas/Chocolate/BombonesDE 35 A 49 AÑOS</v>
      </c>
      <c r="B443" s="20" t="s">
        <v>51</v>
      </c>
      <c r="C443" s="20" t="s">
        <v>68</v>
      </c>
      <c r="D443" s="20" t="s">
        <v>96</v>
      </c>
      <c r="E443" s="21">
        <v>34.103779124279399</v>
      </c>
      <c r="F443" s="21">
        <v>28.5109152980184</v>
      </c>
      <c r="G443" s="21">
        <v>25.266019711570902</v>
      </c>
      <c r="H443" s="21">
        <v>26.570903205331401</v>
      </c>
      <c r="I443" s="21">
        <v>21.3386435605338</v>
      </c>
      <c r="J443" s="21">
        <v>15.1614585100778</v>
      </c>
      <c r="K443" s="21">
        <v>18.692623309802698</v>
      </c>
      <c r="L443" s="21">
        <v>25.256542704823701</v>
      </c>
      <c r="M443" s="21">
        <v>42.446535402440503</v>
      </c>
      <c r="N443" s="21"/>
      <c r="O443" s="21"/>
    </row>
    <row r="444" spans="1:15">
      <c r="A444" s="20" t="str">
        <f t="shared" si="6"/>
        <v>DISTRIBUCION VOLUMEN X CRITERIO (kg ó litros)Chocolatinas/Chocolate/BombonesDE 50 A 59 AÑOS</v>
      </c>
      <c r="B444" s="20" t="s">
        <v>51</v>
      </c>
      <c r="C444" s="20" t="s">
        <v>68</v>
      </c>
      <c r="D444" s="20" t="s">
        <v>97</v>
      </c>
      <c r="E444" s="21">
        <v>18.641746478754499</v>
      </c>
      <c r="F444" s="21">
        <v>23.3700117219723</v>
      </c>
      <c r="G444" s="21">
        <v>21.048290785530298</v>
      </c>
      <c r="H444" s="21">
        <v>18.7727749760111</v>
      </c>
      <c r="I444" s="21">
        <v>19.1755367572047</v>
      </c>
      <c r="J444" s="21">
        <v>16.002674944989099</v>
      </c>
      <c r="K444" s="21">
        <v>21.842195975589199</v>
      </c>
      <c r="L444" s="21">
        <v>17.418012437437898</v>
      </c>
      <c r="M444" s="21">
        <v>11.332891534323601</v>
      </c>
      <c r="N444" s="21"/>
      <c r="O444" s="21"/>
    </row>
    <row r="445" spans="1:15">
      <c r="A445" s="20" t="str">
        <f t="shared" si="6"/>
        <v>DISTRIBUCION VOLUMEN X CRITERIO (kg ó litros)Chocolatinas/Chocolate/BombonesDE 60 A 75 AÑOS</v>
      </c>
      <c r="B445" s="20" t="s">
        <v>51</v>
      </c>
      <c r="C445" s="20" t="s">
        <v>68</v>
      </c>
      <c r="D445" s="20" t="s">
        <v>98</v>
      </c>
      <c r="E445" s="21">
        <v>24.765449052010698</v>
      </c>
      <c r="F445" s="21">
        <v>34.023808487868699</v>
      </c>
      <c r="G445" s="21">
        <v>26.0176447949083</v>
      </c>
      <c r="H445" s="21">
        <v>32.973803286114503</v>
      </c>
      <c r="I445" s="21">
        <v>44.974416773772298</v>
      </c>
      <c r="J445" s="21">
        <v>49.815594320739699</v>
      </c>
      <c r="K445" s="21">
        <v>44.174534150909999</v>
      </c>
      <c r="L445" s="21">
        <v>41.611273887156401</v>
      </c>
      <c r="M445" s="21">
        <v>29.843710714727401</v>
      </c>
      <c r="N445" s="21"/>
      <c r="O445" s="21"/>
    </row>
    <row r="446" spans="1:15">
      <c r="A446" s="20" t="str">
        <f t="shared" si="6"/>
        <v>DISTRIBUCION VOLUMEN X CRITERIO (kg ó litros)Chocolatinas/Chocolate/BombonesNIVEL ALTO</v>
      </c>
      <c r="B446" s="20" t="s">
        <v>51</v>
      </c>
      <c r="C446" s="20" t="s">
        <v>68</v>
      </c>
      <c r="D446" s="20" t="s">
        <v>99</v>
      </c>
      <c r="E446" s="21">
        <v>21.884578708682302</v>
      </c>
      <c r="F446" s="21">
        <v>20.904041182153399</v>
      </c>
      <c r="G446" s="21">
        <v>23.888052594117301</v>
      </c>
      <c r="H446" s="21">
        <v>18.3612966284566</v>
      </c>
      <c r="I446" s="21">
        <v>21.369184788688301</v>
      </c>
      <c r="J446" s="21">
        <v>18.715551031756299</v>
      </c>
      <c r="K446" s="21">
        <v>14.449378934436</v>
      </c>
      <c r="L446" s="21">
        <v>13.650410998804601</v>
      </c>
      <c r="M446" s="21">
        <v>38.217770673358899</v>
      </c>
      <c r="N446" s="21"/>
      <c r="O446" s="21"/>
    </row>
    <row r="447" spans="1:15">
      <c r="A447" s="20" t="str">
        <f t="shared" si="6"/>
        <v>DISTRIBUCION VOLUMEN X CRITERIO (kg ó litros)Chocolatinas/Chocolate/BombonesNIVEL MEDIO ALTO</v>
      </c>
      <c r="B447" s="20" t="s">
        <v>51</v>
      </c>
      <c r="C447" s="20" t="s">
        <v>68</v>
      </c>
      <c r="D447" s="20" t="s">
        <v>100</v>
      </c>
      <c r="E447" s="21">
        <v>14.135570931508401</v>
      </c>
      <c r="F447" s="21">
        <v>9.4954636261819303</v>
      </c>
      <c r="G447" s="21">
        <v>15.2246834800613</v>
      </c>
      <c r="H447" s="21">
        <v>10.7358254442969</v>
      </c>
      <c r="I447" s="21">
        <v>7.2337675021945502</v>
      </c>
      <c r="J447" s="21">
        <v>6.0239525945625498</v>
      </c>
      <c r="K447" s="21">
        <v>12.2908174073069</v>
      </c>
      <c r="L447" s="21">
        <v>20.5286631929193</v>
      </c>
      <c r="M447" s="21">
        <v>8.0517499746169197</v>
      </c>
      <c r="N447" s="21"/>
      <c r="O447" s="21"/>
    </row>
    <row r="448" spans="1:15">
      <c r="A448" s="20" t="str">
        <f t="shared" si="6"/>
        <v>DISTRIBUCION VOLUMEN X CRITERIO (kg ó litros)Chocolatinas/Chocolate/BombonesNIVEL MEDIO</v>
      </c>
      <c r="B448" s="20" t="s">
        <v>51</v>
      </c>
      <c r="C448" s="20" t="s">
        <v>68</v>
      </c>
      <c r="D448" s="20" t="s">
        <v>101</v>
      </c>
      <c r="E448" s="21">
        <v>32.551282719789</v>
      </c>
      <c r="F448" s="21">
        <v>25.963215657871</v>
      </c>
      <c r="G448" s="21">
        <v>26.945027554797498</v>
      </c>
      <c r="H448" s="21">
        <v>26.999601544789499</v>
      </c>
      <c r="I448" s="21">
        <v>32.950208993259103</v>
      </c>
      <c r="J448" s="21">
        <v>22.3331373491311</v>
      </c>
      <c r="K448" s="21">
        <v>25.252430486802901</v>
      </c>
      <c r="L448" s="21">
        <v>21.8324618655774</v>
      </c>
      <c r="M448" s="21">
        <v>16.518709612492</v>
      </c>
      <c r="N448" s="21"/>
      <c r="O448" s="21"/>
    </row>
    <row r="449" spans="1:15">
      <c r="A449" s="20" t="str">
        <f t="shared" si="6"/>
        <v>DISTRIBUCION VOLUMEN X CRITERIO (kg ó litros)Chocolatinas/Chocolate/BombonesNIVEL MEDIO BAJO</v>
      </c>
      <c r="B449" s="20" t="s">
        <v>51</v>
      </c>
      <c r="C449" s="20" t="s">
        <v>68</v>
      </c>
      <c r="D449" s="20" t="s">
        <v>102</v>
      </c>
      <c r="E449" s="21">
        <v>8.1650485470050196</v>
      </c>
      <c r="F449" s="21">
        <v>11.6367245648107</v>
      </c>
      <c r="G449" s="21">
        <v>11.4074658605896</v>
      </c>
      <c r="H449" s="21">
        <v>11.2282210131188</v>
      </c>
      <c r="I449" s="21">
        <v>10.8344905862203</v>
      </c>
      <c r="J449" s="21">
        <v>17.4468179063525</v>
      </c>
      <c r="K449" s="21">
        <v>19.781763656168</v>
      </c>
      <c r="L449" s="21">
        <v>20.128476247652401</v>
      </c>
      <c r="M449" s="21">
        <v>22.071686057730499</v>
      </c>
      <c r="N449" s="21"/>
      <c r="O449" s="21"/>
    </row>
    <row r="450" spans="1:15">
      <c r="A450" s="20" t="str">
        <f t="shared" si="6"/>
        <v>DISTRIBUCION VOLUMEN X CRITERIO (kg ó litros)Chocolatinas/Chocolate/BombonesNIVEL BAJO</v>
      </c>
      <c r="B450" s="20" t="s">
        <v>51</v>
      </c>
      <c r="C450" s="20" t="s">
        <v>68</v>
      </c>
      <c r="D450" s="20" t="s">
        <v>103</v>
      </c>
      <c r="E450" s="21">
        <v>23.2635163443416</v>
      </c>
      <c r="F450" s="21">
        <v>32.000547459613799</v>
      </c>
      <c r="G450" s="21">
        <v>22.534764120573598</v>
      </c>
      <c r="H450" s="21">
        <v>32.6750551155965</v>
      </c>
      <c r="I450" s="21">
        <v>27.612350793507701</v>
      </c>
      <c r="J450" s="21">
        <v>35.480533310930298</v>
      </c>
      <c r="K450" s="21">
        <v>28.2256046221455</v>
      </c>
      <c r="L450" s="21">
        <v>23.859989263223</v>
      </c>
      <c r="M450" s="21">
        <v>15.1400940761103</v>
      </c>
      <c r="N450" s="21"/>
      <c r="O450" s="21"/>
    </row>
    <row r="451" spans="1:15">
      <c r="A451" s="20" t="str">
        <f t="shared" si="6"/>
        <v>DISTRIBUCION VOLUMEN X CRITERIO (kg ó litros)Chocolatinas/Chocolate/BombonesHOMBRE</v>
      </c>
      <c r="B451" s="20" t="s">
        <v>51</v>
      </c>
      <c r="C451" s="20" t="s">
        <v>68</v>
      </c>
      <c r="D451" s="20" t="s">
        <v>104</v>
      </c>
      <c r="E451" s="21">
        <v>34.842581445384099</v>
      </c>
      <c r="F451" s="21">
        <v>28.6948393246706</v>
      </c>
      <c r="G451" s="21">
        <v>38.876625346035603</v>
      </c>
      <c r="H451" s="21">
        <v>41.201194623094104</v>
      </c>
      <c r="I451" s="21">
        <v>31.439058670652201</v>
      </c>
      <c r="J451" s="21">
        <v>31.9545437971843</v>
      </c>
      <c r="K451" s="21">
        <v>26.608247329980902</v>
      </c>
      <c r="L451" s="21">
        <v>28.1188398128741</v>
      </c>
      <c r="M451" s="21">
        <v>47.073449711127303</v>
      </c>
      <c r="N451" s="21"/>
      <c r="O451" s="21"/>
    </row>
    <row r="452" spans="1:15">
      <c r="A452" s="20" t="str">
        <f t="shared" ref="A452:A515" si="7">B452&amp;C452&amp;D452</f>
        <v>DISTRIBUCION VOLUMEN X CRITERIO (kg ó litros)Chocolatinas/Chocolate/BombonesMUJER</v>
      </c>
      <c r="B452" s="20" t="s">
        <v>51</v>
      </c>
      <c r="C452" s="20" t="s">
        <v>68</v>
      </c>
      <c r="D452" s="20" t="s">
        <v>105</v>
      </c>
      <c r="E452" s="21">
        <v>65.157421119826793</v>
      </c>
      <c r="F452" s="21">
        <v>71.305154267567701</v>
      </c>
      <c r="G452" s="21">
        <v>61.123371552735797</v>
      </c>
      <c r="H452" s="21">
        <v>58.798802254624299</v>
      </c>
      <c r="I452" s="21">
        <v>68.560947019850502</v>
      </c>
      <c r="J452" s="21">
        <v>68.0454492394841</v>
      </c>
      <c r="K452" s="21">
        <v>73.391750483288902</v>
      </c>
      <c r="L452" s="21">
        <v>71.881160555939303</v>
      </c>
      <c r="M452" s="21">
        <v>52.926554406307801</v>
      </c>
      <c r="N452" s="21"/>
      <c r="O452" s="21"/>
    </row>
    <row r="453" spans="1:15">
      <c r="A453" s="20" t="str">
        <f t="shared" si="7"/>
        <v>DISTRIBUCION VOLUMEN X CRITERIO (kg ó litros)ChiclesT.ESPAÑA</v>
      </c>
      <c r="B453" s="20" t="s">
        <v>51</v>
      </c>
      <c r="C453" s="20" t="s">
        <v>72</v>
      </c>
      <c r="D453" s="20" t="s">
        <v>47</v>
      </c>
      <c r="E453" s="21">
        <v>100</v>
      </c>
      <c r="F453" s="21">
        <v>100</v>
      </c>
      <c r="G453" s="21">
        <v>100</v>
      </c>
      <c r="H453" s="21">
        <v>100</v>
      </c>
      <c r="I453" s="21">
        <v>100</v>
      </c>
      <c r="J453" s="21">
        <v>100</v>
      </c>
      <c r="K453" s="21">
        <v>100</v>
      </c>
      <c r="L453" s="21">
        <v>100</v>
      </c>
      <c r="M453" s="21">
        <v>100</v>
      </c>
      <c r="N453" s="21"/>
      <c r="O453" s="21"/>
    </row>
    <row r="454" spans="1:15">
      <c r="A454" s="20" t="str">
        <f t="shared" si="7"/>
        <v>DISTRIBUCION VOLUMEN X CRITERIO (kg ó litros)ChiclesBCN AM</v>
      </c>
      <c r="B454" s="20" t="s">
        <v>51</v>
      </c>
      <c r="C454" s="20" t="s">
        <v>72</v>
      </c>
      <c r="D454" s="20" t="s">
        <v>52</v>
      </c>
      <c r="E454" s="21">
        <v>5.8015504285755704</v>
      </c>
      <c r="F454" s="21">
        <v>4.0415855781524197</v>
      </c>
      <c r="G454" s="21">
        <v>0.63647450719896803</v>
      </c>
      <c r="H454" s="21">
        <v>10.8211748502472</v>
      </c>
      <c r="I454" s="21">
        <v>9.3504388672711105</v>
      </c>
      <c r="J454" s="21">
        <v>4.7478572128348304</v>
      </c>
      <c r="K454" s="21">
        <v>1.96982487505927</v>
      </c>
      <c r="L454" s="21">
        <v>8.0636641512609</v>
      </c>
      <c r="M454" s="21">
        <v>13.441178560904699</v>
      </c>
      <c r="N454" s="21"/>
      <c r="O454" s="21"/>
    </row>
    <row r="455" spans="1:15">
      <c r="A455" s="20" t="str">
        <f t="shared" si="7"/>
        <v>DISTRIBUCION VOLUMEN X CRITERIO (kg ó litros)ChiclesREST.CAT ARAGON</v>
      </c>
      <c r="B455" s="20" t="s">
        <v>51</v>
      </c>
      <c r="C455" s="20" t="s">
        <v>72</v>
      </c>
      <c r="D455" s="20" t="s">
        <v>57</v>
      </c>
      <c r="E455" s="21">
        <v>20.335129940027599</v>
      </c>
      <c r="F455" s="21">
        <v>31.915317369967301</v>
      </c>
      <c r="G455" s="21">
        <v>34.518602883427597</v>
      </c>
      <c r="H455" s="21">
        <v>33.372660189984401</v>
      </c>
      <c r="I455" s="21">
        <v>29.366202214824501</v>
      </c>
      <c r="J455" s="21">
        <v>37.406116141200599</v>
      </c>
      <c r="K455" s="21">
        <v>31.198860749529501</v>
      </c>
      <c r="L455" s="21">
        <v>34.380010817668101</v>
      </c>
      <c r="M455" s="21">
        <v>11.6922801987574</v>
      </c>
      <c r="N455" s="21"/>
      <c r="O455" s="21"/>
    </row>
    <row r="456" spans="1:15">
      <c r="A456" s="20" t="str">
        <f t="shared" si="7"/>
        <v>DISTRIBUCION VOLUMEN X CRITERIO (kg ó litros)ChiclesLEVANTE</v>
      </c>
      <c r="B456" s="20" t="s">
        <v>51</v>
      </c>
      <c r="C456" s="20" t="s">
        <v>72</v>
      </c>
      <c r="D456" s="20" t="s">
        <v>61</v>
      </c>
      <c r="E456" s="21">
        <v>10.8501544275148</v>
      </c>
      <c r="F456" s="21">
        <v>18.914654488884398</v>
      </c>
      <c r="G456" s="21">
        <v>10.111997784056999</v>
      </c>
      <c r="H456" s="21">
        <v>7.3165339665819999</v>
      </c>
      <c r="I456" s="21">
        <v>8.6357734938013095</v>
      </c>
      <c r="J456" s="21">
        <v>10.7228165797468</v>
      </c>
      <c r="K456" s="21">
        <v>12.125505497579701</v>
      </c>
      <c r="L456" s="21">
        <v>12.1646020539437</v>
      </c>
      <c r="M456" s="21">
        <v>11.4094829479121</v>
      </c>
      <c r="N456" s="21"/>
      <c r="O456" s="21"/>
    </row>
    <row r="457" spans="1:15">
      <c r="A457" s="20" t="str">
        <f t="shared" si="7"/>
        <v>DISTRIBUCION VOLUMEN X CRITERIO (kg ó litros)ChiclesANDALUCIA</v>
      </c>
      <c r="B457" s="20" t="s">
        <v>51</v>
      </c>
      <c r="C457" s="20" t="s">
        <v>72</v>
      </c>
      <c r="D457" s="20" t="s">
        <v>65</v>
      </c>
      <c r="E457" s="21">
        <v>21.356208898895201</v>
      </c>
      <c r="F457" s="21">
        <v>17.6561555099122</v>
      </c>
      <c r="G457" s="21">
        <v>18.776426727884601</v>
      </c>
      <c r="H457" s="21">
        <v>12.304141636634901</v>
      </c>
      <c r="I457" s="21">
        <v>13.003476070287199</v>
      </c>
      <c r="J457" s="21">
        <v>14.805924199966899</v>
      </c>
      <c r="K457" s="21">
        <v>24.075686463248001</v>
      </c>
      <c r="L457" s="21">
        <v>14.1465747468547</v>
      </c>
      <c r="M457" s="21">
        <v>35.725328335626202</v>
      </c>
      <c r="N457" s="21"/>
      <c r="O457" s="21"/>
    </row>
    <row r="458" spans="1:15">
      <c r="A458" s="20" t="str">
        <f t="shared" si="7"/>
        <v>DISTRIBUCION VOLUMEN X CRITERIO (kg ó litros)ChiclesMDD AM</v>
      </c>
      <c r="B458" s="20" t="s">
        <v>51</v>
      </c>
      <c r="C458" s="20" t="s">
        <v>72</v>
      </c>
      <c r="D458" s="20" t="s">
        <v>69</v>
      </c>
      <c r="E458" s="21">
        <v>12.6614456224007</v>
      </c>
      <c r="F458" s="21">
        <v>9.8842477528780996</v>
      </c>
      <c r="G458" s="21">
        <v>22.858821496671101</v>
      </c>
      <c r="H458" s="21">
        <v>18.443307702102999</v>
      </c>
      <c r="I458" s="21">
        <v>16.662737633017802</v>
      </c>
      <c r="J458" s="21">
        <v>17.096408305707101</v>
      </c>
      <c r="K458" s="21">
        <v>13.651604078387299</v>
      </c>
      <c r="L458" s="21">
        <v>6.7891516985462497</v>
      </c>
      <c r="M458" s="21">
        <v>7.17970938423798</v>
      </c>
      <c r="N458" s="21"/>
      <c r="O458" s="21"/>
    </row>
    <row r="459" spans="1:15">
      <c r="A459" s="20" t="str">
        <f t="shared" si="7"/>
        <v>DISTRIBUCION VOLUMEN X CRITERIO (kg ó litros)ChiclesRTO CENTRO</v>
      </c>
      <c r="B459" s="20" t="s">
        <v>51</v>
      </c>
      <c r="C459" s="20" t="s">
        <v>72</v>
      </c>
      <c r="D459" s="20" t="s">
        <v>73</v>
      </c>
      <c r="E459" s="21">
        <v>13.3863570435905</v>
      </c>
      <c r="F459" s="21">
        <v>9.5102562329578504</v>
      </c>
      <c r="G459" s="21">
        <v>5.3409655073007398</v>
      </c>
      <c r="H459" s="21">
        <v>7.2701331051671998</v>
      </c>
      <c r="I459" s="21">
        <v>6.8443155960259201</v>
      </c>
      <c r="J459" s="21">
        <v>6.2683120536133003</v>
      </c>
      <c r="K459" s="21">
        <v>4.0408925276125398</v>
      </c>
      <c r="L459" s="21">
        <v>4.9791662370915697</v>
      </c>
      <c r="M459" s="21">
        <v>4.6490588215389703</v>
      </c>
      <c r="N459" s="21"/>
      <c r="O459" s="21"/>
    </row>
    <row r="460" spans="1:15">
      <c r="A460" s="20" t="str">
        <f t="shared" si="7"/>
        <v>DISTRIBUCION VOLUMEN X CRITERIO (kg ó litros)ChiclesNORTE-CENTRO</v>
      </c>
      <c r="B460" s="20" t="s">
        <v>51</v>
      </c>
      <c r="C460" s="20" t="s">
        <v>72</v>
      </c>
      <c r="D460" s="20" t="s">
        <v>77</v>
      </c>
      <c r="E460" s="21">
        <v>6.3825765275976503</v>
      </c>
      <c r="F460" s="21">
        <v>3.4016792055126399</v>
      </c>
      <c r="G460" s="21">
        <v>5.5565937936596104</v>
      </c>
      <c r="H460" s="21">
        <v>3.9853793554500099</v>
      </c>
      <c r="I460" s="21">
        <v>7.5789077778095004</v>
      </c>
      <c r="J460" s="21">
        <v>3.9904688365431298</v>
      </c>
      <c r="K460" s="21">
        <v>5.9198092505532198</v>
      </c>
      <c r="L460" s="21">
        <v>11.431063366739901</v>
      </c>
      <c r="M460" s="21">
        <v>9.1148121145563898</v>
      </c>
      <c r="N460" s="21"/>
      <c r="O460" s="21"/>
    </row>
    <row r="461" spans="1:15">
      <c r="A461" s="20" t="str">
        <f t="shared" si="7"/>
        <v>DISTRIBUCION VOLUMEN X CRITERIO (kg ó litros)ChiclesNOROESTE</v>
      </c>
      <c r="B461" s="20" t="s">
        <v>51</v>
      </c>
      <c r="C461" s="20" t="s">
        <v>72</v>
      </c>
      <c r="D461" s="20" t="s">
        <v>80</v>
      </c>
      <c r="E461" s="21">
        <v>9.2265679001710605</v>
      </c>
      <c r="F461" s="21">
        <v>4.6760985981530103</v>
      </c>
      <c r="G461" s="21">
        <v>2.2001162141937698</v>
      </c>
      <c r="H461" s="21">
        <v>6.4866750177062098</v>
      </c>
      <c r="I461" s="21">
        <v>8.5581546523768193</v>
      </c>
      <c r="J461" s="21">
        <v>4.9621076377884004</v>
      </c>
      <c r="K461" s="21">
        <v>7.0178206818821502</v>
      </c>
      <c r="L461" s="21">
        <v>8.0457626660596606</v>
      </c>
      <c r="M461" s="21">
        <v>6.7881378364620399</v>
      </c>
      <c r="N461" s="21"/>
      <c r="O461" s="21"/>
    </row>
    <row r="462" spans="1:15">
      <c r="A462" s="20" t="str">
        <f t="shared" si="7"/>
        <v>DISTRIBUCION VOLUMEN X CRITERIO (kg ó litros)Chicles&lt;2MIL</v>
      </c>
      <c r="B462" s="20" t="s">
        <v>51</v>
      </c>
      <c r="C462" s="20" t="s">
        <v>72</v>
      </c>
      <c r="D462" s="20" t="s">
        <v>83</v>
      </c>
      <c r="E462" s="21">
        <v>8.2131399006643395</v>
      </c>
      <c r="F462" s="21">
        <v>8.4907363702617893</v>
      </c>
      <c r="G462" s="21">
        <v>10.191246647875101</v>
      </c>
      <c r="H462" s="21">
        <v>5.2134447460890296</v>
      </c>
      <c r="I462" s="21">
        <v>2.1242098656547199</v>
      </c>
      <c r="J462" s="21" t="s">
        <v>122</v>
      </c>
      <c r="K462" s="21">
        <v>6.5059096484360399</v>
      </c>
      <c r="L462" s="21">
        <v>8.5719466690219193</v>
      </c>
      <c r="M462" s="21">
        <v>5.33267913459943</v>
      </c>
      <c r="N462" s="21"/>
      <c r="O462" s="21"/>
    </row>
    <row r="463" spans="1:15">
      <c r="A463" s="20" t="str">
        <f t="shared" si="7"/>
        <v>DISTRIBUCION VOLUMEN X CRITERIO (kg ó litros)Chicles2-5MIL</v>
      </c>
      <c r="B463" s="20" t="s">
        <v>51</v>
      </c>
      <c r="C463" s="20" t="s">
        <v>72</v>
      </c>
      <c r="D463" s="20" t="s">
        <v>86</v>
      </c>
      <c r="E463" s="21">
        <v>7.9193695225512002</v>
      </c>
      <c r="F463" s="21">
        <v>3.1722250364755298</v>
      </c>
      <c r="G463" s="21">
        <v>5.2587753537255804</v>
      </c>
      <c r="H463" s="21">
        <v>4.1608418135638097</v>
      </c>
      <c r="I463" s="21">
        <v>5.5961720908299197</v>
      </c>
      <c r="J463" s="21">
        <v>4.3190667465030499</v>
      </c>
      <c r="K463" s="21">
        <v>3.2016855935248598</v>
      </c>
      <c r="L463" s="21">
        <v>5.1959083012158098</v>
      </c>
      <c r="M463" s="21">
        <v>2.58000637190636</v>
      </c>
      <c r="N463" s="21"/>
      <c r="O463" s="21"/>
    </row>
    <row r="464" spans="1:15">
      <c r="A464" s="20" t="str">
        <f t="shared" si="7"/>
        <v>DISTRIBUCION VOLUMEN X CRITERIO (kg ó litros)Chicles5-10MIL</v>
      </c>
      <c r="B464" s="20" t="s">
        <v>51</v>
      </c>
      <c r="C464" s="20" t="s">
        <v>72</v>
      </c>
      <c r="D464" s="20" t="s">
        <v>87</v>
      </c>
      <c r="E464" s="21">
        <v>10.2962357245205</v>
      </c>
      <c r="F464" s="21">
        <v>11.2697726881553</v>
      </c>
      <c r="G464" s="21">
        <v>6.4768424188324296</v>
      </c>
      <c r="H464" s="21">
        <v>2.69410752283863</v>
      </c>
      <c r="I464" s="21">
        <v>3.83406666381374</v>
      </c>
      <c r="J464" s="21">
        <v>5.3075567005290001</v>
      </c>
      <c r="K464" s="21">
        <v>9.7016998848115801</v>
      </c>
      <c r="L464" s="21">
        <v>6.8051341138231098</v>
      </c>
      <c r="M464" s="21">
        <v>10.533129861821999</v>
      </c>
      <c r="N464" s="21"/>
      <c r="O464" s="21"/>
    </row>
    <row r="465" spans="1:15">
      <c r="A465" s="20" t="str">
        <f t="shared" si="7"/>
        <v>DISTRIBUCION VOLUMEN X CRITERIO (kg ó litros)Chicles10-30MIL</v>
      </c>
      <c r="B465" s="20" t="s">
        <v>51</v>
      </c>
      <c r="C465" s="20" t="s">
        <v>72</v>
      </c>
      <c r="D465" s="20" t="s">
        <v>88</v>
      </c>
      <c r="E465" s="21">
        <v>25.770444878008298</v>
      </c>
      <c r="F465" s="21">
        <v>35.443956263544202</v>
      </c>
      <c r="G465" s="21">
        <v>31.664043158845899</v>
      </c>
      <c r="H465" s="21">
        <v>28.666596483654001</v>
      </c>
      <c r="I465" s="21">
        <v>29.221297099339299</v>
      </c>
      <c r="J465" s="21">
        <v>30.6293868469891</v>
      </c>
      <c r="K465" s="21">
        <v>17.2697997073087</v>
      </c>
      <c r="L465" s="21">
        <v>20.720280215559601</v>
      </c>
      <c r="M465" s="21">
        <v>14.024486693905001</v>
      </c>
      <c r="N465" s="21"/>
      <c r="O465" s="21"/>
    </row>
    <row r="466" spans="1:15">
      <c r="A466" s="20" t="str">
        <f t="shared" si="7"/>
        <v>DISTRIBUCION VOLUMEN X CRITERIO (kg ó litros)Chicles30-100MIL</v>
      </c>
      <c r="B466" s="20" t="s">
        <v>51</v>
      </c>
      <c r="C466" s="20" t="s">
        <v>72</v>
      </c>
      <c r="D466" s="20" t="s">
        <v>89</v>
      </c>
      <c r="E466" s="21">
        <v>14.5672113021051</v>
      </c>
      <c r="F466" s="21">
        <v>17.151252677973201</v>
      </c>
      <c r="G466" s="21">
        <v>11.6232834737446</v>
      </c>
      <c r="H466" s="21">
        <v>10.6639866153219</v>
      </c>
      <c r="I466" s="21">
        <v>15.581319205909701</v>
      </c>
      <c r="J466" s="21">
        <v>20.508275764001599</v>
      </c>
      <c r="K466" s="21">
        <v>23.8100868309104</v>
      </c>
      <c r="L466" s="21">
        <v>25.536639681690499</v>
      </c>
      <c r="M466" s="21">
        <v>32.663867690152202</v>
      </c>
      <c r="N466" s="21"/>
      <c r="O466" s="21"/>
    </row>
    <row r="467" spans="1:15">
      <c r="A467" s="20" t="str">
        <f t="shared" si="7"/>
        <v>DISTRIBUCION VOLUMEN X CRITERIO (kg ó litros)Chicles100-200MIL</v>
      </c>
      <c r="B467" s="20" t="s">
        <v>51</v>
      </c>
      <c r="C467" s="20" t="s">
        <v>72</v>
      </c>
      <c r="D467" s="20" t="s">
        <v>90</v>
      </c>
      <c r="E467" s="21">
        <v>10.9333852067085</v>
      </c>
      <c r="F467" s="21">
        <v>3.2230494061929802</v>
      </c>
      <c r="G467" s="21">
        <v>2.8448953226831502</v>
      </c>
      <c r="H467" s="21">
        <v>5.60395483344589</v>
      </c>
      <c r="I467" s="21">
        <v>8.0615902802615107</v>
      </c>
      <c r="J467" s="21">
        <v>5.4354437330096301</v>
      </c>
      <c r="K467" s="21">
        <v>11.2551343956195</v>
      </c>
      <c r="L467" s="21">
        <v>6.8528259818849797</v>
      </c>
      <c r="M467" s="21">
        <v>6.58751638639262</v>
      </c>
      <c r="N467" s="21"/>
      <c r="O467" s="21"/>
    </row>
    <row r="468" spans="1:15">
      <c r="A468" s="20" t="str">
        <f t="shared" si="7"/>
        <v>DISTRIBUCION VOLUMEN X CRITERIO (kg ó litros)Chicles200-500MIL</v>
      </c>
      <c r="B468" s="20" t="s">
        <v>51</v>
      </c>
      <c r="C468" s="20" t="s">
        <v>72</v>
      </c>
      <c r="D468" s="20" t="s">
        <v>91</v>
      </c>
      <c r="E468" s="21">
        <v>7.6310422440000503</v>
      </c>
      <c r="F468" s="21">
        <v>8.6457035491051908</v>
      </c>
      <c r="G468" s="21">
        <v>7.8819594295234898</v>
      </c>
      <c r="H468" s="21">
        <v>10.308619457382999</v>
      </c>
      <c r="I468" s="21">
        <v>15.1389042657626</v>
      </c>
      <c r="J468" s="21">
        <v>12.1144992666765</v>
      </c>
      <c r="K468" s="21">
        <v>11.5104343869089</v>
      </c>
      <c r="L468" s="21">
        <v>7.6791755416837901</v>
      </c>
      <c r="M468" s="21">
        <v>8.3089410335460396</v>
      </c>
      <c r="N468" s="21"/>
      <c r="O468" s="21"/>
    </row>
    <row r="469" spans="1:15">
      <c r="A469" s="20" t="str">
        <f t="shared" si="7"/>
        <v>DISTRIBUCION VOLUMEN X CRITERIO (kg ó litros)Chicles&gt;500MIL</v>
      </c>
      <c r="B469" s="20" t="s">
        <v>51</v>
      </c>
      <c r="C469" s="20" t="s">
        <v>72</v>
      </c>
      <c r="D469" s="20" t="s">
        <v>92</v>
      </c>
      <c r="E469" s="21">
        <v>14.6691588473922</v>
      </c>
      <c r="F469" s="21">
        <v>12.6032987666413</v>
      </c>
      <c r="G469" s="21">
        <v>24.0589470467492</v>
      </c>
      <c r="H469" s="21">
        <v>32.6884555924807</v>
      </c>
      <c r="I469" s="21">
        <v>20.442446504277601</v>
      </c>
      <c r="J469" s="21">
        <v>21.685782162220502</v>
      </c>
      <c r="K469" s="21">
        <v>16.745252820077098</v>
      </c>
      <c r="L469" s="21">
        <v>18.6380874903872</v>
      </c>
      <c r="M469" s="21">
        <v>19.9693681345884</v>
      </c>
      <c r="N469" s="21"/>
      <c r="O469" s="21"/>
    </row>
    <row r="470" spans="1:15">
      <c r="A470" s="20" t="str">
        <f t="shared" si="7"/>
        <v>DISTRIBUCION VOLUMEN X CRITERIO (kg ó litros)ChiclesDE 15 A 19 AÑOS</v>
      </c>
      <c r="B470" s="20" t="s">
        <v>51</v>
      </c>
      <c r="C470" s="20" t="s">
        <v>72</v>
      </c>
      <c r="D470" s="20" t="s">
        <v>93</v>
      </c>
      <c r="E470" s="21">
        <v>10.1790858243691</v>
      </c>
      <c r="F470" s="21">
        <v>6.7196636108656902</v>
      </c>
      <c r="G470" s="21">
        <v>0.95282048829232602</v>
      </c>
      <c r="H470" s="21">
        <v>2.4047550731603198</v>
      </c>
      <c r="I470" s="21">
        <v>2.80230309557827</v>
      </c>
      <c r="J470" s="21">
        <v>3.8482559664953802</v>
      </c>
      <c r="K470" s="21">
        <v>10.9429714741052</v>
      </c>
      <c r="L470" s="21">
        <v>4.5050477492784298</v>
      </c>
      <c r="M470" s="21">
        <v>12.6460047261314</v>
      </c>
      <c r="N470" s="21"/>
      <c r="O470" s="21"/>
    </row>
    <row r="471" spans="1:15">
      <c r="A471" s="20" t="str">
        <f t="shared" si="7"/>
        <v>DISTRIBUCION VOLUMEN X CRITERIO (kg ó litros)ChiclesDE 20 A 24 AÑOS</v>
      </c>
      <c r="B471" s="20" t="s">
        <v>51</v>
      </c>
      <c r="C471" s="20" t="s">
        <v>72</v>
      </c>
      <c r="D471" s="20" t="s">
        <v>94</v>
      </c>
      <c r="E471" s="21">
        <v>0.87747081089130397</v>
      </c>
      <c r="F471" s="21">
        <v>1.61255169505264</v>
      </c>
      <c r="G471" s="21" t="s">
        <v>122</v>
      </c>
      <c r="H471" s="21">
        <v>1.34695470535411</v>
      </c>
      <c r="I471" s="21">
        <v>0.46127912734172899</v>
      </c>
      <c r="J471" s="21">
        <v>2.0322133028213698</v>
      </c>
      <c r="K471" s="21">
        <v>2.8365496579431899</v>
      </c>
      <c r="L471" s="21">
        <v>3.3080547203576902</v>
      </c>
      <c r="M471" s="21">
        <v>4.7311600543627597</v>
      </c>
      <c r="N471" s="21"/>
      <c r="O471" s="21"/>
    </row>
    <row r="472" spans="1:15">
      <c r="A472" s="20" t="str">
        <f t="shared" si="7"/>
        <v>DISTRIBUCION VOLUMEN X CRITERIO (kg ó litros)ChiclesDE 25 A 34 AÑOS</v>
      </c>
      <c r="B472" s="20" t="s">
        <v>51</v>
      </c>
      <c r="C472" s="20" t="s">
        <v>72</v>
      </c>
      <c r="D472" s="20" t="s">
        <v>95</v>
      </c>
      <c r="E472" s="21">
        <v>15.2650352038274</v>
      </c>
      <c r="F472" s="21">
        <v>19.927595813120799</v>
      </c>
      <c r="G472" s="21">
        <v>20.988954323460799</v>
      </c>
      <c r="H472" s="21">
        <v>19.744988236456098</v>
      </c>
      <c r="I472" s="21">
        <v>17.993622877199801</v>
      </c>
      <c r="J472" s="21">
        <v>24.9107080161663</v>
      </c>
      <c r="K472" s="21">
        <v>1.65603733694181</v>
      </c>
      <c r="L472" s="21">
        <v>3.9447740852152799</v>
      </c>
      <c r="M472" s="21">
        <v>3.6640229705531699</v>
      </c>
      <c r="N472" s="21"/>
      <c r="O472" s="21"/>
    </row>
    <row r="473" spans="1:15">
      <c r="A473" s="20" t="str">
        <f t="shared" si="7"/>
        <v>DISTRIBUCION VOLUMEN X CRITERIO (kg ó litros)ChiclesDE 35 A 49 AÑOS</v>
      </c>
      <c r="B473" s="20" t="s">
        <v>51</v>
      </c>
      <c r="C473" s="20" t="s">
        <v>72</v>
      </c>
      <c r="D473" s="20" t="s">
        <v>96</v>
      </c>
      <c r="E473" s="21">
        <v>20.6912849988489</v>
      </c>
      <c r="F473" s="21">
        <v>22.935443757295001</v>
      </c>
      <c r="G473" s="21">
        <v>25.387116140284299</v>
      </c>
      <c r="H473" s="21">
        <v>21.7781751902683</v>
      </c>
      <c r="I473" s="21">
        <v>26.188318419551202</v>
      </c>
      <c r="J473" s="21">
        <v>16.514841479348998</v>
      </c>
      <c r="K473" s="21">
        <v>29.724516736888301</v>
      </c>
      <c r="L473" s="21">
        <v>28.1776078350148</v>
      </c>
      <c r="M473" s="21">
        <v>24.891555007710998</v>
      </c>
      <c r="N473" s="21"/>
      <c r="O473" s="21"/>
    </row>
    <row r="474" spans="1:15">
      <c r="A474" s="20" t="str">
        <f t="shared" si="7"/>
        <v>DISTRIBUCION VOLUMEN X CRITERIO (kg ó litros)ChiclesDE 50 A 59 AÑOS</v>
      </c>
      <c r="B474" s="20" t="s">
        <v>51</v>
      </c>
      <c r="C474" s="20" t="s">
        <v>72</v>
      </c>
      <c r="D474" s="20" t="s">
        <v>97</v>
      </c>
      <c r="E474" s="21">
        <v>18.248766456058199</v>
      </c>
      <c r="F474" s="21">
        <v>12.517155446127401</v>
      </c>
      <c r="G474" s="21">
        <v>19.0633524535919</v>
      </c>
      <c r="H474" s="21">
        <v>24.534289983427499</v>
      </c>
      <c r="I474" s="21">
        <v>25.9979278540082</v>
      </c>
      <c r="J474" s="21">
        <v>24.832159983767099</v>
      </c>
      <c r="K474" s="21">
        <v>19.086226141741701</v>
      </c>
      <c r="L474" s="21">
        <v>27.142751137766901</v>
      </c>
      <c r="M474" s="21">
        <v>20.8993528030196</v>
      </c>
      <c r="N474" s="21"/>
      <c r="O474" s="21"/>
    </row>
    <row r="475" spans="1:15">
      <c r="A475" s="20" t="str">
        <f t="shared" si="7"/>
        <v>DISTRIBUCION VOLUMEN X CRITERIO (kg ó litros)ChiclesDE 60 A 75 AÑOS</v>
      </c>
      <c r="B475" s="20" t="s">
        <v>51</v>
      </c>
      <c r="C475" s="20" t="s">
        <v>72</v>
      </c>
      <c r="D475" s="20" t="s">
        <v>98</v>
      </c>
      <c r="E475" s="21">
        <v>34.738349520342901</v>
      </c>
      <c r="F475" s="21">
        <v>36.287584759701502</v>
      </c>
      <c r="G475" s="21">
        <v>33.607752881329603</v>
      </c>
      <c r="H475" s="21">
        <v>30.190845811360401</v>
      </c>
      <c r="I475" s="21">
        <v>26.556556276466399</v>
      </c>
      <c r="J475" s="21">
        <v>27.861828787293501</v>
      </c>
      <c r="K475" s="21">
        <v>35.753700176572003</v>
      </c>
      <c r="L475" s="21">
        <v>32.921767235983999</v>
      </c>
      <c r="M475" s="21">
        <v>33.167901544992198</v>
      </c>
      <c r="N475" s="21"/>
      <c r="O475" s="21"/>
    </row>
    <row r="476" spans="1:15">
      <c r="A476" s="20" t="str">
        <f t="shared" si="7"/>
        <v>DISTRIBUCION VOLUMEN X CRITERIO (kg ó litros)ChiclesNIVEL ALTO</v>
      </c>
      <c r="B476" s="20" t="s">
        <v>51</v>
      </c>
      <c r="C476" s="20" t="s">
        <v>72</v>
      </c>
      <c r="D476" s="20" t="s">
        <v>99</v>
      </c>
      <c r="E476" s="21">
        <v>27.343492436000702</v>
      </c>
      <c r="F476" s="21">
        <v>36.486911750867399</v>
      </c>
      <c r="G476" s="21">
        <v>25.762483310733099</v>
      </c>
      <c r="H476" s="21">
        <v>29.389993579237299</v>
      </c>
      <c r="I476" s="21">
        <v>31.652225129727299</v>
      </c>
      <c r="J476" s="21">
        <v>32.376628823867499</v>
      </c>
      <c r="K476" s="21">
        <v>30.020791961452701</v>
      </c>
      <c r="L476" s="21">
        <v>23.228329565791601</v>
      </c>
      <c r="M476" s="21">
        <v>32.391928310261903</v>
      </c>
      <c r="N476" s="21"/>
      <c r="O476" s="21"/>
    </row>
    <row r="477" spans="1:15">
      <c r="A477" s="20" t="str">
        <f t="shared" si="7"/>
        <v>DISTRIBUCION VOLUMEN X CRITERIO (kg ó litros)ChiclesNIVEL MEDIO ALTO</v>
      </c>
      <c r="B477" s="20" t="s">
        <v>51</v>
      </c>
      <c r="C477" s="20" t="s">
        <v>72</v>
      </c>
      <c r="D477" s="20" t="s">
        <v>100</v>
      </c>
      <c r="E477" s="21">
        <v>11.862633478277999</v>
      </c>
      <c r="F477" s="21">
        <v>11.7372690545614</v>
      </c>
      <c r="G477" s="21">
        <v>15.1033082536159</v>
      </c>
      <c r="H477" s="21">
        <v>13.276202804079301</v>
      </c>
      <c r="I477" s="21">
        <v>13.6861878572852</v>
      </c>
      <c r="J477" s="21">
        <v>6.5591968001758101</v>
      </c>
      <c r="K477" s="21">
        <v>9.0177003145519397</v>
      </c>
      <c r="L477" s="21">
        <v>16.9164712978958</v>
      </c>
      <c r="M477" s="21">
        <v>16.123488866100999</v>
      </c>
      <c r="N477" s="21"/>
      <c r="O477" s="21"/>
    </row>
    <row r="478" spans="1:15">
      <c r="A478" s="20" t="str">
        <f t="shared" si="7"/>
        <v>DISTRIBUCION VOLUMEN X CRITERIO (kg ó litros)ChiclesNIVEL MEDIO</v>
      </c>
      <c r="B478" s="20" t="s">
        <v>51</v>
      </c>
      <c r="C478" s="20" t="s">
        <v>72</v>
      </c>
      <c r="D478" s="20" t="s">
        <v>101</v>
      </c>
      <c r="E478" s="21">
        <v>32.169461159802701</v>
      </c>
      <c r="F478" s="21">
        <v>24.337644269012699</v>
      </c>
      <c r="G478" s="21">
        <v>22.2496284865001</v>
      </c>
      <c r="H478" s="21">
        <v>31.743767704555001</v>
      </c>
      <c r="I478" s="21">
        <v>24.512418791609001</v>
      </c>
      <c r="J478" s="21">
        <v>27.9946133668915</v>
      </c>
      <c r="K478" s="21">
        <v>25.44441149288</v>
      </c>
      <c r="L478" s="21">
        <v>25.545726712378801</v>
      </c>
      <c r="M478" s="21">
        <v>15.632635027151199</v>
      </c>
      <c r="N478" s="21"/>
      <c r="O478" s="21"/>
    </row>
    <row r="479" spans="1:15">
      <c r="A479" s="20" t="str">
        <f t="shared" si="7"/>
        <v>DISTRIBUCION VOLUMEN X CRITERIO (kg ó litros)ChiclesNIVEL MEDIO BAJO</v>
      </c>
      <c r="B479" s="20" t="s">
        <v>51</v>
      </c>
      <c r="C479" s="20" t="s">
        <v>72</v>
      </c>
      <c r="D479" s="20" t="s">
        <v>102</v>
      </c>
      <c r="E479" s="21">
        <v>9.7809303149814397</v>
      </c>
      <c r="F479" s="21">
        <v>5.9434196052245802</v>
      </c>
      <c r="G479" s="21">
        <v>9.6659512690781106</v>
      </c>
      <c r="H479" s="21">
        <v>6.5946623162772804</v>
      </c>
      <c r="I479" s="21">
        <v>15.974925647419999</v>
      </c>
      <c r="J479" s="21">
        <v>15.617702536013001</v>
      </c>
      <c r="K479" s="21">
        <v>9.5375831887898403</v>
      </c>
      <c r="L479" s="21">
        <v>8.6593468325548297</v>
      </c>
      <c r="M479" s="21">
        <v>12.1337657220094</v>
      </c>
      <c r="N479" s="21"/>
      <c r="O479" s="21"/>
    </row>
    <row r="480" spans="1:15">
      <c r="A480" s="20" t="str">
        <f t="shared" si="7"/>
        <v>DISTRIBUCION VOLUMEN X CRITERIO (kg ó litros)ChiclesNIVEL BAJO</v>
      </c>
      <c r="B480" s="20" t="s">
        <v>51</v>
      </c>
      <c r="C480" s="20" t="s">
        <v>72</v>
      </c>
      <c r="D480" s="20" t="s">
        <v>103</v>
      </c>
      <c r="E480" s="21">
        <v>18.843472302057901</v>
      </c>
      <c r="F480" s="21">
        <v>21.494750269617299</v>
      </c>
      <c r="G480" s="21">
        <v>27.218624117860699</v>
      </c>
      <c r="H480" s="21">
        <v>18.995384805799301</v>
      </c>
      <c r="I480" s="21">
        <v>14.174250488815099</v>
      </c>
      <c r="J480" s="21">
        <v>17.451870476139</v>
      </c>
      <c r="K480" s="21">
        <v>25.979517838528199</v>
      </c>
      <c r="L480" s="21">
        <v>25.6501234675703</v>
      </c>
      <c r="M480" s="21">
        <v>23.718165774827199</v>
      </c>
      <c r="N480" s="21"/>
      <c r="O480" s="21"/>
    </row>
    <row r="481" spans="1:15">
      <c r="A481" s="20" t="str">
        <f t="shared" si="7"/>
        <v>DISTRIBUCION VOLUMEN X CRITERIO (kg ó litros)ChiclesHOMBRE</v>
      </c>
      <c r="B481" s="20" t="s">
        <v>51</v>
      </c>
      <c r="C481" s="20" t="s">
        <v>72</v>
      </c>
      <c r="D481" s="20" t="s">
        <v>104</v>
      </c>
      <c r="E481" s="21">
        <v>25.6983664390266</v>
      </c>
      <c r="F481" s="21">
        <v>27.999134584533799</v>
      </c>
      <c r="G481" s="21">
        <v>31.977803482938199</v>
      </c>
      <c r="H481" s="21">
        <v>33.043316173700603</v>
      </c>
      <c r="I481" s="21">
        <v>31.707954720464901</v>
      </c>
      <c r="J481" s="21">
        <v>36.3252560568747</v>
      </c>
      <c r="K481" s="21">
        <v>31.577504410593601</v>
      </c>
      <c r="L481" s="21">
        <v>30.348177897846</v>
      </c>
      <c r="M481" s="21">
        <v>32.680743361367298</v>
      </c>
      <c r="N481" s="21"/>
      <c r="O481" s="21"/>
    </row>
    <row r="482" spans="1:15">
      <c r="A482" s="20" t="str">
        <f t="shared" si="7"/>
        <v>DISTRIBUCION VOLUMEN X CRITERIO (kg ó litros)ChiclesMUJER</v>
      </c>
      <c r="B482" s="20" t="s">
        <v>51</v>
      </c>
      <c r="C482" s="20" t="s">
        <v>72</v>
      </c>
      <c r="D482" s="20" t="s">
        <v>105</v>
      </c>
      <c r="E482" s="21">
        <v>74.301624643962597</v>
      </c>
      <c r="F482" s="21">
        <v>72.000862512755504</v>
      </c>
      <c r="G482" s="21">
        <v>68.022194502362296</v>
      </c>
      <c r="H482" s="21">
        <v>66.956701282586806</v>
      </c>
      <c r="I482" s="21">
        <v>68.292055404728004</v>
      </c>
      <c r="J482" s="21">
        <v>63.674751231284503</v>
      </c>
      <c r="K482" s="21">
        <v>68.4224981464004</v>
      </c>
      <c r="L482" s="21">
        <v>69.651823346225996</v>
      </c>
      <c r="M482" s="21">
        <v>67.319244275121605</v>
      </c>
      <c r="N482" s="21"/>
      <c r="O482" s="21"/>
    </row>
    <row r="483" spans="1:15">
      <c r="A483" s="20" t="str">
        <f t="shared" si="7"/>
        <v>DISTRIBUCION VOLUMEN X CRITERIO (kg ó litros)CaramelosT.ESPAÑA</v>
      </c>
      <c r="B483" s="20" t="s">
        <v>51</v>
      </c>
      <c r="C483" s="20" t="s">
        <v>76</v>
      </c>
      <c r="D483" s="20" t="s">
        <v>47</v>
      </c>
      <c r="E483" s="21">
        <v>100</v>
      </c>
      <c r="F483" s="21">
        <v>100</v>
      </c>
      <c r="G483" s="21">
        <v>100</v>
      </c>
      <c r="H483" s="21">
        <v>100</v>
      </c>
      <c r="I483" s="21">
        <v>100</v>
      </c>
      <c r="J483" s="21">
        <v>100</v>
      </c>
      <c r="K483" s="21">
        <v>100</v>
      </c>
      <c r="L483" s="21">
        <v>100</v>
      </c>
      <c r="M483" s="21">
        <v>100</v>
      </c>
      <c r="N483" s="21"/>
      <c r="O483" s="21"/>
    </row>
    <row r="484" spans="1:15">
      <c r="A484" s="20" t="str">
        <f t="shared" si="7"/>
        <v>DISTRIBUCION VOLUMEN X CRITERIO (kg ó litros)CaramelosBCN AM</v>
      </c>
      <c r="B484" s="20" t="s">
        <v>51</v>
      </c>
      <c r="C484" s="20" t="s">
        <v>76</v>
      </c>
      <c r="D484" s="20" t="s">
        <v>52</v>
      </c>
      <c r="E484" s="21">
        <v>21.497207093555399</v>
      </c>
      <c r="F484" s="21">
        <v>22.957479533119098</v>
      </c>
      <c r="G484" s="21">
        <v>12.679064303595901</v>
      </c>
      <c r="H484" s="21">
        <v>11.941332751025801</v>
      </c>
      <c r="I484" s="21">
        <v>24.505709448582</v>
      </c>
      <c r="J484" s="21">
        <v>17.468347351591198</v>
      </c>
      <c r="K484" s="21">
        <v>18.749286594322999</v>
      </c>
      <c r="L484" s="21">
        <v>8.4782201737611693</v>
      </c>
      <c r="M484" s="21">
        <v>11.5012561852219</v>
      </c>
      <c r="N484" s="21"/>
      <c r="O484" s="21"/>
    </row>
    <row r="485" spans="1:15">
      <c r="A485" s="20" t="str">
        <f t="shared" si="7"/>
        <v>DISTRIBUCION VOLUMEN X CRITERIO (kg ó litros)CaramelosREST.CAT ARAGON</v>
      </c>
      <c r="B485" s="20" t="s">
        <v>51</v>
      </c>
      <c r="C485" s="20" t="s">
        <v>76</v>
      </c>
      <c r="D485" s="20" t="s">
        <v>57</v>
      </c>
      <c r="E485" s="21">
        <v>22.548180325443901</v>
      </c>
      <c r="F485" s="21">
        <v>13.297614915605701</v>
      </c>
      <c r="G485" s="21">
        <v>25.030004309841701</v>
      </c>
      <c r="H485" s="21">
        <v>26.7397550105763</v>
      </c>
      <c r="I485" s="21">
        <v>26.291841768206101</v>
      </c>
      <c r="J485" s="21">
        <v>30.5739938920428</v>
      </c>
      <c r="K485" s="21">
        <v>28.364668849308899</v>
      </c>
      <c r="L485" s="21">
        <v>30.3234993452296</v>
      </c>
      <c r="M485" s="21">
        <v>26.260813691247101</v>
      </c>
      <c r="N485" s="21"/>
      <c r="O485" s="21"/>
    </row>
    <row r="486" spans="1:15">
      <c r="A486" s="20" t="str">
        <f t="shared" si="7"/>
        <v>DISTRIBUCION VOLUMEN X CRITERIO (kg ó litros)CaramelosLEVANTE</v>
      </c>
      <c r="B486" s="20" t="s">
        <v>51</v>
      </c>
      <c r="C486" s="20" t="s">
        <v>76</v>
      </c>
      <c r="D486" s="20" t="s">
        <v>61</v>
      </c>
      <c r="E486" s="21">
        <v>4.4970869264893203</v>
      </c>
      <c r="F486" s="21">
        <v>8.5787618981996392</v>
      </c>
      <c r="G486" s="21">
        <v>10.3026044926126</v>
      </c>
      <c r="H486" s="21">
        <v>8.2496492050715204</v>
      </c>
      <c r="I486" s="21">
        <v>8.1049810614996094</v>
      </c>
      <c r="J486" s="21">
        <v>9.3270743549397892</v>
      </c>
      <c r="K486" s="21">
        <v>7.1725765624484099</v>
      </c>
      <c r="L486" s="21">
        <v>17.231423511582101</v>
      </c>
      <c r="M486" s="21">
        <v>7.15746926637018</v>
      </c>
      <c r="N486" s="21"/>
      <c r="O486" s="21"/>
    </row>
    <row r="487" spans="1:15">
      <c r="A487" s="20" t="str">
        <f t="shared" si="7"/>
        <v>DISTRIBUCION VOLUMEN X CRITERIO (kg ó litros)CaramelosANDALUCIA</v>
      </c>
      <c r="B487" s="20" t="s">
        <v>51</v>
      </c>
      <c r="C487" s="20" t="s">
        <v>76</v>
      </c>
      <c r="D487" s="20" t="s">
        <v>65</v>
      </c>
      <c r="E487" s="21">
        <v>24.083366318532601</v>
      </c>
      <c r="F487" s="21">
        <v>28.0113308611772</v>
      </c>
      <c r="G487" s="21">
        <v>31.8193505564807</v>
      </c>
      <c r="H487" s="21">
        <v>30.491109178951799</v>
      </c>
      <c r="I487" s="21">
        <v>18.1431004661153</v>
      </c>
      <c r="J487" s="21">
        <v>16.550072663030399</v>
      </c>
      <c r="K487" s="21">
        <v>29.268451927713102</v>
      </c>
      <c r="L487" s="21">
        <v>27.362095750846201</v>
      </c>
      <c r="M487" s="21">
        <v>35.152404357140597</v>
      </c>
      <c r="N487" s="21"/>
      <c r="O487" s="21"/>
    </row>
    <row r="488" spans="1:15">
      <c r="A488" s="20" t="str">
        <f t="shared" si="7"/>
        <v>DISTRIBUCION VOLUMEN X CRITERIO (kg ó litros)CaramelosMDD AM</v>
      </c>
      <c r="B488" s="20" t="s">
        <v>51</v>
      </c>
      <c r="C488" s="20" t="s">
        <v>76</v>
      </c>
      <c r="D488" s="20" t="s">
        <v>69</v>
      </c>
      <c r="E488" s="21">
        <v>3.5940499430902801</v>
      </c>
      <c r="F488" s="21">
        <v>10.9329925308715</v>
      </c>
      <c r="G488" s="21">
        <v>6.4325824976770196</v>
      </c>
      <c r="H488" s="21">
        <v>8.7255346074044091</v>
      </c>
      <c r="I488" s="21">
        <v>6.9225100895615803</v>
      </c>
      <c r="J488" s="21">
        <v>6.8319055424920903</v>
      </c>
      <c r="K488" s="21">
        <v>3.9341141629406202</v>
      </c>
      <c r="L488" s="21">
        <v>6.1814563654182502</v>
      </c>
      <c r="M488" s="21">
        <v>8.1555220338313994</v>
      </c>
      <c r="N488" s="21"/>
      <c r="O488" s="21"/>
    </row>
    <row r="489" spans="1:15">
      <c r="A489" s="20" t="str">
        <f t="shared" si="7"/>
        <v>DISTRIBUCION VOLUMEN X CRITERIO (kg ó litros)CaramelosRTO CENTRO</v>
      </c>
      <c r="B489" s="20" t="s">
        <v>51</v>
      </c>
      <c r="C489" s="20" t="s">
        <v>76</v>
      </c>
      <c r="D489" s="20" t="s">
        <v>73</v>
      </c>
      <c r="E489" s="21">
        <v>7.0299952427969599</v>
      </c>
      <c r="F489" s="21">
        <v>5.9038640476706297</v>
      </c>
      <c r="G489" s="21">
        <v>5.3549428909242103</v>
      </c>
      <c r="H489" s="21">
        <v>3.0821239739276298</v>
      </c>
      <c r="I489" s="21">
        <v>5.2119979481515504</v>
      </c>
      <c r="J489" s="21">
        <v>6.7255622431750304</v>
      </c>
      <c r="K489" s="21">
        <v>3.7923592542504601</v>
      </c>
      <c r="L489" s="21">
        <v>4.0344185261254903</v>
      </c>
      <c r="M489" s="21">
        <v>4.7207793764787898</v>
      </c>
      <c r="N489" s="21"/>
      <c r="O489" s="21"/>
    </row>
    <row r="490" spans="1:15">
      <c r="A490" s="20" t="str">
        <f t="shared" si="7"/>
        <v>DISTRIBUCION VOLUMEN X CRITERIO (kg ó litros)CaramelosNORTE-CENTRO</v>
      </c>
      <c r="B490" s="20" t="s">
        <v>51</v>
      </c>
      <c r="C490" s="20" t="s">
        <v>76</v>
      </c>
      <c r="D490" s="20" t="s">
        <v>77</v>
      </c>
      <c r="E490" s="21">
        <v>6.1280748071677102</v>
      </c>
      <c r="F490" s="21">
        <v>6.4656694363317397</v>
      </c>
      <c r="G490" s="21">
        <v>2.6951304463740602</v>
      </c>
      <c r="H490" s="21">
        <v>2.7787876740554101</v>
      </c>
      <c r="I490" s="21">
        <v>7.6243545780635804</v>
      </c>
      <c r="J490" s="21">
        <v>3.9245594959833499</v>
      </c>
      <c r="K490" s="21">
        <v>1.86022519867702</v>
      </c>
      <c r="L490" s="21">
        <v>2.5434415287256198</v>
      </c>
      <c r="M490" s="21">
        <v>3.64519665778348</v>
      </c>
      <c r="N490" s="21"/>
      <c r="O490" s="21"/>
    </row>
    <row r="491" spans="1:15">
      <c r="A491" s="20" t="str">
        <f t="shared" si="7"/>
        <v>DISTRIBUCION VOLUMEN X CRITERIO (kg ó litros)CaramelosNOROESTE</v>
      </c>
      <c r="B491" s="20" t="s">
        <v>51</v>
      </c>
      <c r="C491" s="20" t="s">
        <v>76</v>
      </c>
      <c r="D491" s="20" t="s">
        <v>80</v>
      </c>
      <c r="E491" s="21">
        <v>10.6220233768202</v>
      </c>
      <c r="F491" s="21">
        <v>3.8522847090436598</v>
      </c>
      <c r="G491" s="21">
        <v>5.6863224229908003</v>
      </c>
      <c r="H491" s="21">
        <v>7.9917243896629504</v>
      </c>
      <c r="I491" s="21">
        <v>3.19551734423246</v>
      </c>
      <c r="J491" s="21">
        <v>8.5984957228030403</v>
      </c>
      <c r="K491" s="21">
        <v>6.8583203087932398</v>
      </c>
      <c r="L491" s="21">
        <v>3.8454348806187899</v>
      </c>
      <c r="M491" s="21">
        <v>3.4065417151614499</v>
      </c>
      <c r="N491" s="21"/>
      <c r="O491" s="21"/>
    </row>
    <row r="492" spans="1:15">
      <c r="A492" s="20" t="str">
        <f t="shared" si="7"/>
        <v>DISTRIBUCION VOLUMEN X CRITERIO (kg ó litros)Caramelos&lt;2MIL</v>
      </c>
      <c r="B492" s="20" t="s">
        <v>51</v>
      </c>
      <c r="C492" s="20" t="s">
        <v>76</v>
      </c>
      <c r="D492" s="20" t="s">
        <v>83</v>
      </c>
      <c r="E492" s="21">
        <v>6.5744328703870201</v>
      </c>
      <c r="F492" s="21">
        <v>0.82246387768438101</v>
      </c>
      <c r="G492" s="21">
        <v>3.0809629203673001</v>
      </c>
      <c r="H492" s="21">
        <v>3.0789519815600999</v>
      </c>
      <c r="I492" s="21">
        <v>1.77033555829417</v>
      </c>
      <c r="J492" s="21">
        <v>1.2105843731477901</v>
      </c>
      <c r="K492" s="21">
        <v>3.5932914554336302</v>
      </c>
      <c r="L492" s="21">
        <v>3.3544371704226501</v>
      </c>
      <c r="M492" s="21">
        <v>1.9912255022910601</v>
      </c>
      <c r="N492" s="21"/>
      <c r="O492" s="21"/>
    </row>
    <row r="493" spans="1:15">
      <c r="A493" s="20" t="str">
        <f t="shared" si="7"/>
        <v>DISTRIBUCION VOLUMEN X CRITERIO (kg ó litros)Caramelos2-5MIL</v>
      </c>
      <c r="B493" s="20" t="s">
        <v>51</v>
      </c>
      <c r="C493" s="20" t="s">
        <v>76</v>
      </c>
      <c r="D493" s="20" t="s">
        <v>86</v>
      </c>
      <c r="E493" s="21">
        <v>6.9416642225630296</v>
      </c>
      <c r="F493" s="21">
        <v>6.7615954294728002</v>
      </c>
      <c r="G493" s="21">
        <v>1.38086355508235</v>
      </c>
      <c r="H493" s="21">
        <v>3.1691782047394299</v>
      </c>
      <c r="I493" s="21">
        <v>2.6123784636026399</v>
      </c>
      <c r="J493" s="21">
        <v>1.0237154035931799</v>
      </c>
      <c r="K493" s="21">
        <v>3.03641772872757</v>
      </c>
      <c r="L493" s="21">
        <v>1.37876829721158</v>
      </c>
      <c r="M493" s="21">
        <v>3.1107438393722102</v>
      </c>
      <c r="N493" s="21"/>
      <c r="O493" s="21"/>
    </row>
    <row r="494" spans="1:15">
      <c r="A494" s="20" t="str">
        <f t="shared" si="7"/>
        <v>DISTRIBUCION VOLUMEN X CRITERIO (kg ó litros)Caramelos5-10MIL</v>
      </c>
      <c r="B494" s="20" t="s">
        <v>51</v>
      </c>
      <c r="C494" s="20" t="s">
        <v>76</v>
      </c>
      <c r="D494" s="20" t="s">
        <v>87</v>
      </c>
      <c r="E494" s="21">
        <v>5.7302539322299104</v>
      </c>
      <c r="F494" s="21">
        <v>3.8433112217116601</v>
      </c>
      <c r="G494" s="21">
        <v>4.7937587427169701</v>
      </c>
      <c r="H494" s="21">
        <v>1.9578446924877</v>
      </c>
      <c r="I494" s="21">
        <v>3.3001888239143899</v>
      </c>
      <c r="J494" s="21">
        <v>8.3941522874668006</v>
      </c>
      <c r="K494" s="21">
        <v>11.3366726538394</v>
      </c>
      <c r="L494" s="21">
        <v>8.7303809847060805</v>
      </c>
      <c r="M494" s="21">
        <v>14.297403451924801</v>
      </c>
      <c r="N494" s="21"/>
      <c r="O494" s="21"/>
    </row>
    <row r="495" spans="1:15">
      <c r="A495" s="20" t="str">
        <f t="shared" si="7"/>
        <v>DISTRIBUCION VOLUMEN X CRITERIO (kg ó litros)Caramelos10-30MIL</v>
      </c>
      <c r="B495" s="20" t="s">
        <v>51</v>
      </c>
      <c r="C495" s="20" t="s">
        <v>76</v>
      </c>
      <c r="D495" s="20" t="s">
        <v>88</v>
      </c>
      <c r="E495" s="21">
        <v>15.6219046477975</v>
      </c>
      <c r="F495" s="21">
        <v>11.242721255092199</v>
      </c>
      <c r="G495" s="21">
        <v>17.1632949877791</v>
      </c>
      <c r="H495" s="21">
        <v>19.6000916757813</v>
      </c>
      <c r="I495" s="21">
        <v>24.452612221649201</v>
      </c>
      <c r="J495" s="21">
        <v>17.392680252339701</v>
      </c>
      <c r="K495" s="21">
        <v>15.1210449487342</v>
      </c>
      <c r="L495" s="21">
        <v>19.067210842235401</v>
      </c>
      <c r="M495" s="21">
        <v>11.2097841572481</v>
      </c>
      <c r="N495" s="21"/>
      <c r="O495" s="21"/>
    </row>
    <row r="496" spans="1:15">
      <c r="A496" s="20" t="str">
        <f t="shared" si="7"/>
        <v>DISTRIBUCION VOLUMEN X CRITERIO (kg ó litros)Caramelos30-100MIL</v>
      </c>
      <c r="B496" s="20" t="s">
        <v>51</v>
      </c>
      <c r="C496" s="20" t="s">
        <v>76</v>
      </c>
      <c r="D496" s="20" t="s">
        <v>89</v>
      </c>
      <c r="E496" s="21">
        <v>10.2210185005156</v>
      </c>
      <c r="F496" s="21">
        <v>17.366232976623099</v>
      </c>
      <c r="G496" s="21">
        <v>15.374275078325899</v>
      </c>
      <c r="H496" s="21">
        <v>19.664106013812798</v>
      </c>
      <c r="I496" s="21">
        <v>23.989760079259899</v>
      </c>
      <c r="J496" s="21">
        <v>22.9870720780558</v>
      </c>
      <c r="K496" s="21">
        <v>32.386680652218601</v>
      </c>
      <c r="L496" s="21">
        <v>30.335258524727301</v>
      </c>
      <c r="M496" s="21">
        <v>22.8628075683711</v>
      </c>
      <c r="N496" s="21"/>
      <c r="O496" s="21"/>
    </row>
    <row r="497" spans="1:15">
      <c r="A497" s="20" t="str">
        <f t="shared" si="7"/>
        <v>DISTRIBUCION VOLUMEN X CRITERIO (kg ó litros)Caramelos100-200MIL</v>
      </c>
      <c r="B497" s="20" t="s">
        <v>51</v>
      </c>
      <c r="C497" s="20" t="s">
        <v>76</v>
      </c>
      <c r="D497" s="20" t="s">
        <v>90</v>
      </c>
      <c r="E497" s="21">
        <v>4.4911921083009902</v>
      </c>
      <c r="F497" s="21">
        <v>2.57572486047032</v>
      </c>
      <c r="G497" s="21">
        <v>7.1869971477395298</v>
      </c>
      <c r="H497" s="21">
        <v>6.9419394418653297</v>
      </c>
      <c r="I497" s="21">
        <v>5.0937358026886201</v>
      </c>
      <c r="J497" s="21">
        <v>5.1883690084332796</v>
      </c>
      <c r="K497" s="21">
        <v>2.99091144525255</v>
      </c>
      <c r="L497" s="21">
        <v>7.2327155283325801</v>
      </c>
      <c r="M497" s="21">
        <v>11.0747881912952</v>
      </c>
      <c r="N497" s="21"/>
      <c r="O497" s="21"/>
    </row>
    <row r="498" spans="1:15">
      <c r="A498" s="20" t="str">
        <f t="shared" si="7"/>
        <v>DISTRIBUCION VOLUMEN X CRITERIO (kg ó litros)Caramelos200-500MIL</v>
      </c>
      <c r="B498" s="20" t="s">
        <v>51</v>
      </c>
      <c r="C498" s="20" t="s">
        <v>76</v>
      </c>
      <c r="D498" s="20" t="s">
        <v>91</v>
      </c>
      <c r="E498" s="21">
        <v>23.230780646984901</v>
      </c>
      <c r="F498" s="21">
        <v>25.044482890923799</v>
      </c>
      <c r="G498" s="21">
        <v>27.709492808097</v>
      </c>
      <c r="H498" s="21">
        <v>23.5931665316443</v>
      </c>
      <c r="I498" s="21">
        <v>14.7011755633129</v>
      </c>
      <c r="J498" s="21">
        <v>14.752117939773701</v>
      </c>
      <c r="K498" s="21">
        <v>16.748816784951</v>
      </c>
      <c r="L498" s="21">
        <v>15.9360369324757</v>
      </c>
      <c r="M498" s="21">
        <v>18.271442592336101</v>
      </c>
      <c r="N498" s="21"/>
      <c r="O498" s="21"/>
    </row>
    <row r="499" spans="1:15">
      <c r="A499" s="20" t="str">
        <f t="shared" si="7"/>
        <v>DISTRIBUCION VOLUMEN X CRITERIO (kg ó litros)Caramelos&gt;500MIL</v>
      </c>
      <c r="B499" s="20" t="s">
        <v>51</v>
      </c>
      <c r="C499" s="20" t="s">
        <v>76</v>
      </c>
      <c r="D499" s="20" t="s">
        <v>92</v>
      </c>
      <c r="E499" s="21">
        <v>27.188736804613299</v>
      </c>
      <c r="F499" s="21">
        <v>32.343466313369099</v>
      </c>
      <c r="G499" s="21">
        <v>23.3103566500452</v>
      </c>
      <c r="H499" s="21">
        <v>21.994739382168</v>
      </c>
      <c r="I499" s="21">
        <v>24.079825792346998</v>
      </c>
      <c r="J499" s="21">
        <v>29.051316679682301</v>
      </c>
      <c r="K499" s="21">
        <v>14.7861644996885</v>
      </c>
      <c r="L499" s="21">
        <v>13.9651788904631</v>
      </c>
      <c r="M499" s="21">
        <v>17.181790536016901</v>
      </c>
      <c r="N499" s="21"/>
      <c r="O499" s="21"/>
    </row>
    <row r="500" spans="1:15">
      <c r="A500" s="20" t="str">
        <f t="shared" si="7"/>
        <v>DISTRIBUCION VOLUMEN X CRITERIO (kg ó litros)CaramelosDE 15 A 19 AÑOS</v>
      </c>
      <c r="B500" s="20" t="s">
        <v>51</v>
      </c>
      <c r="C500" s="20" t="s">
        <v>76</v>
      </c>
      <c r="D500" s="20" t="s">
        <v>93</v>
      </c>
      <c r="E500" s="21">
        <v>8.1665007879434004</v>
      </c>
      <c r="F500" s="21">
        <v>3.0699779603184001</v>
      </c>
      <c r="G500" s="21" t="s">
        <v>122</v>
      </c>
      <c r="H500" s="21">
        <v>2.33664694107105</v>
      </c>
      <c r="I500" s="21">
        <v>8.20789906888281</v>
      </c>
      <c r="J500" s="21" t="s">
        <v>122</v>
      </c>
      <c r="K500" s="21">
        <v>7.0580097390641399</v>
      </c>
      <c r="L500" s="21">
        <v>2.2548055161606202</v>
      </c>
      <c r="M500" s="21">
        <v>6.1693999404420099</v>
      </c>
      <c r="N500" s="21"/>
      <c r="O500" s="21"/>
    </row>
    <row r="501" spans="1:15">
      <c r="A501" s="20" t="str">
        <f t="shared" si="7"/>
        <v>DISTRIBUCION VOLUMEN X CRITERIO (kg ó litros)CaramelosDE 20 A 24 AÑOS</v>
      </c>
      <c r="B501" s="20" t="s">
        <v>51</v>
      </c>
      <c r="C501" s="20" t="s">
        <v>76</v>
      </c>
      <c r="D501" s="20" t="s">
        <v>94</v>
      </c>
      <c r="E501" s="21">
        <v>1.8237740373648099</v>
      </c>
      <c r="F501" s="21">
        <v>1.0614468076836601</v>
      </c>
      <c r="G501" s="21">
        <v>2.17224054681067</v>
      </c>
      <c r="H501" s="21">
        <v>0.50170235690000797</v>
      </c>
      <c r="I501" s="21">
        <v>1.31556616330694</v>
      </c>
      <c r="J501" s="21">
        <v>4.40766490658081</v>
      </c>
      <c r="K501" s="21">
        <v>0.50546817680202705</v>
      </c>
      <c r="L501" s="21">
        <v>0.475028457384638</v>
      </c>
      <c r="M501" s="21">
        <v>2.3368745815829</v>
      </c>
      <c r="N501" s="21"/>
      <c r="O501" s="21"/>
    </row>
    <row r="502" spans="1:15">
      <c r="A502" s="20" t="str">
        <f t="shared" si="7"/>
        <v>DISTRIBUCION VOLUMEN X CRITERIO (kg ó litros)CaramelosDE 25 A 34 AÑOS</v>
      </c>
      <c r="B502" s="20" t="s">
        <v>51</v>
      </c>
      <c r="C502" s="20" t="s">
        <v>76</v>
      </c>
      <c r="D502" s="20" t="s">
        <v>95</v>
      </c>
      <c r="E502" s="21">
        <v>9.5137075958229804</v>
      </c>
      <c r="F502" s="21">
        <v>5.4540069638067203</v>
      </c>
      <c r="G502" s="21">
        <v>8.7138578026618791</v>
      </c>
      <c r="H502" s="21">
        <v>11.027896669199301</v>
      </c>
      <c r="I502" s="21">
        <v>10.138228995963701</v>
      </c>
      <c r="J502" s="21">
        <v>10.783525229091801</v>
      </c>
      <c r="K502" s="21">
        <v>3.0786363165664898</v>
      </c>
      <c r="L502" s="21">
        <v>3.1984339350288602</v>
      </c>
      <c r="M502" s="21">
        <v>2.1077329425218201</v>
      </c>
      <c r="N502" s="21"/>
      <c r="O502" s="21"/>
    </row>
    <row r="503" spans="1:15">
      <c r="A503" s="20" t="str">
        <f t="shared" si="7"/>
        <v>DISTRIBUCION VOLUMEN X CRITERIO (kg ó litros)CaramelosDE 35 A 49 AÑOS</v>
      </c>
      <c r="B503" s="20" t="s">
        <v>51</v>
      </c>
      <c r="C503" s="20" t="s">
        <v>76</v>
      </c>
      <c r="D503" s="20" t="s">
        <v>96</v>
      </c>
      <c r="E503" s="21">
        <v>27.908604325497599</v>
      </c>
      <c r="F503" s="21">
        <v>34.990347968158702</v>
      </c>
      <c r="G503" s="21">
        <v>8.4761246709551692</v>
      </c>
      <c r="H503" s="21">
        <v>14.2406852313713</v>
      </c>
      <c r="I503" s="21">
        <v>11.8673948602198</v>
      </c>
      <c r="J503" s="21">
        <v>11.7900413087681</v>
      </c>
      <c r="K503" s="21">
        <v>26.028625038214798</v>
      </c>
      <c r="L503" s="21">
        <v>15.8775627623991</v>
      </c>
      <c r="M503" s="21">
        <v>12.1823677605038</v>
      </c>
      <c r="N503" s="21"/>
      <c r="O503" s="21"/>
    </row>
    <row r="504" spans="1:15">
      <c r="A504" s="20" t="str">
        <f t="shared" si="7"/>
        <v>DISTRIBUCION VOLUMEN X CRITERIO (kg ó litros)CaramelosDE 50 A 59 AÑOS</v>
      </c>
      <c r="B504" s="20" t="s">
        <v>51</v>
      </c>
      <c r="C504" s="20" t="s">
        <v>76</v>
      </c>
      <c r="D504" s="20" t="s">
        <v>97</v>
      </c>
      <c r="E504" s="21">
        <v>16.1172153666345</v>
      </c>
      <c r="F504" s="21">
        <v>18.1996273030541</v>
      </c>
      <c r="G504" s="21">
        <v>35.5968165722972</v>
      </c>
      <c r="H504" s="21">
        <v>26.161062333504798</v>
      </c>
      <c r="I504" s="21">
        <v>17.036334102243401</v>
      </c>
      <c r="J504" s="21">
        <v>21.481883888238102</v>
      </c>
      <c r="K504" s="21">
        <v>18.731457316053302</v>
      </c>
      <c r="L504" s="21">
        <v>26.752361891416498</v>
      </c>
      <c r="M504" s="21">
        <v>21.106582501362301</v>
      </c>
      <c r="N504" s="21"/>
      <c r="O504" s="21"/>
    </row>
    <row r="505" spans="1:15">
      <c r="A505" s="20" t="str">
        <f t="shared" si="7"/>
        <v>DISTRIBUCION VOLUMEN X CRITERIO (kg ó litros)CaramelosDE 60 A 75 AÑOS</v>
      </c>
      <c r="B505" s="20" t="s">
        <v>51</v>
      </c>
      <c r="C505" s="20" t="s">
        <v>76</v>
      </c>
      <c r="D505" s="20" t="s">
        <v>98</v>
      </c>
      <c r="E505" s="21">
        <v>36.4701828017228</v>
      </c>
      <c r="F505" s="21">
        <v>37.224586946036702</v>
      </c>
      <c r="G505" s="21">
        <v>45.040963480828701</v>
      </c>
      <c r="H505" s="21">
        <v>45.732025457468097</v>
      </c>
      <c r="I505" s="21">
        <v>51.434589942007001</v>
      </c>
      <c r="J505" s="21">
        <v>51.5368945192293</v>
      </c>
      <c r="K505" s="21">
        <v>44.597801635455703</v>
      </c>
      <c r="L505" s="21">
        <v>51.441793807140201</v>
      </c>
      <c r="M505" s="21">
        <v>56.097030042687699</v>
      </c>
      <c r="N505" s="21"/>
      <c r="O505" s="21"/>
    </row>
    <row r="506" spans="1:15">
      <c r="A506" s="20" t="str">
        <f t="shared" si="7"/>
        <v>DISTRIBUCION VOLUMEN X CRITERIO (kg ó litros)CaramelosNIVEL ALTO</v>
      </c>
      <c r="B506" s="20" t="s">
        <v>51</v>
      </c>
      <c r="C506" s="20" t="s">
        <v>76</v>
      </c>
      <c r="D506" s="20" t="s">
        <v>99</v>
      </c>
      <c r="E506" s="21">
        <v>16.0647107234199</v>
      </c>
      <c r="F506" s="21">
        <v>12.996165927885199</v>
      </c>
      <c r="G506" s="21">
        <v>19.707135361319398</v>
      </c>
      <c r="H506" s="21">
        <v>19.245180576293301</v>
      </c>
      <c r="I506" s="21">
        <v>19.253051155648699</v>
      </c>
      <c r="J506" s="21">
        <v>25.135125637826</v>
      </c>
      <c r="K506" s="21">
        <v>16.679154800554699</v>
      </c>
      <c r="L506" s="21">
        <v>14.6121956662165</v>
      </c>
      <c r="M506" s="21">
        <v>15.708389968515799</v>
      </c>
      <c r="N506" s="21"/>
      <c r="O506" s="21"/>
    </row>
    <row r="507" spans="1:15">
      <c r="A507" s="20" t="str">
        <f t="shared" si="7"/>
        <v>DISTRIBUCION VOLUMEN X CRITERIO (kg ó litros)CaramelosNIVEL MEDIO ALTO</v>
      </c>
      <c r="B507" s="20" t="s">
        <v>51</v>
      </c>
      <c r="C507" s="20" t="s">
        <v>76</v>
      </c>
      <c r="D507" s="20" t="s">
        <v>100</v>
      </c>
      <c r="E507" s="21">
        <v>11.661056829690599</v>
      </c>
      <c r="F507" s="21">
        <v>7.5928978871149999</v>
      </c>
      <c r="G507" s="21">
        <v>5.8411009741982696</v>
      </c>
      <c r="H507" s="21">
        <v>8.5426951742801407</v>
      </c>
      <c r="I507" s="21">
        <v>6.8491225091036698</v>
      </c>
      <c r="J507" s="21">
        <v>8.7967304251239504</v>
      </c>
      <c r="K507" s="21">
        <v>16.400315277975398</v>
      </c>
      <c r="L507" s="21">
        <v>6.5400685592399803</v>
      </c>
      <c r="M507" s="21">
        <v>11.0639600420006</v>
      </c>
      <c r="N507" s="21"/>
      <c r="O507" s="21"/>
    </row>
    <row r="508" spans="1:15">
      <c r="A508" s="20" t="str">
        <f t="shared" si="7"/>
        <v>DISTRIBUCION VOLUMEN X CRITERIO (kg ó litros)CaramelosNIVEL MEDIO</v>
      </c>
      <c r="B508" s="20" t="s">
        <v>51</v>
      </c>
      <c r="C508" s="20" t="s">
        <v>76</v>
      </c>
      <c r="D508" s="20" t="s">
        <v>101</v>
      </c>
      <c r="E508" s="21">
        <v>32.599302212186799</v>
      </c>
      <c r="F508" s="21">
        <v>26.8730879789196</v>
      </c>
      <c r="G508" s="21">
        <v>22.414589689617401</v>
      </c>
      <c r="H508" s="21">
        <v>26.071173045902199</v>
      </c>
      <c r="I508" s="21">
        <v>34.719730471525203</v>
      </c>
      <c r="J508" s="21">
        <v>34.479019785893399</v>
      </c>
      <c r="K508" s="21">
        <v>27.327159454892801</v>
      </c>
      <c r="L508" s="21">
        <v>33.898994038202801</v>
      </c>
      <c r="M508" s="21">
        <v>31.1469940783415</v>
      </c>
      <c r="N508" s="21"/>
      <c r="O508" s="21"/>
    </row>
    <row r="509" spans="1:15">
      <c r="A509" s="20" t="str">
        <f t="shared" si="7"/>
        <v>DISTRIBUCION VOLUMEN X CRITERIO (kg ó litros)CaramelosNIVEL MEDIO BAJO</v>
      </c>
      <c r="B509" s="20" t="s">
        <v>51</v>
      </c>
      <c r="C509" s="20" t="s">
        <v>76</v>
      </c>
      <c r="D509" s="20" t="s">
        <v>102</v>
      </c>
      <c r="E509" s="21">
        <v>4.8912339054449596</v>
      </c>
      <c r="F509" s="21">
        <v>12.323251933380501</v>
      </c>
      <c r="G509" s="21">
        <v>7.0264428834338304</v>
      </c>
      <c r="H509" s="21">
        <v>7.7751667877269997</v>
      </c>
      <c r="I509" s="21">
        <v>15.845068455889299</v>
      </c>
      <c r="J509" s="21">
        <v>10.5519297389671</v>
      </c>
      <c r="K509" s="21">
        <v>9.5341065063343997</v>
      </c>
      <c r="L509" s="21">
        <v>10.71690500157</v>
      </c>
      <c r="M509" s="21">
        <v>5.2777270136324503</v>
      </c>
      <c r="N509" s="21"/>
      <c r="O509" s="21"/>
    </row>
    <row r="510" spans="1:15">
      <c r="A510" s="20" t="str">
        <f t="shared" si="7"/>
        <v>DISTRIBUCION VOLUMEN X CRITERIO (kg ó litros)CaramelosNIVEL BAJO</v>
      </c>
      <c r="B510" s="20" t="s">
        <v>51</v>
      </c>
      <c r="C510" s="20" t="s">
        <v>76</v>
      </c>
      <c r="D510" s="20" t="s">
        <v>103</v>
      </c>
      <c r="E510" s="21">
        <v>34.783675366908902</v>
      </c>
      <c r="F510" s="21">
        <v>40.214591761638701</v>
      </c>
      <c r="G510" s="21">
        <v>45.010734953918302</v>
      </c>
      <c r="H510" s="21">
        <v>38.365801351133499</v>
      </c>
      <c r="I510" s="21">
        <v>23.333039064570301</v>
      </c>
      <c r="J510" s="21">
        <v>21.0371999543088</v>
      </c>
      <c r="K510" s="21">
        <v>30.059265560301899</v>
      </c>
      <c r="L510" s="21">
        <v>34.231825100554097</v>
      </c>
      <c r="M510" s="21">
        <v>36.802905746594</v>
      </c>
      <c r="N510" s="21"/>
      <c r="O510" s="21"/>
    </row>
    <row r="511" spans="1:15">
      <c r="A511" s="20" t="str">
        <f t="shared" si="7"/>
        <v>DISTRIBUCION VOLUMEN X CRITERIO (kg ó litros)CaramelosHOMBRE</v>
      </c>
      <c r="B511" s="20" t="s">
        <v>51</v>
      </c>
      <c r="C511" s="20" t="s">
        <v>76</v>
      </c>
      <c r="D511" s="20" t="s">
        <v>104</v>
      </c>
      <c r="E511" s="21">
        <v>42.040742050456103</v>
      </c>
      <c r="F511" s="21">
        <v>37.987596274283</v>
      </c>
      <c r="G511" s="21">
        <v>42.265877455945699</v>
      </c>
      <c r="H511" s="21">
        <v>50.298759834400499</v>
      </c>
      <c r="I511" s="21">
        <v>47.430764719288199</v>
      </c>
      <c r="J511" s="21">
        <v>49.709599697821503</v>
      </c>
      <c r="K511" s="21">
        <v>37.783984454441899</v>
      </c>
      <c r="L511" s="21">
        <v>45.489457781514098</v>
      </c>
      <c r="M511" s="21">
        <v>31.062367725025801</v>
      </c>
      <c r="N511" s="21"/>
      <c r="O511" s="21"/>
    </row>
    <row r="512" spans="1:15">
      <c r="A512" s="20" t="str">
        <f t="shared" si="7"/>
        <v>DISTRIBUCION VOLUMEN X CRITERIO (kg ó litros)CaramelosMUJER</v>
      </c>
      <c r="B512" s="20" t="s">
        <v>51</v>
      </c>
      <c r="C512" s="20" t="s">
        <v>76</v>
      </c>
      <c r="D512" s="20" t="s">
        <v>105</v>
      </c>
      <c r="E512" s="21">
        <v>57.9592396260878</v>
      </c>
      <c r="F512" s="21">
        <v>62.012394140946398</v>
      </c>
      <c r="G512" s="21">
        <v>57.734135692947</v>
      </c>
      <c r="H512" s="21">
        <v>49.701257273270301</v>
      </c>
      <c r="I512" s="21">
        <v>52.569253563902897</v>
      </c>
      <c r="J512" s="21">
        <v>50.290412421215301</v>
      </c>
      <c r="K512" s="21">
        <v>62.216024990972997</v>
      </c>
      <c r="L512" s="21">
        <v>54.510532580522799</v>
      </c>
      <c r="M512" s="21">
        <v>68.9376198125657</v>
      </c>
      <c r="N512" s="21"/>
      <c r="O512" s="21"/>
    </row>
    <row r="513" spans="1:15">
      <c r="A513" s="20" t="str">
        <f t="shared" si="7"/>
        <v>DISTRIBUCION VOLUMEN X CRITERIO (kg ó litros)GolosinasT.ESPAÑA</v>
      </c>
      <c r="B513" s="20" t="s">
        <v>51</v>
      </c>
      <c r="C513" s="20" t="s">
        <v>79</v>
      </c>
      <c r="D513" s="20" t="s">
        <v>47</v>
      </c>
      <c r="E513" s="21">
        <v>100</v>
      </c>
      <c r="F513" s="21">
        <v>100</v>
      </c>
      <c r="G513" s="21">
        <v>100</v>
      </c>
      <c r="H513" s="21">
        <v>100</v>
      </c>
      <c r="I513" s="21">
        <v>100</v>
      </c>
      <c r="J513" s="21">
        <v>100</v>
      </c>
      <c r="K513" s="21">
        <v>100</v>
      </c>
      <c r="L513" s="21">
        <v>100</v>
      </c>
      <c r="M513" s="21">
        <v>100</v>
      </c>
      <c r="N513" s="21"/>
      <c r="O513" s="21"/>
    </row>
    <row r="514" spans="1:15">
      <c r="A514" s="20" t="str">
        <f t="shared" si="7"/>
        <v>DISTRIBUCION VOLUMEN X CRITERIO (kg ó litros)GolosinasBCN AM</v>
      </c>
      <c r="B514" s="20" t="s">
        <v>51</v>
      </c>
      <c r="C514" s="20" t="s">
        <v>79</v>
      </c>
      <c r="D514" s="20" t="s">
        <v>52</v>
      </c>
      <c r="E514" s="21">
        <v>9.5905288279724701</v>
      </c>
      <c r="F514" s="21">
        <v>15.9859157966119</v>
      </c>
      <c r="G514" s="21">
        <v>7.96902002446667</v>
      </c>
      <c r="H514" s="21">
        <v>28.771873860389299</v>
      </c>
      <c r="I514" s="21">
        <v>9.4528709042875203</v>
      </c>
      <c r="J514" s="21">
        <v>11.0688368511723</v>
      </c>
      <c r="K514" s="21">
        <v>19.749161058752101</v>
      </c>
      <c r="L514" s="21">
        <v>10.902926803266499</v>
      </c>
      <c r="M514" s="21">
        <v>17.892001662087601</v>
      </c>
      <c r="N514" s="21"/>
      <c r="O514" s="21"/>
    </row>
    <row r="515" spans="1:15">
      <c r="A515" s="20" t="str">
        <f t="shared" si="7"/>
        <v>DISTRIBUCION VOLUMEN X CRITERIO (kg ó litros)GolosinasREST.CAT ARAGON</v>
      </c>
      <c r="B515" s="20" t="s">
        <v>51</v>
      </c>
      <c r="C515" s="20" t="s">
        <v>79</v>
      </c>
      <c r="D515" s="20" t="s">
        <v>57</v>
      </c>
      <c r="E515" s="21">
        <v>18.1927196801451</v>
      </c>
      <c r="F515" s="21">
        <v>17.265260390332799</v>
      </c>
      <c r="G515" s="21">
        <v>18.608250585492499</v>
      </c>
      <c r="H515" s="21">
        <v>12.1605838544183</v>
      </c>
      <c r="I515" s="21">
        <v>16.974015213778301</v>
      </c>
      <c r="J515" s="21">
        <v>14.0495488474692</v>
      </c>
      <c r="K515" s="21">
        <v>11.989755434675899</v>
      </c>
      <c r="L515" s="21">
        <v>11.6973681096219</v>
      </c>
      <c r="M515" s="21">
        <v>18.914531474821999</v>
      </c>
      <c r="N515" s="21"/>
      <c r="O515" s="21"/>
    </row>
    <row r="516" spans="1:15">
      <c r="A516" s="20" t="str">
        <f t="shared" ref="A516:A579" si="8">B516&amp;C516&amp;D516</f>
        <v>DISTRIBUCION VOLUMEN X CRITERIO (kg ó litros)GolosinasLEVANTE</v>
      </c>
      <c r="B516" s="20" t="s">
        <v>51</v>
      </c>
      <c r="C516" s="20" t="s">
        <v>79</v>
      </c>
      <c r="D516" s="20" t="s">
        <v>61</v>
      </c>
      <c r="E516" s="21">
        <v>9.3744289163232395</v>
      </c>
      <c r="F516" s="21">
        <v>8.1987080715429599</v>
      </c>
      <c r="G516" s="21">
        <v>19.918554859852001</v>
      </c>
      <c r="H516" s="21">
        <v>6.55355728687364</v>
      </c>
      <c r="I516" s="21">
        <v>13.642729307798801</v>
      </c>
      <c r="J516" s="21">
        <v>10.352939127945101</v>
      </c>
      <c r="K516" s="21">
        <v>12.0577427135498</v>
      </c>
      <c r="L516" s="21">
        <v>14.8590807203691</v>
      </c>
      <c r="M516" s="21">
        <v>9.5313052148270891</v>
      </c>
      <c r="N516" s="21"/>
      <c r="O516" s="21"/>
    </row>
    <row r="517" spans="1:15">
      <c r="A517" s="20" t="str">
        <f t="shared" si="8"/>
        <v>DISTRIBUCION VOLUMEN X CRITERIO (kg ó litros)GolosinasANDALUCIA</v>
      </c>
      <c r="B517" s="20" t="s">
        <v>51</v>
      </c>
      <c r="C517" s="20" t="s">
        <v>79</v>
      </c>
      <c r="D517" s="20" t="s">
        <v>65</v>
      </c>
      <c r="E517" s="21">
        <v>14.1358938487183</v>
      </c>
      <c r="F517" s="21">
        <v>15.445753661936999</v>
      </c>
      <c r="G517" s="21">
        <v>7.4035476346265003</v>
      </c>
      <c r="H517" s="21">
        <v>12.264236138763</v>
      </c>
      <c r="I517" s="21">
        <v>14.681995727754</v>
      </c>
      <c r="J517" s="21">
        <v>16.074250230340201</v>
      </c>
      <c r="K517" s="21">
        <v>17.1708817741318</v>
      </c>
      <c r="L517" s="21">
        <v>21.4035292643253</v>
      </c>
      <c r="M517" s="21">
        <v>10.085348892649201</v>
      </c>
      <c r="N517" s="21"/>
      <c r="O517" s="21"/>
    </row>
    <row r="518" spans="1:15">
      <c r="A518" s="20" t="str">
        <f t="shared" si="8"/>
        <v>DISTRIBUCION VOLUMEN X CRITERIO (kg ó litros)GolosinasMDD AM</v>
      </c>
      <c r="B518" s="20" t="s">
        <v>51</v>
      </c>
      <c r="C518" s="20" t="s">
        <v>79</v>
      </c>
      <c r="D518" s="20" t="s">
        <v>69</v>
      </c>
      <c r="E518" s="21">
        <v>11.302550938543</v>
      </c>
      <c r="F518" s="21">
        <v>12.429376665988899</v>
      </c>
      <c r="G518" s="21">
        <v>9.7237920847056394</v>
      </c>
      <c r="H518" s="21">
        <v>6.0446488578522501</v>
      </c>
      <c r="I518" s="21">
        <v>13.857009094945401</v>
      </c>
      <c r="J518" s="21">
        <v>8.3593137252274197</v>
      </c>
      <c r="K518" s="21">
        <v>7.9305181992691196</v>
      </c>
      <c r="L518" s="21">
        <v>8.2052309477725807</v>
      </c>
      <c r="M518" s="21">
        <v>13.053573143916401</v>
      </c>
      <c r="N518" s="21"/>
      <c r="O518" s="21"/>
    </row>
    <row r="519" spans="1:15">
      <c r="A519" s="20" t="str">
        <f t="shared" si="8"/>
        <v>DISTRIBUCION VOLUMEN X CRITERIO (kg ó litros)GolosinasRTO CENTRO</v>
      </c>
      <c r="B519" s="20" t="s">
        <v>51</v>
      </c>
      <c r="C519" s="20" t="s">
        <v>79</v>
      </c>
      <c r="D519" s="20" t="s">
        <v>73</v>
      </c>
      <c r="E519" s="21">
        <v>8.8440176333076899</v>
      </c>
      <c r="F519" s="21">
        <v>12.810635022465201</v>
      </c>
      <c r="G519" s="21">
        <v>8.3944747408738305</v>
      </c>
      <c r="H519" s="21">
        <v>8.7224320221978893</v>
      </c>
      <c r="I519" s="21">
        <v>8.9318690770552696</v>
      </c>
      <c r="J519" s="21">
        <v>18.684109281222199</v>
      </c>
      <c r="K519" s="21">
        <v>8.3901817175310907</v>
      </c>
      <c r="L519" s="21">
        <v>12.713856546821001</v>
      </c>
      <c r="M519" s="21">
        <v>10.130159820737999</v>
      </c>
      <c r="N519" s="21"/>
      <c r="O519" s="21"/>
    </row>
    <row r="520" spans="1:15">
      <c r="A520" s="20" t="str">
        <f t="shared" si="8"/>
        <v>DISTRIBUCION VOLUMEN X CRITERIO (kg ó litros)GolosinasNORTE-CENTRO</v>
      </c>
      <c r="B520" s="20" t="s">
        <v>51</v>
      </c>
      <c r="C520" s="20" t="s">
        <v>79</v>
      </c>
      <c r="D520" s="20" t="s">
        <v>77</v>
      </c>
      <c r="E520" s="21">
        <v>21.135606330470601</v>
      </c>
      <c r="F520" s="21">
        <v>13.6723536565556</v>
      </c>
      <c r="G520" s="21">
        <v>12.248787380141</v>
      </c>
      <c r="H520" s="21">
        <v>11.431505176538799</v>
      </c>
      <c r="I520" s="21">
        <v>12.390387944176499</v>
      </c>
      <c r="J520" s="21">
        <v>11.415980274769099</v>
      </c>
      <c r="K520" s="21">
        <v>15.6929301017058</v>
      </c>
      <c r="L520" s="21">
        <v>13.868450103219599</v>
      </c>
      <c r="M520" s="21">
        <v>13.269307519160099</v>
      </c>
      <c r="N520" s="21"/>
      <c r="O520" s="21"/>
    </row>
    <row r="521" spans="1:15">
      <c r="A521" s="20" t="str">
        <f t="shared" si="8"/>
        <v>DISTRIBUCION VOLUMEN X CRITERIO (kg ó litros)GolosinasNOROESTE</v>
      </c>
      <c r="B521" s="20" t="s">
        <v>51</v>
      </c>
      <c r="C521" s="20" t="s">
        <v>79</v>
      </c>
      <c r="D521" s="20" t="s">
        <v>80</v>
      </c>
      <c r="E521" s="21">
        <v>7.4242406523406101</v>
      </c>
      <c r="F521" s="21">
        <v>4.1919810514469598</v>
      </c>
      <c r="G521" s="21">
        <v>15.733586488954</v>
      </c>
      <c r="H521" s="21">
        <v>14.0511696019684</v>
      </c>
      <c r="I521" s="21">
        <v>10.0691326567507</v>
      </c>
      <c r="J521" s="21">
        <v>9.9950034496573004</v>
      </c>
      <c r="K521" s="21">
        <v>7.0188245069458501</v>
      </c>
      <c r="L521" s="21">
        <v>6.3495361907858801</v>
      </c>
      <c r="M521" s="21">
        <v>7.1237651178160002</v>
      </c>
      <c r="N521" s="21"/>
      <c r="O521" s="21"/>
    </row>
    <row r="522" spans="1:15">
      <c r="A522" s="20" t="str">
        <f t="shared" si="8"/>
        <v>DISTRIBUCION VOLUMEN X CRITERIO (kg ó litros)Golosinas&lt;2MIL</v>
      </c>
      <c r="B522" s="20" t="s">
        <v>51</v>
      </c>
      <c r="C522" s="20" t="s">
        <v>79</v>
      </c>
      <c r="D522" s="20" t="s">
        <v>83</v>
      </c>
      <c r="E522" s="21">
        <v>4.4993832205436997</v>
      </c>
      <c r="F522" s="21">
        <v>4.3892589038906902</v>
      </c>
      <c r="G522" s="21">
        <v>4.2436671945549502</v>
      </c>
      <c r="H522" s="21">
        <v>4.7785884224928603</v>
      </c>
      <c r="I522" s="21">
        <v>7.27023239704471</v>
      </c>
      <c r="J522" s="21">
        <v>2.23324726204716</v>
      </c>
      <c r="K522" s="21">
        <v>3.9083213226065898</v>
      </c>
      <c r="L522" s="21">
        <v>5.8114496204997597</v>
      </c>
      <c r="M522" s="21">
        <v>4.5123365032422003</v>
      </c>
      <c r="N522" s="21"/>
      <c r="O522" s="21"/>
    </row>
    <row r="523" spans="1:15">
      <c r="A523" s="20" t="str">
        <f t="shared" si="8"/>
        <v>DISTRIBUCION VOLUMEN X CRITERIO (kg ó litros)Golosinas2-5MIL</v>
      </c>
      <c r="B523" s="20" t="s">
        <v>51</v>
      </c>
      <c r="C523" s="20" t="s">
        <v>79</v>
      </c>
      <c r="D523" s="20" t="s">
        <v>86</v>
      </c>
      <c r="E523" s="21">
        <v>4.2346127068901502</v>
      </c>
      <c r="F523" s="21">
        <v>2.98378098920589</v>
      </c>
      <c r="G523" s="21">
        <v>5.2497450868779501</v>
      </c>
      <c r="H523" s="21">
        <v>5.0639790696264804</v>
      </c>
      <c r="I523" s="21">
        <v>7.7982597339846498</v>
      </c>
      <c r="J523" s="21">
        <v>6.5398087138532599</v>
      </c>
      <c r="K523" s="21">
        <v>7.0896895812343503</v>
      </c>
      <c r="L523" s="21">
        <v>3.3914927586623902</v>
      </c>
      <c r="M523" s="21">
        <v>3.5270950453519001</v>
      </c>
      <c r="N523" s="21"/>
      <c r="O523" s="21"/>
    </row>
    <row r="524" spans="1:15">
      <c r="A524" s="20" t="str">
        <f t="shared" si="8"/>
        <v>DISTRIBUCION VOLUMEN X CRITERIO (kg ó litros)Golosinas5-10MIL</v>
      </c>
      <c r="B524" s="20" t="s">
        <v>51</v>
      </c>
      <c r="C524" s="20" t="s">
        <v>79</v>
      </c>
      <c r="D524" s="20" t="s">
        <v>87</v>
      </c>
      <c r="E524" s="21">
        <v>6.4442232204694196</v>
      </c>
      <c r="F524" s="21">
        <v>5.3110474642828098</v>
      </c>
      <c r="G524" s="21">
        <v>7.7831111413198704</v>
      </c>
      <c r="H524" s="21">
        <v>6.3378244082783404</v>
      </c>
      <c r="I524" s="21">
        <v>3.40240975389578</v>
      </c>
      <c r="J524" s="21">
        <v>7.4266356778070497</v>
      </c>
      <c r="K524" s="21">
        <v>3.9540388471241901</v>
      </c>
      <c r="L524" s="21">
        <v>6.9289880472472403</v>
      </c>
      <c r="M524" s="21">
        <v>7.0654765250936302</v>
      </c>
      <c r="N524" s="21"/>
      <c r="O524" s="21"/>
    </row>
    <row r="525" spans="1:15">
      <c r="A525" s="20" t="str">
        <f t="shared" si="8"/>
        <v>DISTRIBUCION VOLUMEN X CRITERIO (kg ó litros)Golosinas10-30MIL</v>
      </c>
      <c r="B525" s="20" t="s">
        <v>51</v>
      </c>
      <c r="C525" s="20" t="s">
        <v>79</v>
      </c>
      <c r="D525" s="20" t="s">
        <v>88</v>
      </c>
      <c r="E525" s="21">
        <v>25.405771739957402</v>
      </c>
      <c r="F525" s="21">
        <v>28.306616485669501</v>
      </c>
      <c r="G525" s="21">
        <v>22.349525526942902</v>
      </c>
      <c r="H525" s="21">
        <v>20.411409649823</v>
      </c>
      <c r="I525" s="21">
        <v>25.7655175117774</v>
      </c>
      <c r="J525" s="21">
        <v>18.848372176792299</v>
      </c>
      <c r="K525" s="21">
        <v>11.0342392520473</v>
      </c>
      <c r="L525" s="21">
        <v>22.8046578129679</v>
      </c>
      <c r="M525" s="21">
        <v>14.7638853000624</v>
      </c>
      <c r="N525" s="21"/>
      <c r="O525" s="21"/>
    </row>
    <row r="526" spans="1:15">
      <c r="A526" s="20" t="str">
        <f t="shared" si="8"/>
        <v>DISTRIBUCION VOLUMEN X CRITERIO (kg ó litros)Golosinas30-100MIL</v>
      </c>
      <c r="B526" s="20" t="s">
        <v>51</v>
      </c>
      <c r="C526" s="20" t="s">
        <v>79</v>
      </c>
      <c r="D526" s="20" t="s">
        <v>89</v>
      </c>
      <c r="E526" s="21">
        <v>17.3765127696687</v>
      </c>
      <c r="F526" s="21">
        <v>18.861025165308401</v>
      </c>
      <c r="G526" s="21">
        <v>16.8828233388172</v>
      </c>
      <c r="H526" s="21">
        <v>20.395937908619299</v>
      </c>
      <c r="I526" s="21">
        <v>17.5413182278545</v>
      </c>
      <c r="J526" s="21">
        <v>17.632073243052201</v>
      </c>
      <c r="K526" s="21">
        <v>24.3435663200043</v>
      </c>
      <c r="L526" s="21">
        <v>20.4362070053526</v>
      </c>
      <c r="M526" s="21">
        <v>29.0219385899101</v>
      </c>
      <c r="N526" s="21"/>
      <c r="O526" s="21"/>
    </row>
    <row r="527" spans="1:15">
      <c r="A527" s="20" t="str">
        <f t="shared" si="8"/>
        <v>DISTRIBUCION VOLUMEN X CRITERIO (kg ó litros)Golosinas100-200MIL</v>
      </c>
      <c r="B527" s="20" t="s">
        <v>51</v>
      </c>
      <c r="C527" s="20" t="s">
        <v>79</v>
      </c>
      <c r="D527" s="20" t="s">
        <v>90</v>
      </c>
      <c r="E527" s="21">
        <v>10.3406732144221</v>
      </c>
      <c r="F527" s="21">
        <v>7.0104842364434301</v>
      </c>
      <c r="G527" s="21">
        <v>5.8224387213295801</v>
      </c>
      <c r="H527" s="21">
        <v>7.1298378774349196</v>
      </c>
      <c r="I527" s="21">
        <v>9.1771092357122495</v>
      </c>
      <c r="J527" s="21">
        <v>12.057457948957801</v>
      </c>
      <c r="K527" s="21">
        <v>8.1231880248468809</v>
      </c>
      <c r="L527" s="21">
        <v>9.9286516302902097</v>
      </c>
      <c r="M527" s="21">
        <v>11.314990707712001</v>
      </c>
      <c r="N527" s="21"/>
      <c r="O527" s="21"/>
    </row>
    <row r="528" spans="1:15">
      <c r="A528" s="20" t="str">
        <f t="shared" si="8"/>
        <v>DISTRIBUCION VOLUMEN X CRITERIO (kg ó litros)Golosinas200-500MIL</v>
      </c>
      <c r="B528" s="20" t="s">
        <v>51</v>
      </c>
      <c r="C528" s="20" t="s">
        <v>79</v>
      </c>
      <c r="D528" s="20" t="s">
        <v>91</v>
      </c>
      <c r="E528" s="21">
        <v>16.222617983669</v>
      </c>
      <c r="F528" s="21">
        <v>18.246679168848701</v>
      </c>
      <c r="G528" s="21">
        <v>27.973098836484098</v>
      </c>
      <c r="H528" s="21">
        <v>28.308352296696199</v>
      </c>
      <c r="I528" s="21">
        <v>16.871831743128801</v>
      </c>
      <c r="J528" s="21">
        <v>24.085870062636499</v>
      </c>
      <c r="K528" s="21">
        <v>27.030749861852499</v>
      </c>
      <c r="L528" s="21">
        <v>13.664264125158001</v>
      </c>
      <c r="M528" s="21">
        <v>14.008988489797799</v>
      </c>
      <c r="N528" s="21"/>
      <c r="O528" s="21"/>
    </row>
    <row r="529" spans="1:15">
      <c r="A529" s="20" t="str">
        <f t="shared" si="8"/>
        <v>DISTRIBUCION VOLUMEN X CRITERIO (kg ó litros)Golosinas&gt;500MIL</v>
      </c>
      <c r="B529" s="20" t="s">
        <v>51</v>
      </c>
      <c r="C529" s="20" t="s">
        <v>79</v>
      </c>
      <c r="D529" s="20" t="s">
        <v>92</v>
      </c>
      <c r="E529" s="21">
        <v>15.476190141806899</v>
      </c>
      <c r="F529" s="21">
        <v>14.8910893861883</v>
      </c>
      <c r="G529" s="21">
        <v>9.6956047644980199</v>
      </c>
      <c r="H529" s="21">
        <v>7.5740845501920804</v>
      </c>
      <c r="I529" s="21">
        <v>12.173330803321999</v>
      </c>
      <c r="J529" s="21">
        <v>11.176529781214301</v>
      </c>
      <c r="K529" s="21">
        <v>14.516198286346601</v>
      </c>
      <c r="L529" s="21">
        <v>17.034265797218399</v>
      </c>
      <c r="M529" s="21">
        <v>15.785283051849699</v>
      </c>
      <c r="N529" s="21"/>
      <c r="O529" s="21"/>
    </row>
    <row r="530" spans="1:15">
      <c r="A530" s="20" t="str">
        <f t="shared" si="8"/>
        <v>DISTRIBUCION VOLUMEN X CRITERIO (kg ó litros)GolosinasDE 15 A 19 AÑOS</v>
      </c>
      <c r="B530" s="20" t="s">
        <v>51</v>
      </c>
      <c r="C530" s="20" t="s">
        <v>79</v>
      </c>
      <c r="D530" s="20" t="s">
        <v>93</v>
      </c>
      <c r="E530" s="21">
        <v>3.8730930384009499</v>
      </c>
      <c r="F530" s="21">
        <v>8.1831746202050599</v>
      </c>
      <c r="G530" s="21">
        <v>1.3079635200938799</v>
      </c>
      <c r="H530" s="21">
        <v>16.1347640513304</v>
      </c>
      <c r="I530" s="21">
        <v>10.577664690787801</v>
      </c>
      <c r="J530" s="21">
        <v>12.9216382290775</v>
      </c>
      <c r="K530" s="21">
        <v>12.981502758161801</v>
      </c>
      <c r="L530" s="21">
        <v>7.29806252143739</v>
      </c>
      <c r="M530" s="21">
        <v>5.7808205001613597</v>
      </c>
      <c r="N530" s="21"/>
      <c r="O530" s="21"/>
    </row>
    <row r="531" spans="1:15">
      <c r="A531" s="20" t="str">
        <f t="shared" si="8"/>
        <v>DISTRIBUCION VOLUMEN X CRITERIO (kg ó litros)GolosinasDE 20 A 24 AÑOS</v>
      </c>
      <c r="B531" s="20" t="s">
        <v>51</v>
      </c>
      <c r="C531" s="20" t="s">
        <v>79</v>
      </c>
      <c r="D531" s="20" t="s">
        <v>94</v>
      </c>
      <c r="E531" s="21">
        <v>2.5845445719810298</v>
      </c>
      <c r="F531" s="21">
        <v>1.79191315244975</v>
      </c>
      <c r="G531" s="21">
        <v>4.3299536124281097</v>
      </c>
      <c r="H531" s="21">
        <v>3.7371375567876899</v>
      </c>
      <c r="I531" s="21">
        <v>3.1416692145870799</v>
      </c>
      <c r="J531" s="21">
        <v>8.6718582522378806</v>
      </c>
      <c r="K531" s="21">
        <v>3.6650424867107101</v>
      </c>
      <c r="L531" s="21">
        <v>8.1098659946370208</v>
      </c>
      <c r="M531" s="21">
        <v>3.13924068502009</v>
      </c>
      <c r="N531" s="21"/>
      <c r="O531" s="21"/>
    </row>
    <row r="532" spans="1:15">
      <c r="A532" s="20" t="str">
        <f t="shared" si="8"/>
        <v>DISTRIBUCION VOLUMEN X CRITERIO (kg ó litros)GolosinasDE 25 A 34 AÑOS</v>
      </c>
      <c r="B532" s="20" t="s">
        <v>51</v>
      </c>
      <c r="C532" s="20" t="s">
        <v>79</v>
      </c>
      <c r="D532" s="20" t="s">
        <v>95</v>
      </c>
      <c r="E532" s="21">
        <v>21.379876061577601</v>
      </c>
      <c r="F532" s="21">
        <v>12.5532225750578</v>
      </c>
      <c r="G532" s="21">
        <v>17.688552457977501</v>
      </c>
      <c r="H532" s="21">
        <v>13.1782566702246</v>
      </c>
      <c r="I532" s="21">
        <v>16.260778422542</v>
      </c>
      <c r="J532" s="21">
        <v>15.192791272213601</v>
      </c>
      <c r="K532" s="21">
        <v>8.0915354878851797</v>
      </c>
      <c r="L532" s="21">
        <v>6.6071878466890697</v>
      </c>
      <c r="M532" s="21">
        <v>7.3118245580998398</v>
      </c>
      <c r="N532" s="21"/>
      <c r="O532" s="21"/>
    </row>
    <row r="533" spans="1:15">
      <c r="A533" s="20" t="str">
        <f t="shared" si="8"/>
        <v>DISTRIBUCION VOLUMEN X CRITERIO (kg ó litros)GolosinasDE 35 A 49 AÑOS</v>
      </c>
      <c r="B533" s="20" t="s">
        <v>51</v>
      </c>
      <c r="C533" s="20" t="s">
        <v>79</v>
      </c>
      <c r="D533" s="20" t="s">
        <v>96</v>
      </c>
      <c r="E533" s="21">
        <v>31.004506036668499</v>
      </c>
      <c r="F533" s="21">
        <v>31.226948707793198</v>
      </c>
      <c r="G533" s="21">
        <v>23.269286518998701</v>
      </c>
      <c r="H533" s="21">
        <v>28.436699985304099</v>
      </c>
      <c r="I533" s="21">
        <v>30.029406005357</v>
      </c>
      <c r="J533" s="21">
        <v>28.830249486549199</v>
      </c>
      <c r="K533" s="21">
        <v>23.605041349954799</v>
      </c>
      <c r="L533" s="21">
        <v>34.136261189756603</v>
      </c>
      <c r="M533" s="21">
        <v>38.587837234211499</v>
      </c>
      <c r="N533" s="21"/>
      <c r="O533" s="21"/>
    </row>
    <row r="534" spans="1:15">
      <c r="A534" s="20" t="str">
        <f t="shared" si="8"/>
        <v>DISTRIBUCION VOLUMEN X CRITERIO (kg ó litros)GolosinasDE 50 A 59 AÑOS</v>
      </c>
      <c r="B534" s="20" t="s">
        <v>51</v>
      </c>
      <c r="C534" s="20" t="s">
        <v>79</v>
      </c>
      <c r="D534" s="20" t="s">
        <v>97</v>
      </c>
      <c r="E534" s="21">
        <v>24.524478517663798</v>
      </c>
      <c r="F534" s="21">
        <v>23.954415726199599</v>
      </c>
      <c r="G534" s="21">
        <v>34.479311367728201</v>
      </c>
      <c r="H534" s="21">
        <v>28.171516258911399</v>
      </c>
      <c r="I534" s="21">
        <v>21.146414160769702</v>
      </c>
      <c r="J534" s="21">
        <v>17.9265331805043</v>
      </c>
      <c r="K534" s="21">
        <v>23.753082847917899</v>
      </c>
      <c r="L534" s="21">
        <v>26.098554945491902</v>
      </c>
      <c r="M534" s="21">
        <v>15.1807380215654</v>
      </c>
      <c r="N534" s="21"/>
      <c r="O534" s="21"/>
    </row>
    <row r="535" spans="1:15">
      <c r="A535" s="20" t="str">
        <f t="shared" si="8"/>
        <v>DISTRIBUCION VOLUMEN X CRITERIO (kg ó litros)GolosinasDE 60 A 75 AÑOS</v>
      </c>
      <c r="B535" s="20" t="s">
        <v>51</v>
      </c>
      <c r="C535" s="20" t="s">
        <v>79</v>
      </c>
      <c r="D535" s="20" t="s">
        <v>98</v>
      </c>
      <c r="E535" s="21">
        <v>16.6334891406634</v>
      </c>
      <c r="F535" s="21">
        <v>22.290312149029099</v>
      </c>
      <c r="G535" s="21">
        <v>18.924952124766399</v>
      </c>
      <c r="H535" s="21">
        <v>10.3416360846274</v>
      </c>
      <c r="I535" s="21">
        <v>18.8440822889625</v>
      </c>
      <c r="J535" s="21">
        <v>16.456919661365799</v>
      </c>
      <c r="K535" s="21">
        <v>27.903786439448002</v>
      </c>
      <c r="L535" s="21">
        <v>17.750040469828601</v>
      </c>
      <c r="M535" s="21">
        <v>29.999534748042901</v>
      </c>
      <c r="N535" s="21"/>
      <c r="O535" s="21"/>
    </row>
    <row r="536" spans="1:15">
      <c r="A536" s="20" t="str">
        <f t="shared" si="8"/>
        <v>DISTRIBUCION VOLUMEN X CRITERIO (kg ó litros)GolosinasNIVEL ALTO</v>
      </c>
      <c r="B536" s="20" t="s">
        <v>51</v>
      </c>
      <c r="C536" s="20" t="s">
        <v>79</v>
      </c>
      <c r="D536" s="20" t="s">
        <v>99</v>
      </c>
      <c r="E536" s="21">
        <v>20.8031432240032</v>
      </c>
      <c r="F536" s="21">
        <v>20.4387434143995</v>
      </c>
      <c r="G536" s="21">
        <v>29.088250765520002</v>
      </c>
      <c r="H536" s="21">
        <v>21.058275747554401</v>
      </c>
      <c r="I536" s="21">
        <v>25.312237917187201</v>
      </c>
      <c r="J536" s="21">
        <v>28.314294361200499</v>
      </c>
      <c r="K536" s="21">
        <v>20.0982226189168</v>
      </c>
      <c r="L536" s="21">
        <v>24.7594035139842</v>
      </c>
      <c r="M536" s="21">
        <v>37.928837326215401</v>
      </c>
      <c r="N536" s="21"/>
      <c r="O536" s="21"/>
    </row>
    <row r="537" spans="1:15">
      <c r="A537" s="20" t="str">
        <f t="shared" si="8"/>
        <v>DISTRIBUCION VOLUMEN X CRITERIO (kg ó litros)GolosinasNIVEL MEDIO ALTO</v>
      </c>
      <c r="B537" s="20" t="s">
        <v>51</v>
      </c>
      <c r="C537" s="20" t="s">
        <v>79</v>
      </c>
      <c r="D537" s="20" t="s">
        <v>100</v>
      </c>
      <c r="E537" s="21">
        <v>12.8813270080339</v>
      </c>
      <c r="F537" s="21">
        <v>13.053626087178699</v>
      </c>
      <c r="G537" s="21">
        <v>10.697319615908301</v>
      </c>
      <c r="H537" s="21">
        <v>9.1133829745903299</v>
      </c>
      <c r="I537" s="21">
        <v>14.4151748440462</v>
      </c>
      <c r="J537" s="21">
        <v>10.7192857681253</v>
      </c>
      <c r="K537" s="21">
        <v>14.008061778867001</v>
      </c>
      <c r="L537" s="21">
        <v>16.010407769537501</v>
      </c>
      <c r="M537" s="21">
        <v>11.345287980169701</v>
      </c>
      <c r="N537" s="21"/>
      <c r="O537" s="21"/>
    </row>
    <row r="538" spans="1:15">
      <c r="A538" s="20" t="str">
        <f t="shared" si="8"/>
        <v>DISTRIBUCION VOLUMEN X CRITERIO (kg ó litros)GolosinasNIVEL MEDIO</v>
      </c>
      <c r="B538" s="20" t="s">
        <v>51</v>
      </c>
      <c r="C538" s="20" t="s">
        <v>79</v>
      </c>
      <c r="D538" s="20" t="s">
        <v>101</v>
      </c>
      <c r="E538" s="21">
        <v>22.4038153552316</v>
      </c>
      <c r="F538" s="21">
        <v>26.181972030923699</v>
      </c>
      <c r="G538" s="21">
        <v>17.534109565799799</v>
      </c>
      <c r="H538" s="21">
        <v>31.3498061810838</v>
      </c>
      <c r="I538" s="21">
        <v>21.725308917295099</v>
      </c>
      <c r="J538" s="21">
        <v>24.8160729167064</v>
      </c>
      <c r="K538" s="21">
        <v>21.600741830587001</v>
      </c>
      <c r="L538" s="21">
        <v>13.8480046586669</v>
      </c>
      <c r="M538" s="21">
        <v>14.4829206896604</v>
      </c>
      <c r="N538" s="21"/>
      <c r="O538" s="21"/>
    </row>
    <row r="539" spans="1:15">
      <c r="A539" s="20" t="str">
        <f t="shared" si="8"/>
        <v>DISTRIBUCION VOLUMEN X CRITERIO (kg ó litros)GolosinasNIVEL MEDIO BAJO</v>
      </c>
      <c r="B539" s="20" t="s">
        <v>51</v>
      </c>
      <c r="C539" s="20" t="s">
        <v>79</v>
      </c>
      <c r="D539" s="20" t="s">
        <v>102</v>
      </c>
      <c r="E539" s="21">
        <v>14.6435195652018</v>
      </c>
      <c r="F539" s="21">
        <v>11.9402995795904</v>
      </c>
      <c r="G539" s="21">
        <v>15.5890999324824</v>
      </c>
      <c r="H539" s="21">
        <v>10.0668811844559</v>
      </c>
      <c r="I539" s="21">
        <v>13.552404855778899</v>
      </c>
      <c r="J539" s="21">
        <v>13.834524000977201</v>
      </c>
      <c r="K539" s="21">
        <v>19.998525669220101</v>
      </c>
      <c r="L539" s="21">
        <v>17.0039445690946</v>
      </c>
      <c r="M539" s="21">
        <v>16.2703963509082</v>
      </c>
      <c r="N539" s="21"/>
      <c r="O539" s="21"/>
    </row>
    <row r="540" spans="1:15">
      <c r="A540" s="20" t="str">
        <f t="shared" si="8"/>
        <v>DISTRIBUCION VOLUMEN X CRITERIO (kg ó litros)GolosinasNIVEL BAJO</v>
      </c>
      <c r="B540" s="20" t="s">
        <v>51</v>
      </c>
      <c r="C540" s="20" t="s">
        <v>79</v>
      </c>
      <c r="D540" s="20" t="s">
        <v>103</v>
      </c>
      <c r="E540" s="21">
        <v>29.268179498846099</v>
      </c>
      <c r="F540" s="21">
        <v>28.385343805007199</v>
      </c>
      <c r="G540" s="21">
        <v>27.0912357500723</v>
      </c>
      <c r="H540" s="21">
        <v>28.411666098504199</v>
      </c>
      <c r="I540" s="21">
        <v>24.994887080869599</v>
      </c>
      <c r="J540" s="21">
        <v>22.315812912709401</v>
      </c>
      <c r="K540" s="21">
        <v>24.294441173274901</v>
      </c>
      <c r="L540" s="21">
        <v>28.378211954036399</v>
      </c>
      <c r="M540" s="21">
        <v>19.972549147248401</v>
      </c>
      <c r="N540" s="21"/>
      <c r="O540" s="21"/>
    </row>
    <row r="541" spans="1:15">
      <c r="A541" s="20" t="str">
        <f t="shared" si="8"/>
        <v>DISTRIBUCION VOLUMEN X CRITERIO (kg ó litros)GolosinasHOMBRE</v>
      </c>
      <c r="B541" s="20" t="s">
        <v>51</v>
      </c>
      <c r="C541" s="20" t="s">
        <v>79</v>
      </c>
      <c r="D541" s="20" t="s">
        <v>104</v>
      </c>
      <c r="E541" s="21">
        <v>27.471036937818099</v>
      </c>
      <c r="F541" s="21">
        <v>32.5647082715628</v>
      </c>
      <c r="G541" s="21">
        <v>39.649295583305602</v>
      </c>
      <c r="H541" s="21">
        <v>29.828016096097599</v>
      </c>
      <c r="I541" s="21">
        <v>36.991138947945203</v>
      </c>
      <c r="J541" s="21">
        <v>33.747711747868898</v>
      </c>
      <c r="K541" s="21">
        <v>27.921876813025001</v>
      </c>
      <c r="L541" s="21">
        <v>36.4845147288368</v>
      </c>
      <c r="M541" s="21">
        <v>38.996141203517901</v>
      </c>
      <c r="N541" s="21"/>
      <c r="O541" s="21"/>
    </row>
    <row r="542" spans="1:15">
      <c r="A542" s="20" t="str">
        <f t="shared" si="8"/>
        <v>DISTRIBUCION VOLUMEN X CRITERIO (kg ó litros)GolosinasMUJER</v>
      </c>
      <c r="B542" s="20" t="s">
        <v>51</v>
      </c>
      <c r="C542" s="20" t="s">
        <v>79</v>
      </c>
      <c r="D542" s="20" t="s">
        <v>105</v>
      </c>
      <c r="E542" s="21">
        <v>72.528956446140498</v>
      </c>
      <c r="F542" s="21">
        <v>67.435277207031106</v>
      </c>
      <c r="G542" s="21">
        <v>60.350726764693199</v>
      </c>
      <c r="H542" s="21">
        <v>70.171987619203804</v>
      </c>
      <c r="I542" s="21">
        <v>63.008879509449699</v>
      </c>
      <c r="J542" s="21">
        <v>66.252274283044102</v>
      </c>
      <c r="K542" s="21">
        <v>72.078104058365099</v>
      </c>
      <c r="L542" s="21">
        <v>63.515454080209999</v>
      </c>
      <c r="M542" s="21">
        <v>61.003854999250898</v>
      </c>
      <c r="N542" s="21"/>
      <c r="O542" s="21"/>
    </row>
    <row r="543" spans="1:15">
      <c r="A543" s="20" t="str">
        <f t="shared" si="8"/>
        <v>CONSUMO PER CAPITA (kg ó litros por individuo)Total AperitivosT.ESPAÑA</v>
      </c>
      <c r="B543" s="20" t="s">
        <v>56</v>
      </c>
      <c r="C543" s="20" t="s">
        <v>44</v>
      </c>
      <c r="D543" s="20" t="s">
        <v>47</v>
      </c>
      <c r="E543" s="21">
        <v>0.45869211964310003</v>
      </c>
      <c r="F543" s="21">
        <v>0.33720973267149901</v>
      </c>
      <c r="G543" s="21">
        <v>0.32627272606375302</v>
      </c>
      <c r="H543" s="21">
        <v>0.31785155919538599</v>
      </c>
      <c r="I543" s="21">
        <v>0.435476723675153</v>
      </c>
      <c r="J543" s="21">
        <v>0.34437583767851099</v>
      </c>
      <c r="K543" s="21">
        <v>0.33317443338232799</v>
      </c>
      <c r="L543" s="21">
        <v>0.34906560163197897</v>
      </c>
      <c r="M543" s="21">
        <v>0.42744663576493502</v>
      </c>
      <c r="N543" s="21"/>
      <c r="O543" s="21"/>
    </row>
    <row r="544" spans="1:15">
      <c r="A544" s="20" t="str">
        <f t="shared" si="8"/>
        <v>CONSUMO PER CAPITA (kg ó litros por individuo)Total AperitivosBCN AM</v>
      </c>
      <c r="B544" s="20" t="s">
        <v>56</v>
      </c>
      <c r="C544" s="20" t="s">
        <v>44</v>
      </c>
      <c r="D544" s="20" t="s">
        <v>52</v>
      </c>
      <c r="E544" s="21">
        <v>0.52861535325958597</v>
      </c>
      <c r="F544" s="21">
        <v>0.38304811990802701</v>
      </c>
      <c r="G544" s="21">
        <v>0.39041034399999702</v>
      </c>
      <c r="H544" s="21">
        <v>0.41595737352226803</v>
      </c>
      <c r="I544" s="21">
        <v>0.40222631272272402</v>
      </c>
      <c r="J544" s="21">
        <v>0.30790561255469401</v>
      </c>
      <c r="K544" s="21">
        <v>0.34573026490728598</v>
      </c>
      <c r="L544" s="21">
        <v>0.45526702102498301</v>
      </c>
      <c r="M544" s="21">
        <v>0.420899108490769</v>
      </c>
      <c r="N544" s="21"/>
      <c r="O544" s="21"/>
    </row>
    <row r="545" spans="1:15">
      <c r="A545" s="20" t="str">
        <f t="shared" si="8"/>
        <v>CONSUMO PER CAPITA (kg ó litros por individuo)Total AperitivosREST.CAT ARAGON</v>
      </c>
      <c r="B545" s="20" t="s">
        <v>56</v>
      </c>
      <c r="C545" s="20" t="s">
        <v>44</v>
      </c>
      <c r="D545" s="20" t="s">
        <v>57</v>
      </c>
      <c r="E545" s="21">
        <v>0.51442253532514504</v>
      </c>
      <c r="F545" s="21">
        <v>0.37565844535638698</v>
      </c>
      <c r="G545" s="21">
        <v>0.382283741122103</v>
      </c>
      <c r="H545" s="21">
        <v>0.41002226873221498</v>
      </c>
      <c r="I545" s="21">
        <v>0.56088959517234904</v>
      </c>
      <c r="J545" s="21">
        <v>0.498571090363639</v>
      </c>
      <c r="K545" s="21">
        <v>0.47431248785158597</v>
      </c>
      <c r="L545" s="21">
        <v>0.52805667037952397</v>
      </c>
      <c r="M545" s="21">
        <v>0.55222865140301902</v>
      </c>
      <c r="N545" s="21"/>
      <c r="O545" s="21"/>
    </row>
    <row r="546" spans="1:15">
      <c r="A546" s="20" t="str">
        <f t="shared" si="8"/>
        <v>CONSUMO PER CAPITA (kg ó litros por individuo)Total AperitivosLEVANTE</v>
      </c>
      <c r="B546" s="20" t="s">
        <v>56</v>
      </c>
      <c r="C546" s="20" t="s">
        <v>44</v>
      </c>
      <c r="D546" s="20" t="s">
        <v>61</v>
      </c>
      <c r="E546" s="21">
        <v>0.40514666445987702</v>
      </c>
      <c r="F546" s="21">
        <v>0.26401536459799402</v>
      </c>
      <c r="G546" s="21">
        <v>0.25130094931976799</v>
      </c>
      <c r="H546" s="21">
        <v>0.21871585359936099</v>
      </c>
      <c r="I546" s="21">
        <v>0.38148561790329</v>
      </c>
      <c r="J546" s="21">
        <v>0.235978489493781</v>
      </c>
      <c r="K546" s="21">
        <v>0.23728896497965399</v>
      </c>
      <c r="L546" s="21">
        <v>0.21247833096480501</v>
      </c>
      <c r="M546" s="21">
        <v>0.31044706539404898</v>
      </c>
      <c r="N546" s="21"/>
      <c r="O546" s="21"/>
    </row>
    <row r="547" spans="1:15">
      <c r="A547" s="20" t="str">
        <f t="shared" si="8"/>
        <v>CONSUMO PER CAPITA (kg ó litros por individuo)Total AperitivosANDALUCIA</v>
      </c>
      <c r="B547" s="20" t="s">
        <v>56</v>
      </c>
      <c r="C547" s="20" t="s">
        <v>44</v>
      </c>
      <c r="D547" s="20" t="s">
        <v>65</v>
      </c>
      <c r="E547" s="21">
        <v>0.45269089626901698</v>
      </c>
      <c r="F547" s="21">
        <v>0.35091001006931899</v>
      </c>
      <c r="G547" s="21">
        <v>0.32892055285388899</v>
      </c>
      <c r="H547" s="21">
        <v>0.30537254206590497</v>
      </c>
      <c r="I547" s="21">
        <v>0.40412102726150001</v>
      </c>
      <c r="J547" s="21">
        <v>0.348700608295757</v>
      </c>
      <c r="K547" s="21">
        <v>0.34199773117593901</v>
      </c>
      <c r="L547" s="21">
        <v>0.33154664358587399</v>
      </c>
      <c r="M547" s="21">
        <v>0.45238303974004401</v>
      </c>
      <c r="N547" s="21"/>
      <c r="O547" s="21"/>
    </row>
    <row r="548" spans="1:15">
      <c r="A548" s="20" t="str">
        <f t="shared" si="8"/>
        <v>CONSUMO PER CAPITA (kg ó litros por individuo)Total AperitivosMDD AM</v>
      </c>
      <c r="B548" s="20" t="s">
        <v>56</v>
      </c>
      <c r="C548" s="20" t="s">
        <v>44</v>
      </c>
      <c r="D548" s="20" t="s">
        <v>69</v>
      </c>
      <c r="E548" s="21">
        <v>0.39586352359912702</v>
      </c>
      <c r="F548" s="21">
        <v>0.265872867662099</v>
      </c>
      <c r="G548" s="21">
        <v>0.30445645898093499</v>
      </c>
      <c r="H548" s="21">
        <v>0.23514205189843099</v>
      </c>
      <c r="I548" s="21">
        <v>0.44129150278381402</v>
      </c>
      <c r="J548" s="21">
        <v>0.24738613615357899</v>
      </c>
      <c r="K548" s="21">
        <v>0.201879986151109</v>
      </c>
      <c r="L548" s="21">
        <v>0.23759789557296199</v>
      </c>
      <c r="M548" s="21">
        <v>0.34863147896862501</v>
      </c>
      <c r="N548" s="21"/>
      <c r="O548" s="21"/>
    </row>
    <row r="549" spans="1:15">
      <c r="A549" s="20" t="str">
        <f t="shared" si="8"/>
        <v>CONSUMO PER CAPITA (kg ó litros por individuo)Total AperitivosRTO CENTRO</v>
      </c>
      <c r="B549" s="20" t="s">
        <v>56</v>
      </c>
      <c r="C549" s="20" t="s">
        <v>44</v>
      </c>
      <c r="D549" s="20" t="s">
        <v>73</v>
      </c>
      <c r="E549" s="21">
        <v>0.47423031407116301</v>
      </c>
      <c r="F549" s="21">
        <v>0.439446719200001</v>
      </c>
      <c r="G549" s="21">
        <v>0.34757048363427301</v>
      </c>
      <c r="H549" s="21">
        <v>0.30198122104303898</v>
      </c>
      <c r="I549" s="21">
        <v>0.415248230675896</v>
      </c>
      <c r="J549" s="21">
        <v>0.54919145435200201</v>
      </c>
      <c r="K549" s="21">
        <v>0.51080995292428499</v>
      </c>
      <c r="L549" s="21">
        <v>0.52286300986269396</v>
      </c>
      <c r="M549" s="21">
        <v>0.69754112902010301</v>
      </c>
      <c r="N549" s="21"/>
      <c r="O549" s="21"/>
    </row>
    <row r="550" spans="1:15">
      <c r="A550" s="20" t="str">
        <f t="shared" si="8"/>
        <v>CONSUMO PER CAPITA (kg ó litros por individuo)Total AperitivosNORTE-CENTRO</v>
      </c>
      <c r="B550" s="20" t="s">
        <v>56</v>
      </c>
      <c r="C550" s="20" t="s">
        <v>44</v>
      </c>
      <c r="D550" s="20" t="s">
        <v>77</v>
      </c>
      <c r="E550" s="21">
        <v>0.54102199843483501</v>
      </c>
      <c r="F550" s="21">
        <v>0.37544575191101098</v>
      </c>
      <c r="G550" s="21">
        <v>0.33178262832750899</v>
      </c>
      <c r="H550" s="21">
        <v>0.394019058457313</v>
      </c>
      <c r="I550" s="21">
        <v>0.544840533229631</v>
      </c>
      <c r="J550" s="21">
        <v>0.37640319456096899</v>
      </c>
      <c r="K550" s="21">
        <v>0.34328931506839699</v>
      </c>
      <c r="L550" s="21">
        <v>0.38286905903030599</v>
      </c>
      <c r="M550" s="21">
        <v>0.39561995534140298</v>
      </c>
      <c r="N550" s="21"/>
      <c r="O550" s="21"/>
    </row>
    <row r="551" spans="1:15">
      <c r="A551" s="20" t="str">
        <f t="shared" si="8"/>
        <v>CONSUMO PER CAPITA (kg ó litros por individuo)Total AperitivosNOROESTE</v>
      </c>
      <c r="B551" s="20" t="s">
        <v>56</v>
      </c>
      <c r="C551" s="20" t="s">
        <v>44</v>
      </c>
      <c r="D551" s="20" t="s">
        <v>80</v>
      </c>
      <c r="E551" s="21">
        <v>0.40147984808766701</v>
      </c>
      <c r="F551" s="21">
        <v>0.28582919426190001</v>
      </c>
      <c r="G551" s="21">
        <v>0.30490826885865802</v>
      </c>
      <c r="H551" s="21">
        <v>0.34101572198991098</v>
      </c>
      <c r="I551" s="21">
        <v>0.34984835321681002</v>
      </c>
      <c r="J551" s="21">
        <v>0.22259720563497601</v>
      </c>
      <c r="K551" s="21">
        <v>0.25968636079214602</v>
      </c>
      <c r="L551" s="21">
        <v>0.20016251530531001</v>
      </c>
      <c r="M551" s="21">
        <v>0.26393425375056201</v>
      </c>
      <c r="N551" s="21"/>
      <c r="O551" s="21"/>
    </row>
    <row r="552" spans="1:15">
      <c r="A552" s="20" t="str">
        <f t="shared" si="8"/>
        <v>CONSUMO PER CAPITA (kg ó litros por individuo)Total Aperitivos&lt;2MIL</v>
      </c>
      <c r="B552" s="20" t="s">
        <v>56</v>
      </c>
      <c r="C552" s="20" t="s">
        <v>44</v>
      </c>
      <c r="D552" s="20" t="s">
        <v>83</v>
      </c>
      <c r="E552" s="21">
        <v>0.51388419203864899</v>
      </c>
      <c r="F552" s="21">
        <v>0.29638716651810798</v>
      </c>
      <c r="G552" s="21">
        <v>0.286889796190541</v>
      </c>
      <c r="H552" s="21">
        <v>0.36937437851767602</v>
      </c>
      <c r="I552" s="21">
        <v>0.45333414184371501</v>
      </c>
      <c r="J552" s="21">
        <v>0.248097603606664</v>
      </c>
      <c r="K552" s="21">
        <v>0.41247299407371801</v>
      </c>
      <c r="L552" s="21">
        <v>0.37415919556037902</v>
      </c>
      <c r="M552" s="21">
        <v>0.47763872114365002</v>
      </c>
      <c r="N552" s="21"/>
      <c r="O552" s="21"/>
    </row>
    <row r="553" spans="1:15">
      <c r="A553" s="20" t="str">
        <f t="shared" si="8"/>
        <v>CONSUMO PER CAPITA (kg ó litros por individuo)Total Aperitivos2-5MIL</v>
      </c>
      <c r="B553" s="20" t="s">
        <v>56</v>
      </c>
      <c r="C553" s="20" t="s">
        <v>44</v>
      </c>
      <c r="D553" s="20" t="s">
        <v>86</v>
      </c>
      <c r="E553" s="21">
        <v>0.302890206919607</v>
      </c>
      <c r="F553" s="21">
        <v>0.20882638601891701</v>
      </c>
      <c r="G553" s="21">
        <v>0.30272507210449501</v>
      </c>
      <c r="H553" s="21">
        <v>0.218034321555998</v>
      </c>
      <c r="I553" s="21">
        <v>0.342904502147722</v>
      </c>
      <c r="J553" s="21">
        <v>0.26039664575492799</v>
      </c>
      <c r="K553" s="21">
        <v>0.22302742669436701</v>
      </c>
      <c r="L553" s="21">
        <v>0.23147959084279901</v>
      </c>
      <c r="M553" s="21">
        <v>0.23237722075234299</v>
      </c>
      <c r="N553" s="21"/>
      <c r="O553" s="21"/>
    </row>
    <row r="554" spans="1:15">
      <c r="A554" s="20" t="str">
        <f t="shared" si="8"/>
        <v>CONSUMO PER CAPITA (kg ó litros por individuo)Total Aperitivos5-10MIL</v>
      </c>
      <c r="B554" s="20" t="s">
        <v>56</v>
      </c>
      <c r="C554" s="20" t="s">
        <v>44</v>
      </c>
      <c r="D554" s="20" t="s">
        <v>87</v>
      </c>
      <c r="E554" s="21">
        <v>0.481018497816943</v>
      </c>
      <c r="F554" s="21">
        <v>0.34713007158112003</v>
      </c>
      <c r="G554" s="21">
        <v>0.187661070960083</v>
      </c>
      <c r="H554" s="21">
        <v>0.18071855927379199</v>
      </c>
      <c r="I554" s="21">
        <v>0.28719889506124002</v>
      </c>
      <c r="J554" s="21">
        <v>0.2189101877988</v>
      </c>
      <c r="K554" s="21">
        <v>0.261290528417219</v>
      </c>
      <c r="L554" s="21">
        <v>0.194480478752422</v>
      </c>
      <c r="M554" s="21">
        <v>0.225424978446854</v>
      </c>
      <c r="N554" s="21"/>
      <c r="O554" s="21"/>
    </row>
    <row r="555" spans="1:15">
      <c r="A555" s="20" t="str">
        <f t="shared" si="8"/>
        <v>CONSUMO PER CAPITA (kg ó litros por individuo)Total Aperitivos10-30MIL</v>
      </c>
      <c r="B555" s="20" t="s">
        <v>56</v>
      </c>
      <c r="C555" s="20" t="s">
        <v>44</v>
      </c>
      <c r="D555" s="20" t="s">
        <v>88</v>
      </c>
      <c r="E555" s="21">
        <v>0.52188601617399499</v>
      </c>
      <c r="F555" s="21">
        <v>0.44812758363382299</v>
      </c>
      <c r="G555" s="21">
        <v>0.34689695244990099</v>
      </c>
      <c r="H555" s="21">
        <v>0.39061898865216699</v>
      </c>
      <c r="I555" s="21">
        <v>0.47622567960648898</v>
      </c>
      <c r="J555" s="21">
        <v>0.43685580278629499</v>
      </c>
      <c r="K555" s="21">
        <v>0.37881654740868198</v>
      </c>
      <c r="L555" s="21">
        <v>0.39185951272810898</v>
      </c>
      <c r="M555" s="21">
        <v>0.538236543541039</v>
      </c>
      <c r="N555" s="21"/>
      <c r="O555" s="21"/>
    </row>
    <row r="556" spans="1:15">
      <c r="A556" s="20" t="str">
        <f t="shared" si="8"/>
        <v>CONSUMO PER CAPITA (kg ó litros por individuo)Total Aperitivos30-100MIL</v>
      </c>
      <c r="B556" s="20" t="s">
        <v>56</v>
      </c>
      <c r="C556" s="20" t="s">
        <v>44</v>
      </c>
      <c r="D556" s="20" t="s">
        <v>89</v>
      </c>
      <c r="E556" s="21">
        <v>0.42674081196963198</v>
      </c>
      <c r="F556" s="21">
        <v>0.327797257385881</v>
      </c>
      <c r="G556" s="21">
        <v>0.34433646550482599</v>
      </c>
      <c r="H556" s="21">
        <v>0.32358284167691098</v>
      </c>
      <c r="I556" s="21">
        <v>0.50528856660069899</v>
      </c>
      <c r="J556" s="21">
        <v>0.37539231677231999</v>
      </c>
      <c r="K556" s="21">
        <v>0.39536721662962598</v>
      </c>
      <c r="L556" s="21">
        <v>0.42367341000555903</v>
      </c>
      <c r="M556" s="21">
        <v>0.47704256694542602</v>
      </c>
      <c r="N556" s="21"/>
      <c r="O556" s="21"/>
    </row>
    <row r="557" spans="1:15">
      <c r="A557" s="20" t="str">
        <f t="shared" si="8"/>
        <v>CONSUMO PER CAPITA (kg ó litros por individuo)Total Aperitivos100-200MIL</v>
      </c>
      <c r="B557" s="20" t="s">
        <v>56</v>
      </c>
      <c r="C557" s="20" t="s">
        <v>44</v>
      </c>
      <c r="D557" s="20" t="s">
        <v>90</v>
      </c>
      <c r="E557" s="21">
        <v>0.376593150409194</v>
      </c>
      <c r="F557" s="21">
        <v>0.26385122109738901</v>
      </c>
      <c r="G557" s="21">
        <v>0.32645315398283098</v>
      </c>
      <c r="H557" s="21">
        <v>0.28047245486149502</v>
      </c>
      <c r="I557" s="21">
        <v>0.36188369746946403</v>
      </c>
      <c r="J557" s="21">
        <v>0.28270662942950497</v>
      </c>
      <c r="K557" s="21">
        <v>0.27468358654418401</v>
      </c>
      <c r="L557" s="21">
        <v>0.30626219505394597</v>
      </c>
      <c r="M557" s="21">
        <v>0.39928471078878203</v>
      </c>
      <c r="N557" s="21"/>
      <c r="O557" s="21"/>
    </row>
    <row r="558" spans="1:15">
      <c r="A558" s="20" t="str">
        <f t="shared" si="8"/>
        <v>CONSUMO PER CAPITA (kg ó litros por individuo)Total Aperitivos200-500MIL</v>
      </c>
      <c r="B558" s="20" t="s">
        <v>56</v>
      </c>
      <c r="C558" s="20" t="s">
        <v>44</v>
      </c>
      <c r="D558" s="20" t="s">
        <v>91</v>
      </c>
      <c r="E558" s="21">
        <v>0.59063803756909306</v>
      </c>
      <c r="F558" s="21">
        <v>0.38893202831364598</v>
      </c>
      <c r="G558" s="21">
        <v>0.38144831635805398</v>
      </c>
      <c r="H558" s="21">
        <v>0.37296450686773502</v>
      </c>
      <c r="I558" s="21">
        <v>0.485965362503396</v>
      </c>
      <c r="J558" s="21">
        <v>0.41614921530689902</v>
      </c>
      <c r="K558" s="21">
        <v>0.35610671510955799</v>
      </c>
      <c r="L558" s="21">
        <v>0.37218371677523099</v>
      </c>
      <c r="M558" s="21">
        <v>0.46239626607194501</v>
      </c>
      <c r="N558" s="21"/>
      <c r="O558" s="21"/>
    </row>
    <row r="559" spans="1:15">
      <c r="A559" s="20" t="str">
        <f t="shared" si="8"/>
        <v>CONSUMO PER CAPITA (kg ó litros por individuo)Total Aperitivos&gt;500MIL</v>
      </c>
      <c r="B559" s="20" t="s">
        <v>56</v>
      </c>
      <c r="C559" s="20" t="s">
        <v>44</v>
      </c>
      <c r="D559" s="20" t="s">
        <v>92</v>
      </c>
      <c r="E559" s="21">
        <v>0.40679479599456497</v>
      </c>
      <c r="F559" s="21">
        <v>0.291981719736851</v>
      </c>
      <c r="G559" s="21">
        <v>0.33126728810045197</v>
      </c>
      <c r="H559" s="21">
        <v>0.30269124849454898</v>
      </c>
      <c r="I559" s="21">
        <v>0.41582586916468001</v>
      </c>
      <c r="J559" s="21">
        <v>0.31824525387455099</v>
      </c>
      <c r="K559" s="21">
        <v>0.27554642613386898</v>
      </c>
      <c r="L559" s="21">
        <v>0.33029975865555</v>
      </c>
      <c r="M559" s="21">
        <v>0.39232222542186101</v>
      </c>
      <c r="N559" s="21"/>
      <c r="O559" s="21"/>
    </row>
    <row r="560" spans="1:15">
      <c r="A560" s="20" t="str">
        <f t="shared" si="8"/>
        <v>CONSUMO PER CAPITA (kg ó litros por individuo)Total AperitivosDE 15 A 19 AÑOS</v>
      </c>
      <c r="B560" s="20" t="s">
        <v>56</v>
      </c>
      <c r="C560" s="20" t="s">
        <v>44</v>
      </c>
      <c r="D560" s="20" t="s">
        <v>93</v>
      </c>
      <c r="E560" s="21">
        <v>0.46485886472149102</v>
      </c>
      <c r="F560" s="21">
        <v>0.371860187936016</v>
      </c>
      <c r="G560" s="21">
        <v>0.28856063221450601</v>
      </c>
      <c r="H560" s="21">
        <v>0.22227957048769401</v>
      </c>
      <c r="I560" s="21">
        <v>0.32568370765138299</v>
      </c>
      <c r="J560" s="21">
        <v>0.43659417962305902</v>
      </c>
      <c r="K560" s="21">
        <v>0.33344598764686301</v>
      </c>
      <c r="L560" s="21">
        <v>0.36553246445869703</v>
      </c>
      <c r="M560" s="21">
        <v>0.45827624539057199</v>
      </c>
      <c r="N560" s="21"/>
      <c r="O560" s="21"/>
    </row>
    <row r="561" spans="1:15">
      <c r="A561" s="20" t="str">
        <f t="shared" si="8"/>
        <v>CONSUMO PER CAPITA (kg ó litros por individuo)Total AperitivosDE 20 A 24 AÑOS</v>
      </c>
      <c r="B561" s="20" t="s">
        <v>56</v>
      </c>
      <c r="C561" s="20" t="s">
        <v>44</v>
      </c>
      <c r="D561" s="20" t="s">
        <v>94</v>
      </c>
      <c r="E561" s="21">
        <v>0.166332602133103</v>
      </c>
      <c r="F561" s="21">
        <v>0.19211339948265699</v>
      </c>
      <c r="G561" s="21">
        <v>0.21591831607706399</v>
      </c>
      <c r="H561" s="21">
        <v>0.229407436593181</v>
      </c>
      <c r="I561" s="21">
        <v>0.23864638575213601</v>
      </c>
      <c r="J561" s="21">
        <v>0.17076370822116199</v>
      </c>
      <c r="K561" s="21">
        <v>0.18465856060031499</v>
      </c>
      <c r="L561" s="21">
        <v>0.16313270651214201</v>
      </c>
      <c r="M561" s="21">
        <v>0.225790203279426</v>
      </c>
      <c r="N561" s="21"/>
      <c r="O561" s="21"/>
    </row>
    <row r="562" spans="1:15">
      <c r="A562" s="20" t="str">
        <f t="shared" si="8"/>
        <v>CONSUMO PER CAPITA (kg ó litros por individuo)Total AperitivosDE 25 A 34 AÑOS</v>
      </c>
      <c r="B562" s="20" t="s">
        <v>56</v>
      </c>
      <c r="C562" s="20" t="s">
        <v>44</v>
      </c>
      <c r="D562" s="20" t="s">
        <v>95</v>
      </c>
      <c r="E562" s="21">
        <v>0.34095259332952499</v>
      </c>
      <c r="F562" s="21">
        <v>0.212271556999857</v>
      </c>
      <c r="G562" s="21">
        <v>0.214864058851328</v>
      </c>
      <c r="H562" s="21">
        <v>0.22002015791649901</v>
      </c>
      <c r="I562" s="21">
        <v>0.27822934643728198</v>
      </c>
      <c r="J562" s="21">
        <v>0.224343996559773</v>
      </c>
      <c r="K562" s="21">
        <v>0.14403215897279001</v>
      </c>
      <c r="L562" s="21">
        <v>0.144181289236928</v>
      </c>
      <c r="M562" s="21">
        <v>0.23748972105479499</v>
      </c>
      <c r="N562" s="21"/>
      <c r="O562" s="21"/>
    </row>
    <row r="563" spans="1:15">
      <c r="A563" s="20" t="str">
        <f t="shared" si="8"/>
        <v>CONSUMO PER CAPITA (kg ó litros por individuo)Total AperitivosDE 35 A 49 AÑOS</v>
      </c>
      <c r="B563" s="20" t="s">
        <v>56</v>
      </c>
      <c r="C563" s="20" t="s">
        <v>44</v>
      </c>
      <c r="D563" s="20" t="s">
        <v>96</v>
      </c>
      <c r="E563" s="21">
        <v>0.43892525081582501</v>
      </c>
      <c r="F563" s="21">
        <v>0.32403840151350799</v>
      </c>
      <c r="G563" s="21">
        <v>0.25916484646638699</v>
      </c>
      <c r="H563" s="21">
        <v>0.26626699813136301</v>
      </c>
      <c r="I563" s="21">
        <v>0.38614600436865398</v>
      </c>
      <c r="J563" s="21">
        <v>0.20569885024120699</v>
      </c>
      <c r="K563" s="21">
        <v>0.25019651019212402</v>
      </c>
      <c r="L563" s="21">
        <v>0.27297023044744301</v>
      </c>
      <c r="M563" s="21">
        <v>0.338683817722983</v>
      </c>
      <c r="N563" s="21"/>
      <c r="O563" s="21"/>
    </row>
    <row r="564" spans="1:15">
      <c r="A564" s="20" t="str">
        <f t="shared" si="8"/>
        <v>CONSUMO PER CAPITA (kg ó litros por individuo)Total AperitivosDE 50 A 59 AÑOS</v>
      </c>
      <c r="B564" s="20" t="s">
        <v>56</v>
      </c>
      <c r="C564" s="20" t="s">
        <v>44</v>
      </c>
      <c r="D564" s="20" t="s">
        <v>97</v>
      </c>
      <c r="E564" s="21">
        <v>0.51404392634403795</v>
      </c>
      <c r="F564" s="21">
        <v>0.38000132847649498</v>
      </c>
      <c r="G564" s="21">
        <v>0.38932265402701</v>
      </c>
      <c r="H564" s="21">
        <v>0.345050962544457</v>
      </c>
      <c r="I564" s="21">
        <v>0.45821194267404503</v>
      </c>
      <c r="J564" s="21">
        <v>0.33443931372119601</v>
      </c>
      <c r="K564" s="21">
        <v>0.31101840626810201</v>
      </c>
      <c r="L564" s="21">
        <v>0.36266581476857701</v>
      </c>
      <c r="M564" s="21">
        <v>0.39150689984015102</v>
      </c>
      <c r="N564" s="21"/>
      <c r="O564" s="21"/>
    </row>
    <row r="565" spans="1:15">
      <c r="A565" s="20" t="str">
        <f t="shared" si="8"/>
        <v>CONSUMO PER CAPITA (kg ó litros por individuo)Total AperitivosDE 60 A 75 AÑOS</v>
      </c>
      <c r="B565" s="20" t="s">
        <v>56</v>
      </c>
      <c r="C565" s="20" t="s">
        <v>44</v>
      </c>
      <c r="D565" s="20" t="s">
        <v>98</v>
      </c>
      <c r="E565" s="21">
        <v>0.59395442717491398</v>
      </c>
      <c r="F565" s="21">
        <v>0.42784631315536398</v>
      </c>
      <c r="G565" s="21">
        <v>0.47024830213185997</v>
      </c>
      <c r="H565" s="21">
        <v>0.47579133846183003</v>
      </c>
      <c r="I565" s="21">
        <v>0.66797622910827503</v>
      </c>
      <c r="J565" s="21">
        <v>0.62631219267299898</v>
      </c>
      <c r="K565" s="21">
        <v>0.61542389258235697</v>
      </c>
      <c r="L565" s="21">
        <v>0.60876966939950306</v>
      </c>
      <c r="M565" s="21">
        <v>0.735788896435141</v>
      </c>
      <c r="N565" s="21"/>
      <c r="O565" s="21"/>
    </row>
    <row r="566" spans="1:15">
      <c r="A566" s="20" t="str">
        <f t="shared" si="8"/>
        <v>CONSUMO PER CAPITA (kg ó litros por individuo)Total AperitivosNIVEL ALTO</v>
      </c>
      <c r="B566" s="20" t="s">
        <v>56</v>
      </c>
      <c r="C566" s="20" t="s">
        <v>44</v>
      </c>
      <c r="D566" s="20" t="s">
        <v>99</v>
      </c>
      <c r="E566" s="21">
        <v>0.396929353296187</v>
      </c>
      <c r="F566" s="21">
        <v>0.31553491504532999</v>
      </c>
      <c r="G566" s="21">
        <v>0.32620543805192098</v>
      </c>
      <c r="H566" s="21">
        <v>0.31265221807044402</v>
      </c>
      <c r="I566" s="21">
        <v>0.42663034914828402</v>
      </c>
      <c r="J566" s="21">
        <v>0.27399697152061497</v>
      </c>
      <c r="K566" s="21">
        <v>0.23353214183898599</v>
      </c>
      <c r="L566" s="21">
        <v>0.25579211245267303</v>
      </c>
      <c r="M566" s="21">
        <v>0.42334941596139702</v>
      </c>
      <c r="N566" s="21"/>
      <c r="O566" s="21"/>
    </row>
    <row r="567" spans="1:15">
      <c r="A567" s="20" t="str">
        <f t="shared" si="8"/>
        <v>CONSUMO PER CAPITA (kg ó litros por individuo)Total AperitivosNIVEL MEDIO ALTO</v>
      </c>
      <c r="B567" s="20" t="s">
        <v>56</v>
      </c>
      <c r="C567" s="20" t="s">
        <v>44</v>
      </c>
      <c r="D567" s="20" t="s">
        <v>100</v>
      </c>
      <c r="E567" s="21">
        <v>0.413746611465797</v>
      </c>
      <c r="F567" s="21">
        <v>0.26183569525341699</v>
      </c>
      <c r="G567" s="21">
        <v>0.237328461540075</v>
      </c>
      <c r="H567" s="21">
        <v>0.22424584875481199</v>
      </c>
      <c r="I567" s="21">
        <v>0.30802525433608702</v>
      </c>
      <c r="J567" s="21">
        <v>0.19050268135252801</v>
      </c>
      <c r="K567" s="21">
        <v>0.21962855639565801</v>
      </c>
      <c r="L567" s="21">
        <v>0.255596695142287</v>
      </c>
      <c r="M567" s="21">
        <v>0.30422223983847602</v>
      </c>
      <c r="N567" s="21"/>
      <c r="O567" s="21"/>
    </row>
    <row r="568" spans="1:15">
      <c r="A568" s="20" t="str">
        <f t="shared" si="8"/>
        <v>CONSUMO PER CAPITA (kg ó litros por individuo)Total AperitivosNIVEL MEDIO</v>
      </c>
      <c r="B568" s="20" t="s">
        <v>56</v>
      </c>
      <c r="C568" s="20" t="s">
        <v>44</v>
      </c>
      <c r="D568" s="20" t="s">
        <v>101</v>
      </c>
      <c r="E568" s="21">
        <v>0.56917565869799103</v>
      </c>
      <c r="F568" s="21">
        <v>0.38212328812350399</v>
      </c>
      <c r="G568" s="21">
        <v>0.345774664771064</v>
      </c>
      <c r="H568" s="21">
        <v>0.32232955022298998</v>
      </c>
      <c r="I568" s="21">
        <v>0.473996548881085</v>
      </c>
      <c r="J568" s="21">
        <v>0.45283426457203801</v>
      </c>
      <c r="K568" s="21">
        <v>0.45857626934415502</v>
      </c>
      <c r="L568" s="21">
        <v>0.41156902867058798</v>
      </c>
      <c r="M568" s="21">
        <v>0.497405903525382</v>
      </c>
      <c r="N568" s="21"/>
      <c r="O568" s="21"/>
    </row>
    <row r="569" spans="1:15">
      <c r="A569" s="20" t="str">
        <f t="shared" si="8"/>
        <v>CONSUMO PER CAPITA (kg ó litros por individuo)Total AperitivosNIVEL MEDIO BAJO</v>
      </c>
      <c r="B569" s="20" t="s">
        <v>56</v>
      </c>
      <c r="C569" s="20" t="s">
        <v>44</v>
      </c>
      <c r="D569" s="20" t="s">
        <v>102</v>
      </c>
      <c r="E569" s="21">
        <v>0.36052632982653199</v>
      </c>
      <c r="F569" s="21">
        <v>0.313210704691887</v>
      </c>
      <c r="G569" s="21">
        <v>0.27286132846016697</v>
      </c>
      <c r="H569" s="21">
        <v>0.24700028962436801</v>
      </c>
      <c r="I569" s="21">
        <v>0.40115185983684698</v>
      </c>
      <c r="J569" s="21">
        <v>0.31779981687837899</v>
      </c>
      <c r="K569" s="21">
        <v>0.33815279098436102</v>
      </c>
      <c r="L569" s="21">
        <v>0.40336550847789698</v>
      </c>
      <c r="M569" s="21">
        <v>0.435318732356196</v>
      </c>
      <c r="N569" s="21"/>
      <c r="O569" s="21"/>
    </row>
    <row r="570" spans="1:15">
      <c r="A570" s="20" t="str">
        <f t="shared" si="8"/>
        <v>CONSUMO PER CAPITA (kg ó litros por individuo)Total AperitivosNIVEL BAJO</v>
      </c>
      <c r="B570" s="20" t="s">
        <v>56</v>
      </c>
      <c r="C570" s="20" t="s">
        <v>44</v>
      </c>
      <c r="D570" s="20" t="s">
        <v>103</v>
      </c>
      <c r="E570" s="21">
        <v>0.49260618807162898</v>
      </c>
      <c r="F570" s="21">
        <v>0.375223652550011</v>
      </c>
      <c r="G570" s="21">
        <v>0.40012130188057599</v>
      </c>
      <c r="H570" s="21">
        <v>0.42968179501315001</v>
      </c>
      <c r="I570" s="21">
        <v>0.510878283419819</v>
      </c>
      <c r="J570" s="21">
        <v>0.41559604267425898</v>
      </c>
      <c r="K570" s="21">
        <v>0.36535620464802798</v>
      </c>
      <c r="L570" s="21">
        <v>0.39939018064326098</v>
      </c>
      <c r="M570" s="21">
        <v>0.42993972256798901</v>
      </c>
      <c r="N570" s="21"/>
      <c r="O570" s="21"/>
    </row>
    <row r="571" spans="1:15">
      <c r="A571" s="20" t="str">
        <f t="shared" si="8"/>
        <v>CONSUMO PER CAPITA (kg ó litros por individuo)Total AperitivosHOMBRE</v>
      </c>
      <c r="B571" s="20" t="s">
        <v>56</v>
      </c>
      <c r="C571" s="20" t="s">
        <v>44</v>
      </c>
      <c r="D571" s="20" t="s">
        <v>104</v>
      </c>
      <c r="E571" s="21">
        <v>0.35447729557221003</v>
      </c>
      <c r="F571" s="21">
        <v>0.27369988969815301</v>
      </c>
      <c r="G571" s="21">
        <v>0.26931681410165098</v>
      </c>
      <c r="H571" s="21">
        <v>0.26753578809701201</v>
      </c>
      <c r="I571" s="21">
        <v>0.34749331344534601</v>
      </c>
      <c r="J571" s="21">
        <v>0.316118509197375</v>
      </c>
      <c r="K571" s="21">
        <v>0.327037094115398</v>
      </c>
      <c r="L571" s="21">
        <v>0.32060628758050902</v>
      </c>
      <c r="M571" s="21">
        <v>0.45071851054092799</v>
      </c>
      <c r="N571" s="21"/>
      <c r="O571" s="21"/>
    </row>
    <row r="572" spans="1:15">
      <c r="A572" s="20" t="str">
        <f t="shared" si="8"/>
        <v>CONSUMO PER CAPITA (kg ó litros por individuo)Total AperitivosMUJER</v>
      </c>
      <c r="B572" s="20" t="s">
        <v>56</v>
      </c>
      <c r="C572" s="20" t="s">
        <v>44</v>
      </c>
      <c r="D572" s="20" t="s">
        <v>105</v>
      </c>
      <c r="E572" s="21">
        <v>0.56166514021981595</v>
      </c>
      <c r="F572" s="21">
        <v>0.39996328696378702</v>
      </c>
      <c r="G572" s="21">
        <v>0.38250440147973902</v>
      </c>
      <c r="H572" s="21">
        <v>0.367528180044355</v>
      </c>
      <c r="I572" s="21">
        <v>0.52236213037048795</v>
      </c>
      <c r="J572" s="21">
        <v>0.37226824277331899</v>
      </c>
      <c r="K572" s="21">
        <v>0.33924814878887899</v>
      </c>
      <c r="L572" s="21">
        <v>0.37723040600642699</v>
      </c>
      <c r="M572" s="21">
        <v>0.40441513309293198</v>
      </c>
      <c r="N572" s="21"/>
      <c r="O572" s="21"/>
    </row>
    <row r="573" spans="1:15">
      <c r="A573" s="20" t="str">
        <f t="shared" si="8"/>
        <v>CONSUMO PER CAPITA (kg ó litros por individuo)Patatas Fritas + Otros Aperitivos SaladosT.ESPAÑA</v>
      </c>
      <c r="B573" s="20" t="s">
        <v>56</v>
      </c>
      <c r="C573" s="20" t="s">
        <v>50</v>
      </c>
      <c r="D573" s="20" t="s">
        <v>47</v>
      </c>
      <c r="E573" s="21">
        <v>0.28662996966591098</v>
      </c>
      <c r="F573" s="21">
        <v>0.18284585187490399</v>
      </c>
      <c r="G573" s="21">
        <v>0.184892441812222</v>
      </c>
      <c r="H573" s="21">
        <v>0.18285778653913101</v>
      </c>
      <c r="I573" s="21">
        <v>0.268446292157552</v>
      </c>
      <c r="J573" s="21">
        <v>0.18447890144583701</v>
      </c>
      <c r="K573" s="21">
        <v>0.18136165913606</v>
      </c>
      <c r="L573" s="21">
        <v>0.18948118099167899</v>
      </c>
      <c r="M573" s="21">
        <v>0.25547394211109498</v>
      </c>
      <c r="N573" s="21"/>
      <c r="O573" s="21"/>
    </row>
    <row r="574" spans="1:15">
      <c r="A574" s="20" t="str">
        <f t="shared" si="8"/>
        <v>CONSUMO PER CAPITA (kg ó litros por individuo)Patatas Fritas + Otros Aperitivos SaladosBCN AM</v>
      </c>
      <c r="B574" s="20" t="s">
        <v>56</v>
      </c>
      <c r="C574" s="20" t="s">
        <v>50</v>
      </c>
      <c r="D574" s="20" t="s">
        <v>52</v>
      </c>
      <c r="E574" s="21">
        <v>0.25483091441366401</v>
      </c>
      <c r="F574" s="21">
        <v>0.177256302437899</v>
      </c>
      <c r="G574" s="21">
        <v>0.18124748803221</v>
      </c>
      <c r="H574" s="21">
        <v>0.22491947702495299</v>
      </c>
      <c r="I574" s="21">
        <v>0.217826935137094</v>
      </c>
      <c r="J574" s="21">
        <v>0.189795637823157</v>
      </c>
      <c r="K574" s="21">
        <v>0.195773427195888</v>
      </c>
      <c r="L574" s="21">
        <v>0.27223829760541501</v>
      </c>
      <c r="M574" s="21">
        <v>0.26915088502098</v>
      </c>
      <c r="N574" s="21"/>
      <c r="O574" s="21"/>
    </row>
    <row r="575" spans="1:15">
      <c r="A575" s="20" t="str">
        <f t="shared" si="8"/>
        <v>CONSUMO PER CAPITA (kg ó litros por individuo)Patatas Fritas + Otros Aperitivos SaladosREST.CAT ARAGON</v>
      </c>
      <c r="B575" s="20" t="s">
        <v>56</v>
      </c>
      <c r="C575" s="20" t="s">
        <v>50</v>
      </c>
      <c r="D575" s="20" t="s">
        <v>57</v>
      </c>
      <c r="E575" s="21">
        <v>0.31667785853247798</v>
      </c>
      <c r="F575" s="21">
        <v>0.205694714534888</v>
      </c>
      <c r="G575" s="21">
        <v>0.209157630262712</v>
      </c>
      <c r="H575" s="21">
        <v>0.20456788667130199</v>
      </c>
      <c r="I575" s="21">
        <v>0.28375607325892099</v>
      </c>
      <c r="J575" s="21">
        <v>0.20652194559815701</v>
      </c>
      <c r="K575" s="21">
        <v>0.19043739087820599</v>
      </c>
      <c r="L575" s="21">
        <v>0.26412394221947699</v>
      </c>
      <c r="M575" s="21">
        <v>0.31162209407713798</v>
      </c>
      <c r="N575" s="21"/>
      <c r="O575" s="21"/>
    </row>
    <row r="576" spans="1:15">
      <c r="A576" s="20" t="str">
        <f t="shared" si="8"/>
        <v>CONSUMO PER CAPITA (kg ó litros por individuo)Patatas Fritas + Otros Aperitivos SaladosLEVANTE</v>
      </c>
      <c r="B576" s="20" t="s">
        <v>56</v>
      </c>
      <c r="C576" s="20" t="s">
        <v>50</v>
      </c>
      <c r="D576" s="20" t="s">
        <v>61</v>
      </c>
      <c r="E576" s="21">
        <v>0.27328736379553198</v>
      </c>
      <c r="F576" s="21">
        <v>0.170765158540895</v>
      </c>
      <c r="G576" s="21">
        <v>0.141998097082735</v>
      </c>
      <c r="H576" s="21">
        <v>0.15472759066057201</v>
      </c>
      <c r="I576" s="21">
        <v>0.262336970605624</v>
      </c>
      <c r="J576" s="21">
        <v>0.13450937381901501</v>
      </c>
      <c r="K576" s="21">
        <v>0.129597393619755</v>
      </c>
      <c r="L576" s="21">
        <v>0.11289023050404</v>
      </c>
      <c r="M576" s="21">
        <v>0.175073407044885</v>
      </c>
      <c r="N576" s="21"/>
      <c r="O576" s="21"/>
    </row>
    <row r="577" spans="1:15">
      <c r="A577" s="20" t="str">
        <f t="shared" si="8"/>
        <v>CONSUMO PER CAPITA (kg ó litros por individuo)Patatas Fritas + Otros Aperitivos SaladosANDALUCIA</v>
      </c>
      <c r="B577" s="20" t="s">
        <v>56</v>
      </c>
      <c r="C577" s="20" t="s">
        <v>50</v>
      </c>
      <c r="D577" s="20" t="s">
        <v>65</v>
      </c>
      <c r="E577" s="21">
        <v>0.312354043643502</v>
      </c>
      <c r="F577" s="21">
        <v>0.184656556121679</v>
      </c>
      <c r="G577" s="21">
        <v>0.19319901513076701</v>
      </c>
      <c r="H577" s="21">
        <v>0.18758815087542599</v>
      </c>
      <c r="I577" s="21">
        <v>0.27208178913214098</v>
      </c>
      <c r="J577" s="21">
        <v>0.199684335916581</v>
      </c>
      <c r="K577" s="21">
        <v>0.20104410227574601</v>
      </c>
      <c r="L577" s="21">
        <v>0.169757816460371</v>
      </c>
      <c r="M577" s="21">
        <v>0.289467839741754</v>
      </c>
      <c r="N577" s="21"/>
      <c r="O577" s="21"/>
    </row>
    <row r="578" spans="1:15">
      <c r="A578" s="20" t="str">
        <f t="shared" si="8"/>
        <v>CONSUMO PER CAPITA (kg ó litros por individuo)Patatas Fritas + Otros Aperitivos SaladosMDD AM</v>
      </c>
      <c r="B578" s="20" t="s">
        <v>56</v>
      </c>
      <c r="C578" s="20" t="s">
        <v>50</v>
      </c>
      <c r="D578" s="20" t="s">
        <v>69</v>
      </c>
      <c r="E578" s="21">
        <v>0.26911598944058501</v>
      </c>
      <c r="F578" s="21">
        <v>0.14120590130032301</v>
      </c>
      <c r="G578" s="21">
        <v>0.190117469205932</v>
      </c>
      <c r="H578" s="21">
        <v>0.14630822755615699</v>
      </c>
      <c r="I578" s="21">
        <v>0.31573319691614299</v>
      </c>
      <c r="J578" s="21">
        <v>0.152913357714314</v>
      </c>
      <c r="K578" s="21">
        <v>0.13298958969119001</v>
      </c>
      <c r="L578" s="21">
        <v>0.156061867564107</v>
      </c>
      <c r="M578" s="21">
        <v>0.217243100189736</v>
      </c>
      <c r="N578" s="21"/>
      <c r="O578" s="21"/>
    </row>
    <row r="579" spans="1:15">
      <c r="A579" s="20" t="str">
        <f t="shared" si="8"/>
        <v>CONSUMO PER CAPITA (kg ó litros por individuo)Patatas Fritas + Otros Aperitivos SaladosRTO CENTRO</v>
      </c>
      <c r="B579" s="20" t="s">
        <v>56</v>
      </c>
      <c r="C579" s="20" t="s">
        <v>50</v>
      </c>
      <c r="D579" s="20" t="s">
        <v>73</v>
      </c>
      <c r="E579" s="21">
        <v>0.28466570147159198</v>
      </c>
      <c r="F579" s="21">
        <v>0.24326183738242699</v>
      </c>
      <c r="G579" s="21">
        <v>0.20394749455561001</v>
      </c>
      <c r="H579" s="21">
        <v>0.17855249655724501</v>
      </c>
      <c r="I579" s="21">
        <v>0.272695822139355</v>
      </c>
      <c r="J579" s="21">
        <v>0.33661331223059998</v>
      </c>
      <c r="K579" s="21">
        <v>0.312887300836377</v>
      </c>
      <c r="L579" s="21">
        <v>0.29485724494565801</v>
      </c>
      <c r="M579" s="21">
        <v>0.39457892701856601</v>
      </c>
      <c r="N579" s="21"/>
      <c r="O579" s="21"/>
    </row>
    <row r="580" spans="1:15">
      <c r="A580" s="20" t="str">
        <f t="shared" ref="A580:A643" si="9">B580&amp;C580&amp;D580</f>
        <v>CONSUMO PER CAPITA (kg ó litros por individuo)Patatas Fritas + Otros Aperitivos SaladosNORTE-CENTRO</v>
      </c>
      <c r="B580" s="20" t="s">
        <v>56</v>
      </c>
      <c r="C580" s="20" t="s">
        <v>50</v>
      </c>
      <c r="D580" s="20" t="s">
        <v>77</v>
      </c>
      <c r="E580" s="21">
        <v>0.29369700957253497</v>
      </c>
      <c r="F580" s="21">
        <v>0.15843524557191699</v>
      </c>
      <c r="G580" s="21">
        <v>0.18108662584011301</v>
      </c>
      <c r="H580" s="21">
        <v>0.211236489398059</v>
      </c>
      <c r="I580" s="21">
        <v>0.32151674847807499</v>
      </c>
      <c r="J580" s="21">
        <v>0.165450921871858</v>
      </c>
      <c r="K580" s="21">
        <v>0.17907912881197999</v>
      </c>
      <c r="L580" s="21">
        <v>0.20537375360028401</v>
      </c>
      <c r="M580" s="21">
        <v>0.24516670813809699</v>
      </c>
      <c r="N580" s="21"/>
      <c r="O580" s="21"/>
    </row>
    <row r="581" spans="1:15">
      <c r="A581" s="20" t="str">
        <f t="shared" si="9"/>
        <v>CONSUMO PER CAPITA (kg ó litros por individuo)Patatas Fritas + Otros Aperitivos SaladosNOROESTE</v>
      </c>
      <c r="B581" s="20" t="s">
        <v>56</v>
      </c>
      <c r="C581" s="20" t="s">
        <v>50</v>
      </c>
      <c r="D581" s="20" t="s">
        <v>80</v>
      </c>
      <c r="E581" s="21">
        <v>0.26182679218047999</v>
      </c>
      <c r="F581" s="21">
        <v>0.19480056661755901</v>
      </c>
      <c r="G581" s="21">
        <v>0.18495135341236699</v>
      </c>
      <c r="H581" s="21">
        <v>0.174327775800587</v>
      </c>
      <c r="I581" s="21">
        <v>0.17137154122168499</v>
      </c>
      <c r="J581" s="21">
        <v>0.100718641528259</v>
      </c>
      <c r="K581" s="21">
        <v>0.134949674689014</v>
      </c>
      <c r="L581" s="21">
        <v>9.2182152723759805E-2</v>
      </c>
      <c r="M581" s="21">
        <v>0.14274450935081501</v>
      </c>
      <c r="N581" s="21"/>
      <c r="O581" s="21"/>
    </row>
    <row r="582" spans="1:15">
      <c r="A582" s="20" t="str">
        <f t="shared" si="9"/>
        <v>CONSUMO PER CAPITA (kg ó litros por individuo)Patatas Fritas + Otros Aperitivos Salados&lt;2MIL</v>
      </c>
      <c r="B582" s="20" t="s">
        <v>56</v>
      </c>
      <c r="C582" s="20" t="s">
        <v>50</v>
      </c>
      <c r="D582" s="20" t="s">
        <v>83</v>
      </c>
      <c r="E582" s="21">
        <v>0.34109711922005298</v>
      </c>
      <c r="F582" s="21">
        <v>0.18336852968883799</v>
      </c>
      <c r="G582" s="21">
        <v>0.14721701329976999</v>
      </c>
      <c r="H582" s="21">
        <v>0.213662013378323</v>
      </c>
      <c r="I582" s="21">
        <v>0.29889681406139701</v>
      </c>
      <c r="J582" s="21">
        <v>0.121594144504722</v>
      </c>
      <c r="K582" s="21">
        <v>0.189051230026648</v>
      </c>
      <c r="L582" s="21">
        <v>0.21450151327650499</v>
      </c>
      <c r="M582" s="21">
        <v>0.275319306976754</v>
      </c>
      <c r="N582" s="21"/>
      <c r="O582" s="21"/>
    </row>
    <row r="583" spans="1:15">
      <c r="A583" s="20" t="str">
        <f t="shared" si="9"/>
        <v>CONSUMO PER CAPITA (kg ó litros por individuo)Patatas Fritas + Otros Aperitivos Salados2-5MIL</v>
      </c>
      <c r="B583" s="20" t="s">
        <v>56</v>
      </c>
      <c r="C583" s="20" t="s">
        <v>50</v>
      </c>
      <c r="D583" s="20" t="s">
        <v>86</v>
      </c>
      <c r="E583" s="21">
        <v>0.210535210765392</v>
      </c>
      <c r="F583" s="21">
        <v>0.119504538192143</v>
      </c>
      <c r="G583" s="21">
        <v>0.18229116659650499</v>
      </c>
      <c r="H583" s="21">
        <v>0.123279313051759</v>
      </c>
      <c r="I583" s="21">
        <v>0.20830187572758299</v>
      </c>
      <c r="J583" s="21">
        <v>0.14921273095721499</v>
      </c>
      <c r="K583" s="21">
        <v>0.15202271529868699</v>
      </c>
      <c r="L583" s="21">
        <v>0.134946737758286</v>
      </c>
      <c r="M583" s="21">
        <v>0.15045222759452201</v>
      </c>
      <c r="N583" s="21"/>
      <c r="O583" s="21"/>
    </row>
    <row r="584" spans="1:15">
      <c r="A584" s="20" t="str">
        <f t="shared" si="9"/>
        <v>CONSUMO PER CAPITA (kg ó litros por individuo)Patatas Fritas + Otros Aperitivos Salados5-10MIL</v>
      </c>
      <c r="B584" s="20" t="s">
        <v>56</v>
      </c>
      <c r="C584" s="20" t="s">
        <v>50</v>
      </c>
      <c r="D584" s="20" t="s">
        <v>87</v>
      </c>
      <c r="E584" s="21">
        <v>0.34799512264584598</v>
      </c>
      <c r="F584" s="21">
        <v>0.20577902922699401</v>
      </c>
      <c r="G584" s="21">
        <v>0.10258483120432201</v>
      </c>
      <c r="H584" s="21">
        <v>0.108994221410421</v>
      </c>
      <c r="I584" s="21">
        <v>0.19473891612333999</v>
      </c>
      <c r="J584" s="21">
        <v>0.11370262535039501</v>
      </c>
      <c r="K584" s="21">
        <v>0.161114078030445</v>
      </c>
      <c r="L584" s="21">
        <v>0.101938236149711</v>
      </c>
      <c r="M584" s="21">
        <v>0.12110700534763701</v>
      </c>
      <c r="N584" s="21"/>
      <c r="O584" s="21"/>
    </row>
    <row r="585" spans="1:15">
      <c r="A585" s="20" t="str">
        <f t="shared" si="9"/>
        <v>CONSUMO PER CAPITA (kg ó litros por individuo)Patatas Fritas + Otros Aperitivos Salados10-30MIL</v>
      </c>
      <c r="B585" s="20" t="s">
        <v>56</v>
      </c>
      <c r="C585" s="20" t="s">
        <v>50</v>
      </c>
      <c r="D585" s="20" t="s">
        <v>88</v>
      </c>
      <c r="E585" s="21">
        <v>0.33445921055807898</v>
      </c>
      <c r="F585" s="21">
        <v>0.27139808207594202</v>
      </c>
      <c r="G585" s="21">
        <v>0.210025746569489</v>
      </c>
      <c r="H585" s="21">
        <v>0.22867046997484899</v>
      </c>
      <c r="I585" s="21">
        <v>0.29977137497905099</v>
      </c>
      <c r="J585" s="21">
        <v>0.26658187203670097</v>
      </c>
      <c r="K585" s="21">
        <v>0.241520174827386</v>
      </c>
      <c r="L585" s="21">
        <v>0.23462373633655101</v>
      </c>
      <c r="M585" s="21">
        <v>0.31649050783006899</v>
      </c>
      <c r="N585" s="21"/>
      <c r="O585" s="21"/>
    </row>
    <row r="586" spans="1:15">
      <c r="A586" s="20" t="str">
        <f t="shared" si="9"/>
        <v>CONSUMO PER CAPITA (kg ó litros por individuo)Patatas Fritas + Otros Aperitivos Salados30-100MIL</v>
      </c>
      <c r="B586" s="20" t="s">
        <v>56</v>
      </c>
      <c r="C586" s="20" t="s">
        <v>50</v>
      </c>
      <c r="D586" s="20" t="s">
        <v>89</v>
      </c>
      <c r="E586" s="21">
        <v>0.28551260360782499</v>
      </c>
      <c r="F586" s="21">
        <v>0.177128789845829</v>
      </c>
      <c r="G586" s="21">
        <v>0.22751247123155599</v>
      </c>
      <c r="H586" s="21">
        <v>0.185613546329081</v>
      </c>
      <c r="I586" s="21">
        <v>0.31313278295765801</v>
      </c>
      <c r="J586" s="21">
        <v>0.18649662553310001</v>
      </c>
      <c r="K586" s="21">
        <v>0.20075279869568999</v>
      </c>
      <c r="L586" s="21">
        <v>0.19383373930176001</v>
      </c>
      <c r="M586" s="21">
        <v>0.27008083959968099</v>
      </c>
      <c r="N586" s="21"/>
      <c r="O586" s="21"/>
    </row>
    <row r="587" spans="1:15">
      <c r="A587" s="20" t="str">
        <f t="shared" si="9"/>
        <v>CONSUMO PER CAPITA (kg ó litros por individuo)Patatas Fritas + Otros Aperitivos Salados100-200MIL</v>
      </c>
      <c r="B587" s="20" t="s">
        <v>56</v>
      </c>
      <c r="C587" s="20" t="s">
        <v>50</v>
      </c>
      <c r="D587" s="20" t="s">
        <v>90</v>
      </c>
      <c r="E587" s="21">
        <v>0.23698976181158601</v>
      </c>
      <c r="F587" s="21">
        <v>0.14134299392848401</v>
      </c>
      <c r="G587" s="21">
        <v>0.176107361751766</v>
      </c>
      <c r="H587" s="21">
        <v>0.16125811653922201</v>
      </c>
      <c r="I587" s="21">
        <v>0.21721747723816701</v>
      </c>
      <c r="J587" s="21">
        <v>0.17838622918999</v>
      </c>
      <c r="K587" s="21">
        <v>0.14986265440742</v>
      </c>
      <c r="L587" s="21">
        <v>0.19699118320322301</v>
      </c>
      <c r="M587" s="21">
        <v>0.26899751076129702</v>
      </c>
      <c r="N587" s="21"/>
      <c r="O587" s="21"/>
    </row>
    <row r="588" spans="1:15">
      <c r="A588" s="20" t="str">
        <f t="shared" si="9"/>
        <v>CONSUMO PER CAPITA (kg ó litros por individuo)Patatas Fritas + Otros Aperitivos Salados200-500MIL</v>
      </c>
      <c r="B588" s="20" t="s">
        <v>56</v>
      </c>
      <c r="C588" s="20" t="s">
        <v>50</v>
      </c>
      <c r="D588" s="20" t="s">
        <v>91</v>
      </c>
      <c r="E588" s="21">
        <v>0.26581732085083798</v>
      </c>
      <c r="F588" s="21">
        <v>0.15918182907605999</v>
      </c>
      <c r="G588" s="21">
        <v>0.146249552600483</v>
      </c>
      <c r="H588" s="21">
        <v>0.18318845642770601</v>
      </c>
      <c r="I588" s="21">
        <v>0.253116540221479</v>
      </c>
      <c r="J588" s="21">
        <v>0.15287018187217299</v>
      </c>
      <c r="K588" s="21">
        <v>0.144741632752281</v>
      </c>
      <c r="L588" s="21">
        <v>0.16461076778943401</v>
      </c>
      <c r="M588" s="21">
        <v>0.27127716643155397</v>
      </c>
      <c r="N588" s="21"/>
      <c r="O588" s="21"/>
    </row>
    <row r="589" spans="1:15">
      <c r="A589" s="20" t="str">
        <f t="shared" si="9"/>
        <v>CONSUMO PER CAPITA (kg ó litros por individuo)Patatas Fritas + Otros Aperitivos Salados&gt;500MIL</v>
      </c>
      <c r="B589" s="20" t="s">
        <v>56</v>
      </c>
      <c r="C589" s="20" t="s">
        <v>50</v>
      </c>
      <c r="D589" s="20" t="s">
        <v>92</v>
      </c>
      <c r="E589" s="21">
        <v>0.26215180068432897</v>
      </c>
      <c r="F589" s="21">
        <v>0.15060147307873101</v>
      </c>
      <c r="G589" s="21">
        <v>0.193979076329578</v>
      </c>
      <c r="H589" s="21">
        <v>0.19173938447472899</v>
      </c>
      <c r="I589" s="21">
        <v>0.271455775391031</v>
      </c>
      <c r="J589" s="21">
        <v>0.190304779236636</v>
      </c>
      <c r="K589" s="21">
        <v>0.15860029060778499</v>
      </c>
      <c r="L589" s="21">
        <v>0.204165810513045</v>
      </c>
      <c r="M589" s="21">
        <v>0.249458712455083</v>
      </c>
      <c r="N589" s="21"/>
      <c r="O589" s="21"/>
    </row>
    <row r="590" spans="1:15">
      <c r="A590" s="20" t="str">
        <f t="shared" si="9"/>
        <v>CONSUMO PER CAPITA (kg ó litros por individuo)Patatas Fritas + Otros Aperitivos SaladosDE 15 A 19 AÑOS</v>
      </c>
      <c r="B590" s="20" t="s">
        <v>56</v>
      </c>
      <c r="C590" s="20" t="s">
        <v>50</v>
      </c>
      <c r="D590" s="20" t="s">
        <v>93</v>
      </c>
      <c r="E590" s="21">
        <v>0.36579116476215801</v>
      </c>
      <c r="F590" s="21">
        <v>0.23737183938273501</v>
      </c>
      <c r="G590" s="21">
        <v>0.21712563149411901</v>
      </c>
      <c r="H590" s="21">
        <v>0.115128699521652</v>
      </c>
      <c r="I590" s="21">
        <v>0.17558780869127399</v>
      </c>
      <c r="J590" s="21">
        <v>0.2479879615027</v>
      </c>
      <c r="K590" s="21">
        <v>0.17823200530432601</v>
      </c>
      <c r="L590" s="21">
        <v>0.25085160459893002</v>
      </c>
      <c r="M590" s="21">
        <v>0.24657616630210399</v>
      </c>
      <c r="N590" s="21"/>
      <c r="O590" s="21"/>
    </row>
    <row r="591" spans="1:15">
      <c r="A591" s="20" t="str">
        <f t="shared" si="9"/>
        <v>CONSUMO PER CAPITA (kg ó litros por individuo)Patatas Fritas + Otros Aperitivos SaladosDE 20 A 24 AÑOS</v>
      </c>
      <c r="B591" s="20" t="s">
        <v>56</v>
      </c>
      <c r="C591" s="20" t="s">
        <v>50</v>
      </c>
      <c r="D591" s="20" t="s">
        <v>94</v>
      </c>
      <c r="E591" s="21">
        <v>0.12447712461346901</v>
      </c>
      <c r="F591" s="21">
        <v>0.14290593563772799</v>
      </c>
      <c r="G591" s="21">
        <v>0.14049185303109499</v>
      </c>
      <c r="H591" s="21">
        <v>0.183365289758495</v>
      </c>
      <c r="I591" s="21">
        <v>0.18411267997248601</v>
      </c>
      <c r="J591" s="21">
        <v>0.11427947255050901</v>
      </c>
      <c r="K591" s="21">
        <v>0.14241661236662201</v>
      </c>
      <c r="L591" s="21">
        <v>0.11879633138899</v>
      </c>
      <c r="M591" s="21">
        <v>0.139642280473601</v>
      </c>
      <c r="N591" s="21"/>
      <c r="O591" s="21"/>
    </row>
    <row r="592" spans="1:15">
      <c r="A592" s="20" t="str">
        <f t="shared" si="9"/>
        <v>CONSUMO PER CAPITA (kg ó litros por individuo)Patatas Fritas + Otros Aperitivos SaladosDE 25 A 34 AÑOS</v>
      </c>
      <c r="B592" s="20" t="s">
        <v>56</v>
      </c>
      <c r="C592" s="20" t="s">
        <v>50</v>
      </c>
      <c r="D592" s="20" t="s">
        <v>95</v>
      </c>
      <c r="E592" s="21">
        <v>0.22608214958518899</v>
      </c>
      <c r="F592" s="21">
        <v>0.13013272877430099</v>
      </c>
      <c r="G592" s="21">
        <v>0.13079855076990099</v>
      </c>
      <c r="H592" s="21">
        <v>0.12770951036928599</v>
      </c>
      <c r="I592" s="21">
        <v>0.17281985041531001</v>
      </c>
      <c r="J592" s="21">
        <v>0.12366759764837799</v>
      </c>
      <c r="K592" s="21">
        <v>8.4870815849544506E-2</v>
      </c>
      <c r="L592" s="21">
        <v>8.95692975187454E-2</v>
      </c>
      <c r="M592" s="21">
        <v>0.17526230992550901</v>
      </c>
      <c r="N592" s="21"/>
      <c r="O592" s="21"/>
    </row>
    <row r="593" spans="1:15">
      <c r="A593" s="20" t="str">
        <f t="shared" si="9"/>
        <v>CONSUMO PER CAPITA (kg ó litros por individuo)Patatas Fritas + Otros Aperitivos SaladosDE 35 A 49 AÑOS</v>
      </c>
      <c r="B593" s="20" t="s">
        <v>56</v>
      </c>
      <c r="C593" s="20" t="s">
        <v>50</v>
      </c>
      <c r="D593" s="20" t="s">
        <v>96</v>
      </c>
      <c r="E593" s="21">
        <v>0.26795486525995399</v>
      </c>
      <c r="F593" s="21">
        <v>0.18936384640923001</v>
      </c>
      <c r="G593" s="21">
        <v>0.170751590630943</v>
      </c>
      <c r="H593" s="21">
        <v>0.174676032565313</v>
      </c>
      <c r="I593" s="21">
        <v>0.26281448271750502</v>
      </c>
      <c r="J593" s="21">
        <v>0.128017336788919</v>
      </c>
      <c r="K593" s="21">
        <v>0.157549149870924</v>
      </c>
      <c r="L593" s="21">
        <v>0.16699969520119301</v>
      </c>
      <c r="M593" s="21">
        <v>0.20408566712604501</v>
      </c>
      <c r="N593" s="21"/>
      <c r="O593" s="21"/>
    </row>
    <row r="594" spans="1:15">
      <c r="A594" s="20" t="str">
        <f t="shared" si="9"/>
        <v>CONSUMO PER CAPITA (kg ó litros por individuo)Patatas Fritas + Otros Aperitivos SaladosDE 50 A 59 AÑOS</v>
      </c>
      <c r="B594" s="20" t="s">
        <v>56</v>
      </c>
      <c r="C594" s="20" t="s">
        <v>50</v>
      </c>
      <c r="D594" s="20" t="s">
        <v>97</v>
      </c>
      <c r="E594" s="21">
        <v>0.31949486794746601</v>
      </c>
      <c r="F594" s="21">
        <v>0.20688492095364699</v>
      </c>
      <c r="G594" s="21">
        <v>0.19131678435294699</v>
      </c>
      <c r="H594" s="21">
        <v>0.20000368748508801</v>
      </c>
      <c r="I594" s="21">
        <v>0.29854903196541299</v>
      </c>
      <c r="J594" s="21">
        <v>0.19215183625472501</v>
      </c>
      <c r="K594" s="21">
        <v>0.17676195581913701</v>
      </c>
      <c r="L594" s="21">
        <v>0.18862315962807999</v>
      </c>
      <c r="M594" s="21">
        <v>0.25254453984195202</v>
      </c>
      <c r="N594" s="21"/>
      <c r="O594" s="21"/>
    </row>
    <row r="595" spans="1:15">
      <c r="A595" s="20" t="str">
        <f t="shared" si="9"/>
        <v>CONSUMO PER CAPITA (kg ó litros por individuo)Patatas Fritas + Otros Aperitivos SaladosDE 60 A 75 AÑOS</v>
      </c>
      <c r="B595" s="20" t="s">
        <v>56</v>
      </c>
      <c r="C595" s="20" t="s">
        <v>50</v>
      </c>
      <c r="D595" s="20" t="s">
        <v>98</v>
      </c>
      <c r="E595" s="21">
        <v>0.34407076926269903</v>
      </c>
      <c r="F595" s="21">
        <v>0.18201564591819799</v>
      </c>
      <c r="G595" s="21">
        <v>0.234519166489111</v>
      </c>
      <c r="H595" s="21">
        <v>0.23329313070447999</v>
      </c>
      <c r="I595" s="21">
        <v>0.36253084772357702</v>
      </c>
      <c r="J595" s="21">
        <v>0.28865606197212501</v>
      </c>
      <c r="K595" s="21">
        <v>0.287027861688331</v>
      </c>
      <c r="L595" s="21">
        <v>0.28274138420017803</v>
      </c>
      <c r="M595" s="21">
        <v>0.40787548225518999</v>
      </c>
      <c r="N595" s="21"/>
      <c r="O595" s="21"/>
    </row>
    <row r="596" spans="1:15">
      <c r="A596" s="20" t="str">
        <f t="shared" si="9"/>
        <v>CONSUMO PER CAPITA (kg ó litros por individuo)Patatas Fritas + Otros Aperitivos SaladosNIVEL ALTO</v>
      </c>
      <c r="B596" s="20" t="s">
        <v>56</v>
      </c>
      <c r="C596" s="20" t="s">
        <v>50</v>
      </c>
      <c r="D596" s="20" t="s">
        <v>99</v>
      </c>
      <c r="E596" s="21">
        <v>0.27441244709558399</v>
      </c>
      <c r="F596" s="21">
        <v>0.18996562243375001</v>
      </c>
      <c r="G596" s="21">
        <v>0.205410653009717</v>
      </c>
      <c r="H596" s="21">
        <v>0.207328026173594</v>
      </c>
      <c r="I596" s="21">
        <v>0.29159816214873502</v>
      </c>
      <c r="J596" s="21">
        <v>0.14450603787154201</v>
      </c>
      <c r="K596" s="21">
        <v>0.13820023544587301</v>
      </c>
      <c r="L596" s="21">
        <v>0.15284875946929599</v>
      </c>
      <c r="M596" s="21">
        <v>0.27112837660832101</v>
      </c>
      <c r="N596" s="21"/>
      <c r="O596" s="21"/>
    </row>
    <row r="597" spans="1:15">
      <c r="A597" s="20" t="str">
        <f t="shared" si="9"/>
        <v>CONSUMO PER CAPITA (kg ó litros por individuo)Patatas Fritas + Otros Aperitivos SaladosNIVEL MEDIO ALTO</v>
      </c>
      <c r="B597" s="20" t="s">
        <v>56</v>
      </c>
      <c r="C597" s="20" t="s">
        <v>50</v>
      </c>
      <c r="D597" s="20" t="s">
        <v>100</v>
      </c>
      <c r="E597" s="21">
        <v>0.27686335945815199</v>
      </c>
      <c r="F597" s="21">
        <v>0.16614380280792501</v>
      </c>
      <c r="G597" s="21">
        <v>0.144665860675085</v>
      </c>
      <c r="H597" s="21">
        <v>0.139482203111438</v>
      </c>
      <c r="I597" s="21">
        <v>0.20858076365174999</v>
      </c>
      <c r="J597" s="21">
        <v>0.13021186499145701</v>
      </c>
      <c r="K597" s="21">
        <v>0.12761259413968801</v>
      </c>
      <c r="L597" s="21">
        <v>0.141848527022778</v>
      </c>
      <c r="M597" s="21">
        <v>0.17217352488323301</v>
      </c>
      <c r="N597" s="21"/>
      <c r="O597" s="21"/>
    </row>
    <row r="598" spans="1:15">
      <c r="A598" s="20" t="str">
        <f t="shared" si="9"/>
        <v>CONSUMO PER CAPITA (kg ó litros por individuo)Patatas Fritas + Otros Aperitivos SaladosNIVEL MEDIO</v>
      </c>
      <c r="B598" s="20" t="s">
        <v>56</v>
      </c>
      <c r="C598" s="20" t="s">
        <v>50</v>
      </c>
      <c r="D598" s="20" t="s">
        <v>101</v>
      </c>
      <c r="E598" s="21">
        <v>0.32157283124710101</v>
      </c>
      <c r="F598" s="21">
        <v>0.193588616244532</v>
      </c>
      <c r="G598" s="21">
        <v>0.198218040053909</v>
      </c>
      <c r="H598" s="21">
        <v>0.160229862514983</v>
      </c>
      <c r="I598" s="21">
        <v>0.28467819088011997</v>
      </c>
      <c r="J598" s="21">
        <v>0.238459535037577</v>
      </c>
      <c r="K598" s="21">
        <v>0.260597290492463</v>
      </c>
      <c r="L598" s="21">
        <v>0.24199474393586901</v>
      </c>
      <c r="M598" s="21">
        <v>0.30198922536762202</v>
      </c>
      <c r="N598" s="21"/>
      <c r="O598" s="21"/>
    </row>
    <row r="599" spans="1:15">
      <c r="A599" s="20" t="str">
        <f t="shared" si="9"/>
        <v>CONSUMO PER CAPITA (kg ó litros por individuo)Patatas Fritas + Otros Aperitivos SaladosNIVEL MEDIO BAJO</v>
      </c>
      <c r="B599" s="20" t="s">
        <v>56</v>
      </c>
      <c r="C599" s="20" t="s">
        <v>50</v>
      </c>
      <c r="D599" s="20" t="s">
        <v>102</v>
      </c>
      <c r="E599" s="21">
        <v>0.24550874645951601</v>
      </c>
      <c r="F599" s="21">
        <v>0.161246541557547</v>
      </c>
      <c r="G599" s="21">
        <v>0.15438131634787</v>
      </c>
      <c r="H599" s="21">
        <v>0.13676431279464901</v>
      </c>
      <c r="I599" s="21">
        <v>0.22738372765022599</v>
      </c>
      <c r="J599" s="21">
        <v>0.15638737156410101</v>
      </c>
      <c r="K599" s="21">
        <v>0.18888726285846899</v>
      </c>
      <c r="L599" s="21">
        <v>0.218836798211615</v>
      </c>
      <c r="M599" s="21">
        <v>0.222968067790875</v>
      </c>
      <c r="N599" s="21"/>
      <c r="O599" s="21"/>
    </row>
    <row r="600" spans="1:15">
      <c r="A600" s="20" t="str">
        <f t="shared" si="9"/>
        <v>CONSUMO PER CAPITA (kg ó litros por individuo)Patatas Fritas + Otros Aperitivos SaladosNIVEL BAJO</v>
      </c>
      <c r="B600" s="20" t="s">
        <v>56</v>
      </c>
      <c r="C600" s="20" t="s">
        <v>50</v>
      </c>
      <c r="D600" s="20" t="s">
        <v>103</v>
      </c>
      <c r="E600" s="21">
        <v>0.29377038251614801</v>
      </c>
      <c r="F600" s="21">
        <v>0.189323029049876</v>
      </c>
      <c r="G600" s="21">
        <v>0.197163445334643</v>
      </c>
      <c r="H600" s="21">
        <v>0.24452900511381401</v>
      </c>
      <c r="I600" s="21">
        <v>0.29523964867001001</v>
      </c>
      <c r="J600" s="21">
        <v>0.21999246731188299</v>
      </c>
      <c r="K600" s="21">
        <v>0.16632351783374599</v>
      </c>
      <c r="L600" s="21">
        <v>0.180225478019609</v>
      </c>
      <c r="M600" s="21">
        <v>0.26491547192863701</v>
      </c>
      <c r="N600" s="21"/>
      <c r="O600" s="21"/>
    </row>
    <row r="601" spans="1:15">
      <c r="A601" s="20" t="str">
        <f t="shared" si="9"/>
        <v>CONSUMO PER CAPITA (kg ó litros por individuo)Patatas Fritas + Otros Aperitivos SaladosHOMBRE</v>
      </c>
      <c r="B601" s="20" t="s">
        <v>56</v>
      </c>
      <c r="C601" s="20" t="s">
        <v>50</v>
      </c>
      <c r="D601" s="20" t="s">
        <v>104</v>
      </c>
      <c r="E601" s="21">
        <v>0.22877207446848699</v>
      </c>
      <c r="F601" s="21">
        <v>0.161486923339314</v>
      </c>
      <c r="G601" s="21">
        <v>0.157059233024927</v>
      </c>
      <c r="H601" s="21">
        <v>0.14251287681048899</v>
      </c>
      <c r="I601" s="21">
        <v>0.21224819457732</v>
      </c>
      <c r="J601" s="21">
        <v>0.17484447707839201</v>
      </c>
      <c r="K601" s="21">
        <v>0.19511628347672</v>
      </c>
      <c r="L601" s="21">
        <v>0.188834410968165</v>
      </c>
      <c r="M601" s="21">
        <v>0.262521890032824</v>
      </c>
      <c r="N601" s="21"/>
      <c r="O601" s="21"/>
    </row>
    <row r="602" spans="1:15">
      <c r="A602" s="20" t="str">
        <f t="shared" si="9"/>
        <v>CONSUMO PER CAPITA (kg ó litros por individuo)Patatas Fritas + Otros Aperitivos SaladosMUJER</v>
      </c>
      <c r="B602" s="20" t="s">
        <v>56</v>
      </c>
      <c r="C602" s="20" t="s">
        <v>50</v>
      </c>
      <c r="D602" s="20" t="s">
        <v>105</v>
      </c>
      <c r="E602" s="21">
        <v>0.34379864007302702</v>
      </c>
      <c r="F602" s="21">
        <v>0.203950375205106</v>
      </c>
      <c r="G602" s="21">
        <v>0.212371652237407</v>
      </c>
      <c r="H602" s="21">
        <v>0.22269026508279</v>
      </c>
      <c r="I602" s="21">
        <v>0.32394288707754099</v>
      </c>
      <c r="J602" s="21">
        <v>0.193988938552805</v>
      </c>
      <c r="K602" s="21">
        <v>0.16774917361010699</v>
      </c>
      <c r="L602" s="21">
        <v>0.19012130097888999</v>
      </c>
      <c r="M602" s="21">
        <v>0.24849869489384199</v>
      </c>
      <c r="N602" s="21"/>
      <c r="O602" s="21"/>
    </row>
    <row r="603" spans="1:15">
      <c r="A603" s="20" t="str">
        <f t="shared" si="9"/>
        <v>CONSUMO PER CAPITA (kg ó litros por individuo)Patatas FritasT.ESPAÑA</v>
      </c>
      <c r="B603" s="20" t="s">
        <v>56</v>
      </c>
      <c r="C603" s="20" t="s">
        <v>55</v>
      </c>
      <c r="D603" s="20" t="s">
        <v>47</v>
      </c>
      <c r="E603" s="21">
        <v>0.186093717253874</v>
      </c>
      <c r="F603" s="21">
        <v>0.113445452606125</v>
      </c>
      <c r="G603" s="21">
        <v>0.108382081760888</v>
      </c>
      <c r="H603" s="21">
        <v>0.10749550639027</v>
      </c>
      <c r="I603" s="21">
        <v>0.16577136807946</v>
      </c>
      <c r="J603" s="21">
        <v>0.110800144042805</v>
      </c>
      <c r="K603" s="21">
        <v>0.100718669964317</v>
      </c>
      <c r="L603" s="21">
        <v>0.10515718929407999</v>
      </c>
      <c r="M603" s="21">
        <v>0.14848617924086499</v>
      </c>
      <c r="N603" s="21"/>
      <c r="O603" s="21"/>
    </row>
    <row r="604" spans="1:15">
      <c r="A604" s="20" t="str">
        <f t="shared" si="9"/>
        <v>CONSUMO PER CAPITA (kg ó litros por individuo)Patatas FritasBCN AM</v>
      </c>
      <c r="B604" s="20" t="s">
        <v>56</v>
      </c>
      <c r="C604" s="20" t="s">
        <v>55</v>
      </c>
      <c r="D604" s="20" t="s">
        <v>52</v>
      </c>
      <c r="E604" s="21">
        <v>0.18865540013385099</v>
      </c>
      <c r="F604" s="21">
        <v>0.102716173808318</v>
      </c>
      <c r="G604" s="21">
        <v>0.115850827107428</v>
      </c>
      <c r="H604" s="21">
        <v>0.13135362883736701</v>
      </c>
      <c r="I604" s="21">
        <v>0.13744432450164201</v>
      </c>
      <c r="J604" s="21">
        <v>0.10597283084056</v>
      </c>
      <c r="K604" s="21">
        <v>8.1679634225699793E-2</v>
      </c>
      <c r="L604" s="21">
        <v>0.110512375785341</v>
      </c>
      <c r="M604" s="21">
        <v>0.143806435063355</v>
      </c>
      <c r="N604" s="21"/>
      <c r="O604" s="21"/>
    </row>
    <row r="605" spans="1:15">
      <c r="A605" s="20" t="str">
        <f t="shared" si="9"/>
        <v>CONSUMO PER CAPITA (kg ó litros por individuo)Patatas FritasREST.CAT ARAGON</v>
      </c>
      <c r="B605" s="20" t="s">
        <v>56</v>
      </c>
      <c r="C605" s="20" t="s">
        <v>55</v>
      </c>
      <c r="D605" s="20" t="s">
        <v>57</v>
      </c>
      <c r="E605" s="21">
        <v>0.19871844307915801</v>
      </c>
      <c r="F605" s="21">
        <v>0.16038019988403199</v>
      </c>
      <c r="G605" s="21">
        <v>0.12263468941847</v>
      </c>
      <c r="H605" s="21">
        <v>0.122742821009515</v>
      </c>
      <c r="I605" s="21">
        <v>0.151771002971123</v>
      </c>
      <c r="J605" s="21">
        <v>0.13308746264472501</v>
      </c>
      <c r="K605" s="21">
        <v>9.5259252945327097E-2</v>
      </c>
      <c r="L605" s="21">
        <v>0.16480274697295599</v>
      </c>
      <c r="M605" s="21">
        <v>0.19395884258583701</v>
      </c>
      <c r="N605" s="21"/>
      <c r="O605" s="21"/>
    </row>
    <row r="606" spans="1:15">
      <c r="A606" s="20" t="str">
        <f t="shared" si="9"/>
        <v>CONSUMO PER CAPITA (kg ó litros por individuo)Patatas FritasLEVANTE</v>
      </c>
      <c r="B606" s="20" t="s">
        <v>56</v>
      </c>
      <c r="C606" s="20" t="s">
        <v>55</v>
      </c>
      <c r="D606" s="20" t="s">
        <v>61</v>
      </c>
      <c r="E606" s="21">
        <v>0.191042400294135</v>
      </c>
      <c r="F606" s="21">
        <v>0.11201430547784801</v>
      </c>
      <c r="G606" s="21">
        <v>8.3143880375064594E-2</v>
      </c>
      <c r="H606" s="21">
        <v>9.5688600763150403E-2</v>
      </c>
      <c r="I606" s="21">
        <v>0.15660243345629499</v>
      </c>
      <c r="J606" s="21">
        <v>8.9224073403906298E-2</v>
      </c>
      <c r="K606" s="21">
        <v>8.4767006067119705E-2</v>
      </c>
      <c r="L606" s="21">
        <v>6.7118598309271402E-2</v>
      </c>
      <c r="M606" s="21">
        <v>0.118348587268695</v>
      </c>
      <c r="N606" s="21"/>
      <c r="O606" s="21"/>
    </row>
    <row r="607" spans="1:15">
      <c r="A607" s="20" t="str">
        <f t="shared" si="9"/>
        <v>CONSUMO PER CAPITA (kg ó litros por individuo)Patatas FritasANDALUCIA</v>
      </c>
      <c r="B607" s="20" t="s">
        <v>56</v>
      </c>
      <c r="C607" s="20" t="s">
        <v>55</v>
      </c>
      <c r="D607" s="20" t="s">
        <v>65</v>
      </c>
      <c r="E607" s="21">
        <v>0.22408187042187799</v>
      </c>
      <c r="F607" s="21">
        <v>0.11307022069330699</v>
      </c>
      <c r="G607" s="21">
        <v>0.12112578249995699</v>
      </c>
      <c r="H607" s="21">
        <v>0.129053270199675</v>
      </c>
      <c r="I607" s="21">
        <v>0.20069398357724999</v>
      </c>
      <c r="J607" s="21">
        <v>0.12945972252871499</v>
      </c>
      <c r="K607" s="21">
        <v>0.13135545695050799</v>
      </c>
      <c r="L607" s="21">
        <v>0.105367952763084</v>
      </c>
      <c r="M607" s="21">
        <v>0.181673035126414</v>
      </c>
      <c r="N607" s="21"/>
      <c r="O607" s="21"/>
    </row>
    <row r="608" spans="1:15">
      <c r="A608" s="20" t="str">
        <f t="shared" si="9"/>
        <v>CONSUMO PER CAPITA (kg ó litros por individuo)Patatas FritasMDD AM</v>
      </c>
      <c r="B608" s="20" t="s">
        <v>56</v>
      </c>
      <c r="C608" s="20" t="s">
        <v>55</v>
      </c>
      <c r="D608" s="20" t="s">
        <v>69</v>
      </c>
      <c r="E608" s="21">
        <v>0.165327595345655</v>
      </c>
      <c r="F608" s="21">
        <v>8.5074633264308502E-2</v>
      </c>
      <c r="G608" s="21">
        <v>9.0698996837233495E-2</v>
      </c>
      <c r="H608" s="21">
        <v>7.4335931909288E-2</v>
      </c>
      <c r="I608" s="21">
        <v>0.18940219792371801</v>
      </c>
      <c r="J608" s="21">
        <v>9.5066082366198498E-2</v>
      </c>
      <c r="K608" s="21">
        <v>7.0686047524113602E-2</v>
      </c>
      <c r="L608" s="21">
        <v>7.8458199249558699E-2</v>
      </c>
      <c r="M608" s="21">
        <v>0.10678127725738</v>
      </c>
      <c r="N608" s="21"/>
      <c r="O608" s="21"/>
    </row>
    <row r="609" spans="1:15">
      <c r="A609" s="20" t="str">
        <f t="shared" si="9"/>
        <v>CONSUMO PER CAPITA (kg ó litros por individuo)Patatas FritasRTO CENTRO</v>
      </c>
      <c r="B609" s="20" t="s">
        <v>56</v>
      </c>
      <c r="C609" s="20" t="s">
        <v>55</v>
      </c>
      <c r="D609" s="20" t="s">
        <v>73</v>
      </c>
      <c r="E609" s="21">
        <v>0.14109006088703799</v>
      </c>
      <c r="F609" s="21">
        <v>0.114081250690708</v>
      </c>
      <c r="G609" s="21">
        <v>9.3882399985941695E-2</v>
      </c>
      <c r="H609" s="21">
        <v>8.2573491205605101E-2</v>
      </c>
      <c r="I609" s="21">
        <v>0.134521684360149</v>
      </c>
      <c r="J609" s="21">
        <v>0.16367090483133301</v>
      </c>
      <c r="K609" s="21">
        <v>0.132123573634567</v>
      </c>
      <c r="L609" s="21">
        <v>0.13363475133014599</v>
      </c>
      <c r="M609" s="21">
        <v>0.17210516930626199</v>
      </c>
      <c r="N609" s="21"/>
      <c r="O609" s="21"/>
    </row>
    <row r="610" spans="1:15">
      <c r="A610" s="20" t="str">
        <f t="shared" si="9"/>
        <v>CONSUMO PER CAPITA (kg ó litros por individuo)Patatas FritasNORTE-CENTRO</v>
      </c>
      <c r="B610" s="20" t="s">
        <v>56</v>
      </c>
      <c r="C610" s="20" t="s">
        <v>55</v>
      </c>
      <c r="D610" s="20" t="s">
        <v>77</v>
      </c>
      <c r="E610" s="21">
        <v>0.163968905246032</v>
      </c>
      <c r="F610" s="21">
        <v>8.1014615119952102E-2</v>
      </c>
      <c r="G610" s="21">
        <v>0.106208646550976</v>
      </c>
      <c r="H610" s="21">
        <v>0.11292750326305501</v>
      </c>
      <c r="I610" s="21">
        <v>0.19427559542536599</v>
      </c>
      <c r="J610" s="21">
        <v>9.4685282575709198E-2</v>
      </c>
      <c r="K610" s="21">
        <v>0.114365980053203</v>
      </c>
      <c r="L610" s="21">
        <v>0.13074542128788399</v>
      </c>
      <c r="M610" s="21">
        <v>0.167000968023889</v>
      </c>
      <c r="N610" s="21"/>
      <c r="O610" s="21"/>
    </row>
    <row r="611" spans="1:15">
      <c r="A611" s="20" t="str">
        <f t="shared" si="9"/>
        <v>CONSUMO PER CAPITA (kg ó litros por individuo)Patatas FritasNOROESTE</v>
      </c>
      <c r="B611" s="20" t="s">
        <v>56</v>
      </c>
      <c r="C611" s="20" t="s">
        <v>55</v>
      </c>
      <c r="D611" s="20" t="s">
        <v>80</v>
      </c>
      <c r="E611" s="21">
        <v>0.17211330225270499</v>
      </c>
      <c r="F611" s="21">
        <v>0.134716442761836</v>
      </c>
      <c r="G611" s="21">
        <v>0.13920563501445599</v>
      </c>
      <c r="H611" s="21">
        <v>0.10212027826765201</v>
      </c>
      <c r="I611" s="21">
        <v>0.122457539971667</v>
      </c>
      <c r="J611" s="21">
        <v>6.0987492357595798E-2</v>
      </c>
      <c r="K611" s="21">
        <v>8.5810466529849305E-2</v>
      </c>
      <c r="L611" s="21">
        <v>6.1292435888060402E-2</v>
      </c>
      <c r="M611" s="21">
        <v>8.2715057009503407E-2</v>
      </c>
      <c r="N611" s="21"/>
      <c r="O611" s="21"/>
    </row>
    <row r="612" spans="1:15">
      <c r="A612" s="20" t="str">
        <f t="shared" si="9"/>
        <v>CONSUMO PER CAPITA (kg ó litros por individuo)Patatas Fritas&lt;2MIL</v>
      </c>
      <c r="B612" s="20" t="s">
        <v>56</v>
      </c>
      <c r="C612" s="20" t="s">
        <v>55</v>
      </c>
      <c r="D612" s="20" t="s">
        <v>83</v>
      </c>
      <c r="E612" s="21">
        <v>0.20448130391435301</v>
      </c>
      <c r="F612" s="21">
        <v>0.111040728263276</v>
      </c>
      <c r="G612" s="21">
        <v>8.9961071596523001E-2</v>
      </c>
      <c r="H612" s="21">
        <v>0.14687035446348601</v>
      </c>
      <c r="I612" s="21">
        <v>0.17737558445996199</v>
      </c>
      <c r="J612" s="21">
        <v>8.430434966276E-2</v>
      </c>
      <c r="K612" s="21">
        <v>9.8200248911915006E-2</v>
      </c>
      <c r="L612" s="21">
        <v>0.132085875055267</v>
      </c>
      <c r="M612" s="21">
        <v>0.163381272682593</v>
      </c>
      <c r="N612" s="21"/>
      <c r="O612" s="21"/>
    </row>
    <row r="613" spans="1:15">
      <c r="A613" s="20" t="str">
        <f t="shared" si="9"/>
        <v>CONSUMO PER CAPITA (kg ó litros por individuo)Patatas Fritas2-5MIL</v>
      </c>
      <c r="B613" s="20" t="s">
        <v>56</v>
      </c>
      <c r="C613" s="20" t="s">
        <v>55</v>
      </c>
      <c r="D613" s="20" t="s">
        <v>86</v>
      </c>
      <c r="E613" s="21">
        <v>0.15468253034131799</v>
      </c>
      <c r="F613" s="21">
        <v>5.0256606768751599E-2</v>
      </c>
      <c r="G613" s="21">
        <v>0.12057867699806001</v>
      </c>
      <c r="H613" s="21">
        <v>3.98159938696502E-2</v>
      </c>
      <c r="I613" s="21">
        <v>0.10717569033506</v>
      </c>
      <c r="J613" s="21">
        <v>7.4104025523190994E-2</v>
      </c>
      <c r="K613" s="21">
        <v>9.9466133841305204E-2</v>
      </c>
      <c r="L613" s="21">
        <v>8.3505384415799702E-2</v>
      </c>
      <c r="M613" s="21">
        <v>7.7844800837184799E-2</v>
      </c>
      <c r="N613" s="21"/>
      <c r="O613" s="21"/>
    </row>
    <row r="614" spans="1:15">
      <c r="A614" s="20" t="str">
        <f t="shared" si="9"/>
        <v>CONSUMO PER CAPITA (kg ó litros por individuo)Patatas Fritas5-10MIL</v>
      </c>
      <c r="B614" s="20" t="s">
        <v>56</v>
      </c>
      <c r="C614" s="20" t="s">
        <v>55</v>
      </c>
      <c r="D614" s="20" t="s">
        <v>87</v>
      </c>
      <c r="E614" s="21">
        <v>0.24159496382683601</v>
      </c>
      <c r="F614" s="21">
        <v>0.12003221070985701</v>
      </c>
      <c r="G614" s="21">
        <v>3.98852611179299E-2</v>
      </c>
      <c r="H614" s="21">
        <v>6.7879051360683104E-2</v>
      </c>
      <c r="I614" s="21">
        <v>0.14629645329548999</v>
      </c>
      <c r="J614" s="21">
        <v>7.2507158690873597E-2</v>
      </c>
      <c r="K614" s="21">
        <v>9.0455293106507795E-2</v>
      </c>
      <c r="L614" s="21">
        <v>5.3457781752041203E-2</v>
      </c>
      <c r="M614" s="21">
        <v>6.0235151436349998E-2</v>
      </c>
      <c r="N614" s="21"/>
      <c r="O614" s="21"/>
    </row>
    <row r="615" spans="1:15">
      <c r="A615" s="20" t="str">
        <f t="shared" si="9"/>
        <v>CONSUMO PER CAPITA (kg ó litros por individuo)Patatas Fritas10-30MIL</v>
      </c>
      <c r="B615" s="20" t="s">
        <v>56</v>
      </c>
      <c r="C615" s="20" t="s">
        <v>55</v>
      </c>
      <c r="D615" s="20" t="s">
        <v>88</v>
      </c>
      <c r="E615" s="21">
        <v>0.20590497455679399</v>
      </c>
      <c r="F615" s="21">
        <v>0.17599632066828499</v>
      </c>
      <c r="G615" s="21">
        <v>0.12651965014778399</v>
      </c>
      <c r="H615" s="21">
        <v>0.118866039544573</v>
      </c>
      <c r="I615" s="21">
        <v>0.16607946814150201</v>
      </c>
      <c r="J615" s="21">
        <v>0.145975230292061</v>
      </c>
      <c r="K615" s="21">
        <v>0.12815210485004699</v>
      </c>
      <c r="L615" s="21">
        <v>0.14107688194835499</v>
      </c>
      <c r="M615" s="21">
        <v>0.18882544686659</v>
      </c>
      <c r="N615" s="21"/>
      <c r="O615" s="21"/>
    </row>
    <row r="616" spans="1:15">
      <c r="A616" s="20" t="str">
        <f t="shared" si="9"/>
        <v>CONSUMO PER CAPITA (kg ó litros por individuo)Patatas Fritas30-100MIL</v>
      </c>
      <c r="B616" s="20" t="s">
        <v>56</v>
      </c>
      <c r="C616" s="20" t="s">
        <v>55</v>
      </c>
      <c r="D616" s="20" t="s">
        <v>89</v>
      </c>
      <c r="E616" s="21">
        <v>0.20422929580973301</v>
      </c>
      <c r="F616" s="21">
        <v>0.12452130770962599</v>
      </c>
      <c r="G616" s="21">
        <v>0.152797151852787</v>
      </c>
      <c r="H616" s="21">
        <v>0.124935616517464</v>
      </c>
      <c r="I616" s="21">
        <v>0.20575337227500701</v>
      </c>
      <c r="J616" s="21">
        <v>0.118445229860351</v>
      </c>
      <c r="K616" s="21">
        <v>0.11695606397079999</v>
      </c>
      <c r="L616" s="21">
        <v>0.106564459291677</v>
      </c>
      <c r="M616" s="21">
        <v>0.169297068324297</v>
      </c>
      <c r="N616" s="21"/>
      <c r="O616" s="21"/>
    </row>
    <row r="617" spans="1:15">
      <c r="A617" s="20" t="str">
        <f t="shared" si="9"/>
        <v>CONSUMO PER CAPITA (kg ó litros por individuo)Patatas Fritas100-200MIL</v>
      </c>
      <c r="B617" s="20" t="s">
        <v>56</v>
      </c>
      <c r="C617" s="20" t="s">
        <v>55</v>
      </c>
      <c r="D617" s="20" t="s">
        <v>90</v>
      </c>
      <c r="E617" s="21">
        <v>0.123355424825838</v>
      </c>
      <c r="F617" s="21">
        <v>5.8794414304606003E-2</v>
      </c>
      <c r="G617" s="21">
        <v>7.7758612352061204E-2</v>
      </c>
      <c r="H617" s="21">
        <v>0.104519499722512</v>
      </c>
      <c r="I617" s="21">
        <v>0.12600084161311001</v>
      </c>
      <c r="J617" s="21">
        <v>0.105838472084773</v>
      </c>
      <c r="K617" s="21">
        <v>8.1558417712158202E-2</v>
      </c>
      <c r="L617" s="21">
        <v>0.101392637716276</v>
      </c>
      <c r="M617" s="21">
        <v>0.146500858075439</v>
      </c>
      <c r="N617" s="21"/>
      <c r="O617" s="21"/>
    </row>
    <row r="618" spans="1:15">
      <c r="A618" s="20" t="str">
        <f t="shared" si="9"/>
        <v>CONSUMO PER CAPITA (kg ó litros por individuo)Patatas Fritas200-500MIL</v>
      </c>
      <c r="B618" s="20" t="s">
        <v>56</v>
      </c>
      <c r="C618" s="20" t="s">
        <v>55</v>
      </c>
      <c r="D618" s="20" t="s">
        <v>91</v>
      </c>
      <c r="E618" s="21">
        <v>0.16459045604466199</v>
      </c>
      <c r="F618" s="21">
        <v>9.8935434380224493E-2</v>
      </c>
      <c r="G618" s="21">
        <v>6.8859526698852994E-2</v>
      </c>
      <c r="H618" s="21">
        <v>0.101399918223022</v>
      </c>
      <c r="I618" s="21">
        <v>0.14927359808350199</v>
      </c>
      <c r="J618" s="21">
        <v>8.4717080932672995E-2</v>
      </c>
      <c r="K618" s="21">
        <v>6.7421638255012198E-2</v>
      </c>
      <c r="L618" s="21">
        <v>8.3107357554125294E-2</v>
      </c>
      <c r="M618" s="21">
        <v>0.15773839940419099</v>
      </c>
      <c r="N618" s="21"/>
      <c r="O618" s="21"/>
    </row>
    <row r="619" spans="1:15">
      <c r="A619" s="20" t="str">
        <f t="shared" si="9"/>
        <v>CONSUMO PER CAPITA (kg ó litros por individuo)Patatas Fritas&gt;500MIL</v>
      </c>
      <c r="B619" s="20" t="s">
        <v>56</v>
      </c>
      <c r="C619" s="20" t="s">
        <v>55</v>
      </c>
      <c r="D619" s="20" t="s">
        <v>92</v>
      </c>
      <c r="E619" s="21">
        <v>0.17410370102558201</v>
      </c>
      <c r="F619" s="21">
        <v>9.7865861725084796E-2</v>
      </c>
      <c r="G619" s="21">
        <v>0.11796525380610499</v>
      </c>
      <c r="H619" s="21">
        <v>0.112232827651534</v>
      </c>
      <c r="I619" s="21">
        <v>0.181376102175138</v>
      </c>
      <c r="J619" s="21">
        <v>0.12787144536923301</v>
      </c>
      <c r="K619" s="21">
        <v>9.4803028802161904E-2</v>
      </c>
      <c r="L619" s="21">
        <v>0.107769095115199</v>
      </c>
      <c r="M619" s="21">
        <v>0.13798631889149701</v>
      </c>
      <c r="N619" s="21"/>
      <c r="O619" s="21"/>
    </row>
    <row r="620" spans="1:15">
      <c r="A620" s="20" t="str">
        <f t="shared" si="9"/>
        <v>CONSUMO PER CAPITA (kg ó litros por individuo)Patatas FritasDE 15 A 19 AÑOS</v>
      </c>
      <c r="B620" s="20" t="s">
        <v>56</v>
      </c>
      <c r="C620" s="20" t="s">
        <v>55</v>
      </c>
      <c r="D620" s="20" t="s">
        <v>93</v>
      </c>
      <c r="E620" s="21">
        <v>0.24692350583331599</v>
      </c>
      <c r="F620" s="21">
        <v>0.116749074501643</v>
      </c>
      <c r="G620" s="21">
        <v>0.114483012380901</v>
      </c>
      <c r="H620" s="21">
        <v>5.0149103334707498E-2</v>
      </c>
      <c r="I620" s="21">
        <v>9.9217173582686197E-2</v>
      </c>
      <c r="J620" s="21">
        <v>0.158963883530686</v>
      </c>
      <c r="K620" s="21">
        <v>8.1168889758548898E-2</v>
      </c>
      <c r="L620" s="21">
        <v>0.102748445206276</v>
      </c>
      <c r="M620" s="21">
        <v>0.10243239973297</v>
      </c>
      <c r="N620" s="21"/>
      <c r="O620" s="21"/>
    </row>
    <row r="621" spans="1:15">
      <c r="A621" s="20" t="str">
        <f t="shared" si="9"/>
        <v>CONSUMO PER CAPITA (kg ó litros por individuo)Patatas FritasDE 20 A 24 AÑOS</v>
      </c>
      <c r="B621" s="20" t="s">
        <v>56</v>
      </c>
      <c r="C621" s="20" t="s">
        <v>55</v>
      </c>
      <c r="D621" s="20" t="s">
        <v>94</v>
      </c>
      <c r="E621" s="21">
        <v>7.8858035974635296E-2</v>
      </c>
      <c r="F621" s="21">
        <v>6.7082729664401999E-2</v>
      </c>
      <c r="G621" s="21">
        <v>6.4812854227462205E-2</v>
      </c>
      <c r="H621" s="21">
        <v>0.12395658762310401</v>
      </c>
      <c r="I621" s="21">
        <v>0.131979229508492</v>
      </c>
      <c r="J621" s="21">
        <v>5.49807873532751E-2</v>
      </c>
      <c r="K621" s="21">
        <v>9.4845084053395298E-2</v>
      </c>
      <c r="L621" s="21">
        <v>8.3578904148391905E-2</v>
      </c>
      <c r="M621" s="21">
        <v>0.104730605449578</v>
      </c>
      <c r="N621" s="21"/>
      <c r="O621" s="21"/>
    </row>
    <row r="622" spans="1:15">
      <c r="A622" s="20" t="str">
        <f t="shared" si="9"/>
        <v>CONSUMO PER CAPITA (kg ó litros por individuo)Patatas FritasDE 25 A 34 AÑOS</v>
      </c>
      <c r="B622" s="20" t="s">
        <v>56</v>
      </c>
      <c r="C622" s="20" t="s">
        <v>55</v>
      </c>
      <c r="D622" s="20" t="s">
        <v>95</v>
      </c>
      <c r="E622" s="21">
        <v>0.11893992431853199</v>
      </c>
      <c r="F622" s="21">
        <v>7.3397700123911502E-2</v>
      </c>
      <c r="G622" s="21">
        <v>6.9562704688972798E-2</v>
      </c>
      <c r="H622" s="21">
        <v>4.9454677828431798E-2</v>
      </c>
      <c r="I622" s="21">
        <v>8.9244030633527802E-2</v>
      </c>
      <c r="J622" s="21">
        <v>5.6243680798232699E-2</v>
      </c>
      <c r="K622" s="21">
        <v>4.1695303958959498E-2</v>
      </c>
      <c r="L622" s="21">
        <v>4.5971573433527001E-2</v>
      </c>
      <c r="M622" s="21">
        <v>9.0938769087069299E-2</v>
      </c>
      <c r="N622" s="21"/>
      <c r="O622" s="21"/>
    </row>
    <row r="623" spans="1:15">
      <c r="A623" s="20" t="str">
        <f t="shared" si="9"/>
        <v>CONSUMO PER CAPITA (kg ó litros por individuo)Patatas FritasDE 35 A 49 AÑOS</v>
      </c>
      <c r="B623" s="20" t="s">
        <v>56</v>
      </c>
      <c r="C623" s="20" t="s">
        <v>55</v>
      </c>
      <c r="D623" s="20" t="s">
        <v>96</v>
      </c>
      <c r="E623" s="21">
        <v>0.165263742989295</v>
      </c>
      <c r="F623" s="21">
        <v>0.114293905391036</v>
      </c>
      <c r="G623" s="21">
        <v>9.1423702114962896E-2</v>
      </c>
      <c r="H623" s="21">
        <v>8.1393386420317099E-2</v>
      </c>
      <c r="I623" s="21">
        <v>0.14131395376943301</v>
      </c>
      <c r="J623" s="21">
        <v>6.7804699104210803E-2</v>
      </c>
      <c r="K623" s="21">
        <v>7.9874613337825903E-2</v>
      </c>
      <c r="L623" s="21">
        <v>8.0769334099696999E-2</v>
      </c>
      <c r="M623" s="21">
        <v>9.2755980448741102E-2</v>
      </c>
      <c r="N623" s="21"/>
      <c r="O623" s="21"/>
    </row>
    <row r="624" spans="1:15">
      <c r="A624" s="20" t="str">
        <f t="shared" si="9"/>
        <v>CONSUMO PER CAPITA (kg ó litros por individuo)Patatas FritasDE 50 A 59 AÑOS</v>
      </c>
      <c r="B624" s="20" t="s">
        <v>56</v>
      </c>
      <c r="C624" s="20" t="s">
        <v>55</v>
      </c>
      <c r="D624" s="20" t="s">
        <v>97</v>
      </c>
      <c r="E624" s="21">
        <v>0.200135809741841</v>
      </c>
      <c r="F624" s="21">
        <v>0.123273767548504</v>
      </c>
      <c r="G624" s="21">
        <v>0.10602202707012701</v>
      </c>
      <c r="H624" s="21">
        <v>0.124531063007065</v>
      </c>
      <c r="I624" s="21">
        <v>0.17662963321713801</v>
      </c>
      <c r="J624" s="21">
        <v>0.121741324246113</v>
      </c>
      <c r="K624" s="21">
        <v>0.10600111605117001</v>
      </c>
      <c r="L624" s="21">
        <v>9.8421468903139395E-2</v>
      </c>
      <c r="M624" s="21">
        <v>0.14484206327267601</v>
      </c>
      <c r="N624" s="21"/>
      <c r="O624" s="21"/>
    </row>
    <row r="625" spans="1:15">
      <c r="A625" s="20" t="str">
        <f t="shared" si="9"/>
        <v>CONSUMO PER CAPITA (kg ó litros por individuo)Patatas FritasDE 60 A 75 AÑOS</v>
      </c>
      <c r="B625" s="20" t="s">
        <v>56</v>
      </c>
      <c r="C625" s="20" t="s">
        <v>55</v>
      </c>
      <c r="D625" s="20" t="s">
        <v>98</v>
      </c>
      <c r="E625" s="21">
        <v>0.25632280286092402</v>
      </c>
      <c r="F625" s="21">
        <v>0.141578277250172</v>
      </c>
      <c r="G625" s="21">
        <v>0.16716950202032901</v>
      </c>
      <c r="H625" s="21">
        <v>0.17456351917646501</v>
      </c>
      <c r="I625" s="21">
        <v>0.26530727985786501</v>
      </c>
      <c r="J625" s="21">
        <v>0.19166604225834999</v>
      </c>
      <c r="K625" s="21">
        <v>0.165966071172341</v>
      </c>
      <c r="L625" s="21">
        <v>0.184775898083749</v>
      </c>
      <c r="M625" s="21">
        <v>0.28222142147594298</v>
      </c>
      <c r="N625" s="21"/>
      <c r="O625" s="21"/>
    </row>
    <row r="626" spans="1:15">
      <c r="A626" s="20" t="str">
        <f t="shared" si="9"/>
        <v>CONSUMO PER CAPITA (kg ó litros por individuo)Patatas FritasNIVEL ALTO</v>
      </c>
      <c r="B626" s="20" t="s">
        <v>56</v>
      </c>
      <c r="C626" s="20" t="s">
        <v>55</v>
      </c>
      <c r="D626" s="20" t="s">
        <v>99</v>
      </c>
      <c r="E626" s="21">
        <v>0.17435693157891299</v>
      </c>
      <c r="F626" s="21">
        <v>0.105737655798764</v>
      </c>
      <c r="G626" s="21">
        <v>0.109929216209562</v>
      </c>
      <c r="H626" s="21">
        <v>0.124150242291081</v>
      </c>
      <c r="I626" s="21">
        <v>0.17849332880492</v>
      </c>
      <c r="J626" s="21">
        <v>8.4091661181940502E-2</v>
      </c>
      <c r="K626" s="21">
        <v>7.2666148261495103E-2</v>
      </c>
      <c r="L626" s="21">
        <v>7.9237999821430996E-2</v>
      </c>
      <c r="M626" s="21">
        <v>0.14074079372104201</v>
      </c>
      <c r="N626" s="21"/>
      <c r="O626" s="21"/>
    </row>
    <row r="627" spans="1:15">
      <c r="A627" s="20" t="str">
        <f t="shared" si="9"/>
        <v>CONSUMO PER CAPITA (kg ó litros por individuo)Patatas FritasNIVEL MEDIO ALTO</v>
      </c>
      <c r="B627" s="20" t="s">
        <v>56</v>
      </c>
      <c r="C627" s="20" t="s">
        <v>55</v>
      </c>
      <c r="D627" s="20" t="s">
        <v>100</v>
      </c>
      <c r="E627" s="21">
        <v>0.17578355068346399</v>
      </c>
      <c r="F627" s="21">
        <v>0.114781977088409</v>
      </c>
      <c r="G627" s="21">
        <v>8.1170142369833095E-2</v>
      </c>
      <c r="H627" s="21">
        <v>7.7843580449274696E-2</v>
      </c>
      <c r="I627" s="21">
        <v>0.14161637285607201</v>
      </c>
      <c r="J627" s="21">
        <v>7.9837514479198304E-2</v>
      </c>
      <c r="K627" s="21">
        <v>9.0603816434195503E-2</v>
      </c>
      <c r="L627" s="21">
        <v>7.5943632996009397E-2</v>
      </c>
      <c r="M627" s="21">
        <v>0.104328933511196</v>
      </c>
      <c r="N627" s="21"/>
      <c r="O627" s="21"/>
    </row>
    <row r="628" spans="1:15">
      <c r="A628" s="20" t="str">
        <f t="shared" si="9"/>
        <v>CONSUMO PER CAPITA (kg ó litros por individuo)Patatas FritasNIVEL MEDIO</v>
      </c>
      <c r="B628" s="20" t="s">
        <v>56</v>
      </c>
      <c r="C628" s="20" t="s">
        <v>55</v>
      </c>
      <c r="D628" s="20" t="s">
        <v>101</v>
      </c>
      <c r="E628" s="21">
        <v>0.21768420896544199</v>
      </c>
      <c r="F628" s="21">
        <v>0.12378097713042301</v>
      </c>
      <c r="G628" s="21">
        <v>0.12699007544596999</v>
      </c>
      <c r="H628" s="21">
        <v>9.5617701339200403E-2</v>
      </c>
      <c r="I628" s="21">
        <v>0.17246531464769799</v>
      </c>
      <c r="J628" s="21">
        <v>0.137831470178779</v>
      </c>
      <c r="K628" s="21">
        <v>0.13177994414712499</v>
      </c>
      <c r="L628" s="21">
        <v>0.12938225186830801</v>
      </c>
      <c r="M628" s="21">
        <v>0.17219252785272199</v>
      </c>
      <c r="N628" s="21"/>
      <c r="O628" s="21"/>
    </row>
    <row r="629" spans="1:15">
      <c r="A629" s="20" t="str">
        <f t="shared" si="9"/>
        <v>CONSUMO PER CAPITA (kg ó litros por individuo)Patatas FritasNIVEL MEDIO BAJO</v>
      </c>
      <c r="B629" s="20" t="s">
        <v>56</v>
      </c>
      <c r="C629" s="20" t="s">
        <v>55</v>
      </c>
      <c r="D629" s="20" t="s">
        <v>102</v>
      </c>
      <c r="E629" s="21">
        <v>0.149314249465616</v>
      </c>
      <c r="F629" s="21">
        <v>8.7154160641766898E-2</v>
      </c>
      <c r="G629" s="21">
        <v>8.9415349576553907E-2</v>
      </c>
      <c r="H629" s="21">
        <v>7.7730434063038506E-2</v>
      </c>
      <c r="I629" s="21">
        <v>0.13679561721974701</v>
      </c>
      <c r="J629" s="21">
        <v>0.113046766593282</v>
      </c>
      <c r="K629" s="21">
        <v>0.11361043656401</v>
      </c>
      <c r="L629" s="21">
        <v>0.14088710540977201</v>
      </c>
      <c r="M629" s="21">
        <v>0.15081932469687101</v>
      </c>
      <c r="N629" s="21"/>
      <c r="O629" s="21"/>
    </row>
    <row r="630" spans="1:15">
      <c r="A630" s="20" t="str">
        <f t="shared" si="9"/>
        <v>CONSUMO PER CAPITA (kg ó litros por individuo)Patatas FritasNIVEL BAJO</v>
      </c>
      <c r="B630" s="20" t="s">
        <v>56</v>
      </c>
      <c r="C630" s="20" t="s">
        <v>55</v>
      </c>
      <c r="D630" s="20" t="s">
        <v>103</v>
      </c>
      <c r="E630" s="21">
        <v>0.193964506111237</v>
      </c>
      <c r="F630" s="21">
        <v>0.126297863136554</v>
      </c>
      <c r="G630" s="21">
        <v>0.117234906644845</v>
      </c>
      <c r="H630" s="21">
        <v>0.144501891743371</v>
      </c>
      <c r="I630" s="21">
        <v>0.18142152597023001</v>
      </c>
      <c r="J630" s="21">
        <v>0.12678384776579699</v>
      </c>
      <c r="K630" s="21">
        <v>9.1886824480485796E-2</v>
      </c>
      <c r="L630" s="21">
        <v>9.9950867229298399E-2</v>
      </c>
      <c r="M630" s="21">
        <v>0.15748132714654201</v>
      </c>
      <c r="N630" s="21"/>
      <c r="O630" s="21"/>
    </row>
    <row r="631" spans="1:15">
      <c r="A631" s="20" t="str">
        <f t="shared" si="9"/>
        <v>CONSUMO PER CAPITA (kg ó litros por individuo)Patatas FritasHOMBRE</v>
      </c>
      <c r="B631" s="20" t="s">
        <v>56</v>
      </c>
      <c r="C631" s="20" t="s">
        <v>55</v>
      </c>
      <c r="D631" s="20" t="s">
        <v>104</v>
      </c>
      <c r="E631" s="21">
        <v>0.160938433983219</v>
      </c>
      <c r="F631" s="21">
        <v>0.10991849286390699</v>
      </c>
      <c r="G631" s="21">
        <v>9.9082345164667102E-2</v>
      </c>
      <c r="H631" s="21">
        <v>9.1482974642870904E-2</v>
      </c>
      <c r="I631" s="21">
        <v>0.126635521832313</v>
      </c>
      <c r="J631" s="21">
        <v>0.106278854103539</v>
      </c>
      <c r="K631" s="21">
        <v>0.107356316549735</v>
      </c>
      <c r="L631" s="21">
        <v>0.110647294973232</v>
      </c>
      <c r="M631" s="21">
        <v>0.16182511654182999</v>
      </c>
      <c r="N631" s="21"/>
      <c r="O631" s="21"/>
    </row>
    <row r="632" spans="1:15">
      <c r="A632" s="20" t="str">
        <f t="shared" si="9"/>
        <v>CONSUMO PER CAPITA (kg ó litros por individuo)Patatas FritasMUJER</v>
      </c>
      <c r="B632" s="20" t="s">
        <v>56</v>
      </c>
      <c r="C632" s="20" t="s">
        <v>55</v>
      </c>
      <c r="D632" s="20" t="s">
        <v>105</v>
      </c>
      <c r="E632" s="21">
        <v>0.21094929739717</v>
      </c>
      <c r="F632" s="21">
        <v>0.11693039836415001</v>
      </c>
      <c r="G632" s="21">
        <v>0.117563612808506</v>
      </c>
      <c r="H632" s="21">
        <v>0.123304735042297</v>
      </c>
      <c r="I632" s="21">
        <v>0.20441871121278701</v>
      </c>
      <c r="J632" s="21">
        <v>0.115263046282524</v>
      </c>
      <c r="K632" s="21">
        <v>9.4149643975735303E-2</v>
      </c>
      <c r="L632" s="21">
        <v>9.9723928136857404E-2</v>
      </c>
      <c r="M632" s="21">
        <v>0.13528488855017101</v>
      </c>
      <c r="N632" s="21"/>
      <c r="O632" s="21"/>
    </row>
    <row r="633" spans="1:15">
      <c r="A633" s="20" t="str">
        <f t="shared" si="9"/>
        <v>CONSUMO PER CAPITA (kg ó litros por individuo)Otros Snacks SaladosT.ESPAÑA</v>
      </c>
      <c r="B633" s="20" t="s">
        <v>56</v>
      </c>
      <c r="C633" s="20" t="s">
        <v>60</v>
      </c>
      <c r="D633" s="20" t="s">
        <v>47</v>
      </c>
      <c r="E633" s="21">
        <v>0.10053633891061201</v>
      </c>
      <c r="F633" s="21">
        <v>6.9400342811493404E-2</v>
      </c>
      <c r="G633" s="21">
        <v>7.6510341330842405E-2</v>
      </c>
      <c r="H633" s="21">
        <v>7.5362258588174497E-2</v>
      </c>
      <c r="I633" s="21">
        <v>0.10267492458555599</v>
      </c>
      <c r="J633" s="21">
        <v>7.3678816854991197E-2</v>
      </c>
      <c r="K633" s="21">
        <v>8.0642987726908505E-2</v>
      </c>
      <c r="L633" s="21">
        <v>8.4324032558990597E-2</v>
      </c>
      <c r="M633" s="21">
        <v>0.106987727708383</v>
      </c>
      <c r="N633" s="21"/>
      <c r="O633" s="21"/>
    </row>
    <row r="634" spans="1:15">
      <c r="A634" s="20" t="str">
        <f t="shared" si="9"/>
        <v>CONSUMO PER CAPITA (kg ó litros por individuo)Otros Snacks SaladosBCN AM</v>
      </c>
      <c r="B634" s="20" t="s">
        <v>56</v>
      </c>
      <c r="C634" s="20" t="s">
        <v>60</v>
      </c>
      <c r="D634" s="20" t="s">
        <v>52</v>
      </c>
      <c r="E634" s="21">
        <v>6.6175506164860995E-2</v>
      </c>
      <c r="F634" s="21">
        <v>7.45401266890445E-2</v>
      </c>
      <c r="G634" s="21">
        <v>6.53965994057185E-2</v>
      </c>
      <c r="H634" s="21">
        <v>9.3565849770218104E-2</v>
      </c>
      <c r="I634" s="21">
        <v>8.0382519513225295E-2</v>
      </c>
      <c r="J634" s="21">
        <v>8.3822836307495097E-2</v>
      </c>
      <c r="K634" s="21">
        <v>0.114093755291715</v>
      </c>
      <c r="L634" s="21">
        <v>0.16172599288337899</v>
      </c>
      <c r="M634" s="21">
        <v>0.12534445386304099</v>
      </c>
      <c r="N634" s="21"/>
      <c r="O634" s="21"/>
    </row>
    <row r="635" spans="1:15">
      <c r="A635" s="20" t="str">
        <f t="shared" si="9"/>
        <v>CONSUMO PER CAPITA (kg ó litros por individuo)Otros Snacks SaladosREST.CAT ARAGON</v>
      </c>
      <c r="B635" s="20" t="s">
        <v>56</v>
      </c>
      <c r="C635" s="20" t="s">
        <v>60</v>
      </c>
      <c r="D635" s="20" t="s">
        <v>57</v>
      </c>
      <c r="E635" s="21">
        <v>0.117959507092746</v>
      </c>
      <c r="F635" s="21">
        <v>4.5314419433722199E-2</v>
      </c>
      <c r="G635" s="21">
        <v>8.6522954098357197E-2</v>
      </c>
      <c r="H635" s="21">
        <v>8.1825024251446901E-2</v>
      </c>
      <c r="I635" s="21">
        <v>0.13198503439701201</v>
      </c>
      <c r="J635" s="21">
        <v>7.3434467622458893E-2</v>
      </c>
      <c r="K635" s="21">
        <v>9.5178189699264504E-2</v>
      </c>
      <c r="L635" s="21">
        <v>9.9321218776541598E-2</v>
      </c>
      <c r="M635" s="21">
        <v>0.117663175433549</v>
      </c>
      <c r="N635" s="21"/>
      <c r="O635" s="21"/>
    </row>
    <row r="636" spans="1:15">
      <c r="A636" s="20" t="str">
        <f t="shared" si="9"/>
        <v>CONSUMO PER CAPITA (kg ó litros por individuo)Otros Snacks SaladosLEVANTE</v>
      </c>
      <c r="B636" s="20" t="s">
        <v>56</v>
      </c>
      <c r="C636" s="20" t="s">
        <v>60</v>
      </c>
      <c r="D636" s="20" t="s">
        <v>61</v>
      </c>
      <c r="E636" s="21">
        <v>8.2245054252635799E-2</v>
      </c>
      <c r="F636" s="21">
        <v>5.8751000363340598E-2</v>
      </c>
      <c r="G636" s="21">
        <v>5.8854225300694202E-2</v>
      </c>
      <c r="H636" s="21">
        <v>5.9039046886932497E-2</v>
      </c>
      <c r="I636" s="21">
        <v>0.105734513770463</v>
      </c>
      <c r="J636" s="21">
        <v>4.5285330899337298E-2</v>
      </c>
      <c r="K636" s="21">
        <v>4.4830349635935803E-2</v>
      </c>
      <c r="L636" s="21">
        <v>4.5771646841506697E-2</v>
      </c>
      <c r="M636" s="21">
        <v>5.6724899733495503E-2</v>
      </c>
      <c r="N636" s="21"/>
      <c r="O636" s="21"/>
    </row>
    <row r="637" spans="1:15">
      <c r="A637" s="20" t="str">
        <f t="shared" si="9"/>
        <v>CONSUMO PER CAPITA (kg ó litros por individuo)Otros Snacks SaladosANDALUCIA</v>
      </c>
      <c r="B637" s="20" t="s">
        <v>56</v>
      </c>
      <c r="C637" s="20" t="s">
        <v>60</v>
      </c>
      <c r="D637" s="20" t="s">
        <v>65</v>
      </c>
      <c r="E637" s="21">
        <v>8.8272090598284003E-2</v>
      </c>
      <c r="F637" s="21">
        <v>7.1586363163748404E-2</v>
      </c>
      <c r="G637" s="21">
        <v>7.2073136308303198E-2</v>
      </c>
      <c r="H637" s="21">
        <v>5.85348504723767E-2</v>
      </c>
      <c r="I637" s="21">
        <v>7.1387789161038301E-2</v>
      </c>
      <c r="J637" s="21">
        <v>7.0224710582793101E-2</v>
      </c>
      <c r="K637" s="21">
        <v>6.9688771138939995E-2</v>
      </c>
      <c r="L637" s="21">
        <v>6.4389804457658503E-2</v>
      </c>
      <c r="M637" s="21">
        <v>0.107794728290721</v>
      </c>
      <c r="N637" s="21"/>
      <c r="O637" s="21"/>
    </row>
    <row r="638" spans="1:15">
      <c r="A638" s="20" t="str">
        <f t="shared" si="9"/>
        <v>CONSUMO PER CAPITA (kg ó litros por individuo)Otros Snacks SaladosMDD AM</v>
      </c>
      <c r="B638" s="20" t="s">
        <v>56</v>
      </c>
      <c r="C638" s="20" t="s">
        <v>60</v>
      </c>
      <c r="D638" s="20" t="s">
        <v>69</v>
      </c>
      <c r="E638" s="21">
        <v>0.103788355369867</v>
      </c>
      <c r="F638" s="21">
        <v>5.61312575544839E-2</v>
      </c>
      <c r="G638" s="21">
        <v>9.9418506888738004E-2</v>
      </c>
      <c r="H638" s="21">
        <v>7.1972358114554699E-2</v>
      </c>
      <c r="I638" s="21">
        <v>0.12633096765236099</v>
      </c>
      <c r="J638" s="21">
        <v>5.7847302737721797E-2</v>
      </c>
      <c r="K638" s="21">
        <v>6.2303548661532399E-2</v>
      </c>
      <c r="L638" s="21">
        <v>7.7603724829877305E-2</v>
      </c>
      <c r="M638" s="21">
        <v>0.11046180467710701</v>
      </c>
      <c r="N638" s="21"/>
      <c r="O638" s="21"/>
    </row>
    <row r="639" spans="1:15">
      <c r="A639" s="20" t="str">
        <f t="shared" si="9"/>
        <v>CONSUMO PER CAPITA (kg ó litros por individuo)Otros Snacks SaladosRTO CENTRO</v>
      </c>
      <c r="B639" s="20" t="s">
        <v>56</v>
      </c>
      <c r="C639" s="20" t="s">
        <v>60</v>
      </c>
      <c r="D639" s="20" t="s">
        <v>73</v>
      </c>
      <c r="E639" s="21">
        <v>0.14357551401090099</v>
      </c>
      <c r="F639" s="21">
        <v>0.12918058019772699</v>
      </c>
      <c r="G639" s="21">
        <v>0.110065090427181</v>
      </c>
      <c r="H639" s="21">
        <v>9.5979016186329397E-2</v>
      </c>
      <c r="I639" s="21">
        <v>0.13817420634594499</v>
      </c>
      <c r="J639" s="21">
        <v>0.172942452775043</v>
      </c>
      <c r="K639" s="21">
        <v>0.18076364255131799</v>
      </c>
      <c r="L639" s="21">
        <v>0.16122253731479799</v>
      </c>
      <c r="M639" s="21">
        <v>0.222473773326095</v>
      </c>
      <c r="N639" s="21"/>
      <c r="O639" s="21"/>
    </row>
    <row r="640" spans="1:15">
      <c r="A640" s="20" t="str">
        <f t="shared" si="9"/>
        <v>CONSUMO PER CAPITA (kg ó litros por individuo)Otros Snacks SaladosNORTE-CENTRO</v>
      </c>
      <c r="B640" s="20" t="s">
        <v>56</v>
      </c>
      <c r="C640" s="20" t="s">
        <v>60</v>
      </c>
      <c r="D640" s="20" t="s">
        <v>77</v>
      </c>
      <c r="E640" s="21">
        <v>0.12972811342749599</v>
      </c>
      <c r="F640" s="21">
        <v>7.7420607156192006E-2</v>
      </c>
      <c r="G640" s="21">
        <v>7.4877982011105695E-2</v>
      </c>
      <c r="H640" s="21">
        <v>9.8309011993021805E-2</v>
      </c>
      <c r="I640" s="21">
        <v>0.127241283319912</v>
      </c>
      <c r="J640" s="21">
        <v>7.0765642717929705E-2</v>
      </c>
      <c r="K640" s="21">
        <v>6.4713159274418106E-2</v>
      </c>
      <c r="L640" s="21">
        <v>7.4628327970170202E-2</v>
      </c>
      <c r="M640" s="21">
        <v>7.8165637014334599E-2</v>
      </c>
      <c r="N640" s="21"/>
      <c r="O640" s="21"/>
    </row>
    <row r="641" spans="1:15">
      <c r="A641" s="20" t="str">
        <f t="shared" si="9"/>
        <v>CONSUMO PER CAPITA (kg ó litros por individuo)Otros Snacks SaladosNOROESTE</v>
      </c>
      <c r="B641" s="20" t="s">
        <v>56</v>
      </c>
      <c r="C641" s="20" t="s">
        <v>60</v>
      </c>
      <c r="D641" s="20" t="s">
        <v>80</v>
      </c>
      <c r="E641" s="21">
        <v>8.9713481973103498E-2</v>
      </c>
      <c r="F641" s="21">
        <v>6.0084140147489203E-2</v>
      </c>
      <c r="G641" s="21">
        <v>4.57457227508496E-2</v>
      </c>
      <c r="H641" s="21">
        <v>7.2207451594446595E-2</v>
      </c>
      <c r="I641" s="21">
        <v>4.8914004565022498E-2</v>
      </c>
      <c r="J641" s="21">
        <v>3.9731171467287899E-2</v>
      </c>
      <c r="K641" s="21">
        <v>4.9139193398155E-2</v>
      </c>
      <c r="L641" s="21">
        <v>3.0889740904821401E-2</v>
      </c>
      <c r="M641" s="21">
        <v>6.0029492708073597E-2</v>
      </c>
      <c r="N641" s="21"/>
      <c r="O641" s="21"/>
    </row>
    <row r="642" spans="1:15">
      <c r="A642" s="20" t="str">
        <f t="shared" si="9"/>
        <v>CONSUMO PER CAPITA (kg ó litros por individuo)Otros Snacks Salados&lt;2MIL</v>
      </c>
      <c r="B642" s="20" t="s">
        <v>56</v>
      </c>
      <c r="C642" s="20" t="s">
        <v>60</v>
      </c>
      <c r="D642" s="20" t="s">
        <v>83</v>
      </c>
      <c r="E642" s="21">
        <v>0.136615781331721</v>
      </c>
      <c r="F642" s="21">
        <v>7.2327845449705802E-2</v>
      </c>
      <c r="G642" s="21">
        <v>5.7255978651007997E-2</v>
      </c>
      <c r="H642" s="21">
        <v>6.6791674713202298E-2</v>
      </c>
      <c r="I642" s="21">
        <v>0.121521232102687</v>
      </c>
      <c r="J642" s="21">
        <v>3.7289848170045999E-2</v>
      </c>
      <c r="K642" s="21">
        <v>9.0850946640876201E-2</v>
      </c>
      <c r="L642" s="21">
        <v>8.2415732630350499E-2</v>
      </c>
      <c r="M642" s="21">
        <v>0.11193805377291401</v>
      </c>
      <c r="N642" s="21"/>
      <c r="O642" s="21"/>
    </row>
    <row r="643" spans="1:15">
      <c r="A643" s="20" t="str">
        <f t="shared" si="9"/>
        <v>CONSUMO PER CAPITA (kg ó litros por individuo)Otros Snacks Salados2-5MIL</v>
      </c>
      <c r="B643" s="20" t="s">
        <v>56</v>
      </c>
      <c r="C643" s="20" t="s">
        <v>60</v>
      </c>
      <c r="D643" s="20" t="s">
        <v>86</v>
      </c>
      <c r="E643" s="21">
        <v>5.5852651071105403E-2</v>
      </c>
      <c r="F643" s="21">
        <v>6.9247953942753807E-2</v>
      </c>
      <c r="G643" s="21">
        <v>6.1712446681271703E-2</v>
      </c>
      <c r="H643" s="21">
        <v>8.3463298083544302E-2</v>
      </c>
      <c r="I643" s="21">
        <v>0.10112617601790599</v>
      </c>
      <c r="J643" s="21">
        <v>7.5108749574350403E-2</v>
      </c>
      <c r="K643" s="21">
        <v>5.2556627852075301E-2</v>
      </c>
      <c r="L643" s="21">
        <v>5.1441362052048099E-2</v>
      </c>
      <c r="M643" s="21">
        <v>7.2607444220814499E-2</v>
      </c>
      <c r="N643" s="21"/>
      <c r="O643" s="21"/>
    </row>
    <row r="644" spans="1:15">
      <c r="A644" s="20" t="str">
        <f t="shared" ref="A644:A707" si="10">B644&amp;C644&amp;D644</f>
        <v>CONSUMO PER CAPITA (kg ó litros por individuo)Otros Snacks Salados5-10MIL</v>
      </c>
      <c r="B644" s="20" t="s">
        <v>56</v>
      </c>
      <c r="C644" s="20" t="s">
        <v>60</v>
      </c>
      <c r="D644" s="20" t="s">
        <v>87</v>
      </c>
      <c r="E644" s="21">
        <v>0.106400210007897</v>
      </c>
      <c r="F644" s="21">
        <v>8.5746768673921003E-2</v>
      </c>
      <c r="G644" s="21">
        <v>6.2699567026261505E-2</v>
      </c>
      <c r="H644" s="21">
        <v>4.1115197045264701E-2</v>
      </c>
      <c r="I644" s="21">
        <v>4.8442438634774598E-2</v>
      </c>
      <c r="J644" s="21">
        <v>4.1195438638402297E-2</v>
      </c>
      <c r="K644" s="21">
        <v>7.0658780507092303E-2</v>
      </c>
      <c r="L644" s="21">
        <v>4.8480445876780701E-2</v>
      </c>
      <c r="M644" s="21">
        <v>6.0871886633381701E-2</v>
      </c>
      <c r="N644" s="21"/>
      <c r="O644" s="21"/>
    </row>
    <row r="645" spans="1:15">
      <c r="A645" s="20" t="str">
        <f t="shared" si="10"/>
        <v>CONSUMO PER CAPITA (kg ó litros por individuo)Otros Snacks Salados10-30MIL</v>
      </c>
      <c r="B645" s="20" t="s">
        <v>56</v>
      </c>
      <c r="C645" s="20" t="s">
        <v>60</v>
      </c>
      <c r="D645" s="20" t="s">
        <v>88</v>
      </c>
      <c r="E645" s="21">
        <v>0.12855427449672099</v>
      </c>
      <c r="F645" s="21">
        <v>9.5401693669084395E-2</v>
      </c>
      <c r="G645" s="21">
        <v>8.3506053971868804E-2</v>
      </c>
      <c r="H645" s="21">
        <v>0.109804399166423</v>
      </c>
      <c r="I645" s="21">
        <v>0.13369182583981301</v>
      </c>
      <c r="J645" s="21">
        <v>0.120606582423438</v>
      </c>
      <c r="K645" s="21">
        <v>0.11336794680476001</v>
      </c>
      <c r="L645" s="21">
        <v>9.3546857255956198E-2</v>
      </c>
      <c r="M645" s="21">
        <v>0.12766507532704199</v>
      </c>
      <c r="N645" s="21"/>
      <c r="O645" s="21"/>
    </row>
    <row r="646" spans="1:15">
      <c r="A646" s="20" t="str">
        <f t="shared" si="10"/>
        <v>CONSUMO PER CAPITA (kg ó litros por individuo)Otros Snacks Salados30-100MIL</v>
      </c>
      <c r="B646" s="20" t="s">
        <v>56</v>
      </c>
      <c r="C646" s="20" t="s">
        <v>60</v>
      </c>
      <c r="D646" s="20" t="s">
        <v>89</v>
      </c>
      <c r="E646" s="21">
        <v>8.1283324910849594E-2</v>
      </c>
      <c r="F646" s="21">
        <v>5.2607538243566801E-2</v>
      </c>
      <c r="G646" s="21">
        <v>7.4715268411599103E-2</v>
      </c>
      <c r="H646" s="21">
        <v>6.0677955590150802E-2</v>
      </c>
      <c r="I646" s="21">
        <v>0.10737939740093</v>
      </c>
      <c r="J646" s="21">
        <v>6.8051371218043694E-2</v>
      </c>
      <c r="K646" s="21">
        <v>8.3796737161708504E-2</v>
      </c>
      <c r="L646" s="21">
        <v>8.7269405635407499E-2</v>
      </c>
      <c r="M646" s="21">
        <v>0.10078378870082901</v>
      </c>
      <c r="N646" s="21"/>
      <c r="O646" s="21"/>
    </row>
    <row r="647" spans="1:15">
      <c r="A647" s="20" t="str">
        <f t="shared" si="10"/>
        <v>CONSUMO PER CAPITA (kg ó litros por individuo)Otros Snacks Salados100-200MIL</v>
      </c>
      <c r="B647" s="20" t="s">
        <v>56</v>
      </c>
      <c r="C647" s="20" t="s">
        <v>60</v>
      </c>
      <c r="D647" s="20" t="s">
        <v>90</v>
      </c>
      <c r="E647" s="21">
        <v>0.113634302603523</v>
      </c>
      <c r="F647" s="21">
        <v>8.2548648913642997E-2</v>
      </c>
      <c r="G647" s="21">
        <v>9.8348788533081696E-2</v>
      </c>
      <c r="H647" s="21">
        <v>5.6738601856447697E-2</v>
      </c>
      <c r="I647" s="21">
        <v>9.1216602458078902E-2</v>
      </c>
      <c r="J647" s="21">
        <v>7.2547757228232798E-2</v>
      </c>
      <c r="K647" s="21">
        <v>6.8304246637796898E-2</v>
      </c>
      <c r="L647" s="21">
        <v>9.5598608673210003E-2</v>
      </c>
      <c r="M647" s="21">
        <v>0.12249677676170601</v>
      </c>
      <c r="N647" s="21"/>
      <c r="O647" s="21"/>
    </row>
    <row r="648" spans="1:15">
      <c r="A648" s="20" t="str">
        <f t="shared" si="10"/>
        <v>CONSUMO PER CAPITA (kg ó litros por individuo)Otros Snacks Salados200-500MIL</v>
      </c>
      <c r="B648" s="20" t="s">
        <v>56</v>
      </c>
      <c r="C648" s="20" t="s">
        <v>60</v>
      </c>
      <c r="D648" s="20" t="s">
        <v>91</v>
      </c>
      <c r="E648" s="21">
        <v>0.101226890042707</v>
      </c>
      <c r="F648" s="21">
        <v>6.0246388132166803E-2</v>
      </c>
      <c r="G648" s="21">
        <v>7.7390021874248302E-2</v>
      </c>
      <c r="H648" s="21">
        <v>8.1788451129149606E-2</v>
      </c>
      <c r="I648" s="21">
        <v>0.103842875836632</v>
      </c>
      <c r="J648" s="21">
        <v>6.8153053014877799E-2</v>
      </c>
      <c r="K648" s="21">
        <v>7.7319957053704202E-2</v>
      </c>
      <c r="L648" s="21">
        <v>8.15034720670057E-2</v>
      </c>
      <c r="M648" s="21">
        <v>0.113538820541115</v>
      </c>
      <c r="N648" s="21"/>
      <c r="O648" s="21"/>
    </row>
    <row r="649" spans="1:15">
      <c r="A649" s="20" t="str">
        <f t="shared" si="10"/>
        <v>CONSUMO PER CAPITA (kg ó litros por individuo)Otros Snacks Salados&gt;500MIL</v>
      </c>
      <c r="B649" s="20" t="s">
        <v>56</v>
      </c>
      <c r="C649" s="20" t="s">
        <v>60</v>
      </c>
      <c r="D649" s="20" t="s">
        <v>92</v>
      </c>
      <c r="E649" s="21">
        <v>8.8048126405565794E-2</v>
      </c>
      <c r="F649" s="21">
        <v>5.2735583907807297E-2</v>
      </c>
      <c r="G649" s="21">
        <v>7.6013859544850695E-2</v>
      </c>
      <c r="H649" s="21">
        <v>7.9506561485161401E-2</v>
      </c>
      <c r="I649" s="21">
        <v>9.0079729752807897E-2</v>
      </c>
      <c r="J649" s="21">
        <v>6.24333013259167E-2</v>
      </c>
      <c r="K649" s="21">
        <v>6.3797282501724104E-2</v>
      </c>
      <c r="L649" s="21">
        <v>9.6396623724775296E-2</v>
      </c>
      <c r="M649" s="21">
        <v>0.111472402679701</v>
      </c>
      <c r="N649" s="21"/>
      <c r="O649" s="21"/>
    </row>
    <row r="650" spans="1:15">
      <c r="A650" s="20" t="str">
        <f t="shared" si="10"/>
        <v>CONSUMO PER CAPITA (kg ó litros por individuo)Otros Snacks SaladosDE 15 A 19 AÑOS</v>
      </c>
      <c r="B650" s="20" t="s">
        <v>56</v>
      </c>
      <c r="C650" s="20" t="s">
        <v>60</v>
      </c>
      <c r="D650" s="20" t="s">
        <v>93</v>
      </c>
      <c r="E650" s="21">
        <v>0.11886776514311399</v>
      </c>
      <c r="F650" s="21">
        <v>0.12062281426318</v>
      </c>
      <c r="G650" s="21">
        <v>0.102642642286013</v>
      </c>
      <c r="H650" s="21">
        <v>6.4979587323387794E-2</v>
      </c>
      <c r="I650" s="21">
        <v>7.6370658931223703E-2</v>
      </c>
      <c r="J650" s="21">
        <v>8.9024085645919807E-2</v>
      </c>
      <c r="K650" s="21">
        <v>9.7063120918886303E-2</v>
      </c>
      <c r="L650" s="21">
        <v>0.148103181810852</v>
      </c>
      <c r="M650" s="21">
        <v>0.14414379968521401</v>
      </c>
      <c r="N650" s="21"/>
      <c r="O650" s="21"/>
    </row>
    <row r="651" spans="1:15">
      <c r="A651" s="20" t="str">
        <f t="shared" si="10"/>
        <v>CONSUMO PER CAPITA (kg ó litros por individuo)Otros Snacks SaladosDE 20 A 24 AÑOS</v>
      </c>
      <c r="B651" s="20" t="s">
        <v>56</v>
      </c>
      <c r="C651" s="20" t="s">
        <v>60</v>
      </c>
      <c r="D651" s="20" t="s">
        <v>94</v>
      </c>
      <c r="E651" s="21">
        <v>4.5619069882526703E-2</v>
      </c>
      <c r="F651" s="21">
        <v>7.5823222629851902E-2</v>
      </c>
      <c r="G651" s="21">
        <v>7.5679005326624402E-2</v>
      </c>
      <c r="H651" s="21">
        <v>5.9408683389052502E-2</v>
      </c>
      <c r="I651" s="21">
        <v>5.2133428336902703E-2</v>
      </c>
      <c r="J651" s="21">
        <v>5.9298677252328902E-2</v>
      </c>
      <c r="K651" s="21">
        <v>4.75714977231518E-2</v>
      </c>
      <c r="L651" s="21">
        <v>3.5217446901124598E-2</v>
      </c>
      <c r="M651" s="21">
        <v>3.4911715414267699E-2</v>
      </c>
      <c r="N651" s="21"/>
      <c r="O651" s="21"/>
    </row>
    <row r="652" spans="1:15">
      <c r="A652" s="20" t="str">
        <f t="shared" si="10"/>
        <v>CONSUMO PER CAPITA (kg ó litros por individuo)Otros Snacks SaladosDE 25 A 34 AÑOS</v>
      </c>
      <c r="B652" s="20" t="s">
        <v>56</v>
      </c>
      <c r="C652" s="20" t="s">
        <v>60</v>
      </c>
      <c r="D652" s="20" t="s">
        <v>95</v>
      </c>
      <c r="E652" s="21">
        <v>0.107142188849115</v>
      </c>
      <c r="F652" s="21">
        <v>5.6734998237107301E-2</v>
      </c>
      <c r="G652" s="21">
        <v>6.1235871956081503E-2</v>
      </c>
      <c r="H652" s="21">
        <v>7.8254805746559505E-2</v>
      </c>
      <c r="I652" s="21">
        <v>8.3575793534189105E-2</v>
      </c>
      <c r="J652" s="21">
        <v>6.7423914889739506E-2</v>
      </c>
      <c r="K652" s="21">
        <v>4.3175545793397697E-2</v>
      </c>
      <c r="L652" s="21">
        <v>4.3597678469679102E-2</v>
      </c>
      <c r="M652" s="21">
        <v>8.4323488330707505E-2</v>
      </c>
      <c r="N652" s="21"/>
      <c r="O652" s="21"/>
    </row>
    <row r="653" spans="1:15">
      <c r="A653" s="20" t="str">
        <f t="shared" si="10"/>
        <v>CONSUMO PER CAPITA (kg ó litros por individuo)Otros Snacks SaladosDE 35 A 49 AÑOS</v>
      </c>
      <c r="B653" s="20" t="s">
        <v>56</v>
      </c>
      <c r="C653" s="20" t="s">
        <v>60</v>
      </c>
      <c r="D653" s="20" t="s">
        <v>96</v>
      </c>
      <c r="E653" s="21">
        <v>0.10269107645474999</v>
      </c>
      <c r="F653" s="21">
        <v>7.5069923674158795E-2</v>
      </c>
      <c r="G653" s="21">
        <v>7.9327897903410105E-2</v>
      </c>
      <c r="H653" s="21">
        <v>9.3282620922820997E-2</v>
      </c>
      <c r="I653" s="21">
        <v>0.121500507332017</v>
      </c>
      <c r="J653" s="21">
        <v>6.02125770913036E-2</v>
      </c>
      <c r="K653" s="21">
        <v>7.76745452082616E-2</v>
      </c>
      <c r="L653" s="21">
        <v>8.6230359863261594E-2</v>
      </c>
      <c r="M653" s="21">
        <v>0.111329625407564</v>
      </c>
      <c r="N653" s="21"/>
      <c r="O653" s="21"/>
    </row>
    <row r="654" spans="1:15">
      <c r="A654" s="20" t="str">
        <f t="shared" si="10"/>
        <v>CONSUMO PER CAPITA (kg ó litros por individuo)Otros Snacks SaladosDE 50 A 59 AÑOS</v>
      </c>
      <c r="B654" s="20" t="s">
        <v>56</v>
      </c>
      <c r="C654" s="20" t="s">
        <v>60</v>
      </c>
      <c r="D654" s="20" t="s">
        <v>97</v>
      </c>
      <c r="E654" s="21">
        <v>0.11935902476507899</v>
      </c>
      <c r="F654" s="21">
        <v>8.3611103605001902E-2</v>
      </c>
      <c r="G654" s="21">
        <v>8.5294695096378007E-2</v>
      </c>
      <c r="H654" s="21">
        <v>7.5472659918990506E-2</v>
      </c>
      <c r="I654" s="21">
        <v>0.12191945877266901</v>
      </c>
      <c r="J654" s="21">
        <v>7.04104839645152E-2</v>
      </c>
      <c r="K654" s="21">
        <v>7.0760804815921993E-2</v>
      </c>
      <c r="L654" s="21">
        <v>9.0201614642271194E-2</v>
      </c>
      <c r="M654" s="21">
        <v>0.10770257035122199</v>
      </c>
      <c r="N654" s="21"/>
      <c r="O654" s="21"/>
    </row>
    <row r="655" spans="1:15">
      <c r="A655" s="20" t="str">
        <f t="shared" si="10"/>
        <v>CONSUMO PER CAPITA (kg ó litros por individuo)Otros Snacks SaladosDE 60 A 75 AÑOS</v>
      </c>
      <c r="B655" s="20" t="s">
        <v>56</v>
      </c>
      <c r="C655" s="20" t="s">
        <v>60</v>
      </c>
      <c r="D655" s="20" t="s">
        <v>98</v>
      </c>
      <c r="E655" s="21">
        <v>8.7748046049439907E-2</v>
      </c>
      <c r="F655" s="21">
        <v>4.0437303724278902E-2</v>
      </c>
      <c r="G655" s="21">
        <v>6.7349569996060898E-2</v>
      </c>
      <c r="H655" s="21">
        <v>5.87297271646341E-2</v>
      </c>
      <c r="I655" s="21">
        <v>9.7223645144975196E-2</v>
      </c>
      <c r="J655" s="21">
        <v>9.6990089944063607E-2</v>
      </c>
      <c r="K655" s="21">
        <v>0.121061700174786</v>
      </c>
      <c r="L655" s="21">
        <v>9.7965532432739602E-2</v>
      </c>
      <c r="M655" s="21">
        <v>0.12565414076824</v>
      </c>
      <c r="N655" s="21"/>
      <c r="O655" s="21"/>
    </row>
    <row r="656" spans="1:15">
      <c r="A656" s="20" t="str">
        <f t="shared" si="10"/>
        <v>CONSUMO PER CAPITA (kg ó litros por individuo)Otros Snacks SaladosNIVEL ALTO</v>
      </c>
      <c r="B656" s="20" t="s">
        <v>56</v>
      </c>
      <c r="C656" s="20" t="s">
        <v>60</v>
      </c>
      <c r="D656" s="20" t="s">
        <v>99</v>
      </c>
      <c r="E656" s="21">
        <v>0.10005551950896401</v>
      </c>
      <c r="F656" s="21">
        <v>8.4228016961978597E-2</v>
      </c>
      <c r="G656" s="21">
        <v>9.5481462157838703E-2</v>
      </c>
      <c r="H656" s="21">
        <v>8.3177728702516898E-2</v>
      </c>
      <c r="I656" s="21">
        <v>0.113104784428071</v>
      </c>
      <c r="J656" s="21">
        <v>6.04143209066524E-2</v>
      </c>
      <c r="K656" s="21">
        <v>6.5534056384777495E-2</v>
      </c>
      <c r="L656" s="21">
        <v>7.3610764422284494E-2</v>
      </c>
      <c r="M656" s="21">
        <v>0.13038753271359499</v>
      </c>
      <c r="N656" s="21"/>
      <c r="O656" s="21"/>
    </row>
    <row r="657" spans="1:15">
      <c r="A657" s="20" t="str">
        <f t="shared" si="10"/>
        <v>CONSUMO PER CAPITA (kg ó litros por individuo)Otros Snacks SaladosNIVEL MEDIO ALTO</v>
      </c>
      <c r="B657" s="20" t="s">
        <v>56</v>
      </c>
      <c r="C657" s="20" t="s">
        <v>60</v>
      </c>
      <c r="D657" s="20" t="s">
        <v>100</v>
      </c>
      <c r="E657" s="21">
        <v>0.101079882476497</v>
      </c>
      <c r="F657" s="21">
        <v>5.13618470467994E-2</v>
      </c>
      <c r="G657" s="21">
        <v>6.3495701175329697E-2</v>
      </c>
      <c r="H657" s="21">
        <v>6.16385610397409E-2</v>
      </c>
      <c r="I657" s="21">
        <v>6.6964402060557801E-2</v>
      </c>
      <c r="J657" s="21">
        <v>5.0374384898157099E-2</v>
      </c>
      <c r="K657" s="21">
        <v>3.7008764640599198E-2</v>
      </c>
      <c r="L657" s="21">
        <v>6.5904887352279604E-2</v>
      </c>
      <c r="M657" s="21">
        <v>6.7844632588061504E-2</v>
      </c>
      <c r="N657" s="21"/>
      <c r="O657" s="21"/>
    </row>
    <row r="658" spans="1:15">
      <c r="A658" s="20" t="str">
        <f t="shared" si="10"/>
        <v>CONSUMO PER CAPITA (kg ó litros por individuo)Otros Snacks SaladosNIVEL MEDIO</v>
      </c>
      <c r="B658" s="20" t="s">
        <v>56</v>
      </c>
      <c r="C658" s="20" t="s">
        <v>60</v>
      </c>
      <c r="D658" s="20" t="s">
        <v>101</v>
      </c>
      <c r="E658" s="21">
        <v>0.10388860604569</v>
      </c>
      <c r="F658" s="21">
        <v>6.9807702809699695E-2</v>
      </c>
      <c r="G658" s="21">
        <v>7.1228003840960105E-2</v>
      </c>
      <c r="H658" s="21">
        <v>6.4612136876997905E-2</v>
      </c>
      <c r="I658" s="21">
        <v>0.112212946936439</v>
      </c>
      <c r="J658" s="21">
        <v>0.10062805154479899</v>
      </c>
      <c r="K658" s="21">
        <v>0.128817526590735</v>
      </c>
      <c r="L658" s="21">
        <v>0.11261244384283001</v>
      </c>
      <c r="M658" s="21">
        <v>0.12979676088846401</v>
      </c>
      <c r="N658" s="21"/>
      <c r="O658" s="21"/>
    </row>
    <row r="659" spans="1:15">
      <c r="A659" s="20" t="str">
        <f t="shared" si="10"/>
        <v>CONSUMO PER CAPITA (kg ó litros por individuo)Otros Snacks SaladosNIVEL MEDIO BAJO</v>
      </c>
      <c r="B659" s="20" t="s">
        <v>56</v>
      </c>
      <c r="C659" s="20" t="s">
        <v>60</v>
      </c>
      <c r="D659" s="20" t="s">
        <v>102</v>
      </c>
      <c r="E659" s="21">
        <v>9.6194597141974397E-2</v>
      </c>
      <c r="F659" s="21">
        <v>7.4092367264138106E-2</v>
      </c>
      <c r="G659" s="21">
        <v>6.4966045420447302E-2</v>
      </c>
      <c r="H659" s="21">
        <v>5.9033804248001101E-2</v>
      </c>
      <c r="I659" s="21">
        <v>9.0588040946020201E-2</v>
      </c>
      <c r="J659" s="21">
        <v>4.33406533415953E-2</v>
      </c>
      <c r="K659" s="21">
        <v>7.5276914929890304E-2</v>
      </c>
      <c r="L659" s="21">
        <v>7.7949649789534503E-2</v>
      </c>
      <c r="M659" s="21">
        <v>7.2148862601364896E-2</v>
      </c>
      <c r="N659" s="21"/>
      <c r="O659" s="21"/>
    </row>
    <row r="660" spans="1:15">
      <c r="A660" s="20" t="str">
        <f t="shared" si="10"/>
        <v>CONSUMO PER CAPITA (kg ó litros por individuo)Otros Snacks SaladosNIVEL BAJO</v>
      </c>
      <c r="B660" s="20" t="s">
        <v>56</v>
      </c>
      <c r="C660" s="20" t="s">
        <v>60</v>
      </c>
      <c r="D660" s="20" t="s">
        <v>103</v>
      </c>
      <c r="E660" s="21">
        <v>9.9805885030538902E-2</v>
      </c>
      <c r="F660" s="21">
        <v>6.3025193665242299E-2</v>
      </c>
      <c r="G660" s="21">
        <v>7.9928517362394397E-2</v>
      </c>
      <c r="H660" s="21">
        <v>0.10002716614005699</v>
      </c>
      <c r="I660" s="21">
        <v>0.113818080075844</v>
      </c>
      <c r="J660" s="21">
        <v>9.3208556910975099E-2</v>
      </c>
      <c r="K660" s="21">
        <v>7.4436725295183304E-2</v>
      </c>
      <c r="L660" s="21">
        <v>8.02747104721835E-2</v>
      </c>
      <c r="M660" s="21">
        <v>0.10743406037485199</v>
      </c>
      <c r="N660" s="21"/>
      <c r="O660" s="21"/>
    </row>
    <row r="661" spans="1:15">
      <c r="A661" s="20" t="str">
        <f t="shared" si="10"/>
        <v>CONSUMO PER CAPITA (kg ó litros por individuo)Otros Snacks SaladosHOMBRE</v>
      </c>
      <c r="B661" s="20" t="s">
        <v>56</v>
      </c>
      <c r="C661" s="20" t="s">
        <v>60</v>
      </c>
      <c r="D661" s="20" t="s">
        <v>104</v>
      </c>
      <c r="E661" s="21">
        <v>6.7833627656782497E-2</v>
      </c>
      <c r="F661" s="21">
        <v>5.1568462584376799E-2</v>
      </c>
      <c r="G661" s="21">
        <v>5.79768763695378E-2</v>
      </c>
      <c r="H661" s="21">
        <v>5.1029851712176499E-2</v>
      </c>
      <c r="I661" s="21">
        <v>8.5612685269787894E-2</v>
      </c>
      <c r="J661" s="21">
        <v>6.8565698106213199E-2</v>
      </c>
      <c r="K661" s="21">
        <v>8.7760010168340494E-2</v>
      </c>
      <c r="L661" s="21">
        <v>7.8187154810848397E-2</v>
      </c>
      <c r="M661" s="21">
        <v>0.100696759126448</v>
      </c>
      <c r="N661" s="21"/>
      <c r="O661" s="21"/>
    </row>
    <row r="662" spans="1:15">
      <c r="A662" s="20" t="str">
        <f t="shared" si="10"/>
        <v>CONSUMO PER CAPITA (kg ó litros por individuo)Otros Snacks SaladosMUJER</v>
      </c>
      <c r="B662" s="20" t="s">
        <v>56</v>
      </c>
      <c r="C662" s="20" t="s">
        <v>60</v>
      </c>
      <c r="D662" s="20" t="s">
        <v>105</v>
      </c>
      <c r="E662" s="21">
        <v>0.13284931192786301</v>
      </c>
      <c r="F662" s="21">
        <v>8.7019968171834994E-2</v>
      </c>
      <c r="G662" s="21">
        <v>9.4808120736294896E-2</v>
      </c>
      <c r="H662" s="21">
        <v>9.9385607613708807E-2</v>
      </c>
      <c r="I662" s="21">
        <v>0.119524199376496</v>
      </c>
      <c r="J662" s="21">
        <v>7.8725867233896393E-2</v>
      </c>
      <c r="K662" s="21">
        <v>7.3599568774772306E-2</v>
      </c>
      <c r="L662" s="21">
        <v>9.0397414758895303E-2</v>
      </c>
      <c r="M662" s="21">
        <v>0.113213885872799</v>
      </c>
      <c r="N662" s="21"/>
      <c r="O662" s="21"/>
    </row>
    <row r="663" spans="1:15">
      <c r="A663" s="20" t="str">
        <f t="shared" si="10"/>
        <v>CONSUMO PER CAPITA (kg ó litros por individuo)Frutos SecosT.ESPAÑA</v>
      </c>
      <c r="B663" s="20" t="s">
        <v>56</v>
      </c>
      <c r="C663" s="20" t="s">
        <v>64</v>
      </c>
      <c r="D663" s="20" t="s">
        <v>47</v>
      </c>
      <c r="E663" s="21">
        <v>9.9205729978094195E-2</v>
      </c>
      <c r="F663" s="21">
        <v>6.9230328875566002E-2</v>
      </c>
      <c r="G663" s="21">
        <v>7.1146172740510702E-2</v>
      </c>
      <c r="H663" s="21">
        <v>6.4548107469830807E-2</v>
      </c>
      <c r="I663" s="21">
        <v>9.0608518212046602E-2</v>
      </c>
      <c r="J663" s="21">
        <v>7.1853185565538297E-2</v>
      </c>
      <c r="K663" s="21">
        <v>8.1325743915294499E-2</v>
      </c>
      <c r="L663" s="21">
        <v>8.8614946214968196E-2</v>
      </c>
      <c r="M663" s="21">
        <v>0.104485371575973</v>
      </c>
      <c r="N663" s="21"/>
      <c r="O663" s="21"/>
    </row>
    <row r="664" spans="1:15">
      <c r="A664" s="20" t="str">
        <f t="shared" si="10"/>
        <v>CONSUMO PER CAPITA (kg ó litros por individuo)Frutos SecosBCN AM</v>
      </c>
      <c r="B664" s="20" t="s">
        <v>56</v>
      </c>
      <c r="C664" s="20" t="s">
        <v>64</v>
      </c>
      <c r="D664" s="20" t="s">
        <v>52</v>
      </c>
      <c r="E664" s="21">
        <v>0.182138264515634</v>
      </c>
      <c r="F664" s="21">
        <v>9.3118909553394705E-2</v>
      </c>
      <c r="G664" s="21">
        <v>0.133627683720031</v>
      </c>
      <c r="H664" s="21">
        <v>8.37320428076304E-2</v>
      </c>
      <c r="I664" s="21">
        <v>8.7281353580233201E-2</v>
      </c>
      <c r="J664" s="21">
        <v>2.78112434101816E-2</v>
      </c>
      <c r="K664" s="21">
        <v>4.7771960418393503E-2</v>
      </c>
      <c r="L664" s="21">
        <v>8.6189015438063094E-2</v>
      </c>
      <c r="M664" s="21">
        <v>5.8998112756012001E-2</v>
      </c>
      <c r="N664" s="21"/>
      <c r="O664" s="21"/>
    </row>
    <row r="665" spans="1:15">
      <c r="A665" s="20" t="str">
        <f t="shared" si="10"/>
        <v>CONSUMO PER CAPITA (kg ó litros por individuo)Frutos SecosREST.CAT ARAGON</v>
      </c>
      <c r="B665" s="20" t="s">
        <v>56</v>
      </c>
      <c r="C665" s="20" t="s">
        <v>64</v>
      </c>
      <c r="D665" s="20" t="s">
        <v>57</v>
      </c>
      <c r="E665" s="21">
        <v>0.100565632680138</v>
      </c>
      <c r="F665" s="21">
        <v>6.6485046822274907E-2</v>
      </c>
      <c r="G665" s="21">
        <v>7.2223608288477598E-2</v>
      </c>
      <c r="H665" s="21">
        <v>9.7264356822870102E-2</v>
      </c>
      <c r="I665" s="21">
        <v>0.165469778059321</v>
      </c>
      <c r="J665" s="21">
        <v>0.14892222409108699</v>
      </c>
      <c r="K665" s="21">
        <v>0.177759272483135</v>
      </c>
      <c r="L665" s="21">
        <v>0.15650947891763101</v>
      </c>
      <c r="M665" s="21">
        <v>0.160068139588491</v>
      </c>
      <c r="N665" s="21"/>
      <c r="O665" s="21"/>
    </row>
    <row r="666" spans="1:15">
      <c r="A666" s="20" t="str">
        <f t="shared" si="10"/>
        <v>CONSUMO PER CAPITA (kg ó litros por individuo)Frutos SecosLEVANTE</v>
      </c>
      <c r="B666" s="20" t="s">
        <v>56</v>
      </c>
      <c r="C666" s="20" t="s">
        <v>64</v>
      </c>
      <c r="D666" s="20" t="s">
        <v>61</v>
      </c>
      <c r="E666" s="21">
        <v>8.0397143425289599E-2</v>
      </c>
      <c r="F666" s="21">
        <v>3.8126606768795597E-2</v>
      </c>
      <c r="G666" s="21">
        <v>3.5917066703668198E-2</v>
      </c>
      <c r="H666" s="21">
        <v>2.5130532085999201E-2</v>
      </c>
      <c r="I666" s="21">
        <v>4.6960347535320801E-2</v>
      </c>
      <c r="J666" s="21">
        <v>3.2031778884445798E-2</v>
      </c>
      <c r="K666" s="21">
        <v>4.6676968105539597E-2</v>
      </c>
      <c r="L666" s="21">
        <v>3.4230316631697101E-2</v>
      </c>
      <c r="M666" s="21">
        <v>5.7183431752251199E-2</v>
      </c>
      <c r="N666" s="21"/>
      <c r="O666" s="21"/>
    </row>
    <row r="667" spans="1:15">
      <c r="A667" s="20" t="str">
        <f t="shared" si="10"/>
        <v>CONSUMO PER CAPITA (kg ó litros por individuo)Frutos SecosANDALUCIA</v>
      </c>
      <c r="B667" s="20" t="s">
        <v>56</v>
      </c>
      <c r="C667" s="20" t="s">
        <v>64</v>
      </c>
      <c r="D667" s="20" t="s">
        <v>65</v>
      </c>
      <c r="E667" s="21">
        <v>8.7367999359476006E-2</v>
      </c>
      <c r="F667" s="21">
        <v>8.0705335931828895E-2</v>
      </c>
      <c r="G667" s="21">
        <v>7.2575017791317406E-2</v>
      </c>
      <c r="H667" s="21">
        <v>6.6347041647107405E-2</v>
      </c>
      <c r="I667" s="21">
        <v>8.2803561903289094E-2</v>
      </c>
      <c r="J667" s="21">
        <v>6.5824194979226605E-2</v>
      </c>
      <c r="K667" s="21">
        <v>7.5166716329654701E-2</v>
      </c>
      <c r="L667" s="21">
        <v>9.9215839924524096E-2</v>
      </c>
      <c r="M667" s="21">
        <v>0.104981004272153</v>
      </c>
      <c r="N667" s="21"/>
      <c r="O667" s="21"/>
    </row>
    <row r="668" spans="1:15">
      <c r="A668" s="20" t="str">
        <f t="shared" si="10"/>
        <v>CONSUMO PER CAPITA (kg ó litros por individuo)Frutos SecosMDD AM</v>
      </c>
      <c r="B668" s="20" t="s">
        <v>56</v>
      </c>
      <c r="C668" s="20" t="s">
        <v>64</v>
      </c>
      <c r="D668" s="20" t="s">
        <v>69</v>
      </c>
      <c r="E668" s="21">
        <v>6.62186319217858E-2</v>
      </c>
      <c r="F668" s="21">
        <v>5.4282960929211602E-2</v>
      </c>
      <c r="G668" s="21">
        <v>5.2848230868684898E-2</v>
      </c>
      <c r="H668" s="21">
        <v>4.2976077662260401E-2</v>
      </c>
      <c r="I668" s="21">
        <v>6.0960089712234503E-2</v>
      </c>
      <c r="J668" s="21">
        <v>3.8231639775236699E-2</v>
      </c>
      <c r="K668" s="21">
        <v>3.2746785707910599E-2</v>
      </c>
      <c r="L668" s="21">
        <v>4.0405862182567497E-2</v>
      </c>
      <c r="M668" s="21">
        <v>8.2467150102657205E-2</v>
      </c>
      <c r="N668" s="21"/>
      <c r="O668" s="21"/>
    </row>
    <row r="669" spans="1:15">
      <c r="A669" s="20" t="str">
        <f t="shared" si="10"/>
        <v>CONSUMO PER CAPITA (kg ó litros por individuo)Frutos SecosRTO CENTRO</v>
      </c>
      <c r="B669" s="20" t="s">
        <v>56</v>
      </c>
      <c r="C669" s="20" t="s">
        <v>64</v>
      </c>
      <c r="D669" s="20" t="s">
        <v>73</v>
      </c>
      <c r="E669" s="21">
        <v>0.113920902769657</v>
      </c>
      <c r="F669" s="21">
        <v>0.105580126387071</v>
      </c>
      <c r="G669" s="21">
        <v>9.2973442656439004E-2</v>
      </c>
      <c r="H669" s="21">
        <v>7.59009099232308E-2</v>
      </c>
      <c r="I669" s="21">
        <v>8.3947416115911902E-2</v>
      </c>
      <c r="J669" s="21">
        <v>0.13333582968704899</v>
      </c>
      <c r="K669" s="21">
        <v>0.154646989688312</v>
      </c>
      <c r="L669" s="21">
        <v>0.175384849413353</v>
      </c>
      <c r="M669" s="21">
        <v>0.24616305904495001</v>
      </c>
      <c r="N669" s="21"/>
      <c r="O669" s="21"/>
    </row>
    <row r="670" spans="1:15">
      <c r="A670" s="20" t="str">
        <f t="shared" si="10"/>
        <v>CONSUMO PER CAPITA (kg ó litros por individuo)Frutos SecosNORTE-CENTRO</v>
      </c>
      <c r="B670" s="20" t="s">
        <v>56</v>
      </c>
      <c r="C670" s="20" t="s">
        <v>64</v>
      </c>
      <c r="D670" s="20" t="s">
        <v>77</v>
      </c>
      <c r="E670" s="21">
        <v>0.130653020330218</v>
      </c>
      <c r="F670" s="21">
        <v>9.0630817474981598E-2</v>
      </c>
      <c r="G670" s="21">
        <v>9.2194357853279493E-2</v>
      </c>
      <c r="H670" s="21">
        <v>6.8700790883484797E-2</v>
      </c>
      <c r="I670" s="21">
        <v>0.112721523905031</v>
      </c>
      <c r="J670" s="21">
        <v>8.8366482645532707E-2</v>
      </c>
      <c r="K670" s="21">
        <v>6.3596879209742094E-2</v>
      </c>
      <c r="L670" s="21">
        <v>8.5395959001140706E-2</v>
      </c>
      <c r="M670" s="21">
        <v>7.6382140828435197E-2</v>
      </c>
      <c r="N670" s="21"/>
      <c r="O670" s="21"/>
    </row>
    <row r="671" spans="1:15">
      <c r="A671" s="20" t="str">
        <f t="shared" si="10"/>
        <v>CONSUMO PER CAPITA (kg ó litros por individuo)Frutos SecosNOROESTE</v>
      </c>
      <c r="B671" s="20" t="s">
        <v>56</v>
      </c>
      <c r="C671" s="20" t="s">
        <v>64</v>
      </c>
      <c r="D671" s="20" t="s">
        <v>80</v>
      </c>
      <c r="E671" s="21">
        <v>7.0033734766035999E-2</v>
      </c>
      <c r="F671" s="21">
        <v>3.72406047570197E-2</v>
      </c>
      <c r="G671" s="21">
        <v>4.3833427020567403E-2</v>
      </c>
      <c r="H671" s="21">
        <v>7.6441960554080604E-2</v>
      </c>
      <c r="I671" s="21">
        <v>0.105792050344804</v>
      </c>
      <c r="J671" s="21">
        <v>5.35312694278475E-2</v>
      </c>
      <c r="K671" s="21">
        <v>6.3585181521795694E-2</v>
      </c>
      <c r="L671" s="21">
        <v>4.6776185444210298E-2</v>
      </c>
      <c r="M671" s="21">
        <v>6.46731359206284E-2</v>
      </c>
      <c r="N671" s="21"/>
      <c r="O671" s="21"/>
    </row>
    <row r="672" spans="1:15">
      <c r="A672" s="20" t="str">
        <f t="shared" si="10"/>
        <v>CONSUMO PER CAPITA (kg ó litros por individuo)Frutos Secos&lt;2MIL</v>
      </c>
      <c r="B672" s="20" t="s">
        <v>56</v>
      </c>
      <c r="C672" s="20" t="s">
        <v>64</v>
      </c>
      <c r="D672" s="20" t="s">
        <v>83</v>
      </c>
      <c r="E672" s="21">
        <v>9.7786774511558205E-2</v>
      </c>
      <c r="F672" s="21">
        <v>5.20090302000017E-2</v>
      </c>
      <c r="G672" s="21">
        <v>8.04443995275924E-2</v>
      </c>
      <c r="H672" s="21">
        <v>8.9091511041414301E-2</v>
      </c>
      <c r="I672" s="21">
        <v>9.7783013643166397E-2</v>
      </c>
      <c r="J672" s="21">
        <v>7.50236352630229E-2</v>
      </c>
      <c r="K672" s="21">
        <v>0.174341562908959</v>
      </c>
      <c r="L672" s="21">
        <v>7.3115483693419803E-2</v>
      </c>
      <c r="M672" s="21">
        <v>0.16323611815491501</v>
      </c>
      <c r="N672" s="21"/>
      <c r="O672" s="21"/>
    </row>
    <row r="673" spans="1:15">
      <c r="A673" s="20" t="str">
        <f t="shared" si="10"/>
        <v>CONSUMO PER CAPITA (kg ó litros por individuo)Frutos Secos2-5MIL</v>
      </c>
      <c r="B673" s="20" t="s">
        <v>56</v>
      </c>
      <c r="C673" s="20" t="s">
        <v>64</v>
      </c>
      <c r="D673" s="20" t="s">
        <v>86</v>
      </c>
      <c r="E673" s="21">
        <v>4.13082956145608E-2</v>
      </c>
      <c r="F673" s="21">
        <v>3.79498595098356E-2</v>
      </c>
      <c r="G673" s="21">
        <v>5.9708685403255003E-2</v>
      </c>
      <c r="H673" s="21">
        <v>3.4023457407948203E-2</v>
      </c>
      <c r="I673" s="21">
        <v>8.1154431540893093E-2</v>
      </c>
      <c r="J673" s="21">
        <v>5.7402089402823202E-2</v>
      </c>
      <c r="K673" s="21">
        <v>2.2236216362862899E-2</v>
      </c>
      <c r="L673" s="21">
        <v>6.1163341141897302E-2</v>
      </c>
      <c r="M673" s="21">
        <v>5.26633998591736E-2</v>
      </c>
      <c r="N673" s="21"/>
      <c r="O673" s="21"/>
    </row>
    <row r="674" spans="1:15">
      <c r="A674" s="20" t="str">
        <f t="shared" si="10"/>
        <v>CONSUMO PER CAPITA (kg ó litros por individuo)Frutos Secos5-10MIL</v>
      </c>
      <c r="B674" s="20" t="s">
        <v>56</v>
      </c>
      <c r="C674" s="20" t="s">
        <v>64</v>
      </c>
      <c r="D674" s="20" t="s">
        <v>87</v>
      </c>
      <c r="E674" s="21">
        <v>7.1682542715420003E-2</v>
      </c>
      <c r="F674" s="21">
        <v>7.8099813345801905E-2</v>
      </c>
      <c r="G674" s="21">
        <v>4.0318953086259497E-2</v>
      </c>
      <c r="H674" s="21">
        <v>2.5910225202706701E-2</v>
      </c>
      <c r="I674" s="21">
        <v>6.2002657832407999E-2</v>
      </c>
      <c r="J674" s="21">
        <v>4.6015835076348002E-2</v>
      </c>
      <c r="K674" s="21">
        <v>5.20934533431541E-2</v>
      </c>
      <c r="L674" s="21">
        <v>4.4796580785386501E-2</v>
      </c>
      <c r="M674" s="21">
        <v>5.4480706909057999E-2</v>
      </c>
      <c r="N674" s="21"/>
      <c r="O674" s="21"/>
    </row>
    <row r="675" spans="1:15">
      <c r="A675" s="20" t="str">
        <f t="shared" si="10"/>
        <v>CONSUMO PER CAPITA (kg ó litros por individuo)Frutos Secos10-30MIL</v>
      </c>
      <c r="B675" s="20" t="s">
        <v>56</v>
      </c>
      <c r="C675" s="20" t="s">
        <v>64</v>
      </c>
      <c r="D675" s="20" t="s">
        <v>88</v>
      </c>
      <c r="E675" s="21">
        <v>0.10411122562800899</v>
      </c>
      <c r="F675" s="21">
        <v>8.0089025908551603E-2</v>
      </c>
      <c r="G675" s="21">
        <v>5.6272010817463497E-2</v>
      </c>
      <c r="H675" s="21">
        <v>7.8765177616625701E-2</v>
      </c>
      <c r="I675" s="21">
        <v>8.6011881156826203E-2</v>
      </c>
      <c r="J675" s="21">
        <v>7.7290743444346693E-2</v>
      </c>
      <c r="K675" s="21">
        <v>8.6208041414523498E-2</v>
      </c>
      <c r="L675" s="21">
        <v>9.7980158300364398E-2</v>
      </c>
      <c r="M675" s="21">
        <v>0.139059029721017</v>
      </c>
      <c r="N675" s="21"/>
      <c r="O675" s="21"/>
    </row>
    <row r="676" spans="1:15">
      <c r="A676" s="20" t="str">
        <f t="shared" si="10"/>
        <v>CONSUMO PER CAPITA (kg ó litros por individuo)Frutos Secos30-100MIL</v>
      </c>
      <c r="B676" s="20" t="s">
        <v>56</v>
      </c>
      <c r="C676" s="20" t="s">
        <v>64</v>
      </c>
      <c r="D676" s="20" t="s">
        <v>89</v>
      </c>
      <c r="E676" s="21">
        <v>8.8044522485808699E-2</v>
      </c>
      <c r="F676" s="21">
        <v>7.3669293228796298E-2</v>
      </c>
      <c r="G676" s="21">
        <v>5.96609821101131E-2</v>
      </c>
      <c r="H676" s="21">
        <v>6.9977657924843395E-2</v>
      </c>
      <c r="I676" s="21">
        <v>0.102141284502885</v>
      </c>
      <c r="J676" s="21">
        <v>0.103585732061538</v>
      </c>
      <c r="K676" s="21">
        <v>0.108918266356386</v>
      </c>
      <c r="L676" s="21">
        <v>0.14269103857234899</v>
      </c>
      <c r="M676" s="21">
        <v>0.115891246839975</v>
      </c>
      <c r="N676" s="21"/>
      <c r="O676" s="21"/>
    </row>
    <row r="677" spans="1:15">
      <c r="A677" s="20" t="str">
        <f t="shared" si="10"/>
        <v>CONSUMO PER CAPITA (kg ó litros por individuo)Frutos Secos100-200MIL</v>
      </c>
      <c r="B677" s="20" t="s">
        <v>56</v>
      </c>
      <c r="C677" s="20" t="s">
        <v>64</v>
      </c>
      <c r="D677" s="20" t="s">
        <v>90</v>
      </c>
      <c r="E677" s="21">
        <v>7.3473673727474598E-2</v>
      </c>
      <c r="F677" s="21">
        <v>6.5737269190884795E-2</v>
      </c>
      <c r="G677" s="21">
        <v>0.11201343495435601</v>
      </c>
      <c r="H677" s="21">
        <v>8.1006549422869098E-2</v>
      </c>
      <c r="I677" s="21">
        <v>9.0267238075625506E-2</v>
      </c>
      <c r="J677" s="21">
        <v>3.8170034086696399E-2</v>
      </c>
      <c r="K677" s="21">
        <v>6.84137592381939E-2</v>
      </c>
      <c r="L677" s="21">
        <v>5.00115135780499E-2</v>
      </c>
      <c r="M677" s="21">
        <v>7.7389030670371894E-2</v>
      </c>
      <c r="N677" s="21"/>
      <c r="O677" s="21"/>
    </row>
    <row r="678" spans="1:15">
      <c r="A678" s="20" t="str">
        <f t="shared" si="10"/>
        <v>CONSUMO PER CAPITA (kg ó litros por individuo)Frutos Secos200-500MIL</v>
      </c>
      <c r="B678" s="20" t="s">
        <v>56</v>
      </c>
      <c r="C678" s="20" t="s">
        <v>64</v>
      </c>
      <c r="D678" s="20" t="s">
        <v>91</v>
      </c>
      <c r="E678" s="21">
        <v>0.21405044701453299</v>
      </c>
      <c r="F678" s="21">
        <v>9.6413338414781904E-2</v>
      </c>
      <c r="G678" s="21">
        <v>0.109171406895494</v>
      </c>
      <c r="H678" s="21">
        <v>8.1847412324710295E-2</v>
      </c>
      <c r="I678" s="21">
        <v>0.13387754691124301</v>
      </c>
      <c r="J678" s="21">
        <v>0.112129554695675</v>
      </c>
      <c r="K678" s="21">
        <v>9.4411423434782399E-2</v>
      </c>
      <c r="L678" s="21">
        <v>0.111417331470777</v>
      </c>
      <c r="M678" s="21">
        <v>0.13404406980503999</v>
      </c>
      <c r="N678" s="21"/>
      <c r="O678" s="21"/>
    </row>
    <row r="679" spans="1:15">
      <c r="A679" s="20" t="str">
        <f t="shared" si="10"/>
        <v>CONSUMO PER CAPITA (kg ó litros por individuo)Frutos Secos&gt;500MIL</v>
      </c>
      <c r="B679" s="20" t="s">
        <v>56</v>
      </c>
      <c r="C679" s="20" t="s">
        <v>64</v>
      </c>
      <c r="D679" s="20" t="s">
        <v>92</v>
      </c>
      <c r="E679" s="21">
        <v>7.0608498114294094E-2</v>
      </c>
      <c r="F679" s="21">
        <v>4.6925674628857501E-2</v>
      </c>
      <c r="G679" s="21">
        <v>6.3911339101371797E-2</v>
      </c>
      <c r="H679" s="21">
        <v>4.1745467560298802E-2</v>
      </c>
      <c r="I679" s="21">
        <v>6.4661244450388095E-2</v>
      </c>
      <c r="J679" s="21">
        <v>3.5122377254781803E-2</v>
      </c>
      <c r="K679" s="21">
        <v>4.5056228734712003E-2</v>
      </c>
      <c r="L679" s="21">
        <v>5.5194992482036E-2</v>
      </c>
      <c r="M679" s="21">
        <v>7.1007059683360102E-2</v>
      </c>
      <c r="N679" s="21"/>
      <c r="O679" s="21"/>
    </row>
    <row r="680" spans="1:15">
      <c r="A680" s="20" t="str">
        <f t="shared" si="10"/>
        <v>CONSUMO PER CAPITA (kg ó litros por individuo)Frutos SecosDE 15 A 19 AÑOS</v>
      </c>
      <c r="B680" s="20" t="s">
        <v>56</v>
      </c>
      <c r="C680" s="20" t="s">
        <v>64</v>
      </c>
      <c r="D680" s="20" t="s">
        <v>93</v>
      </c>
      <c r="E680" s="21">
        <v>3.0826611885451102E-2</v>
      </c>
      <c r="F680" s="21">
        <v>6.9767421861152604E-2</v>
      </c>
      <c r="G680" s="21">
        <v>1.50785465963819E-2</v>
      </c>
      <c r="H680" s="21">
        <v>3.9897868212517E-2</v>
      </c>
      <c r="I680" s="21">
        <v>9.2688488079472706E-2</v>
      </c>
      <c r="J680" s="21">
        <v>9.176717490986E-2</v>
      </c>
      <c r="K680" s="21">
        <v>8.9302242750934402E-2</v>
      </c>
      <c r="L680" s="21">
        <v>6.4926756255050594E-2</v>
      </c>
      <c r="M680" s="21">
        <v>0.16048176179818499</v>
      </c>
      <c r="N680" s="21"/>
      <c r="O680" s="21"/>
    </row>
    <row r="681" spans="1:15">
      <c r="A681" s="20" t="str">
        <f t="shared" si="10"/>
        <v>CONSUMO PER CAPITA (kg ó litros por individuo)Frutos SecosDE 20 A 24 AÑOS</v>
      </c>
      <c r="B681" s="20" t="s">
        <v>56</v>
      </c>
      <c r="C681" s="20" t="s">
        <v>64</v>
      </c>
      <c r="D681" s="20" t="s">
        <v>94</v>
      </c>
      <c r="E681" s="21">
        <v>1.6038702348185399E-2</v>
      </c>
      <c r="F681" s="21">
        <v>1.8227406247701101E-2</v>
      </c>
      <c r="G681" s="21">
        <v>1.9592762543920301E-2</v>
      </c>
      <c r="H681" s="21">
        <v>1.6103276807332301E-2</v>
      </c>
      <c r="I681" s="21">
        <v>2.46785902684875E-2</v>
      </c>
      <c r="J681" s="21">
        <v>1.3967264079037599E-2</v>
      </c>
      <c r="K681" s="21">
        <v>8.6487056716599998E-3</v>
      </c>
      <c r="L681" s="21">
        <v>1.1737581464738399E-2</v>
      </c>
      <c r="M681" s="21">
        <v>5.34686612944607E-2</v>
      </c>
      <c r="N681" s="21"/>
      <c r="O681" s="21"/>
    </row>
    <row r="682" spans="1:15">
      <c r="A682" s="20" t="str">
        <f t="shared" si="10"/>
        <v>CONSUMO PER CAPITA (kg ó litros por individuo)Frutos SecosDE 25 A 34 AÑOS</v>
      </c>
      <c r="B682" s="20" t="s">
        <v>56</v>
      </c>
      <c r="C682" s="20" t="s">
        <v>64</v>
      </c>
      <c r="D682" s="20" t="s">
        <v>95</v>
      </c>
      <c r="E682" s="21">
        <v>3.6543576520706299E-2</v>
      </c>
      <c r="F682" s="21">
        <v>3.08529210581855E-2</v>
      </c>
      <c r="G682" s="21">
        <v>2.3269123965497501E-2</v>
      </c>
      <c r="H682" s="21">
        <v>2.6051943718300299E-2</v>
      </c>
      <c r="I682" s="21">
        <v>4.0886533819114702E-2</v>
      </c>
      <c r="J682" s="21">
        <v>2.90418790556028E-2</v>
      </c>
      <c r="K682" s="21">
        <v>2.8394808997234001E-2</v>
      </c>
      <c r="L682" s="21">
        <v>1.9434125219778199E-2</v>
      </c>
      <c r="M682" s="21">
        <v>2.8105948535735999E-2</v>
      </c>
      <c r="N682" s="21"/>
      <c r="O682" s="21"/>
    </row>
    <row r="683" spans="1:15">
      <c r="A683" s="20" t="str">
        <f t="shared" si="10"/>
        <v>CONSUMO PER CAPITA (kg ó litros por individuo)Frutos SecosDE 35 A 49 AÑOS</v>
      </c>
      <c r="B683" s="20" t="s">
        <v>56</v>
      </c>
      <c r="C683" s="20" t="s">
        <v>64</v>
      </c>
      <c r="D683" s="20" t="s">
        <v>96</v>
      </c>
      <c r="E683" s="21">
        <v>9.5956610704301601E-2</v>
      </c>
      <c r="F683" s="21">
        <v>4.9876764672006101E-2</v>
      </c>
      <c r="G683" s="21">
        <v>3.4754974741606999E-2</v>
      </c>
      <c r="H683" s="21">
        <v>3.2125180347374598E-2</v>
      </c>
      <c r="I683" s="21">
        <v>6.3530407308607095E-2</v>
      </c>
      <c r="J683" s="21">
        <v>2.5146045174366E-2</v>
      </c>
      <c r="K683" s="21">
        <v>3.7310515751696999E-2</v>
      </c>
      <c r="L683" s="21">
        <v>4.0695965349400301E-2</v>
      </c>
      <c r="M683" s="21">
        <v>5.0013836680056101E-2</v>
      </c>
      <c r="N683" s="21"/>
      <c r="O683" s="21"/>
    </row>
    <row r="684" spans="1:15">
      <c r="A684" s="20" t="str">
        <f t="shared" si="10"/>
        <v>CONSUMO PER CAPITA (kg ó litros por individuo)Frutos SecosDE 50 A 59 AÑOS</v>
      </c>
      <c r="B684" s="20" t="s">
        <v>56</v>
      </c>
      <c r="C684" s="20" t="s">
        <v>64</v>
      </c>
      <c r="D684" s="20" t="s">
        <v>97</v>
      </c>
      <c r="E684" s="21">
        <v>0.12087949458858201</v>
      </c>
      <c r="F684" s="21">
        <v>8.0653381251639594E-2</v>
      </c>
      <c r="G684" s="21">
        <v>0.105003732758947</v>
      </c>
      <c r="H684" s="21">
        <v>6.4712984702355994E-2</v>
      </c>
      <c r="I684" s="21">
        <v>8.2184827466081994E-2</v>
      </c>
      <c r="J684" s="21">
        <v>6.3098465063050793E-2</v>
      </c>
      <c r="K684" s="21">
        <v>5.8942374319232098E-2</v>
      </c>
      <c r="L684" s="21">
        <v>9.6865508079309395E-2</v>
      </c>
      <c r="M684" s="21">
        <v>8.9304467608925603E-2</v>
      </c>
      <c r="N684" s="21"/>
      <c r="O684" s="21"/>
    </row>
    <row r="685" spans="1:15">
      <c r="A685" s="20" t="str">
        <f t="shared" si="10"/>
        <v>CONSUMO PER CAPITA (kg ó litros por individuo)Frutos SecosDE 60 A 75 AÑOS</v>
      </c>
      <c r="B685" s="20" t="s">
        <v>56</v>
      </c>
      <c r="C685" s="20" t="s">
        <v>64</v>
      </c>
      <c r="D685" s="20" t="s">
        <v>98</v>
      </c>
      <c r="E685" s="21">
        <v>0.16889053192626</v>
      </c>
      <c r="F685" s="21">
        <v>0.12337560488706401</v>
      </c>
      <c r="G685" s="21">
        <v>0.14990366141565001</v>
      </c>
      <c r="H685" s="21">
        <v>0.151182266605495</v>
      </c>
      <c r="I685" s="21">
        <v>0.182016966008127</v>
      </c>
      <c r="J685" s="21">
        <v>0.17616867950330101</v>
      </c>
      <c r="K685" s="21">
        <v>0.20642666860315301</v>
      </c>
      <c r="L685" s="21">
        <v>0.21325143877741501</v>
      </c>
      <c r="M685" s="21">
        <v>0.22989850974765799</v>
      </c>
      <c r="N685" s="21"/>
      <c r="O685" s="21"/>
    </row>
    <row r="686" spans="1:15">
      <c r="A686" s="20" t="str">
        <f t="shared" si="10"/>
        <v>CONSUMO PER CAPITA (kg ó litros por individuo)Frutos SecosNIVEL ALTO</v>
      </c>
      <c r="B686" s="20" t="s">
        <v>56</v>
      </c>
      <c r="C686" s="20" t="s">
        <v>64</v>
      </c>
      <c r="D686" s="20" t="s">
        <v>99</v>
      </c>
      <c r="E686" s="21">
        <v>5.2636872810919201E-2</v>
      </c>
      <c r="F686" s="21">
        <v>4.57104448107227E-2</v>
      </c>
      <c r="G686" s="21">
        <v>4.36387191379876E-2</v>
      </c>
      <c r="H686" s="21">
        <v>4.1179193507077098E-2</v>
      </c>
      <c r="I686" s="21">
        <v>5.65012628247323E-2</v>
      </c>
      <c r="J686" s="21">
        <v>4.1464884655953702E-2</v>
      </c>
      <c r="K686" s="21">
        <v>4.0081140065917703E-2</v>
      </c>
      <c r="L686" s="21">
        <v>4.8795665230567997E-2</v>
      </c>
      <c r="M686" s="21">
        <v>4.8707748518921103E-2</v>
      </c>
      <c r="N686" s="21"/>
      <c r="O686" s="21"/>
    </row>
    <row r="687" spans="1:15">
      <c r="A687" s="20" t="str">
        <f t="shared" si="10"/>
        <v>CONSUMO PER CAPITA (kg ó litros por individuo)Frutos SecosNIVEL MEDIO ALTO</v>
      </c>
      <c r="B687" s="20" t="s">
        <v>56</v>
      </c>
      <c r="C687" s="20" t="s">
        <v>64</v>
      </c>
      <c r="D687" s="20" t="s">
        <v>100</v>
      </c>
      <c r="E687" s="21">
        <v>7.3368369325205393E-2</v>
      </c>
      <c r="F687" s="21">
        <v>3.8824475169015799E-2</v>
      </c>
      <c r="G687" s="21">
        <v>3.3489545351091499E-2</v>
      </c>
      <c r="H687" s="21">
        <v>3.6894408313862898E-2</v>
      </c>
      <c r="I687" s="21">
        <v>5.00023135318498E-2</v>
      </c>
      <c r="J687" s="21">
        <v>1.7387068954956401E-2</v>
      </c>
      <c r="K687" s="21">
        <v>3.07587224170719E-2</v>
      </c>
      <c r="L687" s="21">
        <v>3.3528366147260097E-2</v>
      </c>
      <c r="M687" s="21">
        <v>8.6031281058116804E-2</v>
      </c>
      <c r="N687" s="21"/>
      <c r="O687" s="21"/>
    </row>
    <row r="688" spans="1:15">
      <c r="A688" s="20" t="str">
        <f t="shared" si="10"/>
        <v>CONSUMO PER CAPITA (kg ó litros por individuo)Frutos SecosNIVEL MEDIO</v>
      </c>
      <c r="B688" s="20" t="s">
        <v>56</v>
      </c>
      <c r="C688" s="20" t="s">
        <v>64</v>
      </c>
      <c r="D688" s="20" t="s">
        <v>101</v>
      </c>
      <c r="E688" s="21">
        <v>0.16171426519818499</v>
      </c>
      <c r="F688" s="21">
        <v>0.10005873639127399</v>
      </c>
      <c r="G688" s="21">
        <v>8.0922392797403001E-2</v>
      </c>
      <c r="H688" s="21">
        <v>8.2666277228088905E-2</v>
      </c>
      <c r="I688" s="21">
        <v>9.8976458233092507E-2</v>
      </c>
      <c r="J688" s="21">
        <v>0.12625168671204701</v>
      </c>
      <c r="K688" s="21">
        <v>0.12810542483968301</v>
      </c>
      <c r="L688" s="21">
        <v>0.106337880800355</v>
      </c>
      <c r="M688" s="21">
        <v>0.14721173413242</v>
      </c>
      <c r="N688" s="21"/>
      <c r="O688" s="21"/>
    </row>
    <row r="689" spans="1:15">
      <c r="A689" s="20" t="str">
        <f t="shared" si="10"/>
        <v>CONSUMO PER CAPITA (kg ó litros por individuo)Frutos SecosNIVEL MEDIO BAJO</v>
      </c>
      <c r="B689" s="20" t="s">
        <v>56</v>
      </c>
      <c r="C689" s="20" t="s">
        <v>64</v>
      </c>
      <c r="D689" s="20" t="s">
        <v>102</v>
      </c>
      <c r="E689" s="21">
        <v>6.6938601725408997E-2</v>
      </c>
      <c r="F689" s="21">
        <v>8.8307797429416093E-2</v>
      </c>
      <c r="G689" s="21">
        <v>6.5116042819095304E-2</v>
      </c>
      <c r="H689" s="21">
        <v>6.3877398874497393E-2</v>
      </c>
      <c r="I689" s="21">
        <v>0.10882535988945</v>
      </c>
      <c r="J689" s="21">
        <v>7.0608054990986893E-2</v>
      </c>
      <c r="K689" s="21">
        <v>7.1525346137919596E-2</v>
      </c>
      <c r="L689" s="21">
        <v>0.104341083332281</v>
      </c>
      <c r="M689" s="21">
        <v>0.13516738340422699</v>
      </c>
      <c r="N689" s="21"/>
      <c r="O689" s="21"/>
    </row>
    <row r="690" spans="1:15">
      <c r="A690" s="20" t="str">
        <f t="shared" si="10"/>
        <v>CONSUMO PER CAPITA (kg ó litros por individuo)Frutos SecosNIVEL BAJO</v>
      </c>
      <c r="B690" s="20" t="s">
        <v>56</v>
      </c>
      <c r="C690" s="20" t="s">
        <v>64</v>
      </c>
      <c r="D690" s="20" t="s">
        <v>103</v>
      </c>
      <c r="E690" s="21">
        <v>0.114821729446957</v>
      </c>
      <c r="F690" s="21">
        <v>6.6043767834764705E-2</v>
      </c>
      <c r="G690" s="21">
        <v>0.11690340060788</v>
      </c>
      <c r="H690" s="21">
        <v>8.6867754665489294E-2</v>
      </c>
      <c r="I690" s="21">
        <v>0.13083851027969901</v>
      </c>
      <c r="J690" s="21">
        <v>7.91642482187941E-2</v>
      </c>
      <c r="K690" s="21">
        <v>0.11103528988389801</v>
      </c>
      <c r="L690" s="21">
        <v>0.13516067016840899</v>
      </c>
      <c r="M690" s="21">
        <v>0.10434432475368299</v>
      </c>
      <c r="N690" s="21"/>
      <c r="O690" s="21"/>
    </row>
    <row r="691" spans="1:15">
      <c r="A691" s="20" t="str">
        <f t="shared" si="10"/>
        <v>CONSUMO PER CAPITA (kg ó litros por individuo)Frutos SecosHOMBRE</v>
      </c>
      <c r="B691" s="20" t="s">
        <v>56</v>
      </c>
      <c r="C691" s="20" t="s">
        <v>64</v>
      </c>
      <c r="D691" s="20" t="s">
        <v>104</v>
      </c>
      <c r="E691" s="21">
        <v>7.82536242718707E-2</v>
      </c>
      <c r="F691" s="21">
        <v>5.9328369368758703E-2</v>
      </c>
      <c r="G691" s="21">
        <v>5.7222719659323698E-2</v>
      </c>
      <c r="H691" s="21">
        <v>6.9348831254733206E-2</v>
      </c>
      <c r="I691" s="21">
        <v>8.0863611731310403E-2</v>
      </c>
      <c r="J691" s="21">
        <v>7.8949825774841595E-2</v>
      </c>
      <c r="K691" s="21">
        <v>8.9960702630253395E-2</v>
      </c>
      <c r="L691" s="21">
        <v>8.4848158025146406E-2</v>
      </c>
      <c r="M691" s="21">
        <v>0.13219740254499199</v>
      </c>
      <c r="N691" s="21"/>
      <c r="O691" s="21"/>
    </row>
    <row r="692" spans="1:15">
      <c r="A692" s="20" t="str">
        <f t="shared" si="10"/>
        <v>CONSUMO PER CAPITA (kg ó litros por individuo)Frutos SecosMUJER</v>
      </c>
      <c r="B692" s="20" t="s">
        <v>56</v>
      </c>
      <c r="C692" s="20" t="s">
        <v>64</v>
      </c>
      <c r="D692" s="20" t="s">
        <v>105</v>
      </c>
      <c r="E692" s="21">
        <v>0.11990810366440301</v>
      </c>
      <c r="F692" s="21">
        <v>7.9014356268409497E-2</v>
      </c>
      <c r="G692" s="21">
        <v>8.4892586986569998E-2</v>
      </c>
      <c r="H692" s="21">
        <v>5.9808397756600802E-2</v>
      </c>
      <c r="I692" s="21">
        <v>0.10023172666871299</v>
      </c>
      <c r="J692" s="21">
        <v>6.4848194830310596E-2</v>
      </c>
      <c r="K692" s="21">
        <v>7.2780080447978804E-2</v>
      </c>
      <c r="L692" s="21">
        <v>9.2342722784229697E-2</v>
      </c>
      <c r="M692" s="21">
        <v>7.7059329593779494E-2</v>
      </c>
      <c r="N692" s="21"/>
      <c r="O692" s="21"/>
    </row>
    <row r="693" spans="1:15">
      <c r="A693" s="20" t="str">
        <f t="shared" si="10"/>
        <v>CONSUMO PER CAPITA (kg ó litros por individuo)Chocolatinas/Chocolate/BombonesT.ESPAÑA</v>
      </c>
      <c r="B693" s="20" t="s">
        <v>56</v>
      </c>
      <c r="C693" s="20" t="s">
        <v>68</v>
      </c>
      <c r="D693" s="20" t="s">
        <v>47</v>
      </c>
      <c r="E693" s="21">
        <v>3.1485535917169398E-2</v>
      </c>
      <c r="F693" s="21">
        <v>4.7031816116533197E-2</v>
      </c>
      <c r="G693" s="21">
        <v>3.6015644721214803E-2</v>
      </c>
      <c r="H693" s="21">
        <v>3.60029057684444E-2</v>
      </c>
      <c r="I693" s="21">
        <v>3.6419408622739603E-2</v>
      </c>
      <c r="J693" s="21">
        <v>5.2311571917430397E-2</v>
      </c>
      <c r="K693" s="21">
        <v>3.5658321310157899E-2</v>
      </c>
      <c r="L693" s="21">
        <v>3.7703934974960697E-2</v>
      </c>
      <c r="M693" s="21">
        <v>3.3293001557869302E-2</v>
      </c>
      <c r="N693" s="21"/>
      <c r="O693" s="21"/>
    </row>
    <row r="694" spans="1:15">
      <c r="A694" s="20" t="str">
        <f t="shared" si="10"/>
        <v>CONSUMO PER CAPITA (kg ó litros por individuo)Chocolatinas/Chocolate/BombonesBCN AM</v>
      </c>
      <c r="B694" s="20" t="s">
        <v>56</v>
      </c>
      <c r="C694" s="20" t="s">
        <v>68</v>
      </c>
      <c r="D694" s="20" t="s">
        <v>52</v>
      </c>
      <c r="E694" s="21">
        <v>4.1426496937690703E-2</v>
      </c>
      <c r="F694" s="21">
        <v>4.8811568588894703E-2</v>
      </c>
      <c r="G694" s="21">
        <v>4.6347011157113899E-2</v>
      </c>
      <c r="H694" s="21">
        <v>3.76506458282415E-2</v>
      </c>
      <c r="I694" s="21">
        <v>3.8484066700150997E-2</v>
      </c>
      <c r="J694" s="21">
        <v>4.4613820911838797E-2</v>
      </c>
      <c r="K694" s="21">
        <v>4.5534347210228997E-2</v>
      </c>
      <c r="L694" s="21">
        <v>6.3396519472316004E-2</v>
      </c>
      <c r="M694" s="21">
        <v>3.7791605472562301E-2</v>
      </c>
      <c r="N694" s="21"/>
      <c r="O694" s="21"/>
    </row>
    <row r="695" spans="1:15">
      <c r="A695" s="20" t="str">
        <f t="shared" si="10"/>
        <v>CONSUMO PER CAPITA (kg ó litros por individuo)Chocolatinas/Chocolate/BombonesREST.CAT ARAGON</v>
      </c>
      <c r="B695" s="20" t="s">
        <v>56</v>
      </c>
      <c r="C695" s="20" t="s">
        <v>68</v>
      </c>
      <c r="D695" s="20" t="s">
        <v>57</v>
      </c>
      <c r="E695" s="21">
        <v>3.4902904628887198E-2</v>
      </c>
      <c r="F695" s="21">
        <v>4.7818269489960499E-2</v>
      </c>
      <c r="G695" s="21">
        <v>3.9460317515796102E-2</v>
      </c>
      <c r="H695" s="21">
        <v>5.14510789620835E-2</v>
      </c>
      <c r="I695" s="21">
        <v>4.4370232530890598E-2</v>
      </c>
      <c r="J695" s="21">
        <v>7.7303189162874306E-2</v>
      </c>
      <c r="K695" s="21">
        <v>4.6181002958963699E-2</v>
      </c>
      <c r="L695" s="21">
        <v>5.1825505467508803E-2</v>
      </c>
      <c r="M695" s="21">
        <v>3.0086402458821899E-2</v>
      </c>
      <c r="N695" s="21"/>
      <c r="O695" s="21"/>
    </row>
    <row r="696" spans="1:15">
      <c r="A696" s="20" t="str">
        <f t="shared" si="10"/>
        <v>CONSUMO PER CAPITA (kg ó litros por individuo)Chocolatinas/Chocolate/BombonesLEVANTE</v>
      </c>
      <c r="B696" s="20" t="s">
        <v>56</v>
      </c>
      <c r="C696" s="20" t="s">
        <v>68</v>
      </c>
      <c r="D696" s="20" t="s">
        <v>61</v>
      </c>
      <c r="E696" s="21">
        <v>2.8795446399381201E-2</v>
      </c>
      <c r="F696" s="21">
        <v>2.87588638789858E-2</v>
      </c>
      <c r="G696" s="21">
        <v>4.1146300643727901E-2</v>
      </c>
      <c r="H696" s="21">
        <v>2.2939647819973201E-2</v>
      </c>
      <c r="I696" s="21">
        <v>4.43792320853377E-2</v>
      </c>
      <c r="J696" s="21">
        <v>4.6616433393128001E-2</v>
      </c>
      <c r="K696" s="21">
        <v>3.87906987501681E-2</v>
      </c>
      <c r="L696" s="21">
        <v>3.3578862464444303E-2</v>
      </c>
      <c r="M696" s="21">
        <v>5.8217059682435998E-2</v>
      </c>
      <c r="N696" s="21"/>
      <c r="O696" s="21"/>
    </row>
    <row r="697" spans="1:15">
      <c r="A697" s="20" t="str">
        <f t="shared" si="10"/>
        <v>CONSUMO PER CAPITA (kg ó litros por individuo)Chocolatinas/Chocolate/BombonesANDALUCIA</v>
      </c>
      <c r="B697" s="20" t="s">
        <v>56</v>
      </c>
      <c r="C697" s="20" t="s">
        <v>68</v>
      </c>
      <c r="D697" s="20" t="s">
        <v>65</v>
      </c>
      <c r="E697" s="21">
        <v>1.5986150119158E-2</v>
      </c>
      <c r="F697" s="21">
        <v>4.6863711678089399E-2</v>
      </c>
      <c r="G697" s="21">
        <v>3.3476920535822498E-2</v>
      </c>
      <c r="H697" s="21">
        <v>2.0560040045788399E-2</v>
      </c>
      <c r="I697" s="21">
        <v>1.9012145021025599E-2</v>
      </c>
      <c r="J697" s="21">
        <v>5.5045990869233001E-2</v>
      </c>
      <c r="K697" s="21">
        <v>2.52454831054525E-2</v>
      </c>
      <c r="L697" s="21">
        <v>2.6383506672466899E-2</v>
      </c>
      <c r="M697" s="21">
        <v>2.1013135998846199E-2</v>
      </c>
      <c r="N697" s="21"/>
      <c r="O697" s="21"/>
    </row>
    <row r="698" spans="1:15">
      <c r="A698" s="20" t="str">
        <f t="shared" si="10"/>
        <v>CONSUMO PER CAPITA (kg ó litros por individuo)Chocolatinas/Chocolate/BombonesMDD AM</v>
      </c>
      <c r="B698" s="20" t="s">
        <v>56</v>
      </c>
      <c r="C698" s="20" t="s">
        <v>68</v>
      </c>
      <c r="D698" s="20" t="s">
        <v>69</v>
      </c>
      <c r="E698" s="21">
        <v>3.00739325526319E-2</v>
      </c>
      <c r="F698" s="21">
        <v>3.81557034959598E-2</v>
      </c>
      <c r="G698" s="21">
        <v>3.24591851405499E-2</v>
      </c>
      <c r="H698" s="21">
        <v>2.0331983425684701E-2</v>
      </c>
      <c r="I698" s="21">
        <v>2.71162385549669E-2</v>
      </c>
      <c r="J698" s="21">
        <v>3.0513766214077798E-2</v>
      </c>
      <c r="K698" s="21">
        <v>1.67101893078167E-2</v>
      </c>
      <c r="L698" s="21">
        <v>2.3288054768984899E-2</v>
      </c>
      <c r="M698" s="21">
        <v>2.2213532965946699E-2</v>
      </c>
      <c r="N698" s="21"/>
      <c r="O698" s="21"/>
    </row>
    <row r="699" spans="1:15">
      <c r="A699" s="20" t="str">
        <f t="shared" si="10"/>
        <v>CONSUMO PER CAPITA (kg ó litros por individuo)Chocolatinas/Chocolate/BombonesRTO CENTRO</v>
      </c>
      <c r="B699" s="20" t="s">
        <v>56</v>
      </c>
      <c r="C699" s="20" t="s">
        <v>68</v>
      </c>
      <c r="D699" s="20" t="s">
        <v>73</v>
      </c>
      <c r="E699" s="21">
        <v>3.4673005639997097E-2</v>
      </c>
      <c r="F699" s="21">
        <v>5.32990020749134E-2</v>
      </c>
      <c r="G699" s="21">
        <v>2.67067662217986E-2</v>
      </c>
      <c r="H699" s="21">
        <v>2.43289928516995E-2</v>
      </c>
      <c r="I699" s="21">
        <v>2.8156624071913001E-2</v>
      </c>
      <c r="J699" s="21">
        <v>3.5007290568275298E-2</v>
      </c>
      <c r="K699" s="21">
        <v>2.2803670859649201E-2</v>
      </c>
      <c r="L699" s="21">
        <v>2.3260754801781899E-2</v>
      </c>
      <c r="M699" s="21">
        <v>2.9482592939260598E-2</v>
      </c>
      <c r="N699" s="21"/>
      <c r="O699" s="21"/>
    </row>
    <row r="700" spans="1:15">
      <c r="A700" s="20" t="str">
        <f t="shared" si="10"/>
        <v>CONSUMO PER CAPITA (kg ó litros por individuo)Chocolatinas/Chocolate/BombonesNORTE-CENTRO</v>
      </c>
      <c r="B700" s="20" t="s">
        <v>56</v>
      </c>
      <c r="C700" s="20" t="s">
        <v>68</v>
      </c>
      <c r="D700" s="20" t="s">
        <v>77</v>
      </c>
      <c r="E700" s="21">
        <v>5.5012036211841399E-2</v>
      </c>
      <c r="F700" s="21">
        <v>9.1661985181326899E-2</v>
      </c>
      <c r="G700" s="21">
        <v>2.9808687097432202E-2</v>
      </c>
      <c r="H700" s="21">
        <v>8.8688603077067302E-2</v>
      </c>
      <c r="I700" s="21">
        <v>6.78033195365393E-2</v>
      </c>
      <c r="J700" s="21">
        <v>9.4522090260567307E-2</v>
      </c>
      <c r="K700" s="21">
        <v>7.0566746031385505E-2</v>
      </c>
      <c r="L700" s="21">
        <v>5.7384965616755101E-2</v>
      </c>
      <c r="M700" s="21">
        <v>3.7738152966553001E-2</v>
      </c>
      <c r="N700" s="21"/>
      <c r="O700" s="21"/>
    </row>
    <row r="701" spans="1:15">
      <c r="A701" s="20" t="str">
        <f t="shared" si="10"/>
        <v>CONSUMO PER CAPITA (kg ó litros por individuo)Chocolatinas/Chocolate/BombonesNOROESTE</v>
      </c>
      <c r="B701" s="20" t="s">
        <v>56</v>
      </c>
      <c r="C701" s="20" t="s">
        <v>68</v>
      </c>
      <c r="D701" s="20" t="s">
        <v>80</v>
      </c>
      <c r="E701" s="21">
        <v>3.0072059110270499E-2</v>
      </c>
      <c r="F701" s="21">
        <v>3.6147198269112599E-2</v>
      </c>
      <c r="G701" s="21">
        <v>3.8582039817921299E-2</v>
      </c>
      <c r="H701" s="21">
        <v>5.04508153661445E-2</v>
      </c>
      <c r="I701" s="21">
        <v>3.7993113564852903E-2</v>
      </c>
      <c r="J701" s="21">
        <v>3.4248990766145397E-2</v>
      </c>
      <c r="K701" s="21">
        <v>3.3753677052184697E-2</v>
      </c>
      <c r="L701" s="21">
        <v>3.9208409728972798E-2</v>
      </c>
      <c r="M701" s="21">
        <v>3.3103931608576102E-2</v>
      </c>
      <c r="N701" s="21"/>
      <c r="O701" s="21"/>
    </row>
    <row r="702" spans="1:15">
      <c r="A702" s="20" t="str">
        <f t="shared" si="10"/>
        <v>CONSUMO PER CAPITA (kg ó litros por individuo)Chocolatinas/Chocolate/Bombones&lt;2MIL</v>
      </c>
      <c r="B702" s="20" t="s">
        <v>56</v>
      </c>
      <c r="C702" s="20" t="s">
        <v>68</v>
      </c>
      <c r="D702" s="20" t="s">
        <v>83</v>
      </c>
      <c r="E702" s="21">
        <v>3.3712071127424401E-2</v>
      </c>
      <c r="F702" s="21">
        <v>3.5444991859749898E-2</v>
      </c>
      <c r="G702" s="21">
        <v>2.9847394005968898E-2</v>
      </c>
      <c r="H702" s="21">
        <v>4.1166574690294097E-2</v>
      </c>
      <c r="I702" s="21">
        <v>2.5604534707471101E-2</v>
      </c>
      <c r="J702" s="21">
        <v>4.2778890849499401E-2</v>
      </c>
      <c r="K702" s="21">
        <v>2.2977725837478299E-2</v>
      </c>
      <c r="L702" s="21">
        <v>5.49408742986938E-2</v>
      </c>
      <c r="M702" s="21">
        <v>1.5567445838924001E-2</v>
      </c>
      <c r="N702" s="21"/>
      <c r="O702" s="21"/>
    </row>
    <row r="703" spans="1:15">
      <c r="A703" s="20" t="str">
        <f t="shared" si="10"/>
        <v>CONSUMO PER CAPITA (kg ó litros por individuo)Chocolatinas/Chocolate/Bombones2-5MIL</v>
      </c>
      <c r="B703" s="20" t="s">
        <v>56</v>
      </c>
      <c r="C703" s="20" t="s">
        <v>68</v>
      </c>
      <c r="D703" s="20" t="s">
        <v>86</v>
      </c>
      <c r="E703" s="21">
        <v>1.45367706507344E-2</v>
      </c>
      <c r="F703" s="21">
        <v>2.52917152898278E-2</v>
      </c>
      <c r="G703" s="21">
        <v>3.9903390090050402E-2</v>
      </c>
      <c r="H703" s="21">
        <v>3.85093797231712E-2</v>
      </c>
      <c r="I703" s="21">
        <v>1.7888597463320801E-2</v>
      </c>
      <c r="J703" s="21">
        <v>3.1067426835761001E-2</v>
      </c>
      <c r="K703" s="21">
        <v>2.4053357461903398E-2</v>
      </c>
      <c r="L703" s="21">
        <v>1.9623262835913199E-2</v>
      </c>
      <c r="M703" s="21">
        <v>1.226377435865E-2</v>
      </c>
      <c r="N703" s="21"/>
      <c r="O703" s="21"/>
    </row>
    <row r="704" spans="1:15">
      <c r="A704" s="20" t="str">
        <f t="shared" si="10"/>
        <v>CONSUMO PER CAPITA (kg ó litros por individuo)Chocolatinas/Chocolate/Bombones5-10MIL</v>
      </c>
      <c r="B704" s="20" t="s">
        <v>56</v>
      </c>
      <c r="C704" s="20" t="s">
        <v>68</v>
      </c>
      <c r="D704" s="20" t="s">
        <v>87</v>
      </c>
      <c r="E704" s="21">
        <v>2.5583790727294001E-2</v>
      </c>
      <c r="F704" s="21">
        <v>3.5268707873373002E-2</v>
      </c>
      <c r="G704" s="21">
        <v>1.7769551653093199E-2</v>
      </c>
      <c r="H704" s="21">
        <v>2.9043539618804199E-2</v>
      </c>
      <c r="I704" s="21">
        <v>1.37498819702674E-2</v>
      </c>
      <c r="J704" s="21">
        <v>2.75081585047427E-2</v>
      </c>
      <c r="K704" s="21">
        <v>1.3062478798514E-2</v>
      </c>
      <c r="L704" s="21">
        <v>1.7090529259617002E-2</v>
      </c>
      <c r="M704" s="21">
        <v>9.1142974769943402E-3</v>
      </c>
      <c r="N704" s="21"/>
      <c r="O704" s="21"/>
    </row>
    <row r="705" spans="1:15">
      <c r="A705" s="20" t="str">
        <f t="shared" si="10"/>
        <v>CONSUMO PER CAPITA (kg ó litros por individuo)Chocolatinas/Chocolate/Bombones10-30MIL</v>
      </c>
      <c r="B705" s="20" t="s">
        <v>56</v>
      </c>
      <c r="C705" s="20" t="s">
        <v>68</v>
      </c>
      <c r="D705" s="20" t="s">
        <v>88</v>
      </c>
      <c r="E705" s="21">
        <v>3.04943248403911E-2</v>
      </c>
      <c r="F705" s="21">
        <v>4.7378060483817E-2</v>
      </c>
      <c r="G705" s="21">
        <v>3.8759082810361001E-2</v>
      </c>
      <c r="H705" s="21">
        <v>4.1840826183552497E-2</v>
      </c>
      <c r="I705" s="21">
        <v>3.36365417620988E-2</v>
      </c>
      <c r="J705" s="21">
        <v>5.2836974315032197E-2</v>
      </c>
      <c r="K705" s="21">
        <v>2.4315276798736001E-2</v>
      </c>
      <c r="L705" s="21">
        <v>2.0737209619225198E-2</v>
      </c>
      <c r="M705" s="21">
        <v>5.7077347639764901E-2</v>
      </c>
      <c r="N705" s="21"/>
      <c r="O705" s="21"/>
    </row>
    <row r="706" spans="1:15">
      <c r="A706" s="20" t="str">
        <f t="shared" si="10"/>
        <v>CONSUMO PER CAPITA (kg ó litros por individuo)Chocolatinas/Chocolate/Bombones30-100MIL</v>
      </c>
      <c r="B706" s="20" t="s">
        <v>56</v>
      </c>
      <c r="C706" s="20" t="s">
        <v>68</v>
      </c>
      <c r="D706" s="20" t="s">
        <v>89</v>
      </c>
      <c r="E706" s="21">
        <v>2.3675736172168699E-2</v>
      </c>
      <c r="F706" s="21">
        <v>4.4512010877304498E-2</v>
      </c>
      <c r="G706" s="21">
        <v>3.1894748944702699E-2</v>
      </c>
      <c r="H706" s="21">
        <v>3.8364042730053997E-2</v>
      </c>
      <c r="I706" s="21">
        <v>5.35445545337613E-2</v>
      </c>
      <c r="J706" s="21">
        <v>5.0810812912989202E-2</v>
      </c>
      <c r="K706" s="21">
        <v>3.9841826534088798E-2</v>
      </c>
      <c r="L706" s="21">
        <v>4.7755387569567397E-2</v>
      </c>
      <c r="M706" s="21">
        <v>4.50893972913722E-2</v>
      </c>
      <c r="N706" s="21"/>
      <c r="O706" s="21"/>
    </row>
    <row r="707" spans="1:15">
      <c r="A707" s="20" t="str">
        <f t="shared" si="10"/>
        <v>CONSUMO PER CAPITA (kg ó litros por individuo)Chocolatinas/Chocolate/Bombones100-200MIL</v>
      </c>
      <c r="B707" s="20" t="s">
        <v>56</v>
      </c>
      <c r="C707" s="20" t="s">
        <v>68</v>
      </c>
      <c r="D707" s="20" t="s">
        <v>90</v>
      </c>
      <c r="E707" s="21">
        <v>2.8143273602337301E-2</v>
      </c>
      <c r="F707" s="21">
        <v>3.9705764291595898E-2</v>
      </c>
      <c r="G707" s="21">
        <v>1.99421519986633E-2</v>
      </c>
      <c r="H707" s="21">
        <v>1.63463340598228E-2</v>
      </c>
      <c r="I707" s="21">
        <v>2.5053079175737101E-2</v>
      </c>
      <c r="J707" s="21">
        <v>3.7937373360752598E-2</v>
      </c>
      <c r="K707" s="21">
        <v>3.37064389623178E-2</v>
      </c>
      <c r="L707" s="21">
        <v>3.2054889988645099E-2</v>
      </c>
      <c r="M707" s="21">
        <v>1.8749866204842199E-2</v>
      </c>
      <c r="N707" s="21"/>
      <c r="O707" s="21"/>
    </row>
    <row r="708" spans="1:15">
      <c r="A708" s="20" t="str">
        <f t="shared" ref="A708:A771" si="11">B708&amp;C708&amp;D708</f>
        <v>CONSUMO PER CAPITA (kg ó litros por individuo)Chocolatinas/Chocolate/Bombones200-500MIL</v>
      </c>
      <c r="B708" s="20" t="s">
        <v>56</v>
      </c>
      <c r="C708" s="20" t="s">
        <v>68</v>
      </c>
      <c r="D708" s="20" t="s">
        <v>91</v>
      </c>
      <c r="E708" s="21">
        <v>6.0913152537025901E-2</v>
      </c>
      <c r="F708" s="21">
        <v>7.9213503287629106E-2</v>
      </c>
      <c r="G708" s="21">
        <v>6.1134939057656698E-2</v>
      </c>
      <c r="H708" s="21">
        <v>4.5980091277838898E-2</v>
      </c>
      <c r="I708" s="21">
        <v>4.8446986562412801E-2</v>
      </c>
      <c r="J708" s="21">
        <v>9.8845379316314999E-2</v>
      </c>
      <c r="K708" s="21">
        <v>6.4809880072686302E-2</v>
      </c>
      <c r="L708" s="21">
        <v>6.2265881088143502E-2</v>
      </c>
      <c r="M708" s="21">
        <v>2.0248198829865401E-2</v>
      </c>
      <c r="N708" s="21"/>
      <c r="O708" s="21"/>
    </row>
    <row r="709" spans="1:15">
      <c r="A709" s="20" t="str">
        <f t="shared" si="11"/>
        <v>CONSUMO PER CAPITA (kg ó litros por individuo)Chocolatinas/Chocolate/Bombones&gt;500MIL</v>
      </c>
      <c r="B709" s="20" t="s">
        <v>56</v>
      </c>
      <c r="C709" s="20" t="s">
        <v>68</v>
      </c>
      <c r="D709" s="20" t="s">
        <v>92</v>
      </c>
      <c r="E709" s="21">
        <v>3.0129211763478499E-2</v>
      </c>
      <c r="F709" s="21">
        <v>4.7439614353437E-2</v>
      </c>
      <c r="G709" s="21">
        <v>3.9005938420564899E-2</v>
      </c>
      <c r="H709" s="21">
        <v>3.2319904533610097E-2</v>
      </c>
      <c r="I709" s="21">
        <v>3.8531671535895297E-2</v>
      </c>
      <c r="J709" s="21">
        <v>5.1590652101089401E-2</v>
      </c>
      <c r="K709" s="21">
        <v>4.1073980956936797E-2</v>
      </c>
      <c r="L709" s="21">
        <v>3.9113269614736497E-2</v>
      </c>
      <c r="M709" s="21">
        <v>3.7820172010643201E-2</v>
      </c>
      <c r="N709" s="21"/>
      <c r="O709" s="21"/>
    </row>
    <row r="710" spans="1:15">
      <c r="A710" s="20" t="str">
        <f t="shared" si="11"/>
        <v>CONSUMO PER CAPITA (kg ó litros por individuo)Chocolatinas/Chocolate/BombonesDE 15 A 19 AÑOS</v>
      </c>
      <c r="B710" s="20" t="s">
        <v>56</v>
      </c>
      <c r="C710" s="20" t="s">
        <v>68</v>
      </c>
      <c r="D710" s="20" t="s">
        <v>93</v>
      </c>
      <c r="E710" s="21">
        <v>2.9337116275581401E-2</v>
      </c>
      <c r="F710" s="21">
        <v>3.1849755106724401E-2</v>
      </c>
      <c r="G710" s="21">
        <v>5.2339883629906499E-2</v>
      </c>
      <c r="H710" s="21">
        <v>2.55396690297739E-2</v>
      </c>
      <c r="I710" s="21">
        <v>1.01001641594895E-2</v>
      </c>
      <c r="J710" s="21">
        <v>6.2980174405404293E-2</v>
      </c>
      <c r="K710" s="21">
        <v>1.50364771980888E-2</v>
      </c>
      <c r="L710" s="21">
        <v>2.5357973527820699E-2</v>
      </c>
      <c r="M710" s="21">
        <v>1.5847611930675999E-2</v>
      </c>
      <c r="N710" s="21"/>
      <c r="O710" s="21"/>
    </row>
    <row r="711" spans="1:15">
      <c r="A711" s="20" t="str">
        <f t="shared" si="11"/>
        <v>CONSUMO PER CAPITA (kg ó litros por individuo)Chocolatinas/Chocolate/BombonesDE 20 A 24 AÑOS</v>
      </c>
      <c r="B711" s="20" t="s">
        <v>56</v>
      </c>
      <c r="C711" s="20" t="s">
        <v>68</v>
      </c>
      <c r="D711" s="20" t="s">
        <v>94</v>
      </c>
      <c r="E711" s="21">
        <v>1.34331265159254E-2</v>
      </c>
      <c r="F711" s="21">
        <v>2.2528715744888801E-2</v>
      </c>
      <c r="G711" s="21">
        <v>4.1895175408674497E-2</v>
      </c>
      <c r="H711" s="21">
        <v>1.9177293777516299E-2</v>
      </c>
      <c r="I711" s="21">
        <v>1.7873341906249399E-2</v>
      </c>
      <c r="J711" s="21">
        <v>1.1643777642477199E-2</v>
      </c>
      <c r="K711" s="21">
        <v>2.2526070254498199E-2</v>
      </c>
      <c r="L711" s="21">
        <v>1.01834656479068E-2</v>
      </c>
      <c r="M711" s="21">
        <v>1.6824133082032001E-2</v>
      </c>
      <c r="N711" s="21"/>
      <c r="O711" s="21"/>
    </row>
    <row r="712" spans="1:15">
      <c r="A712" s="20" t="str">
        <f t="shared" si="11"/>
        <v>CONSUMO PER CAPITA (kg ó litros por individuo)Chocolatinas/Chocolate/BombonesDE 25 A 34 AÑOS</v>
      </c>
      <c r="B712" s="20" t="s">
        <v>56</v>
      </c>
      <c r="C712" s="20" t="s">
        <v>68</v>
      </c>
      <c r="D712" s="20" t="s">
        <v>95</v>
      </c>
      <c r="E712" s="21">
        <v>2.9129188240456801E-2</v>
      </c>
      <c r="F712" s="21">
        <v>2.0582287587988898E-2</v>
      </c>
      <c r="G712" s="21">
        <v>2.4222403212194599E-2</v>
      </c>
      <c r="H712" s="21">
        <v>3.2769786775844099E-2</v>
      </c>
      <c r="I712" s="21">
        <v>2.33534292740862E-2</v>
      </c>
      <c r="J712" s="21">
        <v>3.3104049397035297E-2</v>
      </c>
      <c r="K712" s="21">
        <v>1.9545084114899899E-2</v>
      </c>
      <c r="L712" s="21">
        <v>2.37531559073185E-2</v>
      </c>
      <c r="M712" s="21">
        <v>2.18764198897155E-2</v>
      </c>
      <c r="N712" s="21"/>
      <c r="O712" s="21"/>
    </row>
    <row r="713" spans="1:15">
      <c r="A713" s="20" t="str">
        <f t="shared" si="11"/>
        <v>CONSUMO PER CAPITA (kg ó litros por individuo)Chocolatinas/Chocolate/BombonesDE 35 A 49 AÑOS</v>
      </c>
      <c r="B713" s="20" t="s">
        <v>56</v>
      </c>
      <c r="C713" s="20" t="s">
        <v>68</v>
      </c>
      <c r="D713" s="20" t="s">
        <v>96</v>
      </c>
      <c r="E713" s="21">
        <v>3.6251307408313102E-2</v>
      </c>
      <c r="F713" s="21">
        <v>4.52704765598827E-2</v>
      </c>
      <c r="G713" s="21">
        <v>3.13853154156346E-2</v>
      </c>
      <c r="H713" s="21">
        <v>3.3010288102311998E-2</v>
      </c>
      <c r="I713" s="21">
        <v>2.6816629924906799E-2</v>
      </c>
      <c r="J713" s="21">
        <v>2.7365366769397999E-2</v>
      </c>
      <c r="K713" s="21">
        <v>2.35093760249021E-2</v>
      </c>
      <c r="L713" s="21">
        <v>3.3586686927231303E-2</v>
      </c>
      <c r="M713" s="21">
        <v>4.9854342927644103E-2</v>
      </c>
      <c r="N713" s="21"/>
      <c r="O713" s="21"/>
    </row>
    <row r="714" spans="1:15">
      <c r="A714" s="20" t="str">
        <f t="shared" si="11"/>
        <v>CONSUMO PER CAPITA (kg ó litros por individuo)Chocolatinas/Chocolate/BombonesDE 50 A 59 AÑOS</v>
      </c>
      <c r="B714" s="20" t="s">
        <v>56</v>
      </c>
      <c r="C714" s="20" t="s">
        <v>68</v>
      </c>
      <c r="D714" s="20" t="s">
        <v>97</v>
      </c>
      <c r="E714" s="21">
        <v>2.9702413841225701E-2</v>
      </c>
      <c r="F714" s="21">
        <v>5.5621326580979097E-2</v>
      </c>
      <c r="G714" s="21">
        <v>3.8191280636389303E-2</v>
      </c>
      <c r="H714" s="21">
        <v>3.4056823334201E-2</v>
      </c>
      <c r="I714" s="21">
        <v>3.5193197129620199E-2</v>
      </c>
      <c r="J714" s="21">
        <v>4.2197267747531603E-2</v>
      </c>
      <c r="K714" s="21">
        <v>3.9093313635786997E-2</v>
      </c>
      <c r="L714" s="21">
        <v>3.2941766863402902E-2</v>
      </c>
      <c r="M714" s="21">
        <v>1.8942791718639301E-2</v>
      </c>
      <c r="N714" s="21"/>
      <c r="O714" s="21"/>
    </row>
    <row r="715" spans="1:15">
      <c r="A715" s="20" t="str">
        <f t="shared" si="11"/>
        <v>CONSUMO PER CAPITA (kg ó litros por individuo)Chocolatinas/Chocolate/BombonesDE 60 A 75 AÑOS</v>
      </c>
      <c r="B715" s="20" t="s">
        <v>56</v>
      </c>
      <c r="C715" s="20" t="s">
        <v>68</v>
      </c>
      <c r="D715" s="20" t="s">
        <v>98</v>
      </c>
      <c r="E715" s="21">
        <v>3.4227406690541598E-2</v>
      </c>
      <c r="F715" s="21">
        <v>7.0240143676776501E-2</v>
      </c>
      <c r="G715" s="21">
        <v>4.0721543229860602E-2</v>
      </c>
      <c r="H715" s="21">
        <v>5.16212940022635E-2</v>
      </c>
      <c r="I715" s="21">
        <v>7.1210212853827795E-2</v>
      </c>
      <c r="J715" s="21">
        <v>0.113289047388765</v>
      </c>
      <c r="K715" s="21">
        <v>6.7642379390579294E-2</v>
      </c>
      <c r="L715" s="21">
        <v>6.7453523655147105E-2</v>
      </c>
      <c r="M715" s="21">
        <v>4.26772864901575E-2</v>
      </c>
      <c r="N715" s="21"/>
      <c r="O715" s="21"/>
    </row>
    <row r="716" spans="1:15">
      <c r="A716" s="20" t="str">
        <f t="shared" si="11"/>
        <v>CONSUMO PER CAPITA (kg ó litros por individuo)Chocolatinas/Chocolate/BombonesNIVEL ALTO</v>
      </c>
      <c r="B716" s="20" t="s">
        <v>56</v>
      </c>
      <c r="C716" s="20" t="s">
        <v>68</v>
      </c>
      <c r="D716" s="20" t="s">
        <v>99</v>
      </c>
      <c r="E716" s="21">
        <v>3.06819263442084E-2</v>
      </c>
      <c r="F716" s="21">
        <v>4.3706731849332901E-2</v>
      </c>
      <c r="G716" s="21">
        <v>3.8399584362420601E-2</v>
      </c>
      <c r="H716" s="21">
        <v>2.9582742680621901E-2</v>
      </c>
      <c r="I716" s="21">
        <v>3.4454775402727199E-2</v>
      </c>
      <c r="J716" s="21">
        <v>4.3536513265255802E-2</v>
      </c>
      <c r="K716" s="21">
        <v>2.2913082178244101E-2</v>
      </c>
      <c r="L716" s="21">
        <v>2.2886505248809301E-2</v>
      </c>
      <c r="M716" s="21">
        <v>5.6599343911246901E-2</v>
      </c>
      <c r="N716" s="21"/>
      <c r="O716" s="21"/>
    </row>
    <row r="717" spans="1:15">
      <c r="A717" s="20" t="str">
        <f t="shared" si="11"/>
        <v>CONSUMO PER CAPITA (kg ó litros por individuo)Chocolatinas/Chocolate/BombonesNIVEL MEDIO ALTO</v>
      </c>
      <c r="B717" s="20" t="s">
        <v>56</v>
      </c>
      <c r="C717" s="20" t="s">
        <v>68</v>
      </c>
      <c r="D717" s="20" t="s">
        <v>100</v>
      </c>
      <c r="E717" s="21">
        <v>2.9577692241784401E-2</v>
      </c>
      <c r="F717" s="21">
        <v>2.9764955278816702E-2</v>
      </c>
      <c r="G717" s="21">
        <v>3.6452637818952999E-2</v>
      </c>
      <c r="H717" s="21">
        <v>2.5427336011534699E-2</v>
      </c>
      <c r="I717" s="21">
        <v>1.74770406537023E-2</v>
      </c>
      <c r="J717" s="21">
        <v>2.0971203744068599E-2</v>
      </c>
      <c r="K717" s="21">
        <v>2.9121348535197E-2</v>
      </c>
      <c r="L717" s="21">
        <v>5.1372350607272098E-2</v>
      </c>
      <c r="M717" s="21">
        <v>1.80076684100525E-2</v>
      </c>
      <c r="N717" s="21"/>
      <c r="O717" s="21"/>
    </row>
    <row r="718" spans="1:15">
      <c r="A718" s="20" t="str">
        <f t="shared" si="11"/>
        <v>CONSUMO PER CAPITA (kg ó litros por individuo)Chocolatinas/Chocolate/BombonesNIVEL MEDIO</v>
      </c>
      <c r="B718" s="20" t="s">
        <v>56</v>
      </c>
      <c r="C718" s="20" t="s">
        <v>68</v>
      </c>
      <c r="D718" s="20" t="s">
        <v>101</v>
      </c>
      <c r="E718" s="21">
        <v>4.0936829963480102E-2</v>
      </c>
      <c r="F718" s="21">
        <v>4.8834146261830899E-2</v>
      </c>
      <c r="G718" s="21">
        <v>3.9031940479330403E-2</v>
      </c>
      <c r="H718" s="21">
        <v>3.8686234873983302E-2</v>
      </c>
      <c r="I718" s="21">
        <v>4.8291074952219702E-2</v>
      </c>
      <c r="J718" s="21">
        <v>4.6824488977142399E-2</v>
      </c>
      <c r="K718" s="21">
        <v>3.5706568104618801E-2</v>
      </c>
      <c r="L718" s="21">
        <v>3.3018581154387397E-2</v>
      </c>
      <c r="M718" s="21">
        <v>2.19634054384934E-2</v>
      </c>
      <c r="N718" s="21"/>
      <c r="O718" s="21"/>
    </row>
    <row r="719" spans="1:15">
      <c r="A719" s="20" t="str">
        <f t="shared" si="11"/>
        <v>CONSUMO PER CAPITA (kg ó litros por individuo)Chocolatinas/Chocolate/BombonesNIVEL MEDIO BAJO</v>
      </c>
      <c r="B719" s="20" t="s">
        <v>56</v>
      </c>
      <c r="C719" s="20" t="s">
        <v>68</v>
      </c>
      <c r="D719" s="20" t="s">
        <v>102</v>
      </c>
      <c r="E719" s="21">
        <v>1.72092158388517E-2</v>
      </c>
      <c r="F719" s="21">
        <v>3.6494101443138298E-2</v>
      </c>
      <c r="G719" s="21">
        <v>2.71070827098608E-2</v>
      </c>
      <c r="H719" s="21">
        <v>2.68773392033105E-2</v>
      </c>
      <c r="I719" s="21">
        <v>2.6037251879505698E-2</v>
      </c>
      <c r="J719" s="21">
        <v>6.0124319399480798E-2</v>
      </c>
      <c r="K719" s="21">
        <v>4.6623463727399297E-2</v>
      </c>
      <c r="L719" s="21">
        <v>5.0565846479205E-2</v>
      </c>
      <c r="M719" s="21">
        <v>4.8806541418960799E-2</v>
      </c>
      <c r="N719" s="21"/>
      <c r="O719" s="21"/>
    </row>
    <row r="720" spans="1:15">
      <c r="A720" s="20" t="str">
        <f t="shared" si="11"/>
        <v>CONSUMO PER CAPITA (kg ó litros por individuo)Chocolatinas/Chocolate/BombonesNIVEL BAJO</v>
      </c>
      <c r="B720" s="20" t="s">
        <v>56</v>
      </c>
      <c r="C720" s="20" t="s">
        <v>68</v>
      </c>
      <c r="D720" s="20" t="s">
        <v>103</v>
      </c>
      <c r="E720" s="21">
        <v>3.2524629528067103E-2</v>
      </c>
      <c r="F720" s="21">
        <v>6.6891012985188597E-2</v>
      </c>
      <c r="G720" s="21">
        <v>3.6017526879260998E-2</v>
      </c>
      <c r="H720" s="21">
        <v>5.2787574777266102E-2</v>
      </c>
      <c r="I720" s="21">
        <v>4.5027153542087903E-2</v>
      </c>
      <c r="J720" s="21">
        <v>8.3022827465695198E-2</v>
      </c>
      <c r="K720" s="21">
        <v>4.5509517561453598E-2</v>
      </c>
      <c r="L720" s="21">
        <v>3.99720740009889E-2</v>
      </c>
      <c r="M720" s="21">
        <v>2.2365410305715001E-2</v>
      </c>
      <c r="N720" s="21"/>
      <c r="O720" s="21"/>
    </row>
    <row r="721" spans="1:15">
      <c r="A721" s="20" t="str">
        <f t="shared" si="11"/>
        <v>CONSUMO PER CAPITA (kg ó litros por individuo)Chocolatinas/Chocolate/BombonesHOMBRE</v>
      </c>
      <c r="B721" s="20" t="s">
        <v>56</v>
      </c>
      <c r="C721" s="20" t="s">
        <v>68</v>
      </c>
      <c r="D721" s="20" t="s">
        <v>104</v>
      </c>
      <c r="E721" s="21">
        <v>2.2073047074796001E-2</v>
      </c>
      <c r="F721" s="21">
        <v>2.7154040722918001E-2</v>
      </c>
      <c r="G721" s="21">
        <v>2.8183655796513E-2</v>
      </c>
      <c r="H721" s="21">
        <v>2.9858074342472101E-2</v>
      </c>
      <c r="I721" s="21">
        <v>2.30445555788127E-2</v>
      </c>
      <c r="J721" s="21">
        <v>3.3650542563021399E-2</v>
      </c>
      <c r="K721" s="21">
        <v>1.9075223136295599E-2</v>
      </c>
      <c r="L721" s="21">
        <v>2.1314718499581099E-2</v>
      </c>
      <c r="M721" s="21">
        <v>3.1507734732164103E-2</v>
      </c>
      <c r="N721" s="21"/>
      <c r="O721" s="21"/>
    </row>
    <row r="722" spans="1:15">
      <c r="A722" s="20" t="str">
        <f t="shared" si="11"/>
        <v>CONSUMO PER CAPITA (kg ó litros por individuo)Chocolatinas/Chocolate/BombonesMUJER</v>
      </c>
      <c r="B722" s="20" t="s">
        <v>56</v>
      </c>
      <c r="C722" s="20" t="s">
        <v>68</v>
      </c>
      <c r="D722" s="20" t="s">
        <v>105</v>
      </c>
      <c r="E722" s="21">
        <v>4.0785872381035898E-2</v>
      </c>
      <c r="F722" s="21">
        <v>6.6672902919522603E-2</v>
      </c>
      <c r="G722" s="21">
        <v>4.3748039633813997E-2</v>
      </c>
      <c r="H722" s="21">
        <v>4.20697064596742E-2</v>
      </c>
      <c r="I722" s="21">
        <v>4.9627326837131502E-2</v>
      </c>
      <c r="J722" s="21">
        <v>7.0731637877068307E-2</v>
      </c>
      <c r="K722" s="21">
        <v>5.2070016634133499E-2</v>
      </c>
      <c r="L722" s="21">
        <v>5.3923470284652303E-2</v>
      </c>
      <c r="M722" s="21">
        <v>3.5059840038448101E-2</v>
      </c>
      <c r="N722" s="21"/>
      <c r="O722" s="21"/>
    </row>
    <row r="723" spans="1:15">
      <c r="A723" s="20" t="str">
        <f t="shared" si="11"/>
        <v>CONSUMO PER CAPITA (kg ó litros por individuo)ChiclesT.ESPAÑA</v>
      </c>
      <c r="B723" s="20" t="s">
        <v>56</v>
      </c>
      <c r="C723" s="20" t="s">
        <v>72</v>
      </c>
      <c r="D723" s="20" t="s">
        <v>47</v>
      </c>
      <c r="E723" s="21">
        <v>1.01032196985947E-2</v>
      </c>
      <c r="F723" s="21">
        <v>8.8619971783744592E-3</v>
      </c>
      <c r="G723" s="21">
        <v>6.7673217469170497E-3</v>
      </c>
      <c r="H723" s="21">
        <v>8.0815530338325999E-3</v>
      </c>
      <c r="I723" s="21">
        <v>8.5133580785897792E-3</v>
      </c>
      <c r="J723" s="21">
        <v>7.0500107597369997E-3</v>
      </c>
      <c r="K723" s="21">
        <v>7.5660327235001403E-3</v>
      </c>
      <c r="L723" s="21">
        <v>6.2632032134165901E-3</v>
      </c>
      <c r="M723" s="21">
        <v>6.6174515535495897E-3</v>
      </c>
      <c r="N723" s="21"/>
      <c r="O723" s="21"/>
    </row>
    <row r="724" spans="1:15">
      <c r="A724" s="20" t="str">
        <f t="shared" si="11"/>
        <v>CONSUMO PER CAPITA (kg ó litros por individuo)ChiclesBCN AM</v>
      </c>
      <c r="B724" s="20" t="s">
        <v>56</v>
      </c>
      <c r="C724" s="20" t="s">
        <v>72</v>
      </c>
      <c r="D724" s="20" t="s">
        <v>52</v>
      </c>
      <c r="E724" s="21">
        <v>6.1953198602444004E-3</v>
      </c>
      <c r="F724" s="21">
        <v>3.7858278104773101E-3</v>
      </c>
      <c r="G724" s="21">
        <v>4.5627269746002298E-4</v>
      </c>
      <c r="H724" s="21">
        <v>9.2651534973230594E-3</v>
      </c>
      <c r="I724" s="21">
        <v>8.4322163766211902E-3</v>
      </c>
      <c r="J724" s="21">
        <v>3.54583359029856E-3</v>
      </c>
      <c r="K724" s="21">
        <v>1.56553338122567E-3</v>
      </c>
      <c r="L724" s="21">
        <v>5.30513131444919E-3</v>
      </c>
      <c r="M724" s="21">
        <v>9.3431494985259708E-3</v>
      </c>
      <c r="N724" s="21"/>
      <c r="O724" s="21"/>
    </row>
    <row r="725" spans="1:15">
      <c r="A725" s="20" t="str">
        <f t="shared" si="11"/>
        <v>CONSUMO PER CAPITA (kg ó litros por individuo)ChiclesREST.CAT ARAGON</v>
      </c>
      <c r="B725" s="20" t="s">
        <v>56</v>
      </c>
      <c r="C725" s="20" t="s">
        <v>72</v>
      </c>
      <c r="D725" s="20" t="s">
        <v>57</v>
      </c>
      <c r="E725" s="21">
        <v>1.5661237882931899E-2</v>
      </c>
      <c r="F725" s="21">
        <v>2.1558772373570401E-2</v>
      </c>
      <c r="G725" s="21">
        <v>1.75901523790735E-2</v>
      </c>
      <c r="H725" s="21">
        <v>2.0308512772617901E-2</v>
      </c>
      <c r="I725" s="21">
        <v>1.8826633123131799E-2</v>
      </c>
      <c r="J725" s="21">
        <v>1.9859814480182501E-2</v>
      </c>
      <c r="K725" s="21">
        <v>1.78559079002612E-2</v>
      </c>
      <c r="L725" s="21">
        <v>1.62879232521063E-2</v>
      </c>
      <c r="M725" s="21">
        <v>5.8527377571202001E-3</v>
      </c>
      <c r="N725" s="21"/>
      <c r="O725" s="21"/>
    </row>
    <row r="726" spans="1:15">
      <c r="A726" s="20" t="str">
        <f t="shared" si="11"/>
        <v>CONSUMO PER CAPITA (kg ó litros por individuo)ChiclesLEVANTE</v>
      </c>
      <c r="B726" s="20" t="s">
        <v>56</v>
      </c>
      <c r="C726" s="20" t="s">
        <v>72</v>
      </c>
      <c r="D726" s="20" t="s">
        <v>61</v>
      </c>
      <c r="E726" s="21">
        <v>7.00018079386847E-3</v>
      </c>
      <c r="F726" s="21">
        <v>1.07043000735764E-2</v>
      </c>
      <c r="G726" s="21">
        <v>4.3420797267280202E-3</v>
      </c>
      <c r="H726" s="21">
        <v>3.7516790525854199E-3</v>
      </c>
      <c r="I726" s="21">
        <v>4.6648992843394297E-3</v>
      </c>
      <c r="J726" s="21">
        <v>4.7965743380177601E-3</v>
      </c>
      <c r="K726" s="21">
        <v>5.7917635698283097E-3</v>
      </c>
      <c r="L726" s="21">
        <v>4.8099139546802002E-3</v>
      </c>
      <c r="M726" s="21">
        <v>4.7665164035666802E-3</v>
      </c>
      <c r="N726" s="21"/>
      <c r="O726" s="21"/>
    </row>
    <row r="727" spans="1:15">
      <c r="A727" s="20" t="str">
        <f t="shared" si="11"/>
        <v>CONSUMO PER CAPITA (kg ó litros por individuo)ChiclesANDALUCIA</v>
      </c>
      <c r="B727" s="20" t="s">
        <v>56</v>
      </c>
      <c r="C727" s="20" t="s">
        <v>72</v>
      </c>
      <c r="D727" s="20" t="s">
        <v>65</v>
      </c>
      <c r="E727" s="21">
        <v>1.0566019917377999E-2</v>
      </c>
      <c r="F727" s="21">
        <v>7.6617247416554098E-3</v>
      </c>
      <c r="G727" s="21">
        <v>6.2593655680689801E-3</v>
      </c>
      <c r="H727" s="21">
        <v>4.8982506577280099E-3</v>
      </c>
      <c r="I727" s="21">
        <v>5.4532183092954297E-3</v>
      </c>
      <c r="J727" s="21">
        <v>5.1416550577651097E-3</v>
      </c>
      <c r="K727" s="21">
        <v>9.0086323592695298E-3</v>
      </c>
      <c r="L727" s="21">
        <v>4.3819339155028404E-3</v>
      </c>
      <c r="M727" s="21">
        <v>1.16918611702885E-2</v>
      </c>
      <c r="N727" s="21"/>
      <c r="O727" s="21"/>
    </row>
    <row r="728" spans="1:15">
      <c r="A728" s="20" t="str">
        <f t="shared" si="11"/>
        <v>CONSUMO PER CAPITA (kg ó litros por individuo)ChiclesMDD AM</v>
      </c>
      <c r="B728" s="20" t="s">
        <v>56</v>
      </c>
      <c r="C728" s="20" t="s">
        <v>72</v>
      </c>
      <c r="D728" s="20" t="s">
        <v>69</v>
      </c>
      <c r="E728" s="21">
        <v>9.6001943015634993E-3</v>
      </c>
      <c r="F728" s="21">
        <v>6.5748973266492698E-3</v>
      </c>
      <c r="G728" s="21">
        <v>1.16661622252245E-2</v>
      </c>
      <c r="H728" s="21">
        <v>1.12426109981477E-2</v>
      </c>
      <c r="I728" s="21">
        <v>1.0698272881591701E-2</v>
      </c>
      <c r="J728" s="21">
        <v>9.0902864159688491E-3</v>
      </c>
      <c r="K728" s="21">
        <v>7.6174122557647597E-3</v>
      </c>
      <c r="L728" s="21">
        <v>3.1358679982816098E-3</v>
      </c>
      <c r="M728" s="21">
        <v>3.5038008931439499E-3</v>
      </c>
      <c r="N728" s="21"/>
      <c r="O728" s="21"/>
    </row>
    <row r="729" spans="1:15">
      <c r="A729" s="20" t="str">
        <f t="shared" si="11"/>
        <v>CONSUMO PER CAPITA (kg ó litros por individuo)ChiclesRTO CENTRO</v>
      </c>
      <c r="B729" s="20" t="s">
        <v>56</v>
      </c>
      <c r="C729" s="20" t="s">
        <v>72</v>
      </c>
      <c r="D729" s="20" t="s">
        <v>73</v>
      </c>
      <c r="E729" s="21">
        <v>1.4063553080926199E-2</v>
      </c>
      <c r="F729" s="21">
        <v>8.7612642403197705E-3</v>
      </c>
      <c r="G729" s="21">
        <v>3.71855175439262E-3</v>
      </c>
      <c r="H729" s="21">
        <v>6.0435640274257799E-3</v>
      </c>
      <c r="I729" s="21">
        <v>5.9944742318727602E-3</v>
      </c>
      <c r="J729" s="21">
        <v>4.5459327277978002E-3</v>
      </c>
      <c r="K729" s="21">
        <v>3.2114268186846902E-3</v>
      </c>
      <c r="L729" s="21">
        <v>3.2757623689136399E-3</v>
      </c>
      <c r="M729" s="21">
        <v>3.23159227432995E-3</v>
      </c>
      <c r="N729" s="21"/>
      <c r="O729" s="21"/>
    </row>
    <row r="730" spans="1:15">
      <c r="A730" s="20" t="str">
        <f t="shared" si="11"/>
        <v>CONSUMO PER CAPITA (kg ó litros por individuo)ChiclesNORTE-CENTRO</v>
      </c>
      <c r="B730" s="20" t="s">
        <v>56</v>
      </c>
      <c r="C730" s="20" t="s">
        <v>72</v>
      </c>
      <c r="D730" s="20" t="s">
        <v>77</v>
      </c>
      <c r="E730" s="21">
        <v>6.8753004183091998E-3</v>
      </c>
      <c r="F730" s="21">
        <v>3.21446996185409E-3</v>
      </c>
      <c r="G730" s="21">
        <v>4.0347078855123199E-3</v>
      </c>
      <c r="H730" s="21">
        <v>3.4556895198409399E-3</v>
      </c>
      <c r="I730" s="21">
        <v>6.9230697494564401E-3</v>
      </c>
      <c r="J730" s="21">
        <v>3.0185603470672001E-3</v>
      </c>
      <c r="K730" s="21">
        <v>4.8264323370121104E-3</v>
      </c>
      <c r="L730" s="21">
        <v>7.7150652574908603E-3</v>
      </c>
      <c r="M730" s="21">
        <v>6.4996858770019596E-3</v>
      </c>
      <c r="N730" s="21"/>
      <c r="O730" s="21"/>
    </row>
    <row r="731" spans="1:15">
      <c r="A731" s="20" t="str">
        <f t="shared" si="11"/>
        <v>CONSUMO PER CAPITA (kg ó litros por individuo)ChiclesNOROESTE</v>
      </c>
      <c r="B731" s="20" t="s">
        <v>56</v>
      </c>
      <c r="C731" s="20" t="s">
        <v>72</v>
      </c>
      <c r="D731" s="20" t="s">
        <v>80</v>
      </c>
      <c r="E731" s="21">
        <v>1.03355188443155E-2</v>
      </c>
      <c r="F731" s="21">
        <v>4.5949502393716497E-3</v>
      </c>
      <c r="G731" s="21">
        <v>1.6691792024035299E-3</v>
      </c>
      <c r="H731" s="21">
        <v>5.8768429603048896E-3</v>
      </c>
      <c r="I731" s="21">
        <v>8.1682567746482505E-3</v>
      </c>
      <c r="J731" s="21">
        <v>3.9221237525625396E-3</v>
      </c>
      <c r="K731" s="21">
        <v>6.0063832027962196E-3</v>
      </c>
      <c r="L731" s="21">
        <v>5.7004925882376701E-3</v>
      </c>
      <c r="M731" s="21">
        <v>5.08147930255553E-3</v>
      </c>
      <c r="N731" s="21"/>
      <c r="O731" s="21"/>
    </row>
    <row r="732" spans="1:15">
      <c r="A732" s="20" t="str">
        <f t="shared" si="11"/>
        <v>CONSUMO PER CAPITA (kg ó litros por individuo)Chicles&lt;2MIL</v>
      </c>
      <c r="B732" s="20" t="s">
        <v>56</v>
      </c>
      <c r="C732" s="20" t="s">
        <v>72</v>
      </c>
      <c r="D732" s="20" t="s">
        <v>83</v>
      </c>
      <c r="E732" s="21">
        <v>1.4041633855799301E-2</v>
      </c>
      <c r="F732" s="21">
        <v>1.2659761724198399E-2</v>
      </c>
      <c r="G732" s="21">
        <v>1.17462621637571E-2</v>
      </c>
      <c r="H732" s="21">
        <v>7.1942791131283804E-3</v>
      </c>
      <c r="I732" s="21">
        <v>3.0748039041179598E-3</v>
      </c>
      <c r="J732" s="21" t="s">
        <v>122</v>
      </c>
      <c r="K732" s="21">
        <v>8.4887156735062395E-3</v>
      </c>
      <c r="L732" s="21">
        <v>9.23455570436694E-3</v>
      </c>
      <c r="M732" s="21">
        <v>6.0842766504372696E-3</v>
      </c>
      <c r="N732" s="21"/>
      <c r="O732" s="21"/>
    </row>
    <row r="733" spans="1:15">
      <c r="A733" s="20" t="str">
        <f t="shared" si="11"/>
        <v>CONSUMO PER CAPITA (kg ó litros por individuo)Chicles2-5MIL</v>
      </c>
      <c r="B733" s="20" t="s">
        <v>56</v>
      </c>
      <c r="C733" s="20" t="s">
        <v>72</v>
      </c>
      <c r="D733" s="20" t="s">
        <v>86</v>
      </c>
      <c r="E733" s="21">
        <v>1.2225781596383101E-2</v>
      </c>
      <c r="F733" s="21">
        <v>4.3114886273766398E-3</v>
      </c>
      <c r="G733" s="21">
        <v>5.4246504202797498E-3</v>
      </c>
      <c r="H733" s="21">
        <v>5.1215557338768099E-3</v>
      </c>
      <c r="I733" s="21">
        <v>7.2872916644329397E-3</v>
      </c>
      <c r="J733" s="21">
        <v>4.6480945570300299E-3</v>
      </c>
      <c r="K733" s="21">
        <v>3.72502274369152E-3</v>
      </c>
      <c r="L733" s="21">
        <v>5.0191078134111796E-3</v>
      </c>
      <c r="M733" s="21">
        <v>2.6266137243510001E-3</v>
      </c>
      <c r="N733" s="21"/>
      <c r="O733" s="21"/>
    </row>
    <row r="734" spans="1:15">
      <c r="A734" s="20" t="str">
        <f t="shared" si="11"/>
        <v>CONSUMO PER CAPITA (kg ó litros por individuo)Chicles5-10MIL</v>
      </c>
      <c r="B734" s="20" t="s">
        <v>56</v>
      </c>
      <c r="C734" s="20" t="s">
        <v>72</v>
      </c>
      <c r="D734" s="20" t="s">
        <v>87</v>
      </c>
      <c r="E734" s="21">
        <v>1.2460020220480201E-2</v>
      </c>
      <c r="F734" s="21">
        <v>1.1947413530785499E-2</v>
      </c>
      <c r="G734" s="21">
        <v>5.2764548761553096E-3</v>
      </c>
      <c r="H734" s="21">
        <v>2.61181707627242E-3</v>
      </c>
      <c r="I734" s="21">
        <v>3.9351427939447797E-3</v>
      </c>
      <c r="J734" s="21">
        <v>4.5151404348232104E-3</v>
      </c>
      <c r="K734" s="21">
        <v>9.0315704147816301E-3</v>
      </c>
      <c r="L734" s="21">
        <v>5.2381858730576603E-3</v>
      </c>
      <c r="M734" s="21">
        <v>8.5629815903528004E-3</v>
      </c>
      <c r="N734" s="21"/>
      <c r="O734" s="21"/>
    </row>
    <row r="735" spans="1:15">
      <c r="A735" s="20" t="str">
        <f t="shared" si="11"/>
        <v>CONSUMO PER CAPITA (kg ó litros por individuo)Chicles10-30MIL</v>
      </c>
      <c r="B735" s="20" t="s">
        <v>56</v>
      </c>
      <c r="C735" s="20" t="s">
        <v>72</v>
      </c>
      <c r="D735" s="20" t="s">
        <v>88</v>
      </c>
      <c r="E735" s="21">
        <v>1.43423245080204E-2</v>
      </c>
      <c r="F735" s="21">
        <v>1.72940267499248E-2</v>
      </c>
      <c r="G735" s="21">
        <v>1.1643180699613899E-2</v>
      </c>
      <c r="H735" s="21">
        <v>1.2591581749647701E-2</v>
      </c>
      <c r="I735" s="21">
        <v>1.35265670877789E-2</v>
      </c>
      <c r="J735" s="21">
        <v>1.1742262297449801E-2</v>
      </c>
      <c r="K735" s="21">
        <v>7.1577466377295597E-3</v>
      </c>
      <c r="L735" s="21">
        <v>7.0938778101055497E-3</v>
      </c>
      <c r="M735" s="21">
        <v>5.0887732122545304E-3</v>
      </c>
      <c r="N735" s="21"/>
      <c r="O735" s="21"/>
    </row>
    <row r="736" spans="1:15">
      <c r="A736" s="20" t="str">
        <f t="shared" si="11"/>
        <v>CONSUMO PER CAPITA (kg ó litros por individuo)Chicles30-100MIL</v>
      </c>
      <c r="B736" s="20" t="s">
        <v>56</v>
      </c>
      <c r="C736" s="20" t="s">
        <v>72</v>
      </c>
      <c r="D736" s="20" t="s">
        <v>89</v>
      </c>
      <c r="E736" s="21">
        <v>7.0001057132846904E-3</v>
      </c>
      <c r="F736" s="21">
        <v>7.2418943976980104E-3</v>
      </c>
      <c r="G736" s="21">
        <v>3.7836310682262701E-3</v>
      </c>
      <c r="H736" s="21">
        <v>4.1474273798569701E-3</v>
      </c>
      <c r="I736" s="21">
        <v>6.3610554378609897E-3</v>
      </c>
      <c r="J736" s="21">
        <v>6.9517883438796804E-3</v>
      </c>
      <c r="K736" s="21">
        <v>8.6362913372383995E-3</v>
      </c>
      <c r="L736" s="21">
        <v>7.6827736543910998E-3</v>
      </c>
      <c r="M736" s="21">
        <v>1.0358601081830499E-2</v>
      </c>
      <c r="N736" s="21"/>
      <c r="O736" s="21"/>
    </row>
    <row r="737" spans="1:15">
      <c r="A737" s="20" t="str">
        <f t="shared" si="11"/>
        <v>CONSUMO PER CAPITA (kg ó litros por individuo)Chicles100-200MIL</v>
      </c>
      <c r="B737" s="20" t="s">
        <v>56</v>
      </c>
      <c r="C737" s="20" t="s">
        <v>72</v>
      </c>
      <c r="D737" s="20" t="s">
        <v>90</v>
      </c>
      <c r="E737" s="21">
        <v>1.114540427569E-2</v>
      </c>
      <c r="F737" s="21">
        <v>2.8783545174793498E-3</v>
      </c>
      <c r="G737" s="21">
        <v>1.82231991067208E-3</v>
      </c>
      <c r="H737" s="21">
        <v>4.2835491451053498E-3</v>
      </c>
      <c r="I737" s="21">
        <v>6.5011673586787399E-3</v>
      </c>
      <c r="J737" s="21">
        <v>3.62852681363896E-3</v>
      </c>
      <c r="K737" s="21">
        <v>8.2359550794630296E-3</v>
      </c>
      <c r="L737" s="21">
        <v>4.1476648481526303E-3</v>
      </c>
      <c r="M737" s="21">
        <v>4.2121947827275996E-3</v>
      </c>
      <c r="N737" s="21"/>
      <c r="O737" s="21"/>
    </row>
    <row r="738" spans="1:15">
      <c r="A738" s="20" t="str">
        <f t="shared" si="11"/>
        <v>CONSUMO PER CAPITA (kg ó litros por individuo)Chicles200-500MIL</v>
      </c>
      <c r="B738" s="20" t="s">
        <v>56</v>
      </c>
      <c r="C738" s="20" t="s">
        <v>72</v>
      </c>
      <c r="D738" s="20" t="s">
        <v>91</v>
      </c>
      <c r="E738" s="21">
        <v>5.8865122091815098E-3</v>
      </c>
      <c r="F738" s="21">
        <v>5.8524466036819003E-3</v>
      </c>
      <c r="G738" s="21">
        <v>4.22994521061842E-3</v>
      </c>
      <c r="H738" s="21">
        <v>6.6442149366972396E-3</v>
      </c>
      <c r="I738" s="21">
        <v>1.0258762768783901E-2</v>
      </c>
      <c r="J738" s="21">
        <v>6.77756878347964E-3</v>
      </c>
      <c r="K738" s="21">
        <v>6.6783521084409197E-3</v>
      </c>
      <c r="L738" s="21">
        <v>3.6883441912020499E-3</v>
      </c>
      <c r="M738" s="21">
        <v>4.2118319154870404E-3</v>
      </c>
      <c r="N738" s="21"/>
      <c r="O738" s="21"/>
    </row>
    <row r="739" spans="1:15">
      <c r="A739" s="20" t="str">
        <f t="shared" si="11"/>
        <v>CONSUMO PER CAPITA (kg ó litros por individuo)Chicles&gt;500MIL</v>
      </c>
      <c r="B739" s="20" t="s">
        <v>56</v>
      </c>
      <c r="C739" s="20" t="s">
        <v>72</v>
      </c>
      <c r="D739" s="20" t="s">
        <v>92</v>
      </c>
      <c r="E739" s="21">
        <v>8.7125831700380803E-3</v>
      </c>
      <c r="F739" s="21">
        <v>6.5657669003117702E-3</v>
      </c>
      <c r="G739" s="21">
        <v>9.6377722174398103E-3</v>
      </c>
      <c r="H739" s="21">
        <v>1.5583545216035E-2</v>
      </c>
      <c r="I739" s="21">
        <v>1.0284738526945499E-2</v>
      </c>
      <c r="J739" s="21">
        <v>9.0331264279456501E-3</v>
      </c>
      <c r="K739" s="21">
        <v>7.4192783401466501E-3</v>
      </c>
      <c r="L739" s="21">
        <v>6.8404637123895898E-3</v>
      </c>
      <c r="M739" s="21">
        <v>7.7496715370237801E-3</v>
      </c>
      <c r="N739" s="21"/>
      <c r="O739" s="21"/>
    </row>
    <row r="740" spans="1:15">
      <c r="A740" s="20" t="str">
        <f t="shared" si="11"/>
        <v>CONSUMO PER CAPITA (kg ó litros por individuo)ChiclesDE 15 A 19 AÑOS</v>
      </c>
      <c r="B740" s="20" t="s">
        <v>56</v>
      </c>
      <c r="C740" s="20" t="s">
        <v>72</v>
      </c>
      <c r="D740" s="20" t="s">
        <v>93</v>
      </c>
      <c r="E740" s="21">
        <v>1.5040759151614E-2</v>
      </c>
      <c r="F740" s="21">
        <v>8.7076910626512696E-3</v>
      </c>
      <c r="G740" s="21">
        <v>9.3222669218434497E-4</v>
      </c>
      <c r="H740" s="21">
        <v>2.7928175288060601E-3</v>
      </c>
      <c r="I740" s="21">
        <v>3.4284512736634E-3</v>
      </c>
      <c r="J740" s="21">
        <v>3.8991457562566698E-3</v>
      </c>
      <c r="K740" s="21">
        <v>1.19083055234732E-2</v>
      </c>
      <c r="L740" s="21">
        <v>4.0469873362503099E-3</v>
      </c>
      <c r="M740" s="21">
        <v>1.19982765283673E-2</v>
      </c>
      <c r="N740" s="21"/>
      <c r="O740" s="21"/>
    </row>
    <row r="741" spans="1:15">
      <c r="A741" s="20" t="str">
        <f t="shared" si="11"/>
        <v>CONSUMO PER CAPITA (kg ó litros por individuo)ChiclesDE 20 A 24 AÑOS</v>
      </c>
      <c r="B741" s="20" t="s">
        <v>56</v>
      </c>
      <c r="C741" s="20" t="s">
        <v>72</v>
      </c>
      <c r="D741" s="20" t="s">
        <v>94</v>
      </c>
      <c r="E741" s="21">
        <v>1.3351705770585499E-3</v>
      </c>
      <c r="F741" s="21">
        <v>2.1524194161814999E-3</v>
      </c>
      <c r="G741" s="21" t="s">
        <v>122</v>
      </c>
      <c r="H741" s="21">
        <v>1.6009162479879799E-3</v>
      </c>
      <c r="I741" s="21">
        <v>5.7752763848184995E-4</v>
      </c>
      <c r="J741" s="21">
        <v>2.1109203237447498E-3</v>
      </c>
      <c r="K741" s="21">
        <v>3.07997513239395E-3</v>
      </c>
      <c r="L741" s="21">
        <v>2.9740869556544301E-3</v>
      </c>
      <c r="M741" s="21">
        <v>4.4941766475452803E-3</v>
      </c>
      <c r="N741" s="21"/>
      <c r="O741" s="21"/>
    </row>
    <row r="742" spans="1:15">
      <c r="A742" s="20" t="str">
        <f t="shared" si="11"/>
        <v>CONSUMO PER CAPITA (kg ó litros por individuo)ChiclesDE 25 A 34 AÑOS</v>
      </c>
      <c r="B742" s="20" t="s">
        <v>56</v>
      </c>
      <c r="C742" s="20" t="s">
        <v>72</v>
      </c>
      <c r="D742" s="20" t="s">
        <v>95</v>
      </c>
      <c r="E742" s="21">
        <v>1.07400360214534E-2</v>
      </c>
      <c r="F742" s="21">
        <v>1.2298836993052601E-2</v>
      </c>
      <c r="G742" s="21">
        <v>9.8457966006909505E-3</v>
      </c>
      <c r="H742" s="21">
        <v>1.10664531595234E-2</v>
      </c>
      <c r="I742" s="21">
        <v>1.0625567060899401E-2</v>
      </c>
      <c r="J742" s="21">
        <v>1.2169381344792E-2</v>
      </c>
      <c r="K742" s="21">
        <v>8.6311240590245496E-4</v>
      </c>
      <c r="L742" s="21">
        <v>1.7023264794970999E-3</v>
      </c>
      <c r="M742" s="21">
        <v>1.6706393459741001E-3</v>
      </c>
      <c r="N742" s="21"/>
      <c r="O742" s="21"/>
    </row>
    <row r="743" spans="1:15">
      <c r="A743" s="20" t="str">
        <f t="shared" si="11"/>
        <v>CONSUMO PER CAPITA (kg ó litros por individuo)ChiclesDE 35 A 49 AÑOS</v>
      </c>
      <c r="B743" s="20" t="s">
        <v>56</v>
      </c>
      <c r="C743" s="20" t="s">
        <v>72</v>
      </c>
      <c r="D743" s="20" t="s">
        <v>96</v>
      </c>
      <c r="E743" s="21">
        <v>7.0576024738661699E-3</v>
      </c>
      <c r="F743" s="21">
        <v>6.8620011693546704E-3</v>
      </c>
      <c r="G743" s="21">
        <v>5.9255516244914302E-3</v>
      </c>
      <c r="H743" s="21">
        <v>6.0732572283055302E-3</v>
      </c>
      <c r="I743" s="21">
        <v>7.6933053315903603E-3</v>
      </c>
      <c r="J743" s="21">
        <v>4.0172297674088099E-3</v>
      </c>
      <c r="K743" s="21">
        <v>7.9321839789476996E-3</v>
      </c>
      <c r="L743" s="21">
        <v>6.2245398724869701E-3</v>
      </c>
      <c r="M743" s="21">
        <v>5.8109965449215399E-3</v>
      </c>
      <c r="N743" s="21"/>
      <c r="O743" s="21"/>
    </row>
    <row r="744" spans="1:15">
      <c r="A744" s="20" t="str">
        <f t="shared" si="11"/>
        <v>CONSUMO PER CAPITA (kg ó litros por individuo)ChiclesDE 50 A 59 AÑOS</v>
      </c>
      <c r="B744" s="20" t="s">
        <v>56</v>
      </c>
      <c r="C744" s="20" t="s">
        <v>72</v>
      </c>
      <c r="D744" s="20" t="s">
        <v>97</v>
      </c>
      <c r="E744" s="21">
        <v>9.33011757065191E-3</v>
      </c>
      <c r="F744" s="21">
        <v>5.6134219586565998E-3</v>
      </c>
      <c r="G744" s="21">
        <v>6.4993862039376101E-3</v>
      </c>
      <c r="H744" s="21">
        <v>9.9909407376936495E-3</v>
      </c>
      <c r="I744" s="21">
        <v>1.11536720700129E-2</v>
      </c>
      <c r="J744" s="21">
        <v>8.8246634478208203E-3</v>
      </c>
      <c r="K744" s="21">
        <v>7.248251052591E-3</v>
      </c>
      <c r="L744" s="21">
        <v>8.5273100824927797E-3</v>
      </c>
      <c r="M744" s="21">
        <v>6.9434275555683997E-3</v>
      </c>
      <c r="N744" s="21"/>
      <c r="O744" s="21"/>
    </row>
    <row r="745" spans="1:15">
      <c r="A745" s="20" t="str">
        <f t="shared" si="11"/>
        <v>CONSUMO PER CAPITA (kg ó litros por individuo)ChiclesDE 60 A 75 AÑOS</v>
      </c>
      <c r="B745" s="20" t="s">
        <v>56</v>
      </c>
      <c r="C745" s="20" t="s">
        <v>72</v>
      </c>
      <c r="D745" s="20" t="s">
        <v>98</v>
      </c>
      <c r="E745" s="21">
        <v>1.54058477258542E-2</v>
      </c>
      <c r="F745" s="21">
        <v>1.41156303631862E-2</v>
      </c>
      <c r="G745" s="21">
        <v>9.8837419605473705E-3</v>
      </c>
      <c r="H745" s="21">
        <v>1.0609437014857601E-2</v>
      </c>
      <c r="I745" s="21">
        <v>9.8291623594470301E-3</v>
      </c>
      <c r="J745" s="21">
        <v>8.5393393054524706E-3</v>
      </c>
      <c r="K745" s="21">
        <v>1.16164927542633E-2</v>
      </c>
      <c r="L745" s="21">
        <v>8.8651647261908002E-3</v>
      </c>
      <c r="M745" s="21">
        <v>9.4275700252123302E-3</v>
      </c>
      <c r="N745" s="21"/>
      <c r="O745" s="21"/>
    </row>
    <row r="746" spans="1:15">
      <c r="A746" s="20" t="str">
        <f t="shared" si="11"/>
        <v>CONSUMO PER CAPITA (kg ó litros por individuo)ChiclesNIVEL ALTO</v>
      </c>
      <c r="B746" s="20" t="s">
        <v>56</v>
      </c>
      <c r="C746" s="20" t="s">
        <v>72</v>
      </c>
      <c r="D746" s="20" t="s">
        <v>99</v>
      </c>
      <c r="E746" s="21">
        <v>1.23011856810277E-2</v>
      </c>
      <c r="F746" s="21">
        <v>1.4374572661262901E-2</v>
      </c>
      <c r="G746" s="21">
        <v>7.7814252780467304E-3</v>
      </c>
      <c r="H746" s="21">
        <v>1.0628984402226999E-2</v>
      </c>
      <c r="I746" s="21">
        <v>1.19298158760885E-2</v>
      </c>
      <c r="J746" s="21">
        <v>1.0150198614095799E-2</v>
      </c>
      <c r="K746" s="21">
        <v>1.01009823970556E-2</v>
      </c>
      <c r="L746" s="21">
        <v>6.4693643172228097E-3</v>
      </c>
      <c r="M746" s="21">
        <v>9.5349983686061502E-3</v>
      </c>
      <c r="N746" s="21"/>
      <c r="O746" s="21"/>
    </row>
    <row r="747" spans="1:15">
      <c r="A747" s="20" t="str">
        <f t="shared" si="11"/>
        <v>CONSUMO PER CAPITA (kg ó litros por individuo)ChiclesNIVEL MEDIO ALTO</v>
      </c>
      <c r="B747" s="20" t="s">
        <v>56</v>
      </c>
      <c r="C747" s="20" t="s">
        <v>72</v>
      </c>
      <c r="D747" s="20" t="s">
        <v>100</v>
      </c>
      <c r="E747" s="21">
        <v>7.9649054998008999E-3</v>
      </c>
      <c r="F747" s="21">
        <v>6.9325957872547099E-3</v>
      </c>
      <c r="G747" s="21">
        <v>6.7948293340917903E-3</v>
      </c>
      <c r="H747" s="21">
        <v>7.0582427206714203E-3</v>
      </c>
      <c r="I747" s="21">
        <v>7.7295403342045E-3</v>
      </c>
      <c r="J747" s="21">
        <v>3.0774031574825802E-3</v>
      </c>
      <c r="K747" s="21">
        <v>4.5334995534759498E-3</v>
      </c>
      <c r="L747" s="21">
        <v>7.03215478328275E-3</v>
      </c>
      <c r="M747" s="21">
        <v>7.1674418846150298E-3</v>
      </c>
      <c r="N747" s="21"/>
      <c r="O747" s="21"/>
    </row>
    <row r="748" spans="1:15">
      <c r="A748" s="20" t="str">
        <f t="shared" si="11"/>
        <v>CONSUMO PER CAPITA (kg ó litros por individuo)ChiclesNIVEL MEDIO</v>
      </c>
      <c r="B748" s="20" t="s">
        <v>56</v>
      </c>
      <c r="C748" s="20" t="s">
        <v>72</v>
      </c>
      <c r="D748" s="20" t="s">
        <v>101</v>
      </c>
      <c r="E748" s="21">
        <v>1.2981904730430399E-2</v>
      </c>
      <c r="F748" s="21">
        <v>8.6254808636633297E-3</v>
      </c>
      <c r="G748" s="21">
        <v>6.0560576450730697E-3</v>
      </c>
      <c r="H748" s="21">
        <v>1.02097409976352E-2</v>
      </c>
      <c r="I748" s="21">
        <v>8.3977483858369804E-3</v>
      </c>
      <c r="J748" s="21">
        <v>7.9102425512535494E-3</v>
      </c>
      <c r="K748" s="21">
        <v>7.6338658382885498E-3</v>
      </c>
      <c r="L748" s="21">
        <v>6.4177660305201499E-3</v>
      </c>
      <c r="M748" s="21">
        <v>4.13136635572065E-3</v>
      </c>
      <c r="N748" s="21"/>
      <c r="O748" s="21"/>
    </row>
    <row r="749" spans="1:15">
      <c r="A749" s="20" t="str">
        <f t="shared" si="11"/>
        <v>CONSUMO PER CAPITA (kg ó litros por individuo)ChiclesNIVEL MEDIO BAJO</v>
      </c>
      <c r="B749" s="20" t="s">
        <v>56</v>
      </c>
      <c r="C749" s="20" t="s">
        <v>72</v>
      </c>
      <c r="D749" s="20" t="s">
        <v>102</v>
      </c>
      <c r="E749" s="21">
        <v>6.6150172630789804E-3</v>
      </c>
      <c r="F749" s="21">
        <v>3.5121092398202199E-3</v>
      </c>
      <c r="G749" s="21">
        <v>4.3158265089813996E-3</v>
      </c>
      <c r="H749" s="21">
        <v>3.5434421989640999E-3</v>
      </c>
      <c r="I749" s="21">
        <v>8.9741511487154996E-3</v>
      </c>
      <c r="J749" s="21">
        <v>7.2534221547917704E-3</v>
      </c>
      <c r="K749" s="21">
        <v>4.7696329650361701E-3</v>
      </c>
      <c r="L749" s="21">
        <v>3.6136108698052402E-3</v>
      </c>
      <c r="M749" s="21">
        <v>5.33305398642422E-3</v>
      </c>
      <c r="N749" s="21"/>
      <c r="O749" s="21"/>
    </row>
    <row r="750" spans="1:15">
      <c r="A750" s="20" t="str">
        <f t="shared" si="11"/>
        <v>CONSUMO PER CAPITA (kg ó litros por individuo)ChiclesNIVEL BAJO</v>
      </c>
      <c r="B750" s="20" t="s">
        <v>56</v>
      </c>
      <c r="C750" s="20" t="s">
        <v>72</v>
      </c>
      <c r="D750" s="20" t="s">
        <v>103</v>
      </c>
      <c r="E750" s="21">
        <v>8.4536937720078708E-3</v>
      </c>
      <c r="F750" s="21">
        <v>8.4660811828167707E-3</v>
      </c>
      <c r="G750" s="21">
        <v>8.1743427131691897E-3</v>
      </c>
      <c r="H750" s="21">
        <v>6.8884366467680796E-3</v>
      </c>
      <c r="I750" s="21">
        <v>5.4030522515886902E-3</v>
      </c>
      <c r="J750" s="21">
        <v>5.5035287216717603E-3</v>
      </c>
      <c r="K750" s="21">
        <v>8.8878584376416506E-3</v>
      </c>
      <c r="L750" s="21">
        <v>7.1381515675772002E-3</v>
      </c>
      <c r="M750" s="21">
        <v>6.9641365776596997E-3</v>
      </c>
      <c r="N750" s="21"/>
      <c r="O750" s="21"/>
    </row>
    <row r="751" spans="1:15">
      <c r="A751" s="20" t="str">
        <f t="shared" si="11"/>
        <v>CONSUMO PER CAPITA (kg ó litros por individuo)ChiclesHOMBRE</v>
      </c>
      <c r="B751" s="20" t="s">
        <v>56</v>
      </c>
      <c r="C751" s="20" t="s">
        <v>72</v>
      </c>
      <c r="D751" s="20" t="s">
        <v>104</v>
      </c>
      <c r="E751" s="21">
        <v>5.2240346193331098E-3</v>
      </c>
      <c r="F751" s="21">
        <v>4.9924634172051003E-3</v>
      </c>
      <c r="G751" s="21">
        <v>4.3559512175036898E-3</v>
      </c>
      <c r="H751" s="21">
        <v>5.3751766955148104E-3</v>
      </c>
      <c r="I751" s="21">
        <v>5.4329410061723796E-3</v>
      </c>
      <c r="J751" s="21">
        <v>5.1553718108299203E-3</v>
      </c>
      <c r="K751" s="21">
        <v>4.80328343824155E-3</v>
      </c>
      <c r="L751" s="21">
        <v>3.8214208099784301E-3</v>
      </c>
      <c r="M751" s="21">
        <v>4.3478129218658401E-3</v>
      </c>
      <c r="N751" s="21"/>
      <c r="O751" s="21"/>
    </row>
    <row r="752" spans="1:15">
      <c r="A752" s="20" t="str">
        <f t="shared" si="11"/>
        <v>CONSUMO PER CAPITA (kg ó litros por individuo)ChiclesMUJER</v>
      </c>
      <c r="B752" s="20" t="s">
        <v>56</v>
      </c>
      <c r="C752" s="20" t="s">
        <v>72</v>
      </c>
      <c r="D752" s="20" t="s">
        <v>105</v>
      </c>
      <c r="E752" s="21">
        <v>1.49242563382236E-2</v>
      </c>
      <c r="F752" s="21">
        <v>1.2685447423324E-2</v>
      </c>
      <c r="G752" s="21">
        <v>9.1480319185611603E-3</v>
      </c>
      <c r="H752" s="21">
        <v>1.0753555100965199E-2</v>
      </c>
      <c r="I752" s="21">
        <v>1.15553277821604E-2</v>
      </c>
      <c r="J752" s="21">
        <v>8.9201823792032005E-3</v>
      </c>
      <c r="K752" s="21">
        <v>1.03002183151051E-2</v>
      </c>
      <c r="L752" s="21">
        <v>8.6797108077493693E-3</v>
      </c>
      <c r="M752" s="21">
        <v>8.8636696084571608E-3</v>
      </c>
      <c r="N752" s="21"/>
      <c r="O752" s="21"/>
    </row>
    <row r="753" spans="1:15">
      <c r="A753" s="20" t="str">
        <f t="shared" si="11"/>
        <v>CONSUMO PER CAPITA (kg ó litros por individuo)CaramelosT.ESPAÑA</v>
      </c>
      <c r="B753" s="20" t="s">
        <v>56</v>
      </c>
      <c r="C753" s="20" t="s">
        <v>76</v>
      </c>
      <c r="D753" s="20" t="s">
        <v>47</v>
      </c>
      <c r="E753" s="21">
        <v>9.7966907335018706E-3</v>
      </c>
      <c r="F753" s="21">
        <v>1.44777219639609E-2</v>
      </c>
      <c r="G753" s="21">
        <v>1.11402762927338E-2</v>
      </c>
      <c r="H753" s="21">
        <v>1.1196963304703799E-2</v>
      </c>
      <c r="I753" s="21">
        <v>1.1709665999222E-2</v>
      </c>
      <c r="J753" s="21">
        <v>1.2549544642890599E-2</v>
      </c>
      <c r="K753" s="21">
        <v>1.4009336249627601E-2</v>
      </c>
      <c r="L753" s="21">
        <v>1.0943038651567399E-2</v>
      </c>
      <c r="M753" s="21">
        <v>9.2556676915382698E-3</v>
      </c>
      <c r="N753" s="21"/>
      <c r="O753" s="21"/>
    </row>
    <row r="754" spans="1:15">
      <c r="A754" s="20" t="str">
        <f t="shared" si="11"/>
        <v>CONSUMO PER CAPITA (kg ó litros por individuo)CaramelosBCN AM</v>
      </c>
      <c r="B754" s="20" t="s">
        <v>56</v>
      </c>
      <c r="C754" s="20" t="s">
        <v>76</v>
      </c>
      <c r="D754" s="20" t="s">
        <v>52</v>
      </c>
      <c r="E754" s="21">
        <v>2.2259819470040802E-2</v>
      </c>
      <c r="F754" s="21">
        <v>3.5131924862681199E-2</v>
      </c>
      <c r="G754" s="21">
        <v>1.49626900262574E-2</v>
      </c>
      <c r="H754" s="21">
        <v>1.41656516519327E-2</v>
      </c>
      <c r="I754" s="21">
        <v>3.0396283731133799E-2</v>
      </c>
      <c r="J754" s="21">
        <v>2.3222601194260499E-2</v>
      </c>
      <c r="K754" s="21">
        <v>2.7591087734871299E-2</v>
      </c>
      <c r="L754" s="21">
        <v>9.7456247241467092E-3</v>
      </c>
      <c r="M754" s="21">
        <v>1.1181971620429601E-2</v>
      </c>
      <c r="N754" s="21"/>
      <c r="O754" s="21"/>
    </row>
    <row r="755" spans="1:15">
      <c r="A755" s="20" t="str">
        <f t="shared" si="11"/>
        <v>CONSUMO PER CAPITA (kg ó litros por individuo)CaramelosREST.CAT ARAGON</v>
      </c>
      <c r="B755" s="20" t="s">
        <v>56</v>
      </c>
      <c r="C755" s="20" t="s">
        <v>76</v>
      </c>
      <c r="D755" s="20" t="s">
        <v>57</v>
      </c>
      <c r="E755" s="21">
        <v>1.6838776031339601E-2</v>
      </c>
      <c r="F755" s="21">
        <v>1.46746388994366E-2</v>
      </c>
      <c r="G755" s="21">
        <v>2.0996964350426001E-2</v>
      </c>
      <c r="H755" s="21">
        <v>2.25449965202788E-2</v>
      </c>
      <c r="I755" s="21">
        <v>2.3184056169362199E-2</v>
      </c>
      <c r="J755" s="21">
        <v>2.8895020229789702E-2</v>
      </c>
      <c r="K755" s="21">
        <v>3.00587035891134E-2</v>
      </c>
      <c r="L755" s="21">
        <v>2.5100384841672801E-2</v>
      </c>
      <c r="M755" s="21">
        <v>1.8385909229802801E-2</v>
      </c>
      <c r="N755" s="21"/>
      <c r="O755" s="21"/>
    </row>
    <row r="756" spans="1:15">
      <c r="A756" s="20" t="str">
        <f t="shared" si="11"/>
        <v>CONSUMO PER CAPITA (kg ó litros por individuo)CaramelosLEVANTE</v>
      </c>
      <c r="B756" s="20" t="s">
        <v>56</v>
      </c>
      <c r="C756" s="20" t="s">
        <v>76</v>
      </c>
      <c r="D756" s="20" t="s">
        <v>61</v>
      </c>
      <c r="E756" s="21">
        <v>2.8133543878396698E-3</v>
      </c>
      <c r="F756" s="21">
        <v>7.9314625672145499E-3</v>
      </c>
      <c r="G756" s="21">
        <v>7.28261058886255E-3</v>
      </c>
      <c r="H756" s="21">
        <v>5.8608603566895996E-3</v>
      </c>
      <c r="I756" s="21">
        <v>6.02194082776932E-3</v>
      </c>
      <c r="J756" s="21">
        <v>7.4268691151674398E-3</v>
      </c>
      <c r="K756" s="21">
        <v>6.3435976849246199E-3</v>
      </c>
      <c r="L756" s="21">
        <v>1.19042526031266E-2</v>
      </c>
      <c r="M756" s="21">
        <v>4.1822666635207397E-3</v>
      </c>
      <c r="N756" s="21"/>
      <c r="O756" s="21"/>
    </row>
    <row r="757" spans="1:15">
      <c r="A757" s="20" t="str">
        <f t="shared" si="11"/>
        <v>CONSUMO PER CAPITA (kg ó litros por individuo)CaramelosANDALUCIA</v>
      </c>
      <c r="B757" s="20" t="s">
        <v>56</v>
      </c>
      <c r="C757" s="20" t="s">
        <v>76</v>
      </c>
      <c r="D757" s="20" t="s">
        <v>65</v>
      </c>
      <c r="E757" s="21">
        <v>1.15537877344014E-2</v>
      </c>
      <c r="F757" s="21">
        <v>1.9857881102830099E-2</v>
      </c>
      <c r="G757" s="21">
        <v>1.7461745342682002E-2</v>
      </c>
      <c r="H757" s="21">
        <v>1.68177776026548E-2</v>
      </c>
      <c r="I757" s="21">
        <v>1.0465220178238701E-2</v>
      </c>
      <c r="J757" s="21">
        <v>1.02307067293388E-2</v>
      </c>
      <c r="K757" s="21">
        <v>2.0278193878907901E-2</v>
      </c>
      <c r="L757" s="21">
        <v>1.4808299124045301E-2</v>
      </c>
      <c r="M757" s="21">
        <v>1.6090869609919001E-2</v>
      </c>
      <c r="N757" s="21"/>
      <c r="O757" s="21"/>
    </row>
    <row r="758" spans="1:15">
      <c r="A758" s="20" t="str">
        <f t="shared" si="11"/>
        <v>CONSUMO PER CAPITA (kg ó litros por individuo)CaramelosMDD AM</v>
      </c>
      <c r="B758" s="20" t="s">
        <v>56</v>
      </c>
      <c r="C758" s="20" t="s">
        <v>76</v>
      </c>
      <c r="D758" s="20" t="s">
        <v>69</v>
      </c>
      <c r="E758" s="21">
        <v>2.6424135328187701E-3</v>
      </c>
      <c r="F758" s="21">
        <v>1.1881007603286199E-2</v>
      </c>
      <c r="G758" s="21">
        <v>5.4042868427532599E-3</v>
      </c>
      <c r="H758" s="21">
        <v>7.3692987050175103E-3</v>
      </c>
      <c r="I758" s="21">
        <v>6.1132805828050399E-3</v>
      </c>
      <c r="J758" s="21">
        <v>6.4662580644319102E-3</v>
      </c>
      <c r="K758" s="21">
        <v>4.0646216491137099E-3</v>
      </c>
      <c r="L758" s="21">
        <v>4.98855196162209E-3</v>
      </c>
      <c r="M758" s="21">
        <v>5.5667456800895902E-3</v>
      </c>
      <c r="N758" s="21"/>
      <c r="O758" s="21"/>
    </row>
    <row r="759" spans="1:15">
      <c r="A759" s="20" t="str">
        <f t="shared" si="11"/>
        <v>CONSUMO PER CAPITA (kg ó litros por individuo)CaramelosRTO CENTRO</v>
      </c>
      <c r="B759" s="20" t="s">
        <v>56</v>
      </c>
      <c r="C759" s="20" t="s">
        <v>76</v>
      </c>
      <c r="D759" s="20" t="s">
        <v>73</v>
      </c>
      <c r="E759" s="21">
        <v>7.1615610846222002E-3</v>
      </c>
      <c r="F759" s="21">
        <v>8.8854574885905407E-3</v>
      </c>
      <c r="G759" s="21">
        <v>6.13745162268323E-3</v>
      </c>
      <c r="H759" s="21">
        <v>3.5498212915017501E-3</v>
      </c>
      <c r="I759" s="21">
        <v>6.2786865998578001E-3</v>
      </c>
      <c r="J759" s="21">
        <v>8.6823906604984492E-3</v>
      </c>
      <c r="K759" s="21">
        <v>5.5805870431208399E-3</v>
      </c>
      <c r="L759" s="21">
        <v>4.6374401959439699E-3</v>
      </c>
      <c r="M759" s="21">
        <v>4.5896770751623298E-3</v>
      </c>
      <c r="N759" s="21"/>
      <c r="O759" s="21"/>
    </row>
    <row r="760" spans="1:15">
      <c r="A760" s="20" t="str">
        <f t="shared" si="11"/>
        <v>CONSUMO PER CAPITA (kg ó litros por individuo)CaramelosNORTE-CENTRO</v>
      </c>
      <c r="B760" s="20" t="s">
        <v>56</v>
      </c>
      <c r="C760" s="20" t="s">
        <v>76</v>
      </c>
      <c r="D760" s="20" t="s">
        <v>77</v>
      </c>
      <c r="E760" s="21">
        <v>6.4008791307217502E-3</v>
      </c>
      <c r="F760" s="21">
        <v>9.9815551886982806E-3</v>
      </c>
      <c r="G760" s="21">
        <v>3.2215313756047701E-3</v>
      </c>
      <c r="H760" s="21">
        <v>3.33830683833347E-3</v>
      </c>
      <c r="I760" s="21">
        <v>9.5794063933886502E-3</v>
      </c>
      <c r="J760" s="21">
        <v>5.28451648481748E-3</v>
      </c>
      <c r="K760" s="21">
        <v>2.8082352652782699E-3</v>
      </c>
      <c r="L760" s="21">
        <v>2.9992750404279002E-3</v>
      </c>
      <c r="M760" s="21">
        <v>3.6356560156236501E-3</v>
      </c>
      <c r="N760" s="21"/>
      <c r="O760" s="21"/>
    </row>
    <row r="761" spans="1:15">
      <c r="A761" s="20" t="str">
        <f t="shared" si="11"/>
        <v>CONSUMO PER CAPITA (kg ó litros por individuo)CaramelosNOROESTE</v>
      </c>
      <c r="B761" s="20" t="s">
        <v>56</v>
      </c>
      <c r="C761" s="20" t="s">
        <v>76</v>
      </c>
      <c r="D761" s="20" t="s">
        <v>80</v>
      </c>
      <c r="E761" s="21">
        <v>1.15376938537055E-2</v>
      </c>
      <c r="F761" s="21">
        <v>6.1842094184245003E-3</v>
      </c>
      <c r="G761" s="21">
        <v>7.1017907317918504E-3</v>
      </c>
      <c r="H761" s="21">
        <v>1.00315465505618E-2</v>
      </c>
      <c r="I761" s="21">
        <v>4.1950200645806696E-3</v>
      </c>
      <c r="J761" s="21">
        <v>1.20980673087681E-2</v>
      </c>
      <c r="K761" s="21">
        <v>1.0868709751585199E-2</v>
      </c>
      <c r="L761" s="21">
        <v>4.7602747093693802E-3</v>
      </c>
      <c r="M761" s="21">
        <v>3.5667303593664799E-3</v>
      </c>
      <c r="N761" s="21"/>
      <c r="O761" s="21"/>
    </row>
    <row r="762" spans="1:15">
      <c r="A762" s="20" t="str">
        <f t="shared" si="11"/>
        <v>CONSUMO PER CAPITA (kg ó litros por individuo)Caramelos&lt;2MIL</v>
      </c>
      <c r="B762" s="20" t="s">
        <v>56</v>
      </c>
      <c r="C762" s="20" t="s">
        <v>76</v>
      </c>
      <c r="D762" s="20" t="s">
        <v>83</v>
      </c>
      <c r="E762" s="21">
        <v>1.0899000794804501E-2</v>
      </c>
      <c r="F762" s="21">
        <v>2.00339070782786E-3</v>
      </c>
      <c r="G762" s="21">
        <v>5.8457175224122197E-3</v>
      </c>
      <c r="H762" s="21">
        <v>5.8866895660361299E-3</v>
      </c>
      <c r="I762" s="21">
        <v>3.5246748915572102E-3</v>
      </c>
      <c r="J762" s="21">
        <v>2.5807405485759002E-3</v>
      </c>
      <c r="K762" s="21">
        <v>8.6811213888311391E-3</v>
      </c>
      <c r="L762" s="21">
        <v>6.3138986193991102E-3</v>
      </c>
      <c r="M762" s="21">
        <v>3.17761131799193E-3</v>
      </c>
      <c r="N762" s="21"/>
      <c r="O762" s="21"/>
    </row>
    <row r="763" spans="1:15">
      <c r="A763" s="20" t="str">
        <f t="shared" si="11"/>
        <v>CONSUMO PER CAPITA (kg ó litros por individuo)Caramelos2-5MIL</v>
      </c>
      <c r="B763" s="20" t="s">
        <v>56</v>
      </c>
      <c r="C763" s="20" t="s">
        <v>76</v>
      </c>
      <c r="D763" s="20" t="s">
        <v>86</v>
      </c>
      <c r="E763" s="21">
        <v>1.039129347983E-2</v>
      </c>
      <c r="F763" s="21">
        <v>1.50134760783394E-2</v>
      </c>
      <c r="G763" s="21">
        <v>2.34486113442601E-3</v>
      </c>
      <c r="H763" s="21">
        <v>5.4047141075352504E-3</v>
      </c>
      <c r="I763" s="21">
        <v>4.6790178878255298E-3</v>
      </c>
      <c r="J763" s="21">
        <v>1.9611119867854799E-3</v>
      </c>
      <c r="K763" s="21">
        <v>6.5412592983471003E-3</v>
      </c>
      <c r="L763" s="21">
        <v>2.3270084786815299E-3</v>
      </c>
      <c r="M763" s="21">
        <v>4.4295200855124697E-3</v>
      </c>
      <c r="N763" s="21"/>
      <c r="O763" s="21"/>
    </row>
    <row r="764" spans="1:15">
      <c r="A764" s="20" t="str">
        <f t="shared" si="11"/>
        <v>CONSUMO PER CAPITA (kg ó litros por individuo)Caramelos5-10MIL</v>
      </c>
      <c r="B764" s="20" t="s">
        <v>56</v>
      </c>
      <c r="C764" s="20" t="s">
        <v>76</v>
      </c>
      <c r="D764" s="20" t="s">
        <v>87</v>
      </c>
      <c r="E764" s="21">
        <v>6.7240988275039399E-3</v>
      </c>
      <c r="F764" s="21">
        <v>6.6563043003105404E-3</v>
      </c>
      <c r="G764" s="21">
        <v>6.4288629659285798E-3</v>
      </c>
      <c r="H764" s="21">
        <v>2.6297330277767301E-3</v>
      </c>
      <c r="I764" s="21">
        <v>4.6588982977594298E-3</v>
      </c>
      <c r="J764" s="21">
        <v>1.27113505468928E-2</v>
      </c>
      <c r="K764" s="21">
        <v>1.9541174980805799E-2</v>
      </c>
      <c r="L764" s="21">
        <v>1.1741372605532501E-2</v>
      </c>
      <c r="M764" s="21">
        <v>1.6257052826674601E-2</v>
      </c>
      <c r="N764" s="21"/>
      <c r="O764" s="21"/>
    </row>
    <row r="765" spans="1:15">
      <c r="A765" s="20" t="str">
        <f t="shared" si="11"/>
        <v>CONSUMO PER CAPITA (kg ó litros por individuo)Caramelos10-30MIL</v>
      </c>
      <c r="B765" s="20" t="s">
        <v>56</v>
      </c>
      <c r="C765" s="20" t="s">
        <v>76</v>
      </c>
      <c r="D765" s="20" t="s">
        <v>88</v>
      </c>
      <c r="E765" s="21">
        <v>8.4304666015551592E-3</v>
      </c>
      <c r="F765" s="21">
        <v>8.9617779329930203E-3</v>
      </c>
      <c r="G765" s="21">
        <v>1.0389269655236099E-2</v>
      </c>
      <c r="H765" s="21">
        <v>1.1928007425388401E-2</v>
      </c>
      <c r="I765" s="21">
        <v>1.55688599622874E-2</v>
      </c>
      <c r="J765" s="21">
        <v>1.1869117996923299E-2</v>
      </c>
      <c r="K765" s="21">
        <v>1.1604336876442099E-2</v>
      </c>
      <c r="L765" s="21">
        <v>1.14055608184397E-2</v>
      </c>
      <c r="M765" s="21">
        <v>5.6890576031276303E-3</v>
      </c>
      <c r="N765" s="21"/>
      <c r="O765" s="21"/>
    </row>
    <row r="766" spans="1:15">
      <c r="A766" s="20" t="str">
        <f t="shared" si="11"/>
        <v>CONSUMO PER CAPITA (kg ó litros por individuo)Caramelos30-100MIL</v>
      </c>
      <c r="B766" s="20" t="s">
        <v>56</v>
      </c>
      <c r="C766" s="20" t="s">
        <v>76</v>
      </c>
      <c r="D766" s="20" t="s">
        <v>89</v>
      </c>
      <c r="E766" s="21">
        <v>4.7625797859633303E-3</v>
      </c>
      <c r="F766" s="21">
        <v>1.19792809149743E-2</v>
      </c>
      <c r="G766" s="21">
        <v>8.2386016077361408E-3</v>
      </c>
      <c r="H766" s="21">
        <v>1.0595927704809299E-2</v>
      </c>
      <c r="I766" s="21">
        <v>1.3470824573357E-2</v>
      </c>
      <c r="J766" s="21">
        <v>1.38704115954852E-2</v>
      </c>
      <c r="K766" s="21">
        <v>2.17511437956572E-2</v>
      </c>
      <c r="L766" s="21">
        <v>1.5945694854090399E-2</v>
      </c>
      <c r="M766" s="21">
        <v>1.0140984232075999E-2</v>
      </c>
      <c r="N766" s="21"/>
      <c r="O766" s="21"/>
    </row>
    <row r="767" spans="1:15">
      <c r="A767" s="20" t="str">
        <f t="shared" si="11"/>
        <v>CONSUMO PER CAPITA (kg ó litros por individuo)Caramelos100-200MIL</v>
      </c>
      <c r="B767" s="20" t="s">
        <v>56</v>
      </c>
      <c r="C767" s="20" t="s">
        <v>76</v>
      </c>
      <c r="D767" s="20" t="s">
        <v>90</v>
      </c>
      <c r="E767" s="21">
        <v>4.4393870727932596E-3</v>
      </c>
      <c r="F767" s="21">
        <v>3.7579014649204798E-3</v>
      </c>
      <c r="G767" s="21">
        <v>7.5785354974322299E-3</v>
      </c>
      <c r="H767" s="21">
        <v>7.3518316690784303E-3</v>
      </c>
      <c r="I767" s="21">
        <v>5.6500300582262098E-3</v>
      </c>
      <c r="J767" s="21">
        <v>6.1654448008953804E-3</v>
      </c>
      <c r="K767" s="21">
        <v>4.0524364897930997E-3</v>
      </c>
      <c r="L767" s="21">
        <v>7.6485085565971798E-3</v>
      </c>
      <c r="M767" s="21">
        <v>9.9046559073375107E-3</v>
      </c>
      <c r="N767" s="21"/>
      <c r="O767" s="21"/>
    </row>
    <row r="768" spans="1:15">
      <c r="A768" s="20" t="str">
        <f t="shared" si="11"/>
        <v>CONSUMO PER CAPITA (kg ó litros por individuo)Caramelos200-500MIL</v>
      </c>
      <c r="B768" s="20" t="s">
        <v>56</v>
      </c>
      <c r="C768" s="20" t="s">
        <v>76</v>
      </c>
      <c r="D768" s="20" t="s">
        <v>91</v>
      </c>
      <c r="E768" s="21">
        <v>1.7376316592831498E-2</v>
      </c>
      <c r="F768" s="21">
        <v>2.7696055346046699E-2</v>
      </c>
      <c r="G768" s="21">
        <v>2.44798151174795E-2</v>
      </c>
      <c r="H768" s="21">
        <v>2.1068569387059699E-2</v>
      </c>
      <c r="I768" s="21">
        <v>1.3702375932570499E-2</v>
      </c>
      <c r="J768" s="21">
        <v>1.4691332300285199E-2</v>
      </c>
      <c r="K768" s="21">
        <v>1.79933162244507E-2</v>
      </c>
      <c r="L768" s="21">
        <v>1.33733018688509E-2</v>
      </c>
      <c r="M768" s="21">
        <v>1.2954337056431399E-2</v>
      </c>
      <c r="N768" s="21"/>
      <c r="O768" s="21"/>
    </row>
    <row r="769" spans="1:15">
      <c r="A769" s="20" t="str">
        <f t="shared" si="11"/>
        <v>CONSUMO PER CAPITA (kg ó litros por individuo)Caramelos&gt;500MIL</v>
      </c>
      <c r="B769" s="20" t="s">
        <v>56</v>
      </c>
      <c r="C769" s="20" t="s">
        <v>76</v>
      </c>
      <c r="D769" s="20" t="s">
        <v>92</v>
      </c>
      <c r="E769" s="21">
        <v>1.5658527679906699E-2</v>
      </c>
      <c r="F769" s="21">
        <v>2.7526843791120598E-2</v>
      </c>
      <c r="G769" s="21">
        <v>1.5371912787778001E-2</v>
      </c>
      <c r="H769" s="21">
        <v>1.45276811238361E-2</v>
      </c>
      <c r="I769" s="21">
        <v>1.66631487569796E-2</v>
      </c>
      <c r="J769" s="21">
        <v>2.1541057963868002E-2</v>
      </c>
      <c r="K769" s="21">
        <v>1.21303892827912E-2</v>
      </c>
      <c r="L769" s="21">
        <v>8.9551346819876001E-3</v>
      </c>
      <c r="M769" s="21">
        <v>9.3261955613082904E-3</v>
      </c>
      <c r="N769" s="21"/>
      <c r="O769" s="21"/>
    </row>
    <row r="770" spans="1:15">
      <c r="A770" s="20" t="str">
        <f t="shared" si="11"/>
        <v>CONSUMO PER CAPITA (kg ó litros por individuo)CaramelosDE 15 A 19 AÑOS</v>
      </c>
      <c r="B770" s="20" t="s">
        <v>56</v>
      </c>
      <c r="C770" s="20" t="s">
        <v>76</v>
      </c>
      <c r="D770" s="20" t="s">
        <v>93</v>
      </c>
      <c r="E770" s="21">
        <v>1.1700834145716E-2</v>
      </c>
      <c r="F770" s="21">
        <v>6.4991919982876102E-3</v>
      </c>
      <c r="G770" s="21" t="s">
        <v>122</v>
      </c>
      <c r="H770" s="21">
        <v>3.7598479569598202E-3</v>
      </c>
      <c r="I770" s="21">
        <v>1.38120486042188E-2</v>
      </c>
      <c r="J770" s="21" t="s">
        <v>122</v>
      </c>
      <c r="K770" s="21">
        <v>1.4221536338245799E-2</v>
      </c>
      <c r="L770" s="21">
        <v>3.5390199073644401E-3</v>
      </c>
      <c r="M770" s="21">
        <v>8.18700867777419E-3</v>
      </c>
      <c r="N770" s="21"/>
      <c r="O770" s="21"/>
    </row>
    <row r="771" spans="1:15">
      <c r="A771" s="20" t="str">
        <f t="shared" si="11"/>
        <v>CONSUMO PER CAPITA (kg ó litros por individuo)CaramelosDE 20 A 24 AÑOS</v>
      </c>
      <c r="B771" s="20" t="s">
        <v>56</v>
      </c>
      <c r="C771" s="20" t="s">
        <v>76</v>
      </c>
      <c r="D771" s="20" t="s">
        <v>94</v>
      </c>
      <c r="E771" s="21">
        <v>2.6908857532184599E-3</v>
      </c>
      <c r="F771" s="21">
        <v>2.3146231499196301E-3</v>
      </c>
      <c r="G771" s="21">
        <v>3.5571269534509999E-3</v>
      </c>
      <c r="H771" s="21">
        <v>8.2616604233493702E-4</v>
      </c>
      <c r="I771" s="21">
        <v>2.2655051094328102E-3</v>
      </c>
      <c r="J771" s="21">
        <v>8.1498455752076204E-3</v>
      </c>
      <c r="K771" s="21">
        <v>1.0162486021612E-3</v>
      </c>
      <c r="L771" s="21">
        <v>7.4617761505313797E-4</v>
      </c>
      <c r="M771" s="21">
        <v>3.10480940044863E-3</v>
      </c>
      <c r="N771" s="21"/>
      <c r="O771" s="21"/>
    </row>
    <row r="772" spans="1:15">
      <c r="A772" s="20" t="str">
        <f t="shared" ref="A772:A812" si="12">B772&amp;C772&amp;D772</f>
        <v>CONSUMO PER CAPITA (kg ó litros por individuo)CaramelosDE 25 A 34 AÑOS</v>
      </c>
      <c r="B772" s="20" t="s">
        <v>56</v>
      </c>
      <c r="C772" s="20" t="s">
        <v>76</v>
      </c>
      <c r="D772" s="20" t="s">
        <v>95</v>
      </c>
      <c r="E772" s="21">
        <v>6.4904937250969902E-3</v>
      </c>
      <c r="F772" s="21">
        <v>5.4991252378512904E-3</v>
      </c>
      <c r="G772" s="21">
        <v>6.7289874530500797E-3</v>
      </c>
      <c r="H772" s="21">
        <v>8.5634762488083702E-3</v>
      </c>
      <c r="I772" s="21">
        <v>8.2345330104868792E-3</v>
      </c>
      <c r="J772" s="21">
        <v>9.3773778644194606E-3</v>
      </c>
      <c r="K772" s="21">
        <v>2.97101515838416E-3</v>
      </c>
      <c r="L772" s="21">
        <v>2.4115689999599601E-3</v>
      </c>
      <c r="M772" s="21">
        <v>1.34417934899151E-3</v>
      </c>
      <c r="N772" s="21"/>
      <c r="O772" s="21"/>
    </row>
    <row r="773" spans="1:15">
      <c r="A773" s="20" t="str">
        <f t="shared" si="12"/>
        <v>CONSUMO PER CAPITA (kg ó litros por individuo)CaramelosDE 35 A 49 AÑOS</v>
      </c>
      <c r="B773" s="20" t="s">
        <v>56</v>
      </c>
      <c r="C773" s="20" t="s">
        <v>76</v>
      </c>
      <c r="D773" s="20" t="s">
        <v>96</v>
      </c>
      <c r="E773" s="21">
        <v>9.2305534867334095E-3</v>
      </c>
      <c r="F773" s="21">
        <v>1.71025414679799E-2</v>
      </c>
      <c r="G773" s="21">
        <v>3.2568053113217598E-3</v>
      </c>
      <c r="H773" s="21">
        <v>5.50220408574046E-3</v>
      </c>
      <c r="I773" s="21">
        <v>4.7951724766702201E-3</v>
      </c>
      <c r="J773" s="21">
        <v>5.1051183279436797E-3</v>
      </c>
      <c r="K773" s="21">
        <v>1.2861113803284301E-2</v>
      </c>
      <c r="L773" s="21">
        <v>6.1281376700674899E-3</v>
      </c>
      <c r="M773" s="21">
        <v>3.9778401823050901E-3</v>
      </c>
      <c r="N773" s="21"/>
      <c r="O773" s="21"/>
    </row>
    <row r="774" spans="1:15">
      <c r="A774" s="20" t="str">
        <f t="shared" si="12"/>
        <v>CONSUMO PER CAPITA (kg ó litros por individuo)CaramelosDE 50 A 59 AÑOS</v>
      </c>
      <c r="B774" s="20" t="s">
        <v>56</v>
      </c>
      <c r="C774" s="20" t="s">
        <v>76</v>
      </c>
      <c r="D774" s="20" t="s">
        <v>97</v>
      </c>
      <c r="E774" s="21">
        <v>7.9903090042432005E-3</v>
      </c>
      <c r="F774" s="21">
        <v>1.3333785419602701E-2</v>
      </c>
      <c r="G774" s="21">
        <v>1.9978516729897301E-2</v>
      </c>
      <c r="H774" s="21">
        <v>1.4760252711700001E-2</v>
      </c>
      <c r="I774" s="21">
        <v>1.0053071658868E-2</v>
      </c>
      <c r="J774" s="21">
        <v>1.3589213407749901E-2</v>
      </c>
      <c r="K774" s="21">
        <v>1.31714664972998E-2</v>
      </c>
      <c r="L774" s="21">
        <v>1.46845884890522E-2</v>
      </c>
      <c r="M774" s="21">
        <v>9.8079002152866909E-3</v>
      </c>
      <c r="N774" s="21"/>
      <c r="O774" s="21"/>
    </row>
    <row r="775" spans="1:15">
      <c r="A775" s="20" t="str">
        <f t="shared" si="12"/>
        <v>CONSUMO PER CAPITA (kg ó litros por individuo)CaramelosDE 60 A 75 AÑOS</v>
      </c>
      <c r="B775" s="20" t="s">
        <v>56</v>
      </c>
      <c r="C775" s="20" t="s">
        <v>76</v>
      </c>
      <c r="D775" s="20" t="s">
        <v>98</v>
      </c>
      <c r="E775" s="21">
        <v>1.56831840686118E-2</v>
      </c>
      <c r="F775" s="21">
        <v>2.36559738367269E-2</v>
      </c>
      <c r="G775" s="21">
        <v>2.1805636523864799E-2</v>
      </c>
      <c r="H775" s="21">
        <v>2.22660483745904E-2</v>
      </c>
      <c r="I775" s="21">
        <v>2.6184447501414899E-2</v>
      </c>
      <c r="J775" s="21">
        <v>2.8117134664128601E-2</v>
      </c>
      <c r="K775" s="21">
        <v>2.6829770418910999E-2</v>
      </c>
      <c r="L775" s="21">
        <v>2.4202547368044398E-2</v>
      </c>
      <c r="M775" s="21">
        <v>2.23017391647603E-2</v>
      </c>
      <c r="N775" s="21"/>
      <c r="O775" s="21"/>
    </row>
    <row r="776" spans="1:15">
      <c r="A776" s="20" t="str">
        <f t="shared" si="12"/>
        <v>CONSUMO PER CAPITA (kg ó litros por individuo)CaramelosNIVEL ALTO</v>
      </c>
      <c r="B776" s="20" t="s">
        <v>56</v>
      </c>
      <c r="C776" s="20" t="s">
        <v>76</v>
      </c>
      <c r="D776" s="20" t="s">
        <v>99</v>
      </c>
      <c r="E776" s="21">
        <v>7.0078673776679604E-3</v>
      </c>
      <c r="F776" s="21">
        <v>8.3645348506792404E-3</v>
      </c>
      <c r="G776" s="21">
        <v>9.7988247097262008E-3</v>
      </c>
      <c r="H776" s="21">
        <v>9.64316888626272E-3</v>
      </c>
      <c r="I776" s="21">
        <v>9.9809634208328796E-3</v>
      </c>
      <c r="J776" s="21">
        <v>1.4026919304250899E-2</v>
      </c>
      <c r="K776" s="21">
        <v>1.03911837070938E-2</v>
      </c>
      <c r="L776" s="21">
        <v>7.1105077301874204E-3</v>
      </c>
      <c r="M776" s="21">
        <v>6.4674417953102803E-3</v>
      </c>
      <c r="N776" s="21"/>
      <c r="O776" s="21"/>
    </row>
    <row r="777" spans="1:15">
      <c r="A777" s="20" t="str">
        <f t="shared" si="12"/>
        <v>CONSUMO PER CAPITA (kg ó litros por individuo)CaramelosNIVEL MEDIO ALTO</v>
      </c>
      <c r="B777" s="20" t="s">
        <v>56</v>
      </c>
      <c r="C777" s="20" t="s">
        <v>76</v>
      </c>
      <c r="D777" s="20" t="s">
        <v>100</v>
      </c>
      <c r="E777" s="21">
        <v>7.5920196940216997E-3</v>
      </c>
      <c r="F777" s="21">
        <v>7.3266433605854303E-3</v>
      </c>
      <c r="G777" s="21">
        <v>4.3259390440096301E-3</v>
      </c>
      <c r="H777" s="21">
        <v>6.2924982251366503E-3</v>
      </c>
      <c r="I777" s="21">
        <v>5.3204668180876604E-3</v>
      </c>
      <c r="J777" s="21">
        <v>7.3467153896790696E-3</v>
      </c>
      <c r="K777" s="21">
        <v>1.5266502370452699E-2</v>
      </c>
      <c r="L777" s="21">
        <v>4.7500972384075897E-3</v>
      </c>
      <c r="M777" s="21">
        <v>6.8791183658859301E-3</v>
      </c>
      <c r="N777" s="21"/>
      <c r="O777" s="21"/>
    </row>
    <row r="778" spans="1:15">
      <c r="A778" s="20" t="str">
        <f t="shared" si="12"/>
        <v>CONSUMO PER CAPITA (kg ó litros por individuo)CaramelosNIVEL MEDIO</v>
      </c>
      <c r="B778" s="20" t="s">
        <v>56</v>
      </c>
      <c r="C778" s="20" t="s">
        <v>76</v>
      </c>
      <c r="D778" s="20" t="s">
        <v>101</v>
      </c>
      <c r="E778" s="21">
        <v>1.2756243117853E-2</v>
      </c>
      <c r="F778" s="21">
        <v>1.5559340103352699E-2</v>
      </c>
      <c r="G778" s="21">
        <v>1.0043318185323001E-2</v>
      </c>
      <c r="H778" s="21">
        <v>1.16177622484299E-2</v>
      </c>
      <c r="I778" s="21">
        <v>1.6360501561988799E-2</v>
      </c>
      <c r="J778" s="21">
        <v>1.7342369223203799E-2</v>
      </c>
      <c r="K778" s="21">
        <v>1.5180844929909501E-2</v>
      </c>
      <c r="L778" s="21">
        <v>1.4879688274684E-2</v>
      </c>
      <c r="M778" s="21">
        <v>1.1513161912604399E-2</v>
      </c>
      <c r="N778" s="21"/>
      <c r="O778" s="21"/>
    </row>
    <row r="779" spans="1:15">
      <c r="A779" s="20" t="str">
        <f t="shared" si="12"/>
        <v>CONSUMO PER CAPITA (kg ó litros por individuo)CaramelosNIVEL MEDIO BAJO</v>
      </c>
      <c r="B779" s="20" t="s">
        <v>56</v>
      </c>
      <c r="C779" s="20" t="s">
        <v>76</v>
      </c>
      <c r="D779" s="20" t="s">
        <v>102</v>
      </c>
      <c r="E779" s="21">
        <v>3.2076671680130401E-3</v>
      </c>
      <c r="F779" s="21">
        <v>1.1896678631434E-2</v>
      </c>
      <c r="G779" s="21">
        <v>5.16456904632132E-3</v>
      </c>
      <c r="H779" s="21">
        <v>5.7882567605925302E-3</v>
      </c>
      <c r="I779" s="21">
        <v>1.22431229128239E-2</v>
      </c>
      <c r="J779" s="21">
        <v>8.7236033874797808E-3</v>
      </c>
      <c r="K779" s="21">
        <v>8.8282806601527302E-3</v>
      </c>
      <c r="L779" s="21">
        <v>7.8138842867857602E-3</v>
      </c>
      <c r="M779" s="21">
        <v>3.2444739429491301E-3</v>
      </c>
      <c r="N779" s="21"/>
      <c r="O779" s="21"/>
    </row>
    <row r="780" spans="1:15">
      <c r="A780" s="20" t="str">
        <f t="shared" si="12"/>
        <v>CONSUMO PER CAPITA (kg ó litros por individuo)CaramelosNIVEL BAJO</v>
      </c>
      <c r="B780" s="20" t="s">
        <v>56</v>
      </c>
      <c r="C780" s="20" t="s">
        <v>76</v>
      </c>
      <c r="D780" s="20" t="s">
        <v>103</v>
      </c>
      <c r="E780" s="21">
        <v>1.5131462562786999E-2</v>
      </c>
      <c r="F780" s="21">
        <v>2.5876316622480199E-2</v>
      </c>
      <c r="G780" s="21">
        <v>2.2252649659357301E-2</v>
      </c>
      <c r="H780" s="21">
        <v>1.9276245391774301E-2</v>
      </c>
      <c r="I780" s="21">
        <v>1.22335867077914E-2</v>
      </c>
      <c r="J780" s="21">
        <v>1.18093338261019E-2</v>
      </c>
      <c r="K780" s="21">
        <v>1.9041181978095401E-2</v>
      </c>
      <c r="L780" s="21">
        <v>1.66443904051439E-2</v>
      </c>
      <c r="M780" s="21">
        <v>1.5114203327616999E-2</v>
      </c>
      <c r="N780" s="21"/>
      <c r="O780" s="21"/>
    </row>
    <row r="781" spans="1:15">
      <c r="A781" s="20" t="str">
        <f t="shared" si="12"/>
        <v>CONSUMO PER CAPITA (kg ó litros por individuo)CaramelosHOMBRE</v>
      </c>
      <c r="B781" s="20" t="s">
        <v>56</v>
      </c>
      <c r="C781" s="20" t="s">
        <v>76</v>
      </c>
      <c r="D781" s="20" t="s">
        <v>104</v>
      </c>
      <c r="E781" s="21">
        <v>8.28687460463607E-3</v>
      </c>
      <c r="F781" s="21">
        <v>1.10657534497425E-2</v>
      </c>
      <c r="G781" s="21">
        <v>9.4777093639002701E-3</v>
      </c>
      <c r="H781" s="21">
        <v>1.13363200064697E-2</v>
      </c>
      <c r="I781" s="21">
        <v>1.1178163486301801E-2</v>
      </c>
      <c r="J781" s="21">
        <v>1.25582717340069E-2</v>
      </c>
      <c r="K781" s="21">
        <v>1.0641863586117699E-2</v>
      </c>
      <c r="L781" s="21">
        <v>1.0007932000836399E-2</v>
      </c>
      <c r="M781" s="21">
        <v>5.78003629661004E-3</v>
      </c>
      <c r="N781" s="21"/>
      <c r="O781" s="21"/>
    </row>
    <row r="782" spans="1:15">
      <c r="A782" s="20" t="str">
        <f t="shared" si="12"/>
        <v>CONSUMO PER CAPITA (kg ó litros por individuo)CaramelosMUJER</v>
      </c>
      <c r="B782" s="20" t="s">
        <v>56</v>
      </c>
      <c r="C782" s="20" t="s">
        <v>76</v>
      </c>
      <c r="D782" s="20" t="s">
        <v>105</v>
      </c>
      <c r="E782" s="21">
        <v>1.1288520616765101E-2</v>
      </c>
      <c r="F782" s="21">
        <v>1.7849060102850499E-2</v>
      </c>
      <c r="G782" s="21">
        <v>1.27817048432959E-2</v>
      </c>
      <c r="H782" s="21">
        <v>1.10593885358562E-2</v>
      </c>
      <c r="I782" s="21">
        <v>1.2234533276661901E-2</v>
      </c>
      <c r="J782" s="21">
        <v>1.25409356361923E-2</v>
      </c>
      <c r="K782" s="21">
        <v>1.7341990348260401E-2</v>
      </c>
      <c r="L782" s="21">
        <v>1.18684684508283E-2</v>
      </c>
      <c r="M782" s="21">
        <v>1.2695437018449499E-2</v>
      </c>
      <c r="N782" s="21"/>
      <c r="O782" s="21"/>
    </row>
    <row r="783" spans="1:15">
      <c r="A783" s="20" t="str">
        <f t="shared" si="12"/>
        <v>CONSUMO PER CAPITA (kg ó litros por individuo)GolosinasT.ESPAÑA</v>
      </c>
      <c r="B783" s="20" t="s">
        <v>56</v>
      </c>
      <c r="C783" s="20" t="s">
        <v>79</v>
      </c>
      <c r="D783" s="20" t="s">
        <v>47</v>
      </c>
      <c r="E783" s="21">
        <v>2.1470938348435799E-2</v>
      </c>
      <c r="F783" s="21">
        <v>1.47620085236808E-2</v>
      </c>
      <c r="G783" s="21">
        <v>1.6310881990109102E-2</v>
      </c>
      <c r="H783" s="21">
        <v>1.5164157718845101E-2</v>
      </c>
      <c r="I783" s="21">
        <v>1.9779595259563899E-2</v>
      </c>
      <c r="J783" s="21">
        <v>1.61326124873853E-2</v>
      </c>
      <c r="K783" s="21">
        <v>1.32532666052871E-2</v>
      </c>
      <c r="L783" s="21">
        <v>1.6059341521533401E-2</v>
      </c>
      <c r="M783" s="21">
        <v>1.83213872659342E-2</v>
      </c>
      <c r="N783" s="21"/>
      <c r="O783" s="21"/>
    </row>
    <row r="784" spans="1:15">
      <c r="A784" s="20" t="str">
        <f t="shared" si="12"/>
        <v>CONSUMO PER CAPITA (kg ó litros por individuo)GolosinasBCN AM</v>
      </c>
      <c r="B784" s="20" t="s">
        <v>56</v>
      </c>
      <c r="C784" s="20" t="s">
        <v>79</v>
      </c>
      <c r="D784" s="20" t="s">
        <v>52</v>
      </c>
      <c r="E784" s="21">
        <v>2.17647378415919E-2</v>
      </c>
      <c r="F784" s="21">
        <v>2.4943666766482499E-2</v>
      </c>
      <c r="G784" s="21">
        <v>1.37692041082947E-2</v>
      </c>
      <c r="H784" s="21">
        <v>4.6224266977197198E-2</v>
      </c>
      <c r="I784" s="21">
        <v>1.9805685620071501E-2</v>
      </c>
      <c r="J784" s="21">
        <v>1.8916358795535E-2</v>
      </c>
      <c r="K784" s="21">
        <v>2.74940213328757E-2</v>
      </c>
      <c r="L784" s="21">
        <v>1.8392388794337699E-2</v>
      </c>
      <c r="M784" s="21">
        <v>3.4433590730604098E-2</v>
      </c>
      <c r="N784" s="21"/>
      <c r="O784" s="21"/>
    </row>
    <row r="785" spans="1:15">
      <c r="A785" s="20" t="str">
        <f t="shared" si="12"/>
        <v>CONSUMO PER CAPITA (kg ó litros por individuo)GolosinasREST.CAT ARAGON</v>
      </c>
      <c r="B785" s="20" t="s">
        <v>56</v>
      </c>
      <c r="C785" s="20" t="s">
        <v>79</v>
      </c>
      <c r="D785" s="20" t="s">
        <v>57</v>
      </c>
      <c r="E785" s="21">
        <v>2.9776118060774199E-2</v>
      </c>
      <c r="F785" s="21">
        <v>1.94272675509671E-2</v>
      </c>
      <c r="G785" s="21">
        <v>2.2855071026007999E-2</v>
      </c>
      <c r="H785" s="21">
        <v>1.38856153012126E-2</v>
      </c>
      <c r="I785" s="21">
        <v>2.5282839038761901E-2</v>
      </c>
      <c r="J785" s="21">
        <v>1.7069073032150599E-2</v>
      </c>
      <c r="K785" s="21">
        <v>1.20201085017194E-2</v>
      </c>
      <c r="L785" s="21">
        <v>1.42095079412981E-2</v>
      </c>
      <c r="M785" s="21">
        <v>2.62133834064537E-2</v>
      </c>
      <c r="N785" s="21"/>
      <c r="O785" s="21"/>
    </row>
    <row r="786" spans="1:15">
      <c r="A786" s="20" t="str">
        <f t="shared" si="12"/>
        <v>CONSUMO PER CAPITA (kg ó litros por individuo)GolosinasLEVANTE</v>
      </c>
      <c r="B786" s="20" t="s">
        <v>56</v>
      </c>
      <c r="C786" s="20" t="s">
        <v>79</v>
      </c>
      <c r="D786" s="20" t="s">
        <v>61</v>
      </c>
      <c r="E786" s="21">
        <v>1.2853142487693E-2</v>
      </c>
      <c r="F786" s="21">
        <v>7.7289232189716702E-3</v>
      </c>
      <c r="G786" s="21">
        <v>2.0614813340405401E-2</v>
      </c>
      <c r="H786" s="21">
        <v>6.3055188246636104E-3</v>
      </c>
      <c r="I786" s="21">
        <v>1.7122170585411E-2</v>
      </c>
      <c r="J786" s="21">
        <v>1.0597435003098199E-2</v>
      </c>
      <c r="K786" s="21">
        <v>1.0088624890286601E-2</v>
      </c>
      <c r="L786" s="21">
        <v>1.50647776979269E-2</v>
      </c>
      <c r="M786" s="21">
        <v>1.10243989560553E-2</v>
      </c>
    </row>
    <row r="787" spans="1:15">
      <c r="A787" s="20" t="str">
        <f t="shared" si="12"/>
        <v>CONSUMO PER CAPITA (kg ó litros por individuo)GolosinasANDALUCIA</v>
      </c>
      <c r="B787" s="20" t="s">
        <v>56</v>
      </c>
      <c r="C787" s="20" t="s">
        <v>79</v>
      </c>
      <c r="D787" s="20" t="s">
        <v>65</v>
      </c>
      <c r="E787" s="21">
        <v>1.4862839299727801E-2</v>
      </c>
      <c r="F787" s="21">
        <v>1.11648642192706E-2</v>
      </c>
      <c r="G787" s="21">
        <v>5.94864142842059E-3</v>
      </c>
      <c r="H787" s="21">
        <v>9.1612319070151892E-3</v>
      </c>
      <c r="I787" s="21">
        <v>1.4305231404975E-2</v>
      </c>
      <c r="J787" s="21">
        <v>1.27735925519443E-2</v>
      </c>
      <c r="K787" s="21">
        <v>1.1254535597129699E-2</v>
      </c>
      <c r="L787" s="21">
        <v>1.6999306633844798E-2</v>
      </c>
      <c r="M787" s="21">
        <v>9.1383084040317902E-3</v>
      </c>
    </row>
    <row r="788" spans="1:15">
      <c r="A788" s="20" t="str">
        <f t="shared" si="12"/>
        <v>CONSUMO PER CAPITA (kg ó litros por individuo)GolosinasMDD AM</v>
      </c>
      <c r="B788" s="20" t="s">
        <v>56</v>
      </c>
      <c r="C788" s="20" t="s">
        <v>79</v>
      </c>
      <c r="D788" s="20" t="s">
        <v>69</v>
      </c>
      <c r="E788" s="21">
        <v>1.82122854701285E-2</v>
      </c>
      <c r="F788" s="21">
        <v>1.37723686459602E-2</v>
      </c>
      <c r="G788" s="21">
        <v>1.1961073460686899E-2</v>
      </c>
      <c r="H788" s="21">
        <v>6.9139000054129103E-3</v>
      </c>
      <c r="I788" s="21">
        <v>2.0670611648468201E-2</v>
      </c>
      <c r="J788" s="21">
        <v>1.01708768921034E-2</v>
      </c>
      <c r="K788" s="21">
        <v>7.7514018216046504E-3</v>
      </c>
      <c r="L788" s="21">
        <v>9.7177187509731606E-3</v>
      </c>
      <c r="M788" s="21">
        <v>1.7637193855016099E-2</v>
      </c>
    </row>
    <row r="789" spans="1:15">
      <c r="A789" s="20" t="str">
        <f t="shared" si="12"/>
        <v>CONSUMO PER CAPITA (kg ó litros por individuo)GolosinasRTO CENTRO</v>
      </c>
      <c r="B789" s="20" t="s">
        <v>56</v>
      </c>
      <c r="C789" s="20" t="s">
        <v>79</v>
      </c>
      <c r="D789" s="20" t="s">
        <v>73</v>
      </c>
      <c r="E789" s="21">
        <v>1.9745748510421102E-2</v>
      </c>
      <c r="F789" s="21">
        <v>1.9658892145383002E-2</v>
      </c>
      <c r="G789" s="21">
        <v>1.4086665737262199E-2</v>
      </c>
      <c r="H789" s="21">
        <v>1.36054112754267E-2</v>
      </c>
      <c r="I789" s="21">
        <v>1.8175225863166999E-2</v>
      </c>
      <c r="J789" s="21">
        <v>3.10069977854882E-2</v>
      </c>
      <c r="K789" s="21">
        <v>1.1680120620018599E-2</v>
      </c>
      <c r="L789" s="21">
        <v>2.1446894786993801E-2</v>
      </c>
      <c r="M789" s="21">
        <v>1.9495539023870301E-2</v>
      </c>
    </row>
    <row r="790" spans="1:15">
      <c r="A790" s="20" t="str">
        <f t="shared" si="12"/>
        <v>CONSUMO PER CAPITA (kg ó litros por individuo)GolosinasNORTE-CENTRO</v>
      </c>
      <c r="B790" s="20" t="s">
        <v>56</v>
      </c>
      <c r="C790" s="20" t="s">
        <v>79</v>
      </c>
      <c r="D790" s="20" t="s">
        <v>77</v>
      </c>
      <c r="E790" s="21">
        <v>4.8383974444676299E-2</v>
      </c>
      <c r="F790" s="21">
        <v>2.15215302741389E-2</v>
      </c>
      <c r="G790" s="21">
        <v>2.1436651105027502E-2</v>
      </c>
      <c r="H790" s="21">
        <v>1.85991121382366E-2</v>
      </c>
      <c r="I790" s="21">
        <v>2.6296220868469E-2</v>
      </c>
      <c r="J790" s="21">
        <v>1.9760781999491599E-2</v>
      </c>
      <c r="K790" s="21">
        <v>2.2411831412229698E-2</v>
      </c>
      <c r="L790" s="21">
        <v>2.40000597232293E-2</v>
      </c>
      <c r="M790" s="21">
        <v>2.61975460199818E-2</v>
      </c>
    </row>
    <row r="791" spans="1:15">
      <c r="A791" s="20" t="str">
        <f t="shared" si="12"/>
        <v>CONSUMO PER CAPITA (kg ó litros por individuo)GolosinasNOROESTE</v>
      </c>
      <c r="B791" s="20" t="s">
        <v>56</v>
      </c>
      <c r="C791" s="20" t="s">
        <v>79</v>
      </c>
      <c r="D791" s="20" t="s">
        <v>80</v>
      </c>
      <c r="E791" s="21">
        <v>1.7674017624088701E-2</v>
      </c>
      <c r="F791" s="21">
        <v>6.8616815394538398E-3</v>
      </c>
      <c r="G791" s="21">
        <v>2.87703793411524E-2</v>
      </c>
      <c r="H791" s="21">
        <v>2.3886795069498399E-2</v>
      </c>
      <c r="I791" s="21">
        <v>2.23284079675308E-2</v>
      </c>
      <c r="J791" s="21">
        <v>1.8078110077304001E-2</v>
      </c>
      <c r="K791" s="21">
        <v>1.05227639622009E-2</v>
      </c>
      <c r="L791" s="21">
        <v>1.15350249416205E-2</v>
      </c>
      <c r="M791" s="21">
        <v>1.47644222888558E-2</v>
      </c>
    </row>
    <row r="792" spans="1:15">
      <c r="A792" s="20" t="str">
        <f t="shared" si="12"/>
        <v>CONSUMO PER CAPITA (kg ó litros por individuo)Golosinas&lt;2MIL</v>
      </c>
      <c r="B792" s="20" t="s">
        <v>56</v>
      </c>
      <c r="C792" s="20" t="s">
        <v>79</v>
      </c>
      <c r="D792" s="20" t="s">
        <v>83</v>
      </c>
      <c r="E792" s="21">
        <v>1.63475518369121E-2</v>
      </c>
      <c r="F792" s="21">
        <v>1.0901474148011601E-2</v>
      </c>
      <c r="G792" s="21">
        <v>1.17889254082994E-2</v>
      </c>
      <c r="H792" s="21">
        <v>1.23733100237524E-2</v>
      </c>
      <c r="I792" s="21">
        <v>2.44503382891667E-2</v>
      </c>
      <c r="J792" s="21">
        <v>6.1201613802624498E-3</v>
      </c>
      <c r="K792" s="21">
        <v>8.9326259572441395E-3</v>
      </c>
      <c r="L792" s="21">
        <v>1.6052862965647001E-2</v>
      </c>
      <c r="M792" s="21">
        <v>1.42538528159657E-2</v>
      </c>
    </row>
    <row r="793" spans="1:15">
      <c r="A793" s="20" t="str">
        <f t="shared" si="12"/>
        <v>CONSUMO PER CAPITA (kg ó litros por individuo)Golosinas2-5MIL</v>
      </c>
      <c r="B793" s="20" t="s">
        <v>56</v>
      </c>
      <c r="C793" s="20" t="s">
        <v>79</v>
      </c>
      <c r="D793" s="20" t="s">
        <v>86</v>
      </c>
      <c r="E793" s="21">
        <v>1.389283962033E-2</v>
      </c>
      <c r="F793" s="21">
        <v>6.7552898175629802E-3</v>
      </c>
      <c r="G793" s="21">
        <v>1.3052271100210301E-2</v>
      </c>
      <c r="H793" s="21">
        <v>1.1695962839792301E-2</v>
      </c>
      <c r="I793" s="21">
        <v>2.3593336892021598E-2</v>
      </c>
      <c r="J793" s="21">
        <v>1.6105157041942101E-2</v>
      </c>
      <c r="K793" s="21">
        <v>1.4448821376963799E-2</v>
      </c>
      <c r="L793" s="21">
        <v>8.4001560333314407E-3</v>
      </c>
      <c r="M793" s="21">
        <v>9.9416846271394993E-3</v>
      </c>
    </row>
    <row r="794" spans="1:15">
      <c r="A794" s="20" t="str">
        <f t="shared" si="12"/>
        <v>CONSUMO PER CAPITA (kg ó litros por individuo)Golosinas5-10MIL</v>
      </c>
      <c r="B794" s="20" t="s">
        <v>56</v>
      </c>
      <c r="C794" s="20" t="s">
        <v>79</v>
      </c>
      <c r="D794" s="20" t="s">
        <v>87</v>
      </c>
      <c r="E794" s="21">
        <v>1.6573046778315299E-2</v>
      </c>
      <c r="F794" s="21">
        <v>9.3789210446428607E-3</v>
      </c>
      <c r="G794" s="21">
        <v>1.52824430079E-2</v>
      </c>
      <c r="H794" s="21">
        <v>1.15289996721028E-2</v>
      </c>
      <c r="I794" s="21">
        <v>8.1134201884797592E-3</v>
      </c>
      <c r="J794" s="21">
        <v>1.4457185242733799E-2</v>
      </c>
      <c r="K794" s="21">
        <v>6.4477969053942001E-3</v>
      </c>
      <c r="L794" s="21">
        <v>1.36755681763045E-2</v>
      </c>
      <c r="M794" s="21">
        <v>1.5902911414734201E-2</v>
      </c>
    </row>
    <row r="795" spans="1:15">
      <c r="A795" s="20" t="str">
        <f t="shared" si="12"/>
        <v>CONSUMO PER CAPITA (kg ó litros por individuo)Golosinas10-30MIL</v>
      </c>
      <c r="B795" s="20" t="s">
        <v>56</v>
      </c>
      <c r="C795" s="20" t="s">
        <v>79</v>
      </c>
      <c r="D795" s="20" t="s">
        <v>88</v>
      </c>
      <c r="E795" s="21">
        <v>3.0048396573336199E-2</v>
      </c>
      <c r="F795" s="21">
        <v>2.3006774429437299E-2</v>
      </c>
      <c r="G795" s="21">
        <v>1.98077063807367E-2</v>
      </c>
      <c r="H795" s="21">
        <v>1.6822893668074702E-2</v>
      </c>
      <c r="I795" s="21">
        <v>2.7710441531504801E-2</v>
      </c>
      <c r="J795" s="21">
        <v>1.6534927817205499E-2</v>
      </c>
      <c r="K795" s="21">
        <v>8.0109934686865593E-3</v>
      </c>
      <c r="L795" s="21">
        <v>2.0019026090528299E-2</v>
      </c>
      <c r="M795" s="21">
        <v>1.48318092184225E-2</v>
      </c>
    </row>
    <row r="796" spans="1:15">
      <c r="A796" s="20" t="str">
        <f t="shared" si="12"/>
        <v>CONSUMO PER CAPITA (kg ó litros por individuo)Golosinas30-100MIL</v>
      </c>
      <c r="B796" s="20" t="s">
        <v>56</v>
      </c>
      <c r="C796" s="20" t="s">
        <v>79</v>
      </c>
      <c r="D796" s="20" t="s">
        <v>89</v>
      </c>
      <c r="E796" s="21">
        <v>1.7745241472885701E-2</v>
      </c>
      <c r="F796" s="21">
        <v>1.3265863952072399E-2</v>
      </c>
      <c r="G796" s="21">
        <v>1.3246022663785301E-2</v>
      </c>
      <c r="H796" s="21">
        <v>1.48842300810347E-2</v>
      </c>
      <c r="I796" s="21">
        <v>1.6638093326523402E-2</v>
      </c>
      <c r="J796" s="21">
        <v>1.36768400488637E-2</v>
      </c>
      <c r="K796" s="21">
        <v>1.5466975561659199E-2</v>
      </c>
      <c r="L796" s="21">
        <v>1.5764710237700201E-2</v>
      </c>
      <c r="M796" s="21">
        <v>2.5481647506391401E-2</v>
      </c>
    </row>
    <row r="797" spans="1:15">
      <c r="A797" s="20" t="str">
        <f t="shared" si="12"/>
        <v>CONSUMO PER CAPITA (kg ó litros por individuo)Golosinas100-200MIL</v>
      </c>
      <c r="B797" s="20" t="s">
        <v>56</v>
      </c>
      <c r="C797" s="20" t="s">
        <v>79</v>
      </c>
      <c r="D797" s="20" t="s">
        <v>90</v>
      </c>
      <c r="E797" s="21">
        <v>2.2401714523633601E-2</v>
      </c>
      <c r="F797" s="21">
        <v>1.04289108815196E-2</v>
      </c>
      <c r="G797" s="21">
        <v>8.9892612695012201E-3</v>
      </c>
      <c r="H797" s="21">
        <v>1.02261500661689E-2</v>
      </c>
      <c r="I797" s="21">
        <v>1.7194644043479899E-2</v>
      </c>
      <c r="J797" s="21">
        <v>1.8418994619212498E-2</v>
      </c>
      <c r="K797" s="21">
        <v>1.04122494837098E-2</v>
      </c>
      <c r="L797" s="21">
        <v>1.5408336005581899E-2</v>
      </c>
      <c r="M797" s="21">
        <v>2.00312664846856E-2</v>
      </c>
    </row>
    <row r="798" spans="1:15">
      <c r="A798" s="20" t="str">
        <f t="shared" si="12"/>
        <v>CONSUMO PER CAPITA (kg ó litros por individuo)Golosinas200-500MIL</v>
      </c>
      <c r="B798" s="20" t="s">
        <v>56</v>
      </c>
      <c r="C798" s="20" t="s">
        <v>79</v>
      </c>
      <c r="D798" s="20" t="s">
        <v>91</v>
      </c>
      <c r="E798" s="21">
        <v>2.65941593997517E-2</v>
      </c>
      <c r="F798" s="21">
        <v>2.0574760748372199E-2</v>
      </c>
      <c r="G798" s="21">
        <v>3.6182759050821502E-2</v>
      </c>
      <c r="H798" s="21">
        <v>3.42358727906001E-2</v>
      </c>
      <c r="I798" s="21">
        <v>2.6563126948247601E-2</v>
      </c>
      <c r="J798" s="21">
        <v>3.0835135417134601E-2</v>
      </c>
      <c r="K798" s="21">
        <v>2.74720201731713E-2</v>
      </c>
      <c r="L798" s="21">
        <v>1.68280784138745E-2</v>
      </c>
      <c r="M798" s="21">
        <v>1.96607234144099E-2</v>
      </c>
    </row>
    <row r="799" spans="1:15">
      <c r="A799" s="20" t="str">
        <f t="shared" si="12"/>
        <v>CONSUMO PER CAPITA (kg ó litros por individuo)Golosinas&gt;500MIL</v>
      </c>
      <c r="B799" s="20" t="s">
        <v>56</v>
      </c>
      <c r="C799" s="20" t="s">
        <v>79</v>
      </c>
      <c r="D799" s="20" t="s">
        <v>92</v>
      </c>
      <c r="E799" s="21">
        <v>1.9534271565468199E-2</v>
      </c>
      <c r="F799" s="21">
        <v>1.2922346377949701E-2</v>
      </c>
      <c r="G799" s="21">
        <v>9.3612839343360892E-3</v>
      </c>
      <c r="H799" s="21">
        <v>6.77525286176238E-3</v>
      </c>
      <c r="I799" s="21">
        <v>1.42293854927442E-2</v>
      </c>
      <c r="J799" s="21">
        <v>1.06533198626017E-2</v>
      </c>
      <c r="K799" s="21">
        <v>1.1266207382993399E-2</v>
      </c>
      <c r="L799" s="21">
        <v>1.6030200375425602E-2</v>
      </c>
      <c r="M799" s="21">
        <v>1.6960506080508499E-2</v>
      </c>
    </row>
    <row r="800" spans="1:15">
      <c r="A800" s="20" t="str">
        <f t="shared" si="12"/>
        <v>CONSUMO PER CAPITA (kg ó litros por individuo)GolosinasDE 15 A 19 AÑOS</v>
      </c>
      <c r="B800" s="20" t="s">
        <v>56</v>
      </c>
      <c r="C800" s="20" t="s">
        <v>79</v>
      </c>
      <c r="D800" s="20" t="s">
        <v>93</v>
      </c>
      <c r="E800" s="21">
        <v>1.21621476792528E-2</v>
      </c>
      <c r="F800" s="21">
        <v>1.7664077923018499E-2</v>
      </c>
      <c r="G800" s="21">
        <v>3.0843717067789199E-3</v>
      </c>
      <c r="H800" s="21">
        <v>3.5160725823359898E-2</v>
      </c>
      <c r="I800" s="21">
        <v>3.0066925056548802E-2</v>
      </c>
      <c r="J800" s="21">
        <v>2.9959745323638098E-2</v>
      </c>
      <c r="K800" s="21">
        <v>2.4745406017604301E-2</v>
      </c>
      <c r="L800" s="21">
        <v>1.68101434224926E-2</v>
      </c>
      <c r="M800" s="21">
        <v>1.5185267856439101E-2</v>
      </c>
    </row>
    <row r="801" spans="1:13">
      <c r="A801" s="20" t="str">
        <f t="shared" si="12"/>
        <v>CONSUMO PER CAPITA (kg ó litros por individuo)GolosinasDE 20 A 24 AÑOS</v>
      </c>
      <c r="B801" s="20" t="s">
        <v>56</v>
      </c>
      <c r="C801" s="20" t="s">
        <v>79</v>
      </c>
      <c r="D801" s="20" t="s">
        <v>94</v>
      </c>
      <c r="E801" s="21">
        <v>8.3575565252227806E-3</v>
      </c>
      <c r="F801" s="21">
        <v>3.9842271661133001E-3</v>
      </c>
      <c r="G801" s="21">
        <v>1.0381405140351199E-2</v>
      </c>
      <c r="H801" s="21">
        <v>8.3344786727946596E-3</v>
      </c>
      <c r="I801" s="21">
        <v>9.1387262435276909E-3</v>
      </c>
      <c r="J801" s="21">
        <v>2.06124536003577E-2</v>
      </c>
      <c r="K801" s="21">
        <v>6.9709299027854504E-3</v>
      </c>
      <c r="L801" s="21">
        <v>1.8695022032223299E-2</v>
      </c>
      <c r="M801" s="21">
        <v>8.2560942919288997E-3</v>
      </c>
    </row>
    <row r="802" spans="1:13">
      <c r="A802" s="20" t="str">
        <f t="shared" si="12"/>
        <v>CONSUMO PER CAPITA (kg ó litros por individuo)GolosinasDE 25 A 34 AÑOS</v>
      </c>
      <c r="B802" s="20" t="s">
        <v>56</v>
      </c>
      <c r="C802" s="20" t="s">
        <v>79</v>
      </c>
      <c r="D802" s="20" t="s">
        <v>95</v>
      </c>
      <c r="E802" s="21">
        <v>3.1967180777283603E-2</v>
      </c>
      <c r="F802" s="21">
        <v>1.29056049177449E-2</v>
      </c>
      <c r="G802" s="21">
        <v>1.9999212925799599E-2</v>
      </c>
      <c r="H802" s="21">
        <v>1.38590394061002E-2</v>
      </c>
      <c r="I802" s="21">
        <v>2.2309576192175499E-2</v>
      </c>
      <c r="J802" s="21">
        <v>1.6983802727449499E-2</v>
      </c>
      <c r="K802" s="21">
        <v>7.3872563597933002E-3</v>
      </c>
      <c r="L802" s="21">
        <v>7.3108651637396396E-3</v>
      </c>
      <c r="M802" s="21">
        <v>9.2303436685067901E-3</v>
      </c>
    </row>
    <row r="803" spans="1:13">
      <c r="A803" s="20" t="str">
        <f t="shared" si="12"/>
        <v>CONSUMO PER CAPITA (kg ó litros por individuo)GolosinasDE 35 A 49 AÑOS</v>
      </c>
      <c r="B803" s="20" t="s">
        <v>56</v>
      </c>
      <c r="C803" s="20" t="s">
        <v>79</v>
      </c>
      <c r="D803" s="20" t="s">
        <v>96</v>
      </c>
      <c r="E803" s="21">
        <v>2.24742833725213E-2</v>
      </c>
      <c r="F803" s="21">
        <v>1.55627705500321E-2</v>
      </c>
      <c r="G803" s="21">
        <v>1.3090585233703799E-2</v>
      </c>
      <c r="H803" s="21">
        <v>1.4879999549042301E-2</v>
      </c>
      <c r="I803" s="21">
        <v>2.0495979048866401E-2</v>
      </c>
      <c r="J803" s="21">
        <v>1.6047802697386801E-2</v>
      </c>
      <c r="K803" s="21">
        <v>1.10341211179625E-2</v>
      </c>
      <c r="L803" s="21">
        <v>1.9335280677670399E-2</v>
      </c>
      <c r="M803" s="21">
        <v>2.49411538367545E-2</v>
      </c>
    </row>
    <row r="804" spans="1:13">
      <c r="A804" s="20" t="str">
        <f t="shared" si="12"/>
        <v>CONSUMO PER CAPITA (kg ó litros por individuo)GolosinasDE 50 A 59 AÑOS</v>
      </c>
      <c r="B804" s="20" t="s">
        <v>56</v>
      </c>
      <c r="C804" s="20" t="s">
        <v>79</v>
      </c>
      <c r="D804" s="20" t="s">
        <v>97</v>
      </c>
      <c r="E804" s="21">
        <v>2.66467821230022E-2</v>
      </c>
      <c r="F804" s="21">
        <v>1.7894583032077499E-2</v>
      </c>
      <c r="G804" s="21">
        <v>2.83329815192154E-2</v>
      </c>
      <c r="H804" s="21">
        <v>2.1526160131845801E-2</v>
      </c>
      <c r="I804" s="21">
        <v>2.1078145042243101E-2</v>
      </c>
      <c r="J804" s="21">
        <v>1.457790137767E-2</v>
      </c>
      <c r="K804" s="21">
        <v>1.5801130679154101E-2</v>
      </c>
      <c r="L804" s="21">
        <v>2.10235478573975E-2</v>
      </c>
      <c r="M804" s="21">
        <v>1.3963728507334801E-2</v>
      </c>
    </row>
    <row r="805" spans="1:13">
      <c r="A805" s="20" t="str">
        <f t="shared" si="12"/>
        <v>CONSUMO PER CAPITA (kg ó litros por individuo)GolosinasDE 60 A 75 AÑOS</v>
      </c>
      <c r="B805" s="20" t="s">
        <v>56</v>
      </c>
      <c r="C805" s="20" t="s">
        <v>79</v>
      </c>
      <c r="D805" s="20" t="s">
        <v>98</v>
      </c>
      <c r="E805" s="21">
        <v>1.5676572770717701E-2</v>
      </c>
      <c r="F805" s="21">
        <v>1.4443495225133701E-2</v>
      </c>
      <c r="G805" s="21">
        <v>1.3414584005174699E-2</v>
      </c>
      <c r="H805" s="21">
        <v>6.8191439633638398E-3</v>
      </c>
      <c r="I805" s="21">
        <v>1.62045220649745E-2</v>
      </c>
      <c r="J805" s="21">
        <v>1.15419206689768E-2</v>
      </c>
      <c r="K805" s="21">
        <v>1.5880792098748899E-2</v>
      </c>
      <c r="L805" s="21">
        <v>1.2255590826336401E-2</v>
      </c>
      <c r="M805" s="21">
        <v>2.3608249046736099E-2</v>
      </c>
    </row>
    <row r="806" spans="1:13">
      <c r="A806" s="20" t="str">
        <f t="shared" si="12"/>
        <v>CONSUMO PER CAPITA (kg ó litros por individuo)GolosinasNIVEL ALTO</v>
      </c>
      <c r="B806" s="20" t="s">
        <v>56</v>
      </c>
      <c r="C806" s="20" t="s">
        <v>79</v>
      </c>
      <c r="D806" s="20" t="s">
        <v>99</v>
      </c>
      <c r="E806" s="21">
        <v>1.9889011686285499E-2</v>
      </c>
      <c r="F806" s="21">
        <v>1.34129977345827E-2</v>
      </c>
      <c r="G806" s="21">
        <v>2.1176275034225998E-2</v>
      </c>
      <c r="H806" s="21">
        <v>1.42902102781063E-2</v>
      </c>
      <c r="I806" s="21">
        <v>2.2165447880121199E-2</v>
      </c>
      <c r="J806" s="21">
        <v>2.0312513061842102E-2</v>
      </c>
      <c r="K806" s="21">
        <v>1.1845519281685901E-2</v>
      </c>
      <c r="L806" s="21">
        <v>1.7681338952030799E-2</v>
      </c>
      <c r="M806" s="21">
        <v>3.0911556028616699E-2</v>
      </c>
    </row>
    <row r="807" spans="1:13">
      <c r="A807" s="20" t="str">
        <f t="shared" si="12"/>
        <v>CONSUMO PER CAPITA (kg ó litros por individuo)GolosinasNIVEL MEDIO ALTO</v>
      </c>
      <c r="B807" s="20" t="s">
        <v>56</v>
      </c>
      <c r="C807" s="20" t="s">
        <v>79</v>
      </c>
      <c r="D807" s="20" t="s">
        <v>100</v>
      </c>
      <c r="E807" s="21">
        <v>1.83802480609082E-2</v>
      </c>
      <c r="F807" s="21">
        <v>1.2843216203915601E-2</v>
      </c>
      <c r="G807" s="21">
        <v>1.1599576457252601E-2</v>
      </c>
      <c r="H807" s="21">
        <v>9.0912944110939208E-3</v>
      </c>
      <c r="I807" s="21">
        <v>1.89150589819473E-2</v>
      </c>
      <c r="J807" s="21">
        <v>1.1508391174648599E-2</v>
      </c>
      <c r="K807" s="21">
        <v>1.2335901633619001E-2</v>
      </c>
      <c r="L807" s="21">
        <v>1.70652441161314E-2</v>
      </c>
      <c r="M807" s="21">
        <v>1.39633020689448E-2</v>
      </c>
    </row>
    <row r="808" spans="1:13">
      <c r="A808" s="20" t="str">
        <f t="shared" si="12"/>
        <v>CONSUMO PER CAPITA (kg ó litros por individuo)GolosinasNIVEL MEDIO</v>
      </c>
      <c r="B808" s="20" t="s">
        <v>56</v>
      </c>
      <c r="C808" s="20" t="s">
        <v>79</v>
      </c>
      <c r="D808" s="20" t="s">
        <v>101</v>
      </c>
      <c r="E808" s="21">
        <v>1.92135629979319E-2</v>
      </c>
      <c r="F808" s="21">
        <v>1.5456850573236799E-2</v>
      </c>
      <c r="G808" s="21">
        <v>1.1503009314765699E-2</v>
      </c>
      <c r="H808" s="21">
        <v>1.8919719828273899E-2</v>
      </c>
      <c r="I808" s="21">
        <v>1.72925528955627E-2</v>
      </c>
      <c r="J808" s="21">
        <v>1.6045872283400299E-2</v>
      </c>
      <c r="K808" s="21">
        <v>1.13520839930838E-2</v>
      </c>
      <c r="L808" s="21">
        <v>8.9203962525114307E-3</v>
      </c>
      <c r="M808" s="21">
        <v>1.05970520238428E-2</v>
      </c>
    </row>
    <row r="809" spans="1:13">
      <c r="A809" s="20" t="str">
        <f t="shared" si="12"/>
        <v>CONSUMO PER CAPITA (kg ó litros por individuo)GolosinasNIVEL MEDIO BAJO</v>
      </c>
      <c r="B809" s="20" t="s">
        <v>56</v>
      </c>
      <c r="C809" s="20" t="s">
        <v>79</v>
      </c>
      <c r="D809" s="20" t="s">
        <v>102</v>
      </c>
      <c r="E809" s="21">
        <v>2.1046876650388201E-2</v>
      </c>
      <c r="F809" s="21">
        <v>1.1753323765931099E-2</v>
      </c>
      <c r="G809" s="21">
        <v>1.67764804657108E-2</v>
      </c>
      <c r="H809" s="21">
        <v>1.01496495130579E-2</v>
      </c>
      <c r="I809" s="21">
        <v>1.7688356450429599E-2</v>
      </c>
      <c r="J809" s="21">
        <v>1.4702970408412799E-2</v>
      </c>
      <c r="K809" s="21">
        <v>1.7518612441959101E-2</v>
      </c>
      <c r="L809" s="21">
        <v>1.819438470197E-2</v>
      </c>
      <c r="M809" s="21">
        <v>1.9799120356806098E-2</v>
      </c>
    </row>
    <row r="810" spans="1:13">
      <c r="A810" s="20" t="str">
        <f t="shared" si="12"/>
        <v>CONSUMO PER CAPITA (kg ó litros por individuo)GolosinasNIVEL BAJO</v>
      </c>
      <c r="B810" s="20" t="s">
        <v>56</v>
      </c>
      <c r="C810" s="20" t="s">
        <v>79</v>
      </c>
      <c r="D810" s="20" t="s">
        <v>103</v>
      </c>
      <c r="E810" s="21">
        <v>2.7904386313304799E-2</v>
      </c>
      <c r="F810" s="21">
        <v>1.8623361972844001E-2</v>
      </c>
      <c r="G810" s="21">
        <v>1.96099244148067E-2</v>
      </c>
      <c r="H810" s="21">
        <v>1.9332710931573498E-2</v>
      </c>
      <c r="I810" s="21">
        <v>2.2136388504001001E-2</v>
      </c>
      <c r="J810" s="21">
        <v>1.61037487326849E-2</v>
      </c>
      <c r="K810" s="21">
        <v>1.4558877924553499E-2</v>
      </c>
      <c r="L810" s="21">
        <v>2.0249425698770002E-2</v>
      </c>
      <c r="M810" s="21">
        <v>1.6236302895167299E-2</v>
      </c>
    </row>
    <row r="811" spans="1:13">
      <c r="A811" s="20" t="str">
        <f t="shared" si="12"/>
        <v>CONSUMO PER CAPITA (kg ó litros por individuo)GolosinasHOMBRE</v>
      </c>
      <c r="B811" s="20" t="s">
        <v>56</v>
      </c>
      <c r="C811" s="20" t="s">
        <v>79</v>
      </c>
      <c r="D811" s="20" t="s">
        <v>104</v>
      </c>
      <c r="E811" s="21">
        <v>1.18677081114495E-2</v>
      </c>
      <c r="F811" s="21">
        <v>9.6723372116914903E-3</v>
      </c>
      <c r="G811" s="21">
        <v>1.3017587142874701E-2</v>
      </c>
      <c r="H811" s="21">
        <v>9.1045212528396008E-3</v>
      </c>
      <c r="I811" s="21">
        <v>1.47258703896895E-2</v>
      </c>
      <c r="J811" s="21">
        <v>1.0960005569610101E-2</v>
      </c>
      <c r="K811" s="21">
        <v>7.4397768458849501E-3</v>
      </c>
      <c r="L811" s="21">
        <v>1.17796408991211E-2</v>
      </c>
      <c r="M811" s="21">
        <v>1.43637591062952E-2</v>
      </c>
    </row>
    <row r="812" spans="1:13">
      <c r="A812" s="20" t="str">
        <f t="shared" si="12"/>
        <v>CONSUMO PER CAPITA (kg ó litros por individuo)GolosinasMUJER</v>
      </c>
      <c r="B812" s="20" t="s">
        <v>56</v>
      </c>
      <c r="C812" s="20" t="s">
        <v>79</v>
      </c>
      <c r="D812" s="20" t="s">
        <v>105</v>
      </c>
      <c r="E812" s="21">
        <v>3.09597291910612E-2</v>
      </c>
      <c r="F812" s="21">
        <v>1.9791059860305701E-2</v>
      </c>
      <c r="G812" s="21">
        <v>1.9562305301495501E-2</v>
      </c>
      <c r="H812" s="21">
        <v>2.1146829023634899E-2</v>
      </c>
      <c r="I812" s="21">
        <v>2.4770254484984301E-2</v>
      </c>
      <c r="J812" s="21">
        <v>2.12384298764067E-2</v>
      </c>
      <c r="K812" s="21">
        <v>1.90066616824223E-2</v>
      </c>
      <c r="L812" s="21">
        <v>2.0294734433711999E-2</v>
      </c>
      <c r="M812" s="21">
        <v>2.2238166110421499E-2</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7">
    <tabColor rgb="FF92D050"/>
  </sheetPr>
  <dimension ref="A1:O502"/>
  <sheetViews>
    <sheetView showGridLines="0" showRowColHeaders="0" zoomScale="72" zoomScaleNormal="72" zoomScaleSheetLayoutView="73" workbookViewId="0">
      <selection activeCell="G18" sqref="G18"/>
    </sheetView>
  </sheetViews>
  <sheetFormatPr defaultColWidth="11.42578125" defaultRowHeight="14.45"/>
  <cols>
    <col min="1" max="1" width="46.140625" customWidth="1"/>
    <col min="2" max="2" width="5.42578125" customWidth="1"/>
    <col min="3" max="3" width="15.42578125" customWidth="1"/>
    <col min="4" max="11" width="16" customWidth="1"/>
    <col min="12" max="13" width="0.7109375" customWidth="1"/>
    <col min="14" max="14" width="13.7109375" customWidth="1"/>
    <col min="15" max="15" width="13.28515625" customWidth="1"/>
    <col min="16" max="16" width="14.28515625" customWidth="1"/>
    <col min="17" max="17" width="19.5703125" customWidth="1"/>
  </cols>
  <sheetData>
    <row r="1" spans="1:15" ht="57.95" customHeight="1"/>
    <row r="2" spans="1:15" ht="48.75" customHeight="1">
      <c r="A2" s="110" t="s">
        <v>0</v>
      </c>
      <c r="B2" s="110"/>
      <c r="C2" s="110"/>
      <c r="D2" s="110"/>
      <c r="E2" s="110"/>
      <c r="F2" s="110"/>
      <c r="G2" s="110"/>
      <c r="H2" s="110"/>
      <c r="I2" s="110"/>
      <c r="J2" s="110"/>
      <c r="K2" s="110"/>
      <c r="L2" s="110"/>
      <c r="M2" s="110"/>
      <c r="N2" s="110"/>
      <c r="O2" s="110"/>
    </row>
    <row r="3" spans="1:15">
      <c r="A3" s="46">
        <v>2</v>
      </c>
      <c r="B3" s="35"/>
      <c r="C3" s="4"/>
      <c r="D3" s="4"/>
      <c r="E3" s="4"/>
      <c r="F3" s="4"/>
      <c r="G3" s="4"/>
      <c r="H3" s="4"/>
      <c r="I3" s="4"/>
      <c r="J3" s="4"/>
      <c r="K3" s="4"/>
      <c r="L3" s="4"/>
      <c r="M3" s="4"/>
      <c r="N3" s="4"/>
      <c r="O3" s="4"/>
    </row>
    <row r="4" spans="1:15" ht="12.75" customHeight="1">
      <c r="A4" s="46">
        <v>3</v>
      </c>
      <c r="B4" s="35"/>
      <c r="C4" s="4"/>
      <c r="D4" s="4"/>
      <c r="E4" s="4"/>
      <c r="F4" s="4"/>
      <c r="G4" s="4"/>
      <c r="H4" s="4"/>
      <c r="I4" s="4"/>
      <c r="J4" s="4"/>
      <c r="K4" s="4"/>
      <c r="L4" s="4"/>
      <c r="M4" s="4"/>
      <c r="N4" s="4"/>
      <c r="O4" s="4"/>
    </row>
    <row r="5" spans="1:15" ht="18.95" thickBot="1">
      <c r="A5" s="47" t="s">
        <v>123</v>
      </c>
      <c r="B5" s="48"/>
      <c r="C5" s="4"/>
      <c r="D5" s="4"/>
      <c r="E5" s="4"/>
      <c r="F5" s="4"/>
      <c r="G5" s="4"/>
      <c r="H5" s="4"/>
      <c r="I5" s="4"/>
      <c r="J5" s="4"/>
      <c r="K5" s="4"/>
      <c r="L5" s="4"/>
      <c r="M5" s="4"/>
      <c r="N5" s="4"/>
      <c r="O5" s="4"/>
    </row>
    <row r="6" spans="1:15" ht="15" thickTop="1">
      <c r="A6" s="3" t="s">
        <v>124</v>
      </c>
      <c r="B6" s="34"/>
      <c r="C6" s="4"/>
      <c r="D6" s="4"/>
      <c r="E6" s="4"/>
      <c r="F6" s="4"/>
      <c r="G6" s="4"/>
      <c r="H6" s="4"/>
      <c r="I6" s="4"/>
      <c r="J6" s="4"/>
      <c r="K6" s="4"/>
      <c r="L6" s="4"/>
      <c r="M6" s="4"/>
      <c r="N6" s="4"/>
      <c r="O6" s="4"/>
    </row>
    <row r="7" spans="1:15" s="7" customFormat="1">
      <c r="A7" s="5"/>
      <c r="B7" s="30"/>
      <c r="C7" s="85"/>
      <c r="D7" s="85"/>
      <c r="E7" s="85"/>
      <c r="F7" s="4"/>
      <c r="G7" s="4"/>
      <c r="H7" s="4"/>
      <c r="I7" s="4"/>
      <c r="J7" s="4"/>
      <c r="K7" s="4"/>
      <c r="L7" s="4"/>
      <c r="M7" s="4"/>
      <c r="N7" s="4"/>
      <c r="O7" s="6"/>
    </row>
    <row r="8" spans="1:15" s="7" customFormat="1" ht="21" customHeight="1">
      <c r="A8" s="41">
        <v>2</v>
      </c>
      <c r="B8" s="41"/>
      <c r="C8" s="41">
        <v>5</v>
      </c>
      <c r="D8" s="41" t="str">
        <f>VLOOKUP(C8,DESPLEGABLES!$G$3:$H$11,2,0)</f>
        <v>Frutos Secos</v>
      </c>
      <c r="E8" s="15"/>
      <c r="F8" s="42"/>
      <c r="G8" s="35"/>
      <c r="H8" s="35"/>
      <c r="I8" s="35"/>
      <c r="J8" s="35"/>
      <c r="K8" s="35"/>
      <c r="L8" s="35"/>
      <c r="M8" s="35"/>
      <c r="N8" s="35"/>
      <c r="O8" s="6"/>
    </row>
    <row r="9" spans="1:15" s="7" customFormat="1" ht="34.5" customHeight="1">
      <c r="A9" s="41" t="str">
        <f>VLOOKUP(A8,DESPLEGABLES!$L$3:$M$5,2,0)</f>
        <v>DISTRIBUCION VOLUMEN X CRITERIO (kg ó litros)</v>
      </c>
      <c r="B9" s="35"/>
      <c r="C9" s="35">
        <v>5</v>
      </c>
      <c r="D9" s="35">
        <v>6</v>
      </c>
      <c r="E9" s="35">
        <v>7</v>
      </c>
      <c r="F9" s="35">
        <v>8</v>
      </c>
      <c r="G9" s="35">
        <v>9</v>
      </c>
      <c r="H9" s="35">
        <v>10</v>
      </c>
      <c r="I9" s="35">
        <v>11</v>
      </c>
      <c r="J9" s="35">
        <v>12</v>
      </c>
      <c r="K9" s="35">
        <v>13</v>
      </c>
      <c r="L9" s="35"/>
      <c r="M9" s="35"/>
      <c r="N9" s="35"/>
      <c r="O9" s="35"/>
    </row>
    <row r="10" spans="1:15" ht="24" customHeight="1">
      <c r="A10" s="8"/>
      <c r="B10" s="8"/>
      <c r="C10" s="52" t="str">
        <f>KPI!C8</f>
        <v>TRIM 3 23</v>
      </c>
      <c r="D10" s="52" t="str">
        <f>KPI!D8</f>
        <v>TRIM 4 23</v>
      </c>
      <c r="E10" s="52" t="str">
        <f>KPI!E8</f>
        <v>TRIM 1 24</v>
      </c>
      <c r="F10" s="52" t="str">
        <f>KPI!F8</f>
        <v>TRIM 2 24</v>
      </c>
      <c r="G10" s="52" t="str">
        <f>KPI!G8</f>
        <v>TRIM 3 24</v>
      </c>
      <c r="H10" s="52" t="str">
        <f>KPI!H8</f>
        <v>TRIM 4 24</v>
      </c>
      <c r="I10" s="52" t="str">
        <f>KPI!I8</f>
        <v>TRIM 1 25</v>
      </c>
      <c r="J10" s="52" t="str">
        <f>KPI!J8</f>
        <v>TRIM 2 25</v>
      </c>
      <c r="K10" s="52" t="str">
        <f>KPI!K8</f>
        <v>TRIM 3 25</v>
      </c>
      <c r="L10" s="50"/>
      <c r="M10" s="50"/>
      <c r="N10" s="53" t="s">
        <v>125</v>
      </c>
    </row>
    <row r="11" spans="1:15" ht="19.5" customHeight="1">
      <c r="A11" s="19" t="s">
        <v>47</v>
      </c>
      <c r="B11" s="31" t="s">
        <v>126</v>
      </c>
      <c r="C11" s="87">
        <f>VLOOKUP($A$9&amp;$D$8&amp;$A11,PERFIL_DATOS!$A:$M,C$9,0)</f>
        <v>100</v>
      </c>
      <c r="D11" s="88">
        <f>VLOOKUP($A$9&amp;$D$8&amp;$A11,PERFIL_DATOS!$A:$M,D$9,0)</f>
        <v>100</v>
      </c>
      <c r="E11" s="88">
        <f>VLOOKUP($A$9&amp;$D$8&amp;$A11,PERFIL_DATOS!$A:$M,E$9,0)</f>
        <v>100</v>
      </c>
      <c r="F11" s="88">
        <f>VLOOKUP($A$9&amp;$D$8&amp;$A11,PERFIL_DATOS!$A:$M,F$9,0)</f>
        <v>100</v>
      </c>
      <c r="G11" s="88">
        <f>VLOOKUP($A$9&amp;$D$8&amp;$A11,PERFIL_DATOS!$A:$M,G$9,0)</f>
        <v>100</v>
      </c>
      <c r="H11" s="88">
        <f>VLOOKUP($A$9&amp;$D$8&amp;$A11,PERFIL_DATOS!$A:$M,H$9,0)</f>
        <v>100</v>
      </c>
      <c r="I11" s="88">
        <f>VLOOKUP($A$9&amp;$D$8&amp;$A11,PERFIL_DATOS!$A:$M,I$9,0)</f>
        <v>100</v>
      </c>
      <c r="J11" s="88">
        <f>VLOOKUP($A$9&amp;$D$8&amp;$A11,PERFIL_DATOS!$A:$M,J$9,0)</f>
        <v>100</v>
      </c>
      <c r="K11" s="89">
        <f>VLOOKUP($A$9&amp;$D$8&amp;$A11,PERFIL_DATOS!$A:$M,K$9,0)</f>
        <v>100</v>
      </c>
      <c r="L11" s="50"/>
      <c r="M11" s="50"/>
      <c r="N11" s="54">
        <f>DESPLEGABLES!U3</f>
        <v>100</v>
      </c>
    </row>
    <row r="12" spans="1:15" ht="19.5" customHeight="1">
      <c r="A12" s="16" t="s">
        <v>52</v>
      </c>
      <c r="B12" s="32" t="s">
        <v>52</v>
      </c>
      <c r="C12" s="90">
        <f>VLOOKUP($A$9&amp;$D$8&amp;$A12,PERFIL_DATOS!$A:$M,C$9,0)</f>
        <v>17.3701856983052</v>
      </c>
      <c r="D12" s="91">
        <f>VLOOKUP($A$9&amp;$D$8&amp;$A12,PERFIL_DATOS!$A:$M,D$9,0)</f>
        <v>12.7251818038067</v>
      </c>
      <c r="E12" s="91">
        <f>VLOOKUP($A$9&amp;$D$8&amp;$A12,PERFIL_DATOS!$A:$M,E$9,0)</f>
        <v>17.7303917851908</v>
      </c>
      <c r="F12" s="91">
        <f>VLOOKUP($A$9&amp;$D$8&amp;$A12,PERFIL_DATOS!$A:$M,F$9,0)</f>
        <v>12.2440388283666</v>
      </c>
      <c r="G12" s="91">
        <f>VLOOKUP($A$9&amp;$D$8&amp;$A12,PERFIL_DATOS!$A:$M,G$9,0)</f>
        <v>9.0937671961143796</v>
      </c>
      <c r="H12" s="91">
        <f>VLOOKUP($A$9&amp;$D$8&amp;$A12,PERFIL_DATOS!$A:$M,H$9,0)</f>
        <v>3.6537890103074702</v>
      </c>
      <c r="I12" s="91">
        <f>VLOOKUP($A$9&amp;$D$8&amp;$A12,PERFIL_DATOS!$A:$M,I$9,0)</f>
        <v>5.5921459534534197</v>
      </c>
      <c r="J12" s="91">
        <f>VLOOKUP($A$9&amp;$D$8&amp;$A12,PERFIL_DATOS!$A:$M,J$9,0)</f>
        <v>9.2592924419814597</v>
      </c>
      <c r="K12" s="92">
        <f>VLOOKUP($A$9&amp;$D$8&amp;$A12,PERFIL_DATOS!$A:$M,K$9,0)</f>
        <v>5.3754809777774302</v>
      </c>
      <c r="L12" s="50"/>
      <c r="M12" s="50"/>
      <c r="N12" s="55">
        <f>DESPLEGABLES!U4</f>
        <v>9.5199527923019005</v>
      </c>
    </row>
    <row r="13" spans="1:15" ht="19.5" customHeight="1">
      <c r="A13" s="17" t="s">
        <v>57</v>
      </c>
      <c r="B13" s="15" t="s">
        <v>57</v>
      </c>
      <c r="C13" s="93">
        <f>VLOOKUP($A$9&amp;$D$8&amp;$A13,PERFIL_DATOS!$A:$M,C$9,0)</f>
        <v>13.298220990065801</v>
      </c>
      <c r="D13" s="86">
        <f>VLOOKUP($A$9&amp;$D$8&amp;$A13,PERFIL_DATOS!$A:$M,D$9,0)</f>
        <v>12.598950296523199</v>
      </c>
      <c r="E13" s="86">
        <f>VLOOKUP($A$9&amp;$D$8&amp;$A13,PERFIL_DATOS!$A:$M,E$9,0)</f>
        <v>13.4811858855696</v>
      </c>
      <c r="F13" s="86">
        <f>VLOOKUP($A$9&amp;$D$8&amp;$A13,PERFIL_DATOS!$A:$M,F$9,0)</f>
        <v>20.011407388397799</v>
      </c>
      <c r="G13" s="86">
        <f>VLOOKUP($A$9&amp;$D$8&amp;$A13,PERFIL_DATOS!$A:$M,G$9,0)</f>
        <v>24.250783670535199</v>
      </c>
      <c r="H13" s="86">
        <f>VLOOKUP($A$9&amp;$D$8&amp;$A13,PERFIL_DATOS!$A:$M,H$9,0)</f>
        <v>27.521413578236601</v>
      </c>
      <c r="I13" s="86">
        <f>VLOOKUP($A$9&amp;$D$8&amp;$A13,PERFIL_DATOS!$A:$M,I$9,0)</f>
        <v>28.895429018132699</v>
      </c>
      <c r="J13" s="86">
        <f>VLOOKUP($A$9&amp;$D$8&amp;$A13,PERFIL_DATOS!$A:$M,J$9,0)</f>
        <v>23.349119259447299</v>
      </c>
      <c r="K13" s="94">
        <f>VLOOKUP($A$9&amp;$D$8&amp;$A13,PERFIL_DATOS!$A:$M,K$9,0)</f>
        <v>20.252566711532101</v>
      </c>
      <c r="L13" s="50"/>
      <c r="M13" s="50"/>
      <c r="N13" s="56">
        <f>DESPLEGABLES!U5</f>
        <v>13.219977861506001</v>
      </c>
    </row>
    <row r="14" spans="1:15" ht="19.5" customHeight="1">
      <c r="A14" s="17" t="s">
        <v>61</v>
      </c>
      <c r="B14" s="15" t="s">
        <v>61</v>
      </c>
      <c r="C14" s="93">
        <f>VLOOKUP($A$9&amp;$D$8&amp;$A14,PERFIL_DATOS!$A:$M,C$9,0)</f>
        <v>12.690837302915799</v>
      </c>
      <c r="D14" s="86">
        <f>VLOOKUP($A$9&amp;$D$8&amp;$A14,PERFIL_DATOS!$A:$M,D$9,0)</f>
        <v>8.62389562746975</v>
      </c>
      <c r="E14" s="86">
        <f>VLOOKUP($A$9&amp;$D$8&amp;$A14,PERFIL_DATOS!$A:$M,E$9,0)</f>
        <v>7.9561903724494698</v>
      </c>
      <c r="F14" s="86">
        <f>VLOOKUP($A$9&amp;$D$8&amp;$A14,PERFIL_DATOS!$A:$M,F$9,0)</f>
        <v>6.1361016499484</v>
      </c>
      <c r="G14" s="86">
        <f>VLOOKUP($A$9&amp;$D$8&amp;$A14,PERFIL_DATOS!$A:$M,G$9,0)</f>
        <v>8.1681240594699709</v>
      </c>
      <c r="H14" s="86">
        <f>VLOOKUP($A$9&amp;$D$8&amp;$A14,PERFIL_DATOS!$A:$M,H$9,0)</f>
        <v>7.0259107437146202</v>
      </c>
      <c r="I14" s="86">
        <f>VLOOKUP($A$9&amp;$D$8&amp;$A14,PERFIL_DATOS!$A:$M,I$9,0)</f>
        <v>9.0914180619306695</v>
      </c>
      <c r="J14" s="86">
        <f>VLOOKUP($A$9&amp;$D$8&amp;$A14,PERFIL_DATOS!$A:$M,J$9,0)</f>
        <v>6.1187265179420196</v>
      </c>
      <c r="K14" s="94">
        <f>VLOOKUP($A$9&amp;$D$8&amp;$A14,PERFIL_DATOS!$A:$M,K$9,0)</f>
        <v>8.6690250059379892</v>
      </c>
      <c r="L14" s="50"/>
      <c r="M14" s="50"/>
      <c r="N14" s="56">
        <f>DESPLEGABLES!U6</f>
        <v>15.8400147125061</v>
      </c>
    </row>
    <row r="15" spans="1:15" ht="19.5" customHeight="1">
      <c r="A15" s="17" t="s">
        <v>65</v>
      </c>
      <c r="B15" s="15" t="s">
        <v>65</v>
      </c>
      <c r="C15" s="93">
        <f>VLOOKUP($A$9&amp;$D$8&amp;$A15,PERFIL_DATOS!$A:$M,C$9,0)</f>
        <v>17.984080975443899</v>
      </c>
      <c r="D15" s="86">
        <f>VLOOKUP($A$9&amp;$D$8&amp;$A15,PERFIL_DATOS!$A:$M,D$9,0)</f>
        <v>23.8071246347704</v>
      </c>
      <c r="E15" s="86">
        <f>VLOOKUP($A$9&amp;$D$8&amp;$A15,PERFIL_DATOS!$A:$M,E$9,0)</f>
        <v>20.707848238984202</v>
      </c>
      <c r="F15" s="86">
        <f>VLOOKUP($A$9&amp;$D$8&amp;$A15,PERFIL_DATOS!$A:$M,F$9,0)</f>
        <v>20.866184068366799</v>
      </c>
      <c r="G15" s="86">
        <f>VLOOKUP($A$9&amp;$D$8&amp;$A15,PERFIL_DATOS!$A:$M,G$9,0)</f>
        <v>18.551869954132499</v>
      </c>
      <c r="H15" s="86">
        <f>VLOOKUP($A$9&amp;$D$8&amp;$A15,PERFIL_DATOS!$A:$M,H$9,0)</f>
        <v>18.597815993984799</v>
      </c>
      <c r="I15" s="86">
        <f>VLOOKUP($A$9&amp;$D$8&amp;$A15,PERFIL_DATOS!$A:$M,I$9,0)</f>
        <v>18.688969014196999</v>
      </c>
      <c r="J15" s="86">
        <f>VLOOKUP($A$9&amp;$D$8&amp;$A15,PERFIL_DATOS!$A:$M,J$9,0)</f>
        <v>22.638938536573399</v>
      </c>
      <c r="K15" s="94">
        <f>VLOOKUP($A$9&amp;$D$8&amp;$A15,PERFIL_DATOS!$A:$M,K$9,0)</f>
        <v>20.3160243031062</v>
      </c>
      <c r="L15" s="50"/>
      <c r="M15" s="50"/>
      <c r="N15" s="56">
        <f>DESPLEGABLES!U7</f>
        <v>20.2200969748463</v>
      </c>
    </row>
    <row r="16" spans="1:15" ht="19.5" customHeight="1">
      <c r="A16" s="17" t="s">
        <v>69</v>
      </c>
      <c r="B16" s="15" t="s">
        <v>69</v>
      </c>
      <c r="C16" s="93">
        <f>VLOOKUP($A$9&amp;$D$8&amp;$A16,PERFIL_DATOS!$A:$M,C$9,0)</f>
        <v>8.8941937088103895</v>
      </c>
      <c r="D16" s="86">
        <f>VLOOKUP($A$9&amp;$D$8&amp;$A16,PERFIL_DATOS!$A:$M,D$9,0)</f>
        <v>10.446076658393601</v>
      </c>
      <c r="E16" s="86">
        <f>VLOOKUP($A$9&amp;$D$8&amp;$A16,PERFIL_DATOS!$A:$M,E$9,0)</f>
        <v>9.8496693511355407</v>
      </c>
      <c r="F16" s="86">
        <f>VLOOKUP($A$9&amp;$D$8&amp;$A16,PERFIL_DATOS!$A:$M,F$9,0)</f>
        <v>8.8269276075139</v>
      </c>
      <c r="G16" s="86">
        <f>VLOOKUP($A$9&amp;$D$8&amp;$A16,PERFIL_DATOS!$A:$M,G$9,0)</f>
        <v>8.9209328442449003</v>
      </c>
      <c r="H16" s="86">
        <f>VLOOKUP($A$9&amp;$D$8&amp;$A16,PERFIL_DATOS!$A:$M,H$9,0)</f>
        <v>7.0549500261545903</v>
      </c>
      <c r="I16" s="86">
        <f>VLOOKUP($A$9&amp;$D$8&amp;$A16,PERFIL_DATOS!$A:$M,I$9,0)</f>
        <v>5.4599023726811096</v>
      </c>
      <c r="J16" s="86">
        <f>VLOOKUP($A$9&amp;$D$8&amp;$A16,PERFIL_DATOS!$A:$M,J$9,0)</f>
        <v>6.1828937469755001</v>
      </c>
      <c r="K16" s="94">
        <f>VLOOKUP($A$9&amp;$D$8&amp;$A16,PERFIL_DATOS!$A:$M,K$9,0)</f>
        <v>10.7024598532445</v>
      </c>
      <c r="L16" s="50"/>
      <c r="M16" s="50"/>
      <c r="N16" s="56">
        <f>DESPLEGABLES!U8</f>
        <v>13.559949688181501</v>
      </c>
    </row>
    <row r="17" spans="1:15" ht="19.5" customHeight="1">
      <c r="A17" s="17" t="s">
        <v>73</v>
      </c>
      <c r="B17" s="15" t="s">
        <v>73</v>
      </c>
      <c r="C17" s="93">
        <f>VLOOKUP($A$9&amp;$D$8&amp;$A17,PERFIL_DATOS!$A:$M,C$9,0)</f>
        <v>11.0431678705962</v>
      </c>
      <c r="D17" s="86">
        <f>VLOOKUP($A$9&amp;$D$8&amp;$A17,PERFIL_DATOS!$A:$M,D$9,0)</f>
        <v>14.6704292221818</v>
      </c>
      <c r="E17" s="86">
        <f>VLOOKUP($A$9&amp;$D$8&amp;$A17,PERFIL_DATOS!$A:$M,E$9,0)</f>
        <v>12.701942171958301</v>
      </c>
      <c r="F17" s="86">
        <f>VLOOKUP($A$9&amp;$D$8&amp;$A17,PERFIL_DATOS!$A:$M,F$9,0)</f>
        <v>11.4316109940446</v>
      </c>
      <c r="G17" s="86">
        <f>VLOOKUP($A$9&amp;$D$8&amp;$A17,PERFIL_DATOS!$A:$M,G$9,0)</f>
        <v>9.0057186850792306</v>
      </c>
      <c r="H17" s="86">
        <f>VLOOKUP($A$9&amp;$D$8&amp;$A17,PERFIL_DATOS!$A:$M,H$9,0)</f>
        <v>18.039244357428601</v>
      </c>
      <c r="I17" s="86">
        <f>VLOOKUP($A$9&amp;$D$8&amp;$A17,PERFIL_DATOS!$A:$M,I$9,0)</f>
        <v>18.103420444249998</v>
      </c>
      <c r="J17" s="86">
        <f>VLOOKUP($A$9&amp;$D$8&amp;$A17,PERFIL_DATOS!$A:$M,J$9,0)</f>
        <v>18.8419496079716</v>
      </c>
      <c r="K17" s="94">
        <f>VLOOKUP($A$9&amp;$D$8&amp;$A17,PERFIL_DATOS!$A:$M,K$9,0)</f>
        <v>22.4288331845835</v>
      </c>
      <c r="L17" s="50"/>
      <c r="M17" s="50"/>
      <c r="N17" s="56">
        <f>DESPLEGABLES!U9</f>
        <v>9.5200530468625999</v>
      </c>
    </row>
    <row r="18" spans="1:15" ht="19.5" customHeight="1">
      <c r="A18" s="17" t="s">
        <v>77</v>
      </c>
      <c r="B18" s="15" t="s">
        <v>77</v>
      </c>
      <c r="C18" s="93">
        <f>VLOOKUP($A$9&amp;$D$8&amp;$A18,PERFIL_DATOS!$A:$M,C$9,0)</f>
        <v>12.352273085994</v>
      </c>
      <c r="D18" s="86">
        <f>VLOOKUP($A$9&amp;$D$8&amp;$A18,PERFIL_DATOS!$A:$M,D$9,0)</f>
        <v>12.2770864259696</v>
      </c>
      <c r="E18" s="86">
        <f>VLOOKUP($A$9&amp;$D$8&amp;$A18,PERFIL_DATOS!$A:$M,E$9,0)</f>
        <v>12.0771986904966</v>
      </c>
      <c r="F18" s="86">
        <f>VLOOKUP($A$9&amp;$D$8&amp;$A18,PERFIL_DATOS!$A:$M,F$9,0)</f>
        <v>9.9199101693284693</v>
      </c>
      <c r="G18" s="86">
        <f>VLOOKUP($A$9&amp;$D$8&amp;$A18,PERFIL_DATOS!$A:$M,G$9,0)</f>
        <v>11.594366132457401</v>
      </c>
      <c r="H18" s="86">
        <f>VLOOKUP($A$9&amp;$D$8&amp;$A18,PERFIL_DATOS!$A:$M,H$9,0)</f>
        <v>11.4618691118109</v>
      </c>
      <c r="I18" s="86">
        <f>VLOOKUP($A$9&amp;$D$8&amp;$A18,PERFIL_DATOS!$A:$M,I$9,0)</f>
        <v>7.2570016922911904</v>
      </c>
      <c r="J18" s="86">
        <f>VLOOKUP($A$9&amp;$D$8&amp;$A18,PERFIL_DATOS!$A:$M,J$9,0)</f>
        <v>8.9428042112320103</v>
      </c>
      <c r="K18" s="94">
        <f>VLOOKUP($A$9&amp;$D$8&amp;$A18,PERFIL_DATOS!$A:$M,K$9,0)</f>
        <v>6.7839451946121896</v>
      </c>
      <c r="L18" s="50"/>
      <c r="M18" s="50"/>
      <c r="N18" s="56">
        <f>DESPLEGABLES!U10</f>
        <v>9.2799496321086394</v>
      </c>
    </row>
    <row r="19" spans="1:15" ht="19.5" customHeight="1">
      <c r="A19" s="18" t="s">
        <v>80</v>
      </c>
      <c r="B19" s="33" t="s">
        <v>80</v>
      </c>
      <c r="C19" s="95">
        <f>VLOOKUP($A$9&amp;$D$8&amp;$A19,PERFIL_DATOS!$A:$M,C$9,0)</f>
        <v>6.3670542425996297</v>
      </c>
      <c r="D19" s="96">
        <f>VLOOKUP($A$9&amp;$D$8&amp;$A19,PERFIL_DATOS!$A:$M,D$9,0)</f>
        <v>4.8512600291625896</v>
      </c>
      <c r="E19" s="96">
        <f>VLOOKUP($A$9&amp;$D$8&amp;$A19,PERFIL_DATOS!$A:$M,E$9,0)</f>
        <v>5.4955790822290096</v>
      </c>
      <c r="F19" s="96">
        <f>VLOOKUP($A$9&amp;$D$8&amp;$A19,PERFIL_DATOS!$A:$M,F$9,0)</f>
        <v>10.563818800885601</v>
      </c>
      <c r="G19" s="96">
        <f>VLOOKUP($A$9&amp;$D$8&amp;$A19,PERFIL_DATOS!$A:$M,G$9,0)</f>
        <v>10.4144362423665</v>
      </c>
      <c r="H19" s="96">
        <f>VLOOKUP($A$9&amp;$D$8&amp;$A19,PERFIL_DATOS!$A:$M,H$9,0)</f>
        <v>6.6450176263825904</v>
      </c>
      <c r="I19" s="96">
        <f>VLOOKUP($A$9&amp;$D$8&amp;$A19,PERFIL_DATOS!$A:$M,I$9,0)</f>
        <v>6.9117048542401802</v>
      </c>
      <c r="J19" s="96">
        <f>VLOOKUP($A$9&amp;$D$8&amp;$A19,PERFIL_DATOS!$A:$M,J$9,0)</f>
        <v>4.6662630505585803</v>
      </c>
      <c r="K19" s="97">
        <f>VLOOKUP($A$9&amp;$D$8&amp;$A19,PERFIL_DATOS!$A:$M,K$9,0)</f>
        <v>5.4716666255674804</v>
      </c>
      <c r="L19" s="50"/>
      <c r="M19" s="50"/>
      <c r="N19" s="57">
        <f>DESPLEGABLES!U11</f>
        <v>8.8399765918664208</v>
      </c>
    </row>
    <row r="20" spans="1:15" ht="19.5" customHeight="1">
      <c r="A20" s="16" t="s">
        <v>83</v>
      </c>
      <c r="B20" s="32" t="s">
        <v>83</v>
      </c>
      <c r="C20" s="90">
        <f>VLOOKUP($A$9&amp;$D$8&amp;$A20,PERFIL_DATOS!$A:$M,C$9,0)</f>
        <v>5.8249843743759602</v>
      </c>
      <c r="D20" s="91">
        <f>VLOOKUP($A$9&amp;$D$8&amp;$A20,PERFIL_DATOS!$A:$M,D$9,0)</f>
        <v>4.4651255452016301</v>
      </c>
      <c r="E20" s="91">
        <f>VLOOKUP($A$9&amp;$D$8&amp;$A20,PERFIL_DATOS!$A:$M,E$9,0)</f>
        <v>6.6387876579220402</v>
      </c>
      <c r="F20" s="91">
        <f>VLOOKUP($A$9&amp;$D$8&amp;$A20,PERFIL_DATOS!$A:$M,F$9,0)</f>
        <v>8.0832260925373696</v>
      </c>
      <c r="G20" s="91">
        <f>VLOOKUP($A$9&amp;$D$8&amp;$A20,PERFIL_DATOS!$A:$M,G$9,0)</f>
        <v>6.3470996115941203</v>
      </c>
      <c r="H20" s="91">
        <f>VLOOKUP($A$9&amp;$D$8&amp;$A20,PERFIL_DATOS!$A:$M,H$9,0)</f>
        <v>6.1465440413720698</v>
      </c>
      <c r="I20" s="91">
        <f>VLOOKUP($A$9&amp;$D$8&amp;$A20,PERFIL_DATOS!$A:$M,I$9,0)</f>
        <v>12.4310280700377</v>
      </c>
      <c r="J20" s="91">
        <f>VLOOKUP($A$9&amp;$D$8&amp;$A20,PERFIL_DATOS!$A:$M,J$9,0)</f>
        <v>4.7969184699881202</v>
      </c>
      <c r="K20" s="92">
        <f>VLOOKUP($A$9&amp;$D$8&amp;$A20,PERFIL_DATOS!$A:$M,K$9,0)</f>
        <v>9.0612553599558794</v>
      </c>
      <c r="L20" s="50"/>
      <c r="M20" s="50"/>
      <c r="N20" s="55">
        <f>DESPLEGABLES!U12</f>
        <v>5.7999907580322603</v>
      </c>
    </row>
    <row r="21" spans="1:15" ht="19.5" customHeight="1">
      <c r="A21" s="17" t="s">
        <v>86</v>
      </c>
      <c r="B21" s="15" t="s">
        <v>86</v>
      </c>
      <c r="C21" s="93">
        <f>VLOOKUP($A$9&amp;$D$8&amp;$A21,PERFIL_DATOS!$A:$M,C$9,0)</f>
        <v>2.72504969595653</v>
      </c>
      <c r="D21" s="86">
        <f>VLOOKUP($A$9&amp;$D$8&amp;$A21,PERFIL_DATOS!$A:$M,D$9,0)</f>
        <v>3.57422723415619</v>
      </c>
      <c r="E21" s="86">
        <f>VLOOKUP($A$9&amp;$D$8&amp;$A21,PERFIL_DATOS!$A:$M,E$9,0)</f>
        <v>5.5057388034342596</v>
      </c>
      <c r="F21" s="86">
        <f>VLOOKUP($A$9&amp;$D$8&amp;$A21,PERFIL_DATOS!$A:$M,F$9,0)</f>
        <v>3.4607407018009702</v>
      </c>
      <c r="G21" s="86">
        <f>VLOOKUP($A$9&amp;$D$8&amp;$A21,PERFIL_DATOS!$A:$M,G$9,0)</f>
        <v>5.8555683462092096</v>
      </c>
      <c r="H21" s="86">
        <f>VLOOKUP($A$9&amp;$D$8&amp;$A21,PERFIL_DATOS!$A:$M,H$9,0)</f>
        <v>5.2334305158128203</v>
      </c>
      <c r="I21" s="86">
        <f>VLOOKUP($A$9&amp;$D$8&amp;$A21,PERFIL_DATOS!$A:$M,I$9,0)</f>
        <v>1.7780766661076299</v>
      </c>
      <c r="J21" s="86">
        <f>VLOOKUP($A$9&amp;$D$8&amp;$A21,PERFIL_DATOS!$A:$M,J$9,0)</f>
        <v>4.4752335781110997</v>
      </c>
      <c r="K21" s="94">
        <f>VLOOKUP($A$9&amp;$D$8&amp;$A21,PERFIL_DATOS!$A:$M,K$9,0)</f>
        <v>3.2761858772437802</v>
      </c>
      <c r="L21" s="50"/>
      <c r="M21" s="50"/>
      <c r="N21" s="56">
        <f>DESPLEGABLES!U13</f>
        <v>6.50002835996193</v>
      </c>
    </row>
    <row r="22" spans="1:15" ht="19.5" customHeight="1">
      <c r="A22" s="17" t="s">
        <v>87</v>
      </c>
      <c r="B22" s="15" t="s">
        <v>87</v>
      </c>
      <c r="C22" s="93">
        <f>VLOOKUP($A$9&amp;$D$8&amp;$A22,PERFIL_DATOS!$A:$M,C$9,0)</f>
        <v>6.0324839936347701</v>
      </c>
      <c r="D22" s="86">
        <f>VLOOKUP($A$9&amp;$D$8&amp;$A22,PERFIL_DATOS!$A:$M,D$9,0)</f>
        <v>9.4303201614839107</v>
      </c>
      <c r="E22" s="86">
        <f>VLOOKUP($A$9&amp;$D$8&amp;$A22,PERFIL_DATOS!$A:$M,E$9,0)</f>
        <v>4.7075576913170503</v>
      </c>
      <c r="F22" s="86">
        <f>VLOOKUP($A$9&amp;$D$8&amp;$A22,PERFIL_DATOS!$A:$M,F$9,0)</f>
        <v>3.34622049714195</v>
      </c>
      <c r="G22" s="86">
        <f>VLOOKUP($A$9&amp;$D$8&amp;$A22,PERFIL_DATOS!$A:$M,G$9,0)</f>
        <v>5.6759858944744304</v>
      </c>
      <c r="H22" s="86">
        <f>VLOOKUP($A$9&amp;$D$8&amp;$A22,PERFIL_DATOS!$A:$M,H$9,0)</f>
        <v>5.3073086279192401</v>
      </c>
      <c r="I22" s="86">
        <f>VLOOKUP($A$9&amp;$D$8&amp;$A22,PERFIL_DATOS!$A:$M,I$9,0)</f>
        <v>5.2060405237294702</v>
      </c>
      <c r="J22" s="86">
        <f>VLOOKUP($A$9&amp;$D$8&amp;$A22,PERFIL_DATOS!$A:$M,J$9,0)</f>
        <v>4.1132985680603102</v>
      </c>
      <c r="K22" s="94">
        <f>VLOOKUP($A$9&amp;$D$8&amp;$A22,PERFIL_DATOS!$A:$M,K$9,0)</f>
        <v>4.2443429282813998</v>
      </c>
      <c r="L22" s="50"/>
      <c r="M22" s="50"/>
      <c r="N22" s="56">
        <f>DESPLEGABLES!U14</f>
        <v>8.1399747827299596</v>
      </c>
    </row>
    <row r="23" spans="1:15" ht="19.5" customHeight="1">
      <c r="A23" s="17" t="s">
        <v>88</v>
      </c>
      <c r="B23" s="15" t="s">
        <v>88</v>
      </c>
      <c r="C23" s="93">
        <f>VLOOKUP($A$9&amp;$D$8&amp;$A23,PERFIL_DATOS!$A:$M,C$9,0)</f>
        <v>19.051224935848101</v>
      </c>
      <c r="D23" s="86">
        <f>VLOOKUP($A$9&amp;$D$8&amp;$A23,PERFIL_DATOS!$A:$M,D$9,0)</f>
        <v>21.0113629549998</v>
      </c>
      <c r="E23" s="86">
        <f>VLOOKUP($A$9&amp;$D$8&amp;$A23,PERFIL_DATOS!$A:$M,E$9,0)</f>
        <v>14.5563478520282</v>
      </c>
      <c r="F23" s="86">
        <f>VLOOKUP($A$9&amp;$D$8&amp;$A23,PERFIL_DATOS!$A:$M,F$9,0)</f>
        <v>22.451290081985999</v>
      </c>
      <c r="G23" s="86">
        <f>VLOOKUP($A$9&amp;$D$8&amp;$A23,PERFIL_DATOS!$A:$M,G$9,0)</f>
        <v>17.4583255069114</v>
      </c>
      <c r="H23" s="86">
        <f>VLOOKUP($A$9&amp;$D$8&amp;$A23,PERFIL_DATOS!$A:$M,H$9,0)</f>
        <v>19.781430850158898</v>
      </c>
      <c r="I23" s="86">
        <f>VLOOKUP($A$9&amp;$D$8&amp;$A23,PERFIL_DATOS!$A:$M,I$9,0)</f>
        <v>19.350789309414498</v>
      </c>
      <c r="J23" s="86">
        <f>VLOOKUP($A$9&amp;$D$8&amp;$A23,PERFIL_DATOS!$A:$M,J$9,0)</f>
        <v>20.227380402915902</v>
      </c>
      <c r="K23" s="94">
        <f>VLOOKUP($A$9&amp;$D$8&amp;$A23,PERFIL_DATOS!$A:$M,K$9,0)</f>
        <v>24.272149834361102</v>
      </c>
      <c r="L23" s="50"/>
      <c r="M23" s="50"/>
      <c r="N23" s="56">
        <f>DESPLEGABLES!U15</f>
        <v>18.237468084267601</v>
      </c>
    </row>
    <row r="24" spans="1:15" ht="19.5" customHeight="1">
      <c r="A24" s="17" t="s">
        <v>89</v>
      </c>
      <c r="B24" s="15" t="s">
        <v>89</v>
      </c>
      <c r="C24" s="93">
        <f>VLOOKUP($A$9&amp;$D$8&amp;$A24,PERFIL_DATOS!$A:$M,C$9,0)</f>
        <v>18.659382737788601</v>
      </c>
      <c r="D24" s="86">
        <f>VLOOKUP($A$9&amp;$D$8&amp;$A24,PERFIL_DATOS!$A:$M,D$9,0)</f>
        <v>22.333939581933802</v>
      </c>
      <c r="E24" s="86">
        <f>VLOOKUP($A$9&amp;$D$8&amp;$A24,PERFIL_DATOS!$A:$M,E$9,0)</f>
        <v>17.4331451447474</v>
      </c>
      <c r="F24" s="86">
        <f>VLOOKUP($A$9&amp;$D$8&amp;$A24,PERFIL_DATOS!$A:$M,F$9,0)</f>
        <v>22.527416980400499</v>
      </c>
      <c r="G24" s="86">
        <f>VLOOKUP($A$9&amp;$D$8&amp;$A24,PERFIL_DATOS!$A:$M,G$9,0)</f>
        <v>23.5076082167128</v>
      </c>
      <c r="H24" s="86">
        <f>VLOOKUP($A$9&amp;$D$8&amp;$A24,PERFIL_DATOS!$A:$M,H$9,0)</f>
        <v>29.9830847688673</v>
      </c>
      <c r="I24" s="86">
        <f>VLOOKUP($A$9&amp;$D$8&amp;$A24,PERFIL_DATOS!$A:$M,I$9,0)</f>
        <v>27.936653699650599</v>
      </c>
      <c r="J24" s="86">
        <f>VLOOKUP($A$9&amp;$D$8&amp;$A24,PERFIL_DATOS!$A:$M,J$9,0)</f>
        <v>33.522154049910696</v>
      </c>
      <c r="K24" s="94">
        <f>VLOOKUP($A$9&amp;$D$8&amp;$A24,PERFIL_DATOS!$A:$M,K$9,0)</f>
        <v>23.144746190061699</v>
      </c>
      <c r="L24" s="50"/>
      <c r="M24" s="50"/>
      <c r="N24" s="56">
        <f>DESPLEGABLES!U16</f>
        <v>20.866866323679801</v>
      </c>
    </row>
    <row r="25" spans="1:15" ht="19.5" customHeight="1">
      <c r="A25" s="17" t="s">
        <v>90</v>
      </c>
      <c r="B25" s="15" t="s">
        <v>90</v>
      </c>
      <c r="C25" s="93">
        <f>VLOOKUP($A$9&amp;$D$8&amp;$A25,PERFIL_DATOS!$A:$M,C$9,0)</f>
        <v>7.3402933515806996</v>
      </c>
      <c r="D25" s="86">
        <f>VLOOKUP($A$9&amp;$D$8&amp;$A25,PERFIL_DATOS!$A:$M,D$9,0)</f>
        <v>9.4225784498078902</v>
      </c>
      <c r="E25" s="86">
        <f>VLOOKUP($A$9&amp;$D$8&amp;$A25,PERFIL_DATOS!$A:$M,E$9,0)</f>
        <v>16.633238615433701</v>
      </c>
      <c r="F25" s="86">
        <f>VLOOKUP($A$9&amp;$D$8&amp;$A25,PERFIL_DATOS!$A:$M,F$9,0)</f>
        <v>13.268512055917</v>
      </c>
      <c r="G25" s="86">
        <f>VLOOKUP($A$9&amp;$D$8&amp;$A25,PERFIL_DATOS!$A:$M,G$9,0)</f>
        <v>10.5169907125069</v>
      </c>
      <c r="H25" s="86">
        <f>VLOOKUP($A$9&amp;$D$8&amp;$A25,PERFIL_DATOS!$A:$M,H$9,0)</f>
        <v>5.6101068513662602</v>
      </c>
      <c r="I25" s="86">
        <f>VLOOKUP($A$9&amp;$D$8&amp;$A25,PERFIL_DATOS!$A:$M,I$9,0)</f>
        <v>8.6980153468196502</v>
      </c>
      <c r="J25" s="86">
        <f>VLOOKUP($A$9&amp;$D$8&amp;$A25,PERFIL_DATOS!$A:$M,J$9,0)</f>
        <v>5.8401704367503804</v>
      </c>
      <c r="K25" s="94">
        <f>VLOOKUP($A$9&amp;$D$8&amp;$A25,PERFIL_DATOS!$A:$M,K$9,0)</f>
        <v>7.6652770724743799</v>
      </c>
      <c r="L25" s="50"/>
      <c r="M25" s="50"/>
      <c r="N25" s="56">
        <f>DESPLEGABLES!U17</f>
        <v>10.3491287481515</v>
      </c>
    </row>
    <row r="26" spans="1:15" ht="19.5" customHeight="1">
      <c r="A26" s="17" t="s">
        <v>91</v>
      </c>
      <c r="B26" s="15" t="s">
        <v>91</v>
      </c>
      <c r="C26" s="93">
        <f>VLOOKUP($A$9&amp;$D$8&amp;$A26,PERFIL_DATOS!$A:$M,C$9,0)</f>
        <v>28.259546916552701</v>
      </c>
      <c r="D26" s="86">
        <f>VLOOKUP($A$9&amp;$D$8&amp;$A26,PERFIL_DATOS!$A:$M,D$9,0)</f>
        <v>18.232033166890801</v>
      </c>
      <c r="E26" s="86">
        <f>VLOOKUP($A$9&amp;$D$8&amp;$A26,PERFIL_DATOS!$A:$M,E$9,0)</f>
        <v>19.3496721108427</v>
      </c>
      <c r="F26" s="86">
        <f>VLOOKUP($A$9&amp;$D$8&amp;$A26,PERFIL_DATOS!$A:$M,F$9,0)</f>
        <v>15.899110417595001</v>
      </c>
      <c r="G26" s="86">
        <f>VLOOKUP($A$9&amp;$D$8&amp;$A26,PERFIL_DATOS!$A:$M,G$9,0)</f>
        <v>18.562628029020502</v>
      </c>
      <c r="H26" s="86">
        <f>VLOOKUP($A$9&amp;$D$8&amp;$A26,PERFIL_DATOS!$A:$M,H$9,0)</f>
        <v>19.665061702036301</v>
      </c>
      <c r="I26" s="86">
        <f>VLOOKUP($A$9&amp;$D$8&amp;$A26,PERFIL_DATOS!$A:$M,I$9,0)</f>
        <v>15.138644916677</v>
      </c>
      <c r="J26" s="86">
        <f>VLOOKUP($A$9&amp;$D$8&amp;$A26,PERFIL_DATOS!$A:$M,J$9,0)</f>
        <v>16.395523467067399</v>
      </c>
      <c r="K26" s="94">
        <f>VLOOKUP($A$9&amp;$D$8&amp;$A26,PERFIL_DATOS!$A:$M,K$9,0)</f>
        <v>16.7477900768666</v>
      </c>
      <c r="L26" s="50"/>
      <c r="M26" s="50"/>
      <c r="N26" s="56">
        <f>DESPLEGABLES!U18</f>
        <v>13.054655336403</v>
      </c>
    </row>
    <row r="27" spans="1:15" ht="19.5" customHeight="1">
      <c r="A27" s="18" t="s">
        <v>92</v>
      </c>
      <c r="B27" s="33" t="s">
        <v>92</v>
      </c>
      <c r="C27" s="95">
        <f>VLOOKUP($A$9&amp;$D$8&amp;$A27,PERFIL_DATOS!$A:$M,C$9,0)</f>
        <v>12.107045452339101</v>
      </c>
      <c r="D27" s="96">
        <f>VLOOKUP($A$9&amp;$D$8&amp;$A27,PERFIL_DATOS!$A:$M,D$9,0)</f>
        <v>11.530406519914299</v>
      </c>
      <c r="E27" s="96">
        <f>VLOOKUP($A$9&amp;$D$8&amp;$A27,PERFIL_DATOS!$A:$M,E$9,0)</f>
        <v>15.1755108517211</v>
      </c>
      <c r="F27" s="96">
        <f>VLOOKUP($A$9&amp;$D$8&amp;$A27,PERFIL_DATOS!$A:$M,F$9,0)</f>
        <v>10.9634862144274</v>
      </c>
      <c r="G27" s="96">
        <f>VLOOKUP($A$9&amp;$D$8&amp;$A27,PERFIL_DATOS!$A:$M,G$9,0)</f>
        <v>12.0757959334513</v>
      </c>
      <c r="H27" s="96">
        <f>VLOOKUP($A$9&amp;$D$8&amp;$A27,PERFIL_DATOS!$A:$M,H$9,0)</f>
        <v>8.2730325758193004</v>
      </c>
      <c r="I27" s="96">
        <f>VLOOKUP($A$9&amp;$D$8&amp;$A27,PERFIL_DATOS!$A:$M,I$9,0)</f>
        <v>9.4607383704626304</v>
      </c>
      <c r="J27" s="96">
        <f>VLOOKUP($A$9&amp;$D$8&amp;$A27,PERFIL_DATOS!$A:$M,J$9,0)</f>
        <v>10.6293095052786</v>
      </c>
      <c r="K27" s="97">
        <f>VLOOKUP($A$9&amp;$D$8&amp;$A27,PERFIL_DATOS!$A:$M,K$9,0)</f>
        <v>11.588253361218801</v>
      </c>
      <c r="L27" s="50"/>
      <c r="M27" s="50"/>
      <c r="N27" s="57">
        <f>DESPLEGABLES!U19</f>
        <v>17.0518617225013</v>
      </c>
    </row>
    <row r="28" spans="1:15" ht="19.5" customHeight="1">
      <c r="A28" s="16" t="s">
        <v>93</v>
      </c>
      <c r="B28" s="32" t="s">
        <v>93</v>
      </c>
      <c r="C28" s="90">
        <f>VLOOKUP($A$9&amp;$D$8&amp;$A28,PERFIL_DATOS!$A:$M,C$9,0)</f>
        <v>2.1246512549897201</v>
      </c>
      <c r="D28" s="91">
        <f>VLOOKUP($A$9&amp;$D$8&amp;$A28,PERFIL_DATOS!$A:$M,D$9,0)</f>
        <v>6.8917998552036197</v>
      </c>
      <c r="E28" s="91">
        <f>VLOOKUP($A$9&amp;$D$8&amp;$A28,PERFIL_DATOS!$A:$M,E$9,0)</f>
        <v>1.4659336954240101</v>
      </c>
      <c r="F28" s="91">
        <f>VLOOKUP($A$9&amp;$D$8&amp;$A28,PERFIL_DATOS!$A:$M,F$9,0)</f>
        <v>4.3011968115466797</v>
      </c>
      <c r="G28" s="91">
        <f>VLOOKUP($A$9&amp;$D$8&amp;$A28,PERFIL_DATOS!$A:$M,G$9,0)</f>
        <v>7.1182797518296299</v>
      </c>
      <c r="H28" s="91">
        <f>VLOOKUP($A$9&amp;$D$8&amp;$A28,PERFIL_DATOS!$A:$M,H$9,0)</f>
        <v>8.8863911059250302</v>
      </c>
      <c r="I28" s="91">
        <f>VLOOKUP($A$9&amp;$D$8&amp;$A28,PERFIL_DATOS!$A:$M,I$9,0)</f>
        <v>7.6346242384739904</v>
      </c>
      <c r="J28" s="91">
        <f>VLOOKUP($A$9&amp;$D$8&amp;$A28,PERFIL_DATOS!$A:$M,J$9,0)</f>
        <v>5.1083521903638998</v>
      </c>
      <c r="K28" s="92">
        <f>VLOOKUP($A$9&amp;$D$8&amp;$A28,PERFIL_DATOS!$A:$M,K$9,0)</f>
        <v>10.7126157614048</v>
      </c>
      <c r="L28" s="50"/>
      <c r="M28" s="50"/>
      <c r="N28" s="55">
        <f>DESPLEGABLES!U20</f>
        <v>6.9746923507203498</v>
      </c>
    </row>
    <row r="29" spans="1:15" ht="19.5" customHeight="1">
      <c r="A29" s="17" t="s">
        <v>94</v>
      </c>
      <c r="B29" s="15" t="s">
        <v>94</v>
      </c>
      <c r="C29" s="93">
        <f>VLOOKUP($A$9&amp;$D$8&amp;$A29,PERFIL_DATOS!$A:$M,C$9,0)</f>
        <v>1.0734656234841999</v>
      </c>
      <c r="D29" s="86">
        <f>VLOOKUP($A$9&amp;$D$8&amp;$A29,PERFIL_DATOS!$A:$M,D$9,0)</f>
        <v>1.7480217197015899</v>
      </c>
      <c r="E29" s="86">
        <f>VLOOKUP($A$9&amp;$D$8&amp;$A29,PERFIL_DATOS!$A:$M,E$9,0)</f>
        <v>1.8734781601023001</v>
      </c>
      <c r="F29" s="86">
        <f>VLOOKUP($A$9&amp;$D$8&amp;$A29,PERFIL_DATOS!$A:$M,F$9,0)</f>
        <v>1.6963280057652299</v>
      </c>
      <c r="G29" s="86">
        <f>VLOOKUP($A$9&amp;$D$8&amp;$A29,PERFIL_DATOS!$A:$M,G$9,0)</f>
        <v>1.85201111593818</v>
      </c>
      <c r="H29" s="86">
        <f>VLOOKUP($A$9&amp;$D$8&amp;$A29,PERFIL_DATOS!$A:$M,H$9,0)</f>
        <v>1.31932769642109</v>
      </c>
      <c r="I29" s="86">
        <f>VLOOKUP($A$9&amp;$D$8&amp;$A29,PERFIL_DATOS!$A:$M,I$9,0)</f>
        <v>0.741027649657507</v>
      </c>
      <c r="J29" s="86">
        <f>VLOOKUP($A$9&amp;$D$8&amp;$A29,PERFIL_DATOS!$A:$M,J$9,0)</f>
        <v>0.92275640708848905</v>
      </c>
      <c r="K29" s="94">
        <f>VLOOKUP($A$9&amp;$D$8&amp;$A29,PERFIL_DATOS!$A:$M,K$9,0)</f>
        <v>3.56493765865957</v>
      </c>
      <c r="L29" s="50"/>
      <c r="M29" s="50"/>
      <c r="N29" s="56">
        <f>DESPLEGABLES!U21</f>
        <v>6.9663947992202102</v>
      </c>
    </row>
    <row r="30" spans="1:15" ht="19.5" customHeight="1">
      <c r="A30" s="17" t="s">
        <v>95</v>
      </c>
      <c r="B30" s="15" t="s">
        <v>95</v>
      </c>
      <c r="C30" s="93">
        <f>VLOOKUP($A$9&amp;$D$8&amp;$A30,PERFIL_DATOS!$A:$M,C$9,0)</f>
        <v>5.28964121237897</v>
      </c>
      <c r="D30" s="86">
        <f>VLOOKUP($A$9&amp;$D$8&amp;$A30,PERFIL_DATOS!$A:$M,D$9,0)</f>
        <v>6.3991507393323896</v>
      </c>
      <c r="E30" s="86">
        <f>VLOOKUP($A$9&amp;$D$8&amp;$A30,PERFIL_DATOS!$A:$M,E$9,0)</f>
        <v>4.7182959508712399</v>
      </c>
      <c r="F30" s="86">
        <f>VLOOKUP($A$9&amp;$D$8&amp;$A30,PERFIL_DATOS!$A:$M,F$9,0)</f>
        <v>5.8196880429838096</v>
      </c>
      <c r="G30" s="86">
        <f>VLOOKUP($A$9&amp;$D$8&amp;$A30,PERFIL_DATOS!$A:$M,G$9,0)</f>
        <v>6.5054720737418599</v>
      </c>
      <c r="H30" s="86">
        <f>VLOOKUP($A$9&amp;$D$8&amp;$A30,PERFIL_DATOS!$A:$M,H$9,0)</f>
        <v>5.8329213356807799</v>
      </c>
      <c r="I30" s="86">
        <f>VLOOKUP($A$9&amp;$D$8&amp;$A30,PERFIL_DATOS!$A:$M,I$9,0)</f>
        <v>5.0685265943169098</v>
      </c>
      <c r="J30" s="86">
        <f>VLOOKUP($A$9&amp;$D$8&amp;$A30,PERFIL_DATOS!$A:$M,J$9,0)</f>
        <v>3.1829794557214899</v>
      </c>
      <c r="K30" s="94">
        <f>VLOOKUP($A$9&amp;$D$8&amp;$A30,PERFIL_DATOS!$A:$M,K$9,0)</f>
        <v>3.9039920504735002</v>
      </c>
      <c r="L30" s="50"/>
      <c r="M30" s="50"/>
      <c r="N30" s="56">
        <f>DESPLEGABLES!U22</f>
        <v>14.513301859854201</v>
      </c>
    </row>
    <row r="31" spans="1:15" ht="19.5" customHeight="1">
      <c r="A31" s="17" t="s">
        <v>96</v>
      </c>
      <c r="B31" s="15" t="s">
        <v>96</v>
      </c>
      <c r="C31" s="93">
        <f>VLOOKUP($A$9&amp;$D$8&amp;$A31,PERFIL_DATOS!$A:$M,C$9,0)</f>
        <v>28.6502369224816</v>
      </c>
      <c r="D31" s="86">
        <f>VLOOKUP($A$9&amp;$D$8&amp;$A31,PERFIL_DATOS!$A:$M,D$9,0)</f>
        <v>21.3397756176992</v>
      </c>
      <c r="E31" s="86">
        <f>VLOOKUP($A$9&amp;$D$8&amp;$A31,PERFIL_DATOS!$A:$M,E$9,0)</f>
        <v>14.163380845338001</v>
      </c>
      <c r="F31" s="86">
        <f>VLOOKUP($A$9&amp;$D$8&amp;$A31,PERFIL_DATOS!$A:$M,F$9,0)</f>
        <v>14.423030343007399</v>
      </c>
      <c r="G31" s="86">
        <f>VLOOKUP($A$9&amp;$D$8&amp;$A31,PERFIL_DATOS!$A:$M,G$9,0)</f>
        <v>20.319279276039499</v>
      </c>
      <c r="H31" s="86">
        <f>VLOOKUP($A$9&amp;$D$8&amp;$A31,PERFIL_DATOS!$A:$M,H$9,0)</f>
        <v>10.142878178802</v>
      </c>
      <c r="I31" s="86">
        <f>VLOOKUP($A$9&amp;$D$8&amp;$A31,PERFIL_DATOS!$A:$M,I$9,0)</f>
        <v>13.0074842716087</v>
      </c>
      <c r="J31" s="86">
        <f>VLOOKUP($A$9&amp;$D$8&amp;$A31,PERFIL_DATOS!$A:$M,J$9,0)</f>
        <v>13.0208016371345</v>
      </c>
      <c r="K31" s="94">
        <f>VLOOKUP($A$9&amp;$D$8&amp;$A31,PERFIL_DATOS!$A:$M,K$9,0)</f>
        <v>13.568343381355</v>
      </c>
      <c r="L31" s="50"/>
      <c r="M31" s="50"/>
      <c r="N31" s="56">
        <f>DESPLEGABLES!U23</f>
        <v>28.346016576113101</v>
      </c>
    </row>
    <row r="32" spans="1:15" ht="19.5" customHeight="1">
      <c r="A32" s="17" t="s">
        <v>97</v>
      </c>
      <c r="B32" s="15" t="s">
        <v>97</v>
      </c>
      <c r="C32" s="93">
        <f>VLOOKUP($A$9&amp;$D$8&amp;$A32,PERFIL_DATOS!$A:$M,C$9,0)</f>
        <v>24.078085386805</v>
      </c>
      <c r="D32" s="86">
        <f>VLOOKUP($A$9&amp;$D$8&amp;$A32,PERFIL_DATOS!$A:$M,D$9,0)</f>
        <v>23.0216044430979</v>
      </c>
      <c r="E32" s="86">
        <f>VLOOKUP($A$9&amp;$D$8&amp;$A32,PERFIL_DATOS!$A:$M,E$9,0)</f>
        <v>29.295228355366799</v>
      </c>
      <c r="F32" s="86">
        <f>VLOOKUP($A$9&amp;$D$8&amp;$A32,PERFIL_DATOS!$A:$M,F$9,0)</f>
        <v>19.896185224781199</v>
      </c>
      <c r="G32" s="86">
        <f>VLOOKUP($A$9&amp;$D$8&amp;$A32,PERFIL_DATOS!$A:$M,G$9,0)</f>
        <v>17.9988487292492</v>
      </c>
      <c r="H32" s="86">
        <f>VLOOKUP($A$9&amp;$D$8&amp;$A32,PERFIL_DATOS!$A:$M,H$9,0)</f>
        <v>17.421233145513401</v>
      </c>
      <c r="I32" s="86">
        <f>VLOOKUP($A$9&amp;$D$8&amp;$A32,PERFIL_DATOS!$A:$M,I$9,0)</f>
        <v>14.439574430803599</v>
      </c>
      <c r="J32" s="86">
        <f>VLOOKUP($A$9&amp;$D$8&amp;$A32,PERFIL_DATOS!$A:$M,J$9,0)</f>
        <v>21.792171354574599</v>
      </c>
      <c r="K32" s="94">
        <f>VLOOKUP($A$9&amp;$D$8&amp;$A32,PERFIL_DATOS!$A:$M,K$9,0)</f>
        <v>17.024223622017299</v>
      </c>
      <c r="L32" s="50"/>
      <c r="M32" s="50"/>
      <c r="N32" s="56">
        <f>DESPLEGABLES!U24</f>
        <v>19.918177342812999</v>
      </c>
      <c r="O32" s="15"/>
    </row>
    <row r="33" spans="1:15" ht="19.5" customHeight="1">
      <c r="A33" s="18" t="s">
        <v>98</v>
      </c>
      <c r="B33" s="33" t="s">
        <v>98</v>
      </c>
      <c r="C33" s="95">
        <f>VLOOKUP($A$9&amp;$D$8&amp;$A33,PERFIL_DATOS!$A:$M,C$9,0)</f>
        <v>38.783930046675998</v>
      </c>
      <c r="D33" s="96">
        <f>VLOOKUP($A$9&amp;$D$8&amp;$A33,PERFIL_DATOS!$A:$M,D$9,0)</f>
        <v>40.599649288766599</v>
      </c>
      <c r="E33" s="96">
        <f>VLOOKUP($A$9&amp;$D$8&amp;$A33,PERFIL_DATOS!$A:$M,E$9,0)</f>
        <v>48.483684228232804</v>
      </c>
      <c r="F33" s="96">
        <f>VLOOKUP($A$9&amp;$D$8&amp;$A33,PERFIL_DATOS!$A:$M,F$9,0)</f>
        <v>53.863565243911502</v>
      </c>
      <c r="G33" s="96">
        <f>VLOOKUP($A$9&amp;$D$8&amp;$A33,PERFIL_DATOS!$A:$M,G$9,0)</f>
        <v>46.206111201486898</v>
      </c>
      <c r="H33" s="96">
        <f>VLOOKUP($A$9&amp;$D$8&amp;$A33,PERFIL_DATOS!$A:$M,H$9,0)</f>
        <v>56.397249815726902</v>
      </c>
      <c r="I33" s="96">
        <f>VLOOKUP($A$9&amp;$D$8&amp;$A33,PERFIL_DATOS!$A:$M,I$9,0)</f>
        <v>59.108752224537902</v>
      </c>
      <c r="J33" s="96">
        <f>VLOOKUP($A$9&amp;$D$8&amp;$A33,PERFIL_DATOS!$A:$M,J$9,0)</f>
        <v>55.972928884037898</v>
      </c>
      <c r="K33" s="97">
        <f>VLOOKUP($A$9&amp;$D$8&amp;$A33,PERFIL_DATOS!$A:$M,K$9,0)</f>
        <v>51.225898477823002</v>
      </c>
      <c r="L33" s="50"/>
      <c r="M33" s="50"/>
      <c r="N33" s="57">
        <f>DESPLEGABLES!U25</f>
        <v>23.2813856917371</v>
      </c>
      <c r="O33" s="15"/>
    </row>
    <row r="34" spans="1:15" ht="19.5" customHeight="1">
      <c r="A34" s="16" t="s">
        <v>99</v>
      </c>
      <c r="B34" s="32" t="s">
        <v>127</v>
      </c>
      <c r="C34" s="90">
        <f>VLOOKUP($A$9&amp;$D$8&amp;$A34,PERFIL_DATOS!$A:$M,C$9,0)</f>
        <v>11.915717561090201</v>
      </c>
      <c r="D34" s="91">
        <f>VLOOKUP($A$9&amp;$D$8&amp;$A34,PERFIL_DATOS!$A:$M,D$9,0)</f>
        <v>14.852268870752599</v>
      </c>
      <c r="E34" s="91">
        <f>VLOOKUP($A$9&amp;$D$8&amp;$A34,PERFIL_DATOS!$A:$M,E$9,0)</f>
        <v>13.74250357038</v>
      </c>
      <c r="F34" s="91">
        <f>VLOOKUP($A$9&amp;$D$8&amp;$A34,PERFIL_DATOS!$A:$M,F$9,0)</f>
        <v>14.2559705962137</v>
      </c>
      <c r="G34" s="91">
        <f>VLOOKUP($A$9&amp;$D$8&amp;$A34,PERFIL_DATOS!$A:$M,G$9,0)</f>
        <v>14.085123260906</v>
      </c>
      <c r="H34" s="91">
        <f>VLOOKUP($A$9&amp;$D$8&amp;$A34,PERFIL_DATOS!$A:$M,H$9,0)</f>
        <v>12.9772075924111</v>
      </c>
      <c r="I34" s="91">
        <f>VLOOKUP($A$9&amp;$D$8&amp;$A34,PERFIL_DATOS!$A:$M,I$9,0)</f>
        <v>11.082522235954899</v>
      </c>
      <c r="J34" s="91">
        <f>VLOOKUP($A$9&amp;$D$8&amp;$A34,PERFIL_DATOS!$A:$M,J$9,0)</f>
        <v>12.3830365298176</v>
      </c>
      <c r="K34" s="92">
        <f>VLOOKUP($A$9&amp;$D$8&amp;$A34,PERFIL_DATOS!$A:$M,K$9,0)</f>
        <v>10.4797131452149</v>
      </c>
      <c r="L34" s="50"/>
      <c r="M34" s="50"/>
      <c r="N34" s="56">
        <f>DESPLEGABLES!U25</f>
        <v>23.2813856917371</v>
      </c>
    </row>
    <row r="35" spans="1:15" ht="19.5" customHeight="1">
      <c r="A35" s="17" t="s">
        <v>100</v>
      </c>
      <c r="B35" s="15"/>
      <c r="C35" s="93">
        <f>VLOOKUP($A$9&amp;$D$8&amp;$A35,PERFIL_DATOS!$A:$M,C$9,0)</f>
        <v>11.1283938009996</v>
      </c>
      <c r="D35" s="86">
        <f>VLOOKUP($A$9&amp;$D$8&amp;$A35,PERFIL_DATOS!$A:$M,D$9,0)</f>
        <v>8.4141837935507695</v>
      </c>
      <c r="E35" s="86">
        <f>VLOOKUP($A$9&amp;$D$8&amp;$A35,PERFIL_DATOS!$A:$M,E$9,0)</f>
        <v>7.0805662142017196</v>
      </c>
      <c r="F35" s="86">
        <f>VLOOKUP($A$9&amp;$D$8&amp;$A35,PERFIL_DATOS!$A:$M,F$9,0)</f>
        <v>8.6885838243610394</v>
      </c>
      <c r="G35" s="86">
        <f>VLOOKUP($A$9&amp;$D$8&amp;$A35,PERFIL_DATOS!$A:$M,G$9,0)</f>
        <v>8.3186115808878007</v>
      </c>
      <c r="H35" s="86">
        <f>VLOOKUP($A$9&amp;$D$8&amp;$A35,PERFIL_DATOS!$A:$M,H$9,0)</f>
        <v>3.6361048166439098</v>
      </c>
      <c r="I35" s="86">
        <f>VLOOKUP($A$9&amp;$D$8&amp;$A35,PERFIL_DATOS!$A:$M,I$9,0)</f>
        <v>5.6920727365708803</v>
      </c>
      <c r="J35" s="86">
        <f>VLOOKUP($A$9&amp;$D$8&amp;$A35,PERFIL_DATOS!$A:$M,J$9,0)</f>
        <v>5.7006355019879296</v>
      </c>
      <c r="K35" s="94">
        <f>VLOOKUP($A$9&amp;$D$8&amp;$A35,PERFIL_DATOS!$A:$M,K$9,0)</f>
        <v>12.2570634894635</v>
      </c>
      <c r="L35" s="50"/>
      <c r="M35" s="50"/>
      <c r="N35" s="56">
        <f>DESPLEGABLES!U26</f>
        <v>22.480541353428499</v>
      </c>
    </row>
    <row r="36" spans="1:15" ht="19.5" customHeight="1">
      <c r="A36" s="17" t="s">
        <v>101</v>
      </c>
      <c r="B36" s="15" t="s">
        <v>128</v>
      </c>
      <c r="C36" s="93">
        <f>VLOOKUP($A$9&amp;$D$8&amp;$A36,PERFIL_DATOS!$A:$M,C$9,0)</f>
        <v>40.8109457962005</v>
      </c>
      <c r="D36" s="86">
        <f>VLOOKUP($A$9&amp;$D$8&amp;$A36,PERFIL_DATOS!$A:$M,D$9,0)</f>
        <v>36.139774993629203</v>
      </c>
      <c r="E36" s="86">
        <f>VLOOKUP($A$9&amp;$D$8&amp;$A36,PERFIL_DATOS!$A:$M,E$9,0)</f>
        <v>28.279171974688101</v>
      </c>
      <c r="F36" s="86">
        <f>VLOOKUP($A$9&amp;$D$8&amp;$A36,PERFIL_DATOS!$A:$M,F$9,0)</f>
        <v>32.179795865070197</v>
      </c>
      <c r="G36" s="86">
        <f>VLOOKUP($A$9&amp;$D$8&amp;$A36,PERFIL_DATOS!$A:$M,G$9,0)</f>
        <v>27.144839515857299</v>
      </c>
      <c r="H36" s="86">
        <f>VLOOKUP($A$9&amp;$D$8&amp;$A36,PERFIL_DATOS!$A:$M,H$9,0)</f>
        <v>43.8395103998579</v>
      </c>
      <c r="I36" s="86">
        <f>VLOOKUP($A$9&amp;$D$8&amp;$A36,PERFIL_DATOS!$A:$M,I$9,0)</f>
        <v>39.724231148102902</v>
      </c>
      <c r="J36" s="86">
        <f>VLOOKUP($A$9&amp;$D$8&amp;$A36,PERFIL_DATOS!$A:$M,J$9,0)</f>
        <v>29.916584495569101</v>
      </c>
      <c r="K36" s="94">
        <f>VLOOKUP($A$9&amp;$D$8&amp;$A36,PERFIL_DATOS!$A:$M,K$9,0)</f>
        <v>35.278995441063003</v>
      </c>
      <c r="L36" s="50"/>
      <c r="M36" s="50"/>
      <c r="N36" s="56">
        <f>DESPLEGABLES!U27</f>
        <v>14.886262700603</v>
      </c>
    </row>
    <row r="37" spans="1:15" ht="19.5" customHeight="1">
      <c r="A37" s="17" t="s">
        <v>102</v>
      </c>
      <c r="B37" s="15" t="s">
        <v>129</v>
      </c>
      <c r="C37" s="93">
        <f>VLOOKUP($A$9&amp;$D$8&amp;$A37,PERFIL_DATOS!$A:$M,C$9,0)</f>
        <v>10.079724688070201</v>
      </c>
      <c r="D37" s="86">
        <f>VLOOKUP($A$9&amp;$D$8&amp;$A37,PERFIL_DATOS!$A:$M,D$9,0)</f>
        <v>19.129458430109398</v>
      </c>
      <c r="E37" s="86">
        <f>VLOOKUP($A$9&amp;$D$8&amp;$A37,PERFIL_DATOS!$A:$M,E$9,0)</f>
        <v>13.8718357202115</v>
      </c>
      <c r="F37" s="86">
        <f>VLOOKUP($A$9&amp;$D$8&amp;$A37,PERFIL_DATOS!$A:$M,F$9,0)</f>
        <v>14.8842109541302</v>
      </c>
      <c r="G37" s="86">
        <f>VLOOKUP($A$9&amp;$D$8&amp;$A37,PERFIL_DATOS!$A:$M,G$9,0)</f>
        <v>18.201517158369501</v>
      </c>
      <c r="H37" s="86">
        <f>VLOOKUP($A$9&amp;$D$8&amp;$A37,PERFIL_DATOS!$A:$M,H$9,0)</f>
        <v>14.9166785280774</v>
      </c>
      <c r="I37" s="86">
        <f>VLOOKUP($A$9&amp;$D$8&amp;$A37,PERFIL_DATOS!$A:$M,I$9,0)</f>
        <v>13.306175871205101</v>
      </c>
      <c r="J37" s="86">
        <f>VLOOKUP($A$9&amp;$D$8&amp;$A37,PERFIL_DATOS!$A:$M,J$9,0)</f>
        <v>17.6721188388493</v>
      </c>
      <c r="K37" s="94">
        <f>VLOOKUP($A$9&amp;$D$8&amp;$A37,PERFIL_DATOS!$A:$M,K$9,0)</f>
        <v>19.477217837545101</v>
      </c>
      <c r="L37" s="50"/>
      <c r="M37" s="50"/>
      <c r="N37" s="56">
        <f>DESPLEGABLES!U28</f>
        <v>25.039710280951802</v>
      </c>
    </row>
    <row r="38" spans="1:15" ht="19.5" customHeight="1">
      <c r="A38" s="18" t="s">
        <v>103</v>
      </c>
      <c r="B38" s="33" t="s">
        <v>130</v>
      </c>
      <c r="C38" s="95">
        <f>VLOOKUP($A$9&amp;$D$8&amp;$A38,PERFIL_DATOS!$A:$M,C$9,0)</f>
        <v>26.0652208071192</v>
      </c>
      <c r="D38" s="96">
        <f>VLOOKUP($A$9&amp;$D$8&amp;$A38,PERFIL_DATOS!$A:$M,D$9,0)</f>
        <v>21.4643094572642</v>
      </c>
      <c r="E38" s="96">
        <f>VLOOKUP($A$9&amp;$D$8&amp;$A38,PERFIL_DATOS!$A:$M,E$9,0)</f>
        <v>37.0259222394007</v>
      </c>
      <c r="F38" s="96">
        <f>VLOOKUP($A$9&amp;$D$8&amp;$A38,PERFIL_DATOS!$A:$M,F$9,0)</f>
        <v>29.9914364690509</v>
      </c>
      <c r="G38" s="96">
        <f>VLOOKUP($A$9&amp;$D$8&amp;$A38,PERFIL_DATOS!$A:$M,G$9,0)</f>
        <v>32.249909152403802</v>
      </c>
      <c r="H38" s="96">
        <f>VLOOKUP($A$9&amp;$D$8&amp;$A38,PERFIL_DATOS!$A:$M,H$9,0)</f>
        <v>24.6305141135343</v>
      </c>
      <c r="I38" s="96">
        <f>VLOOKUP($A$9&amp;$D$8&amp;$A38,PERFIL_DATOS!$A:$M,I$9,0)</f>
        <v>30.194997914065599</v>
      </c>
      <c r="J38" s="96">
        <f>VLOOKUP($A$9&amp;$D$8&amp;$A38,PERFIL_DATOS!$A:$M,J$9,0)</f>
        <v>34.327604414679499</v>
      </c>
      <c r="K38" s="97">
        <f>VLOOKUP($A$9&amp;$D$8&amp;$A38,PERFIL_DATOS!$A:$M,K$9,0)</f>
        <v>22.507019200728902</v>
      </c>
      <c r="L38" s="50"/>
      <c r="M38" s="50"/>
      <c r="N38" s="57">
        <f>DESPLEGABLES!U29</f>
        <v>15.056025508191199</v>
      </c>
    </row>
    <row r="39" spans="1:15" ht="19.5" customHeight="1">
      <c r="A39" s="16" t="s">
        <v>104</v>
      </c>
      <c r="B39" s="32" t="s">
        <v>104</v>
      </c>
      <c r="C39" s="90">
        <f>VLOOKUP($A$9&amp;$D$8&amp;$A39,PERFIL_DATOS!$A:$M,C$9,0)</f>
        <v>39.203696288686302</v>
      </c>
      <c r="D39" s="91">
        <f>VLOOKUP($A$9&amp;$D$8&amp;$A39,PERFIL_DATOS!$A:$M,D$9,0)</f>
        <v>42.591908416422598</v>
      </c>
      <c r="E39" s="91">
        <f>VLOOKUP($A$9&amp;$D$8&amp;$A39,PERFIL_DATOS!$A:$M,E$9,0)</f>
        <v>39.957585867253599</v>
      </c>
      <c r="F39" s="91">
        <f>VLOOKUP($A$9&amp;$D$8&amp;$A39,PERFIL_DATOS!$A:$M,F$9,0)</f>
        <v>53.3753996532323</v>
      </c>
      <c r="G39" s="91">
        <f>VLOOKUP($A$9&amp;$D$8&amp;$A39,PERFIL_DATOS!$A:$M,G$9,0)</f>
        <v>44.342304988892799</v>
      </c>
      <c r="H39" s="91">
        <f>VLOOKUP($A$9&amp;$D$8&amp;$A39,PERFIL_DATOS!$A:$M,H$9,0)</f>
        <v>54.581262240046897</v>
      </c>
      <c r="I39" s="91">
        <f>VLOOKUP($A$9&amp;$D$8&amp;$A39,PERFIL_DATOS!$A:$M,I$9,0)</f>
        <v>55.021490687943199</v>
      </c>
      <c r="J39" s="91">
        <f>VLOOKUP($A$9&amp;$D$8&amp;$A39,PERFIL_DATOS!$A:$M,J$9,0)</f>
        <v>47.625549054146603</v>
      </c>
      <c r="K39" s="92">
        <f>VLOOKUP($A$9&amp;$D$8&amp;$A39,PERFIL_DATOS!$A:$M,K$9,0)</f>
        <v>62.933112111447301</v>
      </c>
      <c r="L39" s="50"/>
      <c r="M39" s="50"/>
      <c r="N39" s="55">
        <f>DESPLEGABLES!U30</f>
        <v>22.537438421505801</v>
      </c>
    </row>
    <row r="40" spans="1:15" ht="19.5" customHeight="1">
      <c r="A40" s="18" t="s">
        <v>105</v>
      </c>
      <c r="B40" s="33" t="s">
        <v>105</v>
      </c>
      <c r="C40" s="95">
        <f>VLOOKUP($A$9&amp;$D$8&amp;$A40,PERFIL_DATOS!$A:$M,C$9,0)</f>
        <v>60.796315005168303</v>
      </c>
      <c r="D40" s="96">
        <f>VLOOKUP($A$9&amp;$D$8&amp;$A40,PERFIL_DATOS!$A:$M,D$9,0)</f>
        <v>57.408100336080601</v>
      </c>
      <c r="E40" s="96">
        <f>VLOOKUP($A$9&amp;$D$8&amp;$A40,PERFIL_DATOS!$A:$M,E$9,0)</f>
        <v>60.0424139387354</v>
      </c>
      <c r="F40" s="96">
        <f>VLOOKUP($A$9&amp;$D$8&amp;$A40,PERFIL_DATOS!$A:$M,F$9,0)</f>
        <v>46.624607329393001</v>
      </c>
      <c r="G40" s="96">
        <f>VLOOKUP($A$9&amp;$D$8&amp;$A40,PERFIL_DATOS!$A:$M,G$9,0)</f>
        <v>55.657699021654203</v>
      </c>
      <c r="H40" s="96">
        <f>VLOOKUP($A$9&amp;$D$8&amp;$A40,PERFIL_DATOS!$A:$M,H$9,0)</f>
        <v>45.418753441784702</v>
      </c>
      <c r="I40" s="96">
        <f>VLOOKUP($A$9&amp;$D$8&amp;$A40,PERFIL_DATOS!$A:$M,I$9,0)</f>
        <v>44.978506882548899</v>
      </c>
      <c r="J40" s="96">
        <f>VLOOKUP($A$9&amp;$D$8&amp;$A40,PERFIL_DATOS!$A:$M,J$9,0)</f>
        <v>52.3744451362194</v>
      </c>
      <c r="K40" s="97">
        <f>VLOOKUP($A$9&amp;$D$8&amp;$A40,PERFIL_DATOS!$A:$M,K$9,0)</f>
        <v>37.066888181522202</v>
      </c>
      <c r="L40" s="50"/>
      <c r="M40" s="50"/>
      <c r="N40" s="57">
        <f>DESPLEGABLES!U31</f>
        <v>49.740683674218999</v>
      </c>
    </row>
    <row r="41" spans="1:15" ht="21.95" customHeight="1">
      <c r="A41" s="38" t="s">
        <v>120</v>
      </c>
      <c r="B41" s="36"/>
      <c r="C41" s="9"/>
      <c r="D41" s="9"/>
      <c r="E41" s="9"/>
      <c r="F41" s="9"/>
      <c r="G41" s="10"/>
      <c r="H41" s="10"/>
      <c r="I41" s="10"/>
      <c r="J41" s="10"/>
      <c r="K41" s="10"/>
      <c r="M41" s="10"/>
    </row>
    <row r="42" spans="1:15" ht="21.95" customHeight="1">
      <c r="A42" s="38" t="s">
        <v>131</v>
      </c>
      <c r="B42" s="37"/>
      <c r="C42" s="12"/>
      <c r="D42" s="12"/>
      <c r="E42" s="12"/>
      <c r="F42" s="12"/>
      <c r="G42" s="12"/>
      <c r="H42" s="12"/>
      <c r="I42" s="12"/>
      <c r="J42" s="12"/>
      <c r="K42" s="12"/>
      <c r="M42" s="12"/>
    </row>
    <row r="43" spans="1:15" ht="21.95" customHeight="1">
      <c r="A43" s="11"/>
      <c r="B43" s="37"/>
    </row>
    <row r="44" spans="1:15">
      <c r="B44" s="15"/>
    </row>
    <row r="45" spans="1:15">
      <c r="B45" s="15"/>
    </row>
    <row r="46" spans="1:15">
      <c r="B46" s="15"/>
    </row>
    <row r="47" spans="1:15">
      <c r="B47" s="15"/>
    </row>
    <row r="48" spans="1:15">
      <c r="B48" s="15"/>
    </row>
    <row r="49" spans="2:2">
      <c r="B49" s="15"/>
    </row>
    <row r="50" spans="2:2">
      <c r="B50" s="15"/>
    </row>
    <row r="51" spans="2:2">
      <c r="B51" s="15"/>
    </row>
    <row r="52" spans="2:2">
      <c r="B52" s="15"/>
    </row>
    <row r="53" spans="2:2">
      <c r="B53" s="15"/>
    </row>
    <row r="54" spans="2:2">
      <c r="B54" s="15"/>
    </row>
    <row r="55" spans="2:2">
      <c r="B55" s="15"/>
    </row>
    <row r="56" spans="2:2">
      <c r="B56" s="15"/>
    </row>
    <row r="57" spans="2:2">
      <c r="B57" s="15"/>
    </row>
    <row r="58" spans="2:2">
      <c r="B58" s="15"/>
    </row>
    <row r="59" spans="2:2">
      <c r="B59" s="15"/>
    </row>
    <row r="60" spans="2:2">
      <c r="B60" s="15"/>
    </row>
    <row r="61" spans="2:2">
      <c r="B61" s="15"/>
    </row>
    <row r="62" spans="2:2">
      <c r="B62" s="15"/>
    </row>
    <row r="63" spans="2:2">
      <c r="B63" s="15"/>
    </row>
    <row r="64" spans="2:2">
      <c r="B64" s="15"/>
    </row>
    <row r="65" spans="2:2">
      <c r="B65" s="15"/>
    </row>
    <row r="66" spans="2:2">
      <c r="B66" s="15"/>
    </row>
    <row r="67" spans="2:2">
      <c r="B67" s="15"/>
    </row>
    <row r="68" spans="2:2">
      <c r="B68" s="15"/>
    </row>
    <row r="69" spans="2:2">
      <c r="B69" s="15"/>
    </row>
    <row r="70" spans="2:2">
      <c r="B70" s="15"/>
    </row>
    <row r="71" spans="2:2">
      <c r="B71" s="15"/>
    </row>
    <row r="72" spans="2:2">
      <c r="B72" s="15"/>
    </row>
    <row r="73" spans="2:2">
      <c r="B73" s="15"/>
    </row>
    <row r="74" spans="2:2">
      <c r="B74" s="15"/>
    </row>
    <row r="75" spans="2:2">
      <c r="B75" s="15"/>
    </row>
    <row r="76" spans="2:2">
      <c r="B76" s="15"/>
    </row>
    <row r="77" spans="2:2">
      <c r="B77" s="15"/>
    </row>
    <row r="78" spans="2:2">
      <c r="B78" s="15"/>
    </row>
    <row r="79" spans="2:2">
      <c r="B79" s="15"/>
    </row>
    <row r="80" spans="2:2">
      <c r="B80" s="15"/>
    </row>
    <row r="81" spans="2:2">
      <c r="B81" s="15"/>
    </row>
    <row r="82" spans="2:2">
      <c r="B82" s="15"/>
    </row>
    <row r="83" spans="2:2">
      <c r="B83" s="15"/>
    </row>
    <row r="84" spans="2:2">
      <c r="B84" s="15"/>
    </row>
    <row r="85" spans="2:2">
      <c r="B85" s="15"/>
    </row>
    <row r="86" spans="2:2">
      <c r="B86" s="15"/>
    </row>
    <row r="87" spans="2:2">
      <c r="B87" s="15"/>
    </row>
    <row r="88" spans="2:2">
      <c r="B88" s="15"/>
    </row>
    <row r="89" spans="2:2">
      <c r="B89" s="15"/>
    </row>
    <row r="90" spans="2:2">
      <c r="B90" s="15"/>
    </row>
    <row r="91" spans="2:2">
      <c r="B91" s="15"/>
    </row>
    <row r="92" spans="2:2">
      <c r="B92" s="15"/>
    </row>
    <row r="93" spans="2:2">
      <c r="B93" s="15"/>
    </row>
    <row r="94" spans="2:2">
      <c r="B94" s="15"/>
    </row>
    <row r="95" spans="2:2">
      <c r="B95" s="15"/>
    </row>
    <row r="96" spans="2:2">
      <c r="B96" s="15"/>
    </row>
    <row r="97" spans="2:2">
      <c r="B97" s="15"/>
    </row>
    <row r="98" spans="2:2">
      <c r="B98" s="15"/>
    </row>
    <row r="99" spans="2:2">
      <c r="B99" s="15"/>
    </row>
    <row r="100" spans="2:2">
      <c r="B100" s="15"/>
    </row>
    <row r="101" spans="2:2">
      <c r="B101" s="15"/>
    </row>
    <row r="102" spans="2:2">
      <c r="B102" s="15"/>
    </row>
    <row r="103" spans="2:2">
      <c r="B103" s="15"/>
    </row>
    <row r="104" spans="2:2">
      <c r="B104" s="15"/>
    </row>
    <row r="105" spans="2:2">
      <c r="B105" s="15"/>
    </row>
    <row r="106" spans="2:2">
      <c r="B106" s="15"/>
    </row>
    <row r="107" spans="2:2">
      <c r="B107" s="15"/>
    </row>
    <row r="108" spans="2:2">
      <c r="B108" s="15"/>
    </row>
    <row r="109" spans="2:2">
      <c r="B109" s="15"/>
    </row>
    <row r="110" spans="2:2">
      <c r="B110" s="15"/>
    </row>
    <row r="111" spans="2:2">
      <c r="B111" s="15"/>
    </row>
    <row r="112" spans="2:2">
      <c r="B112" s="15"/>
    </row>
    <row r="113" spans="2:2">
      <c r="B113" s="15"/>
    </row>
    <row r="114" spans="2:2">
      <c r="B114" s="15"/>
    </row>
    <row r="115" spans="2:2">
      <c r="B115" s="15"/>
    </row>
    <row r="116" spans="2:2">
      <c r="B116" s="15"/>
    </row>
    <row r="117" spans="2:2">
      <c r="B117" s="15"/>
    </row>
    <row r="118" spans="2:2">
      <c r="B118" s="15"/>
    </row>
    <row r="119" spans="2:2">
      <c r="B119" s="15"/>
    </row>
    <row r="120" spans="2:2">
      <c r="B120" s="15"/>
    </row>
    <row r="121" spans="2:2">
      <c r="B121" s="15"/>
    </row>
    <row r="122" spans="2:2">
      <c r="B122" s="15"/>
    </row>
    <row r="123" spans="2:2">
      <c r="B123" s="15"/>
    </row>
    <row r="124" spans="2:2">
      <c r="B124" s="15"/>
    </row>
    <row r="125" spans="2:2">
      <c r="B125" s="15"/>
    </row>
    <row r="126" spans="2:2">
      <c r="B126" s="15"/>
    </row>
    <row r="127" spans="2:2">
      <c r="B127" s="15"/>
    </row>
    <row r="128" spans="2:2">
      <c r="B128" s="15"/>
    </row>
    <row r="129" spans="2:2">
      <c r="B129" s="15"/>
    </row>
    <row r="130" spans="2:2">
      <c r="B130" s="15"/>
    </row>
    <row r="131" spans="2:2">
      <c r="B131" s="15"/>
    </row>
    <row r="132" spans="2:2">
      <c r="B132" s="15"/>
    </row>
    <row r="133" spans="2:2">
      <c r="B133" s="15"/>
    </row>
    <row r="134" spans="2:2">
      <c r="B134" s="15"/>
    </row>
    <row r="135" spans="2:2">
      <c r="B135" s="15"/>
    </row>
    <row r="136" spans="2:2">
      <c r="B136" s="15"/>
    </row>
    <row r="137" spans="2:2">
      <c r="B137" s="15"/>
    </row>
    <row r="138" spans="2:2">
      <c r="B138" s="15"/>
    </row>
    <row r="139" spans="2:2">
      <c r="B139" s="15"/>
    </row>
    <row r="140" spans="2:2">
      <c r="B140" s="15"/>
    </row>
    <row r="141" spans="2:2">
      <c r="B141" s="15"/>
    </row>
    <row r="142" spans="2:2">
      <c r="B142" s="15"/>
    </row>
    <row r="143" spans="2:2">
      <c r="B143" s="15"/>
    </row>
    <row r="144" spans="2:2">
      <c r="B144" s="15"/>
    </row>
    <row r="145" spans="2:2">
      <c r="B145" s="15"/>
    </row>
    <row r="146" spans="2:2">
      <c r="B146" s="15"/>
    </row>
    <row r="147" spans="2:2">
      <c r="B147" s="15"/>
    </row>
    <row r="148" spans="2:2">
      <c r="B148" s="15"/>
    </row>
    <row r="149" spans="2:2">
      <c r="B149" s="15"/>
    </row>
    <row r="150" spans="2:2">
      <c r="B150" s="15"/>
    </row>
    <row r="151" spans="2:2">
      <c r="B151" s="15"/>
    </row>
    <row r="152" spans="2:2">
      <c r="B152" s="15"/>
    </row>
    <row r="153" spans="2:2">
      <c r="B153" s="15"/>
    </row>
    <row r="154" spans="2:2">
      <c r="B154" s="15"/>
    </row>
    <row r="155" spans="2:2">
      <c r="B155" s="15"/>
    </row>
    <row r="156" spans="2:2">
      <c r="B156" s="15"/>
    </row>
    <row r="157" spans="2:2">
      <c r="B157" s="15"/>
    </row>
    <row r="158" spans="2:2">
      <c r="B158" s="15"/>
    </row>
    <row r="159" spans="2:2">
      <c r="B159" s="15"/>
    </row>
    <row r="160" spans="2:2">
      <c r="B160" s="15"/>
    </row>
    <row r="161" spans="2:2">
      <c r="B161" s="15"/>
    </row>
    <row r="162" spans="2:2">
      <c r="B162" s="15"/>
    </row>
    <row r="163" spans="2:2">
      <c r="B163" s="15"/>
    </row>
    <row r="164" spans="2:2">
      <c r="B164" s="15"/>
    </row>
    <row r="165" spans="2:2">
      <c r="B165" s="15"/>
    </row>
    <row r="166" spans="2:2">
      <c r="B166" s="15"/>
    </row>
    <row r="167" spans="2:2">
      <c r="B167" s="15"/>
    </row>
    <row r="168" spans="2:2">
      <c r="B168" s="15"/>
    </row>
    <row r="169" spans="2:2">
      <c r="B169" s="15"/>
    </row>
    <row r="170" spans="2:2">
      <c r="B170" s="15"/>
    </row>
    <row r="171" spans="2:2">
      <c r="B171" s="15"/>
    </row>
    <row r="172" spans="2:2">
      <c r="B172" s="15"/>
    </row>
    <row r="173" spans="2:2">
      <c r="B173" s="15"/>
    </row>
    <row r="174" spans="2:2">
      <c r="B174" s="15"/>
    </row>
    <row r="175" spans="2:2">
      <c r="B175" s="15"/>
    </row>
    <row r="176" spans="2:2">
      <c r="B176" s="15"/>
    </row>
    <row r="177" spans="2:2">
      <c r="B177" s="15"/>
    </row>
    <row r="178" spans="2:2">
      <c r="B178" s="15"/>
    </row>
    <row r="179" spans="2:2">
      <c r="B179" s="15"/>
    </row>
    <row r="180" spans="2:2">
      <c r="B180" s="15"/>
    </row>
    <row r="181" spans="2:2">
      <c r="B181" s="15"/>
    </row>
    <row r="182" spans="2:2">
      <c r="B182" s="15"/>
    </row>
    <row r="183" spans="2:2">
      <c r="B183" s="15"/>
    </row>
    <row r="184" spans="2:2">
      <c r="B184" s="15"/>
    </row>
    <row r="185" spans="2:2">
      <c r="B185" s="15"/>
    </row>
    <row r="186" spans="2:2">
      <c r="B186" s="15"/>
    </row>
    <row r="187" spans="2:2">
      <c r="B187" s="15"/>
    </row>
    <row r="188" spans="2:2">
      <c r="B188" s="15"/>
    </row>
    <row r="189" spans="2:2">
      <c r="B189" s="15"/>
    </row>
    <row r="190" spans="2:2">
      <c r="B190" s="15"/>
    </row>
    <row r="191" spans="2:2">
      <c r="B191" s="15"/>
    </row>
    <row r="192" spans="2:2">
      <c r="B192" s="15"/>
    </row>
    <row r="193" spans="2:2">
      <c r="B193" s="15"/>
    </row>
    <row r="194" spans="2:2">
      <c r="B194" s="15"/>
    </row>
    <row r="195" spans="2:2">
      <c r="B195" s="15"/>
    </row>
    <row r="196" spans="2:2">
      <c r="B196" s="15"/>
    </row>
    <row r="197" spans="2:2">
      <c r="B197" s="15"/>
    </row>
    <row r="198" spans="2:2">
      <c r="B198" s="15"/>
    </row>
    <row r="199" spans="2:2">
      <c r="B199" s="15"/>
    </row>
    <row r="200" spans="2:2">
      <c r="B200" s="15"/>
    </row>
    <row r="201" spans="2:2">
      <c r="B201" s="15"/>
    </row>
    <row r="202" spans="2:2">
      <c r="B202" s="15"/>
    </row>
    <row r="203" spans="2:2">
      <c r="B203" s="15"/>
    </row>
    <row r="204" spans="2:2">
      <c r="B204" s="15"/>
    </row>
    <row r="205" spans="2:2">
      <c r="B205" s="15"/>
    </row>
    <row r="206" spans="2:2">
      <c r="B206" s="15"/>
    </row>
    <row r="207" spans="2:2">
      <c r="B207" s="15"/>
    </row>
    <row r="208" spans="2:2">
      <c r="B208" s="15"/>
    </row>
    <row r="209" spans="2:2">
      <c r="B209" s="15"/>
    </row>
    <row r="210" spans="2:2">
      <c r="B210" s="15"/>
    </row>
    <row r="211" spans="2:2">
      <c r="B211" s="15"/>
    </row>
    <row r="212" spans="2:2">
      <c r="B212" s="15"/>
    </row>
    <row r="213" spans="2:2">
      <c r="B213" s="15"/>
    </row>
    <row r="214" spans="2:2">
      <c r="B214" s="15"/>
    </row>
    <row r="215" spans="2:2">
      <c r="B215" s="15"/>
    </row>
    <row r="216" spans="2:2">
      <c r="B216" s="15"/>
    </row>
    <row r="217" spans="2:2">
      <c r="B217" s="15"/>
    </row>
    <row r="218" spans="2:2">
      <c r="B218" s="15"/>
    </row>
    <row r="219" spans="2:2">
      <c r="B219" s="15"/>
    </row>
    <row r="220" spans="2:2">
      <c r="B220" s="15"/>
    </row>
    <row r="221" spans="2:2">
      <c r="B221" s="15"/>
    </row>
    <row r="222" spans="2:2">
      <c r="B222" s="15"/>
    </row>
    <row r="223" spans="2:2">
      <c r="B223" s="15"/>
    </row>
    <row r="224" spans="2:2">
      <c r="B224" s="15"/>
    </row>
    <row r="225" spans="2:2">
      <c r="B225" s="15"/>
    </row>
    <row r="226" spans="2:2">
      <c r="B226" s="15"/>
    </row>
    <row r="227" spans="2:2">
      <c r="B227" s="15"/>
    </row>
    <row r="228" spans="2:2">
      <c r="B228" s="15"/>
    </row>
    <row r="229" spans="2:2">
      <c r="B229" s="15"/>
    </row>
    <row r="230" spans="2:2">
      <c r="B230" s="15"/>
    </row>
    <row r="231" spans="2:2">
      <c r="B231" s="15"/>
    </row>
    <row r="232" spans="2:2">
      <c r="B232" s="15"/>
    </row>
    <row r="233" spans="2:2">
      <c r="B233" s="15"/>
    </row>
    <row r="234" spans="2:2">
      <c r="B234" s="15"/>
    </row>
    <row r="235" spans="2:2">
      <c r="B235" s="15"/>
    </row>
    <row r="236" spans="2:2">
      <c r="B236" s="15"/>
    </row>
    <row r="237" spans="2:2">
      <c r="B237" s="15"/>
    </row>
    <row r="238" spans="2:2">
      <c r="B238" s="15"/>
    </row>
    <row r="239" spans="2:2">
      <c r="B239" s="15"/>
    </row>
    <row r="240" spans="2:2">
      <c r="B240" s="15"/>
    </row>
    <row r="241" spans="2:2">
      <c r="B241" s="15"/>
    </row>
    <row r="242" spans="2:2">
      <c r="B242" s="15"/>
    </row>
    <row r="243" spans="2:2">
      <c r="B243" s="15"/>
    </row>
    <row r="244" spans="2:2">
      <c r="B244" s="15"/>
    </row>
    <row r="245" spans="2:2">
      <c r="B245" s="15"/>
    </row>
    <row r="246" spans="2:2">
      <c r="B246" s="15"/>
    </row>
    <row r="247" spans="2:2">
      <c r="B247" s="15"/>
    </row>
    <row r="248" spans="2:2">
      <c r="B248" s="15"/>
    </row>
    <row r="249" spans="2:2">
      <c r="B249" s="15"/>
    </row>
    <row r="250" spans="2:2">
      <c r="B250" s="15"/>
    </row>
    <row r="251" spans="2:2">
      <c r="B251" s="15"/>
    </row>
    <row r="252" spans="2:2">
      <c r="B252" s="15"/>
    </row>
    <row r="253" spans="2:2">
      <c r="B253" s="15"/>
    </row>
    <row r="254" spans="2:2">
      <c r="B254" s="15"/>
    </row>
    <row r="255" spans="2:2">
      <c r="B255" s="15"/>
    </row>
    <row r="256" spans="2:2">
      <c r="B256" s="15"/>
    </row>
    <row r="257" spans="2:2">
      <c r="B257" s="15"/>
    </row>
    <row r="258" spans="2:2">
      <c r="B258" s="15"/>
    </row>
    <row r="259" spans="2:2">
      <c r="B259" s="15"/>
    </row>
    <row r="260" spans="2:2">
      <c r="B260" s="15"/>
    </row>
    <row r="261" spans="2:2">
      <c r="B261" s="15"/>
    </row>
    <row r="262" spans="2:2">
      <c r="B262" s="15"/>
    </row>
    <row r="263" spans="2:2">
      <c r="B263" s="15"/>
    </row>
    <row r="264" spans="2:2">
      <c r="B264" s="15"/>
    </row>
    <row r="265" spans="2:2">
      <c r="B265" s="15"/>
    </row>
    <row r="266" spans="2:2">
      <c r="B266" s="15"/>
    </row>
    <row r="267" spans="2:2">
      <c r="B267" s="15"/>
    </row>
    <row r="268" spans="2:2">
      <c r="B268" s="15"/>
    </row>
    <row r="269" spans="2:2">
      <c r="B269" s="15"/>
    </row>
    <row r="270" spans="2:2">
      <c r="B270" s="15"/>
    </row>
    <row r="271" spans="2:2">
      <c r="B271" s="15"/>
    </row>
    <row r="272" spans="2:2">
      <c r="B272" s="15"/>
    </row>
    <row r="273" spans="2:2">
      <c r="B273" s="15"/>
    </row>
    <row r="274" spans="2:2">
      <c r="B274" s="15"/>
    </row>
    <row r="275" spans="2:2">
      <c r="B275" s="15"/>
    </row>
    <row r="276" spans="2:2">
      <c r="B276" s="15"/>
    </row>
    <row r="277" spans="2:2">
      <c r="B277" s="15"/>
    </row>
    <row r="278" spans="2:2">
      <c r="B278" s="15"/>
    </row>
    <row r="279" spans="2:2">
      <c r="B279" s="15"/>
    </row>
    <row r="280" spans="2:2">
      <c r="B280" s="15"/>
    </row>
    <row r="281" spans="2:2">
      <c r="B281" s="15"/>
    </row>
    <row r="282" spans="2:2">
      <c r="B282" s="15"/>
    </row>
    <row r="283" spans="2:2">
      <c r="B283" s="15"/>
    </row>
    <row r="284" spans="2:2">
      <c r="B284" s="15"/>
    </row>
    <row r="285" spans="2:2">
      <c r="B285" s="15"/>
    </row>
    <row r="286" spans="2:2">
      <c r="B286" s="15"/>
    </row>
    <row r="287" spans="2:2">
      <c r="B287" s="15"/>
    </row>
    <row r="288" spans="2:2">
      <c r="B288" s="15"/>
    </row>
    <row r="289" spans="2:2">
      <c r="B289" s="15"/>
    </row>
    <row r="290" spans="2:2">
      <c r="B290" s="15"/>
    </row>
    <row r="291" spans="2:2">
      <c r="B291" s="15"/>
    </row>
    <row r="292" spans="2:2">
      <c r="B292" s="15"/>
    </row>
    <row r="293" spans="2:2">
      <c r="B293" s="15"/>
    </row>
    <row r="294" spans="2:2">
      <c r="B294" s="15"/>
    </row>
    <row r="295" spans="2:2">
      <c r="B295" s="15"/>
    </row>
    <row r="296" spans="2:2">
      <c r="B296" s="15"/>
    </row>
    <row r="297" spans="2:2">
      <c r="B297" s="15"/>
    </row>
    <row r="298" spans="2:2">
      <c r="B298" s="15"/>
    </row>
    <row r="299" spans="2:2">
      <c r="B299" s="15"/>
    </row>
    <row r="300" spans="2:2">
      <c r="B300" s="15"/>
    </row>
    <row r="301" spans="2:2">
      <c r="B301" s="15"/>
    </row>
    <row r="302" spans="2:2">
      <c r="B302" s="15"/>
    </row>
    <row r="303" spans="2:2">
      <c r="B303" s="15"/>
    </row>
    <row r="304" spans="2:2">
      <c r="B304" s="15"/>
    </row>
    <row r="305" spans="2:2">
      <c r="B305" s="15"/>
    </row>
    <row r="306" spans="2:2">
      <c r="B306" s="15"/>
    </row>
    <row r="307" spans="2:2">
      <c r="B307" s="15"/>
    </row>
    <row r="308" spans="2:2">
      <c r="B308" s="15"/>
    </row>
    <row r="309" spans="2:2">
      <c r="B309" s="15"/>
    </row>
    <row r="310" spans="2:2">
      <c r="B310" s="15"/>
    </row>
    <row r="311" spans="2:2">
      <c r="B311" s="15"/>
    </row>
    <row r="312" spans="2:2">
      <c r="B312" s="15"/>
    </row>
    <row r="313" spans="2:2">
      <c r="B313" s="15"/>
    </row>
    <row r="314" spans="2:2">
      <c r="B314" s="15"/>
    </row>
    <row r="315" spans="2:2">
      <c r="B315" s="15"/>
    </row>
    <row r="316" spans="2:2">
      <c r="B316" s="15"/>
    </row>
    <row r="317" spans="2:2">
      <c r="B317" s="15"/>
    </row>
    <row r="318" spans="2:2">
      <c r="B318" s="15"/>
    </row>
    <row r="319" spans="2:2">
      <c r="B319" s="15"/>
    </row>
    <row r="320" spans="2:2">
      <c r="B320" s="15"/>
    </row>
    <row r="321" spans="2:2">
      <c r="B321" s="15"/>
    </row>
    <row r="322" spans="2:2">
      <c r="B322" s="15"/>
    </row>
    <row r="323" spans="2:2">
      <c r="B323" s="15"/>
    </row>
    <row r="324" spans="2:2">
      <c r="B324" s="15"/>
    </row>
    <row r="325" spans="2:2">
      <c r="B325" s="15"/>
    </row>
    <row r="326" spans="2:2">
      <c r="B326" s="15"/>
    </row>
    <row r="327" spans="2:2">
      <c r="B327" s="15"/>
    </row>
    <row r="328" spans="2:2">
      <c r="B328" s="15"/>
    </row>
    <row r="329" spans="2:2">
      <c r="B329" s="15"/>
    </row>
    <row r="330" spans="2:2">
      <c r="B330" s="15"/>
    </row>
    <row r="331" spans="2:2">
      <c r="B331" s="15"/>
    </row>
    <row r="332" spans="2:2">
      <c r="B332" s="15"/>
    </row>
    <row r="333" spans="2:2">
      <c r="B333" s="15"/>
    </row>
    <row r="334" spans="2:2">
      <c r="B334" s="15"/>
    </row>
    <row r="335" spans="2:2">
      <c r="B335" s="15"/>
    </row>
    <row r="336" spans="2:2">
      <c r="B336" s="15"/>
    </row>
    <row r="337" spans="2:2">
      <c r="B337" s="15"/>
    </row>
    <row r="338" spans="2:2">
      <c r="B338" s="15"/>
    </row>
    <row r="339" spans="2:2">
      <c r="B339" s="15"/>
    </row>
    <row r="340" spans="2:2">
      <c r="B340" s="15"/>
    </row>
    <row r="341" spans="2:2">
      <c r="B341" s="15"/>
    </row>
    <row r="342" spans="2:2">
      <c r="B342" s="15"/>
    </row>
    <row r="343" spans="2:2">
      <c r="B343" s="15"/>
    </row>
    <row r="344" spans="2:2">
      <c r="B344" s="15"/>
    </row>
    <row r="345" spans="2:2">
      <c r="B345" s="15"/>
    </row>
    <row r="346" spans="2:2">
      <c r="B346" s="15"/>
    </row>
    <row r="347" spans="2:2">
      <c r="B347" s="15"/>
    </row>
    <row r="348" spans="2:2">
      <c r="B348" s="15"/>
    </row>
    <row r="349" spans="2:2">
      <c r="B349" s="15"/>
    </row>
    <row r="350" spans="2:2">
      <c r="B350" s="15"/>
    </row>
    <row r="351" spans="2:2">
      <c r="B351" s="15"/>
    </row>
    <row r="352" spans="2:2">
      <c r="B352" s="15"/>
    </row>
    <row r="353" spans="2:2">
      <c r="B353" s="15"/>
    </row>
    <row r="354" spans="2:2">
      <c r="B354" s="15"/>
    </row>
    <row r="355" spans="2:2">
      <c r="B355" s="15"/>
    </row>
    <row r="356" spans="2:2">
      <c r="B356" s="15"/>
    </row>
    <row r="357" spans="2:2">
      <c r="B357" s="15"/>
    </row>
    <row r="358" spans="2:2">
      <c r="B358" s="15"/>
    </row>
    <row r="359" spans="2:2">
      <c r="B359" s="15"/>
    </row>
    <row r="360" spans="2:2">
      <c r="B360" s="15"/>
    </row>
    <row r="361" spans="2:2">
      <c r="B361" s="15"/>
    </row>
    <row r="362" spans="2:2">
      <c r="B362" s="15"/>
    </row>
    <row r="363" spans="2:2">
      <c r="B363" s="15"/>
    </row>
    <row r="364" spans="2:2">
      <c r="B364" s="15"/>
    </row>
    <row r="365" spans="2:2">
      <c r="B365" s="15"/>
    </row>
    <row r="366" spans="2:2">
      <c r="B366" s="15"/>
    </row>
    <row r="367" spans="2:2">
      <c r="B367" s="15"/>
    </row>
    <row r="368" spans="2:2">
      <c r="B368" s="15"/>
    </row>
    <row r="369" spans="2:2">
      <c r="B369" s="15"/>
    </row>
    <row r="370" spans="2:2">
      <c r="B370" s="15"/>
    </row>
    <row r="371" spans="2:2">
      <c r="B371" s="15"/>
    </row>
    <row r="372" spans="2:2">
      <c r="B372" s="15"/>
    </row>
    <row r="373" spans="2:2">
      <c r="B373" s="15"/>
    </row>
    <row r="374" spans="2:2">
      <c r="B374" s="15"/>
    </row>
    <row r="375" spans="2:2">
      <c r="B375" s="15"/>
    </row>
    <row r="376" spans="2:2">
      <c r="B376" s="15"/>
    </row>
    <row r="377" spans="2:2">
      <c r="B377" s="15"/>
    </row>
    <row r="378" spans="2:2">
      <c r="B378" s="15"/>
    </row>
    <row r="379" spans="2:2">
      <c r="B379" s="15"/>
    </row>
    <row r="380" spans="2:2">
      <c r="B380" s="15"/>
    </row>
    <row r="381" spans="2:2">
      <c r="B381" s="15"/>
    </row>
    <row r="382" spans="2:2">
      <c r="B382" s="15"/>
    </row>
    <row r="383" spans="2:2">
      <c r="B383" s="15"/>
    </row>
    <row r="384" spans="2:2">
      <c r="B384" s="15"/>
    </row>
    <row r="385" spans="2:2">
      <c r="B385" s="15"/>
    </row>
    <row r="386" spans="2:2">
      <c r="B386" s="15"/>
    </row>
    <row r="387" spans="2:2">
      <c r="B387" s="15"/>
    </row>
    <row r="388" spans="2:2">
      <c r="B388" s="15"/>
    </row>
    <row r="389" spans="2:2">
      <c r="B389" s="15"/>
    </row>
    <row r="390" spans="2:2">
      <c r="B390" s="15"/>
    </row>
    <row r="391" spans="2:2">
      <c r="B391" s="15"/>
    </row>
    <row r="392" spans="2:2">
      <c r="B392" s="15"/>
    </row>
    <row r="393" spans="2:2">
      <c r="B393" s="15"/>
    </row>
    <row r="394" spans="2:2">
      <c r="B394" s="15"/>
    </row>
    <row r="395" spans="2:2">
      <c r="B395" s="15"/>
    </row>
    <row r="396" spans="2:2">
      <c r="B396" s="15"/>
    </row>
    <row r="397" spans="2:2">
      <c r="B397" s="15"/>
    </row>
    <row r="398" spans="2:2">
      <c r="B398" s="15"/>
    </row>
    <row r="399" spans="2:2">
      <c r="B399" s="15"/>
    </row>
    <row r="400" spans="2:2">
      <c r="B400" s="15"/>
    </row>
    <row r="401" spans="2:2">
      <c r="B401" s="15"/>
    </row>
    <row r="402" spans="2:2">
      <c r="B402" s="15"/>
    </row>
    <row r="403" spans="2:2">
      <c r="B403" s="15"/>
    </row>
    <row r="404" spans="2:2">
      <c r="B404" s="15"/>
    </row>
    <row r="405" spans="2:2">
      <c r="B405" s="15"/>
    </row>
    <row r="406" spans="2:2">
      <c r="B406" s="15"/>
    </row>
    <row r="407" spans="2:2">
      <c r="B407" s="15"/>
    </row>
    <row r="408" spans="2:2">
      <c r="B408" s="15"/>
    </row>
    <row r="409" spans="2:2">
      <c r="B409" s="15"/>
    </row>
    <row r="410" spans="2:2">
      <c r="B410" s="15"/>
    </row>
    <row r="411" spans="2:2">
      <c r="B411" s="15"/>
    </row>
    <row r="412" spans="2:2">
      <c r="B412" s="15"/>
    </row>
    <row r="413" spans="2:2">
      <c r="B413" s="15"/>
    </row>
    <row r="414" spans="2:2">
      <c r="B414" s="15"/>
    </row>
    <row r="415" spans="2:2">
      <c r="B415" s="15"/>
    </row>
    <row r="416" spans="2:2">
      <c r="B416" s="15"/>
    </row>
    <row r="417" spans="2:2">
      <c r="B417" s="15"/>
    </row>
    <row r="418" spans="2:2">
      <c r="B418" s="15"/>
    </row>
    <row r="419" spans="2:2">
      <c r="B419" s="15"/>
    </row>
    <row r="420" spans="2:2">
      <c r="B420" s="15"/>
    </row>
    <row r="421" spans="2:2">
      <c r="B421" s="15"/>
    </row>
    <row r="422" spans="2:2">
      <c r="B422" s="15"/>
    </row>
    <row r="423" spans="2:2">
      <c r="B423" s="15"/>
    </row>
    <row r="424" spans="2:2">
      <c r="B424" s="15"/>
    </row>
    <row r="425" spans="2:2">
      <c r="B425" s="15"/>
    </row>
    <row r="426" spans="2:2">
      <c r="B426" s="15"/>
    </row>
    <row r="427" spans="2:2">
      <c r="B427" s="15"/>
    </row>
    <row r="428" spans="2:2">
      <c r="B428" s="15"/>
    </row>
    <row r="429" spans="2:2">
      <c r="B429" s="15"/>
    </row>
    <row r="430" spans="2:2">
      <c r="B430" s="15"/>
    </row>
    <row r="431" spans="2:2">
      <c r="B431" s="15"/>
    </row>
    <row r="432" spans="2:2">
      <c r="B432" s="15"/>
    </row>
    <row r="433" spans="2:2">
      <c r="B433" s="15"/>
    </row>
    <row r="434" spans="2:2">
      <c r="B434" s="15"/>
    </row>
    <row r="435" spans="2:2">
      <c r="B435" s="15"/>
    </row>
    <row r="436" spans="2:2">
      <c r="B436" s="15"/>
    </row>
    <row r="437" spans="2:2">
      <c r="B437" s="15"/>
    </row>
    <row r="438" spans="2:2">
      <c r="B438" s="15"/>
    </row>
    <row r="439" spans="2:2">
      <c r="B439" s="15"/>
    </row>
    <row r="440" spans="2:2">
      <c r="B440" s="15"/>
    </row>
    <row r="441" spans="2:2">
      <c r="B441" s="15"/>
    </row>
    <row r="442" spans="2:2">
      <c r="B442" s="15"/>
    </row>
    <row r="443" spans="2:2">
      <c r="B443" s="15"/>
    </row>
    <row r="444" spans="2:2">
      <c r="B444" s="15"/>
    </row>
    <row r="445" spans="2:2">
      <c r="B445" s="15"/>
    </row>
    <row r="446" spans="2:2">
      <c r="B446" s="15"/>
    </row>
    <row r="447" spans="2:2">
      <c r="B447" s="15"/>
    </row>
    <row r="448" spans="2:2">
      <c r="B448" s="15"/>
    </row>
    <row r="449" spans="2:2">
      <c r="B449" s="15"/>
    </row>
    <row r="450" spans="2:2">
      <c r="B450" s="15"/>
    </row>
    <row r="451" spans="2:2">
      <c r="B451" s="15"/>
    </row>
    <row r="452" spans="2:2">
      <c r="B452" s="15"/>
    </row>
    <row r="453" spans="2:2">
      <c r="B453" s="15"/>
    </row>
    <row r="454" spans="2:2">
      <c r="B454" s="15"/>
    </row>
    <row r="455" spans="2:2">
      <c r="B455" s="15"/>
    </row>
    <row r="456" spans="2:2">
      <c r="B456" s="15"/>
    </row>
    <row r="457" spans="2:2">
      <c r="B457" s="15"/>
    </row>
    <row r="458" spans="2:2">
      <c r="B458" s="15"/>
    </row>
    <row r="459" spans="2:2">
      <c r="B459" s="15"/>
    </row>
    <row r="460" spans="2:2">
      <c r="B460" s="15"/>
    </row>
    <row r="461" spans="2:2">
      <c r="B461" s="15"/>
    </row>
    <row r="462" spans="2:2">
      <c r="B462" s="15"/>
    </row>
    <row r="463" spans="2:2">
      <c r="B463" s="15"/>
    </row>
    <row r="464" spans="2:2">
      <c r="B464" s="15"/>
    </row>
    <row r="465" spans="2:2">
      <c r="B465" s="15"/>
    </row>
    <row r="466" spans="2:2">
      <c r="B466" s="15"/>
    </row>
    <row r="467" spans="2:2">
      <c r="B467" s="15"/>
    </row>
    <row r="468" spans="2:2">
      <c r="B468" s="15"/>
    </row>
    <row r="469" spans="2:2">
      <c r="B469" s="15"/>
    </row>
    <row r="470" spans="2:2">
      <c r="B470" s="15"/>
    </row>
    <row r="471" spans="2:2">
      <c r="B471" s="15"/>
    </row>
    <row r="472" spans="2:2">
      <c r="B472" s="15"/>
    </row>
    <row r="473" spans="2:2">
      <c r="B473" s="15"/>
    </row>
    <row r="474" spans="2:2">
      <c r="B474" s="15"/>
    </row>
    <row r="475" spans="2:2">
      <c r="B475" s="15"/>
    </row>
    <row r="476" spans="2:2">
      <c r="B476" s="15"/>
    </row>
    <row r="477" spans="2:2">
      <c r="B477" s="15"/>
    </row>
    <row r="478" spans="2:2">
      <c r="B478" s="15"/>
    </row>
    <row r="479" spans="2:2">
      <c r="B479" s="15"/>
    </row>
    <row r="480" spans="2:2">
      <c r="B480" s="15"/>
    </row>
    <row r="481" spans="2:2">
      <c r="B481" s="15"/>
    </row>
    <row r="482" spans="2:2">
      <c r="B482" s="15"/>
    </row>
    <row r="483" spans="2:2">
      <c r="B483" s="15"/>
    </row>
    <row r="484" spans="2:2">
      <c r="B484" s="15"/>
    </row>
    <row r="485" spans="2:2">
      <c r="B485" s="15"/>
    </row>
    <row r="486" spans="2:2">
      <c r="B486" s="15"/>
    </row>
    <row r="487" spans="2:2">
      <c r="B487" s="15"/>
    </row>
    <row r="488" spans="2:2">
      <c r="B488" s="15"/>
    </row>
    <row r="489" spans="2:2">
      <c r="B489" s="15"/>
    </row>
    <row r="490" spans="2:2">
      <c r="B490" s="15"/>
    </row>
    <row r="491" spans="2:2">
      <c r="B491" s="15"/>
    </row>
    <row r="492" spans="2:2">
      <c r="B492" s="15"/>
    </row>
    <row r="493" spans="2:2">
      <c r="B493" s="15"/>
    </row>
    <row r="494" spans="2:2">
      <c r="B494" s="15"/>
    </row>
    <row r="495" spans="2:2">
      <c r="B495" s="15"/>
    </row>
    <row r="496" spans="2:2">
      <c r="B496" s="15"/>
    </row>
    <row r="497" spans="2:2">
      <c r="B497" s="15"/>
    </row>
    <row r="498" spans="2:2">
      <c r="B498" s="15"/>
    </row>
    <row r="499" spans="2:2">
      <c r="B499" s="15"/>
    </row>
    <row r="500" spans="2:2">
      <c r="B500" s="15"/>
    </row>
    <row r="501" spans="2:2">
      <c r="B501" s="15"/>
    </row>
    <row r="502" spans="2:2">
      <c r="B502" s="15"/>
    </row>
  </sheetData>
  <sheetProtection sheet="1" objects="1" scenarios="1"/>
  <mergeCells count="1">
    <mergeCell ref="A2:O2"/>
  </mergeCells>
  <pageMargins left="0.70866141732283472" right="0.70866141732283472" top="0.74803149606299213" bottom="0.74803149606299213" header="0.31496062992125984" footer="0.31496062992125984"/>
  <pageSetup paperSize="9" scale="49" orientation="landscape" r:id="rId1"/>
  <ignoredErrors>
    <ignoredError sqref="C10:K10"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8193" r:id="rId4" name="Drop Down 1">
              <controlPr defaultSize="0" autoLine="0" autoPict="0">
                <anchor moveWithCells="1">
                  <from>
                    <xdr:col>0</xdr:col>
                    <xdr:colOff>158750</xdr:colOff>
                    <xdr:row>7</xdr:row>
                    <xdr:rowOff>101600</xdr:rowOff>
                  </from>
                  <to>
                    <xdr:col>1</xdr:col>
                    <xdr:colOff>215900</xdr:colOff>
                    <xdr:row>8</xdr:row>
                    <xdr:rowOff>247650</xdr:rowOff>
                  </to>
                </anchor>
              </controlPr>
            </control>
          </mc:Choice>
        </mc:AlternateContent>
        <mc:AlternateContent xmlns:mc="http://schemas.openxmlformats.org/markup-compatibility/2006">
          <mc:Choice Requires="x14">
            <control shapeId="8194" r:id="rId5" name="Drop Down 2">
              <controlPr defaultSize="0" autoLine="0" autoPict="0">
                <anchor moveWithCells="1">
                  <from>
                    <xdr:col>1</xdr:col>
                    <xdr:colOff>374650</xdr:colOff>
                    <xdr:row>7</xdr:row>
                    <xdr:rowOff>82550</xdr:rowOff>
                  </from>
                  <to>
                    <xdr:col>5</xdr:col>
                    <xdr:colOff>127000</xdr:colOff>
                    <xdr:row>8</xdr:row>
                    <xdr:rowOff>279400</xdr:rowOff>
                  </to>
                </anchor>
              </controlPr>
            </control>
          </mc:Choice>
        </mc:AlternateContent>
      </controls>
    </mc:Choice>
  </mc:AlternateConten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o" ma:contentTypeID="0x010100F491ABBDBC427440ACDBCB316FD0C14C" ma:contentTypeVersion="3" ma:contentTypeDescription="Crear nuevo documento." ma:contentTypeScope="" ma:versionID="451a8a89d9841a6e61f4909fc041edb5">
  <xsd:schema xmlns:xsd="http://www.w3.org/2001/XMLSchema" xmlns:xs="http://www.w3.org/2001/XMLSchema" xmlns:p="http://schemas.microsoft.com/office/2006/metadata/properties" xmlns:ns2="9599f623-7283-405e-84dc-5f69e5f844d1" targetNamespace="http://schemas.microsoft.com/office/2006/metadata/properties" ma:root="true" ma:fieldsID="abf9aca719fddb6142953f053068239d" ns2:_="">
    <xsd:import namespace="9599f623-7283-405e-84dc-5f69e5f844d1"/>
    <xsd:element name="properties">
      <xsd:complexType>
        <xsd:sequence>
          <xsd:element name="documentManagement">
            <xsd:complexType>
              <xsd:all>
                <xsd:element ref="ns2:MediaServiceMetadata" minOccurs="0"/>
                <xsd:element ref="ns2:MediaServiceFastMetadata"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9f623-7283-405e-84dc-5f69e5f844d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60CFE03-C32E-4774-86B3-60CC42A711B1}"/>
</file>

<file path=customXml/itemProps2.xml><?xml version="1.0" encoding="utf-8"?>
<ds:datastoreItem xmlns:ds="http://schemas.openxmlformats.org/officeDocument/2006/customXml" ds:itemID="{CEB35935-84D8-438A-AC93-4B89E586083F}"/>
</file>

<file path=customXml/itemProps3.xml><?xml version="1.0" encoding="utf-8"?>
<ds:datastoreItem xmlns:ds="http://schemas.openxmlformats.org/officeDocument/2006/customXml" ds:itemID="{E03D9F96-57BC-4F20-9076-41A37D5C4298}"/>
</file>

<file path=docMetadata/LabelInfo.xml><?xml version="1.0" encoding="utf-8"?>
<clbl:labelList xmlns:clbl="http://schemas.microsoft.com/office/2020/mipLabelMetadata">
  <clbl:label id="{3741da7a-79c1-417c-b408-16c0bfe99fca}" enabled="1" method="Standard" siteId="{1e355c04-e0a4-42ed-8e2d-7351591f0ef1}" removed="0"/>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Garcia, Fernando (KWSTC)</dc:creator>
  <cp:keywords/>
  <dc:description/>
  <cp:lastModifiedBy/>
  <cp:revision/>
  <dcterms:created xsi:type="dcterms:W3CDTF">2019-04-04T11:02:49Z</dcterms:created>
  <dcterms:modified xsi:type="dcterms:W3CDTF">2025-12-17T09:07:13Z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0x010100F491ABBDBC427440ACDBCB316FD0C14C</vt:lpwstr>
  </property>
  <property fmtid="{D5CDD505-2E9C-101B-9397-08002B2CF9AE}" pid="3" name="MediaServiceImageTags">
    <vt:lpwstr/>
  </property>
  <property fmtid="{D5CDD505-2E9C-101B-9397-08002B2CF9AE}" pid="4" name="MSIP_Label_3741da7a-79c1-417c-b408-16c0bfe99fca_Enabled">
    <vt:lpwstr>true</vt:lpwstr>
  </property>
  <property fmtid="{D5CDD505-2E9C-101B-9397-08002B2CF9AE}" pid="5" name="MSIP_Label_3741da7a-79c1-417c-b408-16c0bfe99fca_SetDate">
    <vt:lpwstr>2023-05-23T08:44:52Z</vt:lpwstr>
  </property>
  <property fmtid="{D5CDD505-2E9C-101B-9397-08002B2CF9AE}" pid="6" name="MSIP_Label_3741da7a-79c1-417c-b408-16c0bfe99fca_Method">
    <vt:lpwstr>Standard</vt:lpwstr>
  </property>
  <property fmtid="{D5CDD505-2E9C-101B-9397-08002B2CF9AE}" pid="7" name="MSIP_Label_3741da7a-79c1-417c-b408-16c0bfe99fca_Name">
    <vt:lpwstr>Internal Only - Amber</vt:lpwstr>
  </property>
  <property fmtid="{D5CDD505-2E9C-101B-9397-08002B2CF9AE}" pid="8" name="MSIP_Label_3741da7a-79c1-417c-b408-16c0bfe99fca_SiteId">
    <vt:lpwstr>1e355c04-e0a4-42ed-8e2d-7351591f0ef1</vt:lpwstr>
  </property>
  <property fmtid="{D5CDD505-2E9C-101B-9397-08002B2CF9AE}" pid="9" name="MSIP_Label_3741da7a-79c1-417c-b408-16c0bfe99fca_ActionId">
    <vt:lpwstr>95ba5d29-fa5c-4a64-88df-5e51dd1a3871</vt:lpwstr>
  </property>
  <property fmtid="{D5CDD505-2E9C-101B-9397-08002B2CF9AE}" pid="10" name="MSIP_Label_3741da7a-79c1-417c-b408-16c0bfe99fca_ContentBits">
    <vt:lpwstr>0</vt:lpwstr>
  </property>
</Properties>
</file>